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3"/>
  <workbookPr/>
  <mc:AlternateContent xmlns:mc="http://schemas.openxmlformats.org/markup-compatibility/2006">
    <mc:Choice Requires="x15">
      <x15ac:absPath xmlns:x15ac="http://schemas.microsoft.com/office/spreadsheetml/2010/11/ac" url="Y:\01-ARRS\01-Organizacijske enote\Odprta znanost\Infrastruktura in oprema\Raziskovalna oprema\evidenca\"/>
    </mc:Choice>
  </mc:AlternateContent>
  <xr:revisionPtr revIDLastSave="0" documentId="8_{EE537A1C-1BF9-4D72-910D-F5AE66BA0BE4}" xr6:coauthVersionLast="36" xr6:coauthVersionMax="36" xr10:uidLastSave="{00000000-0000-0000-0000-000000000000}"/>
  <bookViews>
    <workbookView xWindow="0" yWindow="0" windowWidth="32910" windowHeight="13300" activeTab="1" xr2:uid="{00000000-000D-0000-FFFF-FFFF00000000}"/>
  </bookViews>
  <sheets>
    <sheet name="Pojasnila k obrazcu" sheetId="19" r:id="rId1"/>
    <sheet name="Oprema" sheetId="1" r:id="rId2"/>
    <sheet name="Klasifikacija - Uni-Leeds" sheetId="16" r:id="rId3"/>
    <sheet name="Klasifikacij MERIL" sheetId="18" r:id="rId4"/>
  </sheets>
  <definedNames>
    <definedName name="_xlnm._FilterDatabase" localSheetId="3" hidden="1">'Klasifikacij MERIL'!$A$1:$O$1</definedName>
    <definedName name="_xlnm._FilterDatabase" localSheetId="2" hidden="1">'Klasifikacija - Uni-Leeds'!$A$1:$U$1</definedName>
    <definedName name="_xlnm._FilterDatabase" localSheetId="1" hidden="1">Oprema!$A$8:$XBN$1539</definedName>
    <definedName name="klasifikacija_meril">'Klasifikacij MERIL'!$A$2:$A$72</definedName>
    <definedName name="_xlnm.Print_Area" localSheetId="2">'Klasifikacija - Uni-Leeds'!$A$1:$I$198</definedName>
    <definedName name="_xlnm.Print_Area" localSheetId="1">Oprema!$A$1:$AX$112</definedName>
    <definedName name="_xlnm.Print_Area" localSheetId="0">'Pojasnila k obrazcu'!$A$1:$B$29</definedName>
    <definedName name="_xlnm.Print_Titles" localSheetId="2">'Klasifikacija - Uni-Leeds'!$1:$1</definedName>
  </definedNames>
  <calcPr calcId="191029"/>
</workbook>
</file>

<file path=xl/calcChain.xml><?xml version="1.0" encoding="utf-8"?>
<calcChain xmlns="http://schemas.openxmlformats.org/spreadsheetml/2006/main">
  <c r="AX982" i="1" l="1"/>
  <c r="AU982" i="1" s="1"/>
  <c r="AR982" i="1" s="1"/>
  <c r="AO982" i="1" s="1"/>
  <c r="AL982" i="1" s="1"/>
  <c r="AI982" i="1" s="1"/>
  <c r="AL972" i="1"/>
  <c r="AI972" i="1" s="1"/>
  <c r="U987" i="1" l="1"/>
  <c r="U986" i="1"/>
  <c r="U985" i="1"/>
  <c r="AF984" i="1"/>
  <c r="U984" i="1"/>
  <c r="AF983" i="1"/>
  <c r="U983" i="1"/>
  <c r="AF982" i="1"/>
  <c r="U982" i="1"/>
  <c r="AF981" i="1"/>
  <c r="U981" i="1"/>
  <c r="AF980" i="1"/>
  <c r="U980" i="1"/>
  <c r="U979" i="1"/>
  <c r="U978" i="1"/>
  <c r="AF977" i="1"/>
  <c r="U977" i="1"/>
  <c r="U976" i="1"/>
  <c r="AF975" i="1"/>
  <c r="U975" i="1"/>
  <c r="AF974" i="1"/>
  <c r="U974" i="1"/>
  <c r="AF973" i="1"/>
  <c r="U973" i="1"/>
  <c r="AF972" i="1"/>
  <c r="U972" i="1"/>
  <c r="AF971" i="1"/>
  <c r="U971" i="1"/>
  <c r="U970" i="1"/>
  <c r="AF969" i="1"/>
  <c r="U969" i="1"/>
  <c r="AF968" i="1"/>
  <c r="U968" i="1"/>
  <c r="AF967" i="1"/>
  <c r="U967" i="1"/>
  <c r="AF966" i="1"/>
  <c r="U966" i="1"/>
  <c r="AF965" i="1"/>
  <c r="U965" i="1"/>
  <c r="AF964" i="1"/>
  <c r="U964" i="1"/>
  <c r="AF963" i="1"/>
  <c r="U963" i="1"/>
  <c r="AF962" i="1"/>
  <c r="U962" i="1"/>
  <c r="AF961" i="1"/>
  <c r="U961" i="1"/>
  <c r="AF960" i="1"/>
  <c r="U960" i="1"/>
  <c r="AF959" i="1"/>
  <c r="U959" i="1"/>
  <c r="AF958" i="1"/>
  <c r="U958" i="1"/>
  <c r="AF957" i="1"/>
  <c r="U957" i="1"/>
  <c r="AF956" i="1"/>
  <c r="U956" i="1"/>
  <c r="AF955" i="1"/>
  <c r="U955" i="1"/>
  <c r="AF954" i="1"/>
  <c r="U954" i="1"/>
  <c r="AF953" i="1"/>
  <c r="U953" i="1"/>
  <c r="AF952" i="1"/>
  <c r="U952" i="1"/>
  <c r="AF951" i="1"/>
  <c r="U951" i="1"/>
  <c r="AF950" i="1"/>
  <c r="U950" i="1"/>
  <c r="AF949" i="1"/>
  <c r="U949" i="1"/>
  <c r="AF948" i="1"/>
  <c r="U948" i="1"/>
  <c r="AF947" i="1"/>
  <c r="U947" i="1"/>
  <c r="AF946" i="1"/>
  <c r="U946" i="1"/>
  <c r="AF945" i="1"/>
  <c r="U945" i="1"/>
  <c r="J945" i="1"/>
  <c r="AF944" i="1"/>
  <c r="U944" i="1"/>
  <c r="AF943" i="1"/>
  <c r="U943" i="1"/>
  <c r="AF942" i="1"/>
  <c r="U942" i="1"/>
  <c r="J942" i="1"/>
  <c r="AF941" i="1"/>
  <c r="U941" i="1"/>
  <c r="J941" i="1"/>
  <c r="AF940" i="1"/>
  <c r="U940" i="1"/>
  <c r="AF939" i="1"/>
  <c r="U939" i="1"/>
  <c r="Q939" i="1" s="1"/>
  <c r="AF938" i="1"/>
  <c r="U938" i="1"/>
  <c r="Q938" i="1" s="1"/>
  <c r="AF937" i="1"/>
  <c r="U937" i="1"/>
  <c r="Q937" i="1" s="1"/>
  <c r="AF936" i="1"/>
  <c r="U936" i="1"/>
  <c r="Q936" i="1" s="1"/>
  <c r="AF935" i="1"/>
  <c r="U935" i="1"/>
  <c r="Q935" i="1" s="1"/>
  <c r="AF934" i="1"/>
  <c r="U934" i="1"/>
  <c r="Q934" i="1" s="1"/>
  <c r="AF933" i="1"/>
  <c r="U933" i="1"/>
  <c r="Q933" i="1" s="1"/>
  <c r="AF932" i="1"/>
  <c r="U932" i="1"/>
  <c r="Q932" i="1" s="1"/>
  <c r="AF931" i="1"/>
  <c r="U931" i="1"/>
  <c r="Q931" i="1" s="1"/>
  <c r="J931" i="1"/>
  <c r="AF930" i="1"/>
  <c r="U930" i="1"/>
  <c r="Q930" i="1" s="1"/>
  <c r="AF929" i="1"/>
  <c r="U929" i="1"/>
  <c r="Q929" i="1" s="1"/>
  <c r="AF928" i="1"/>
  <c r="U928" i="1"/>
  <c r="Q928" i="1" s="1"/>
  <c r="AF927" i="1"/>
  <c r="U927" i="1"/>
  <c r="Q927" i="1" s="1"/>
  <c r="AF926" i="1"/>
  <c r="U926" i="1"/>
  <c r="Q926" i="1" s="1"/>
  <c r="AF925" i="1"/>
  <c r="U925" i="1"/>
  <c r="Q925" i="1" s="1"/>
  <c r="AF924" i="1"/>
  <c r="U924" i="1"/>
  <c r="Q924" i="1" s="1"/>
  <c r="AF923" i="1"/>
  <c r="U923" i="1"/>
  <c r="Q923" i="1" s="1"/>
  <c r="AF922" i="1"/>
  <c r="U922" i="1"/>
  <c r="Q922" i="1" s="1"/>
  <c r="AF921" i="1"/>
  <c r="U921" i="1"/>
  <c r="Q921" i="1" s="1"/>
  <c r="AF920" i="1"/>
  <c r="U920" i="1"/>
  <c r="Q920" i="1" s="1"/>
  <c r="AF919" i="1"/>
  <c r="U919" i="1"/>
  <c r="Q919" i="1" s="1"/>
  <c r="AF918" i="1"/>
  <c r="U918" i="1"/>
  <c r="Q918" i="1" s="1"/>
  <c r="J918" i="1"/>
  <c r="AF917" i="1"/>
  <c r="U917" i="1"/>
  <c r="Q917" i="1" s="1"/>
  <c r="J917" i="1"/>
  <c r="AF916" i="1"/>
  <c r="U916" i="1"/>
  <c r="Q916" i="1" s="1"/>
  <c r="AF915" i="1"/>
  <c r="U915" i="1"/>
  <c r="Q915" i="1" s="1"/>
  <c r="AF914" i="1"/>
  <c r="U914" i="1"/>
  <c r="Q914" i="1" s="1"/>
  <c r="J914" i="1"/>
  <c r="AF913" i="1"/>
  <c r="AF912" i="1"/>
  <c r="AF911" i="1"/>
  <c r="AF910" i="1"/>
  <c r="AF909" i="1"/>
  <c r="AF908" i="1"/>
  <c r="AF907" i="1"/>
  <c r="AF906" i="1"/>
  <c r="U906" i="1"/>
  <c r="AF905" i="1"/>
  <c r="U905" i="1"/>
  <c r="Q905" i="1" s="1"/>
  <c r="U904" i="1"/>
  <c r="J903" i="1"/>
  <c r="AF902" i="1"/>
  <c r="AF903" i="1" s="1"/>
  <c r="AI903" i="1" s="1"/>
  <c r="U902" i="1"/>
  <c r="J902" i="1"/>
  <c r="AF901" i="1"/>
  <c r="U901" i="1"/>
  <c r="Q901" i="1" s="1"/>
  <c r="J901" i="1"/>
  <c r="AF900" i="1"/>
  <c r="U900" i="1"/>
  <c r="Q900" i="1" s="1"/>
  <c r="AF899" i="1"/>
  <c r="U899" i="1"/>
  <c r="Q899" i="1" s="1"/>
  <c r="AF898" i="1"/>
  <c r="W898" i="1"/>
  <c r="U898" i="1"/>
  <c r="Q898" i="1" s="1"/>
  <c r="AF897" i="1"/>
  <c r="W897" i="1"/>
  <c r="U897" i="1"/>
  <c r="Q897" i="1" s="1"/>
  <c r="AF896" i="1"/>
  <c r="U896" i="1"/>
  <c r="Q896" i="1" s="1"/>
  <c r="AF895" i="1"/>
  <c r="U895" i="1"/>
  <c r="Q895" i="1" s="1"/>
  <c r="AF894" i="1"/>
  <c r="U894" i="1"/>
  <c r="Q894" i="1" s="1"/>
  <c r="AF893" i="1"/>
  <c r="U893" i="1"/>
  <c r="Q893" i="1" s="1"/>
  <c r="AF892" i="1"/>
  <c r="U892" i="1"/>
  <c r="Q892" i="1" s="1"/>
  <c r="AF891" i="1"/>
  <c r="U891" i="1"/>
  <c r="Q891" i="1" s="1"/>
  <c r="AF890" i="1"/>
  <c r="U890" i="1"/>
  <c r="Q890" i="1" s="1"/>
  <c r="AF889" i="1"/>
  <c r="U889" i="1"/>
  <c r="Q889" i="1" s="1"/>
  <c r="AF888" i="1"/>
  <c r="U888" i="1"/>
  <c r="Q888" i="1" s="1"/>
  <c r="AF887" i="1"/>
  <c r="U887" i="1"/>
  <c r="Q887" i="1" s="1"/>
  <c r="AF886" i="1"/>
  <c r="U886" i="1"/>
  <c r="Q886" i="1" s="1"/>
  <c r="AF885" i="1"/>
  <c r="U885" i="1"/>
  <c r="Q885" i="1" s="1"/>
  <c r="AF884" i="1"/>
  <c r="U884" i="1"/>
  <c r="Q884" i="1" s="1"/>
  <c r="AF883" i="1"/>
  <c r="U883" i="1"/>
  <c r="Q883" i="1" s="1"/>
  <c r="AF882" i="1"/>
  <c r="U882" i="1"/>
  <c r="Q882" i="1" s="1"/>
  <c r="AF881" i="1"/>
  <c r="U881" i="1"/>
  <c r="Q881" i="1" s="1"/>
  <c r="U880" i="1"/>
  <c r="Q880" i="1" s="1"/>
  <c r="AF879" i="1"/>
  <c r="U879" i="1"/>
  <c r="Q879" i="1" s="1"/>
  <c r="AB636" i="1" l="1"/>
  <c r="AA636" i="1"/>
  <c r="Z636" i="1"/>
  <c r="Y636" i="1"/>
  <c r="U606" i="1"/>
  <c r="U605" i="1"/>
  <c r="U604" i="1"/>
  <c r="J602" i="1"/>
  <c r="U600" i="1"/>
  <c r="J600" i="1"/>
  <c r="U597" i="1"/>
  <c r="U595" i="1"/>
  <c r="J595" i="1"/>
  <c r="U592" i="1"/>
  <c r="Q592" i="1" s="1"/>
  <c r="U589" i="1"/>
  <c r="U586" i="1"/>
  <c r="U584" i="1"/>
  <c r="Q584" i="1" s="1"/>
  <c r="U583" i="1"/>
  <c r="Q583" i="1" s="1"/>
  <c r="U582" i="1"/>
  <c r="U580" i="1"/>
  <c r="U578" i="1"/>
  <c r="Q578" i="1" s="1"/>
  <c r="U577" i="1"/>
  <c r="Q577" i="1" s="1"/>
  <c r="U573" i="1"/>
  <c r="U568" i="1"/>
  <c r="U564" i="1"/>
  <c r="U563" i="1"/>
  <c r="U562" i="1"/>
  <c r="U559" i="1"/>
  <c r="U558" i="1"/>
  <c r="Q558" i="1" s="1"/>
  <c r="U557" i="1"/>
  <c r="U556" i="1"/>
  <c r="U555" i="1"/>
  <c r="U552" i="1"/>
  <c r="U549" i="1"/>
  <c r="U548" i="1"/>
  <c r="U547" i="1"/>
  <c r="U546" i="1"/>
  <c r="U545" i="1"/>
  <c r="U543" i="1"/>
  <c r="U537" i="1"/>
  <c r="Q537" i="1" s="1"/>
  <c r="U535" i="1"/>
  <c r="U533" i="1"/>
  <c r="U521" i="1" l="1"/>
  <c r="R520" i="1"/>
  <c r="U520" i="1" s="1"/>
  <c r="U519" i="1"/>
  <c r="U518" i="1"/>
  <c r="U517" i="1"/>
  <c r="U516" i="1"/>
  <c r="U515" i="1"/>
  <c r="U514" i="1"/>
  <c r="U150" i="1" l="1"/>
  <c r="U149" i="1"/>
  <c r="U148" i="1"/>
  <c r="U147" i="1"/>
  <c r="U146" i="1"/>
  <c r="U145" i="1"/>
  <c r="U144" i="1"/>
  <c r="U143" i="1"/>
  <c r="U142" i="1"/>
  <c r="U141" i="1"/>
  <c r="Q141" i="1" s="1"/>
  <c r="U140" i="1"/>
  <c r="Q140" i="1" s="1"/>
  <c r="Q139" i="1"/>
  <c r="U139" i="1" s="1"/>
  <c r="U138" i="1"/>
  <c r="Q138" i="1" s="1"/>
  <c r="U137" i="1"/>
  <c r="Q137" i="1" s="1"/>
  <c r="U136" i="1"/>
  <c r="Q136" i="1" s="1"/>
  <c r="U135" i="1"/>
  <c r="Q135" i="1" s="1"/>
  <c r="U134" i="1"/>
  <c r="Q134" i="1" s="1"/>
  <c r="U133" i="1"/>
  <c r="Q133" i="1" s="1"/>
  <c r="Q132" i="1"/>
  <c r="U131" i="1"/>
  <c r="Q131" i="1" s="1"/>
  <c r="U130" i="1"/>
  <c r="Q130" i="1" s="1"/>
  <c r="U129" i="1"/>
  <c r="Q129" i="1" s="1"/>
  <c r="AD128" i="1"/>
  <c r="Q128" i="1" s="1"/>
  <c r="U128" i="1"/>
  <c r="U121" i="1"/>
  <c r="Q121" i="1" s="1"/>
  <c r="U120" i="1"/>
  <c r="Q120" i="1" s="1"/>
  <c r="U119" i="1"/>
  <c r="Q119" i="1" s="1"/>
  <c r="U118" i="1"/>
  <c r="Q118" i="1" s="1"/>
  <c r="U117" i="1"/>
  <c r="Q117" i="1" s="1"/>
  <c r="U116" i="1"/>
  <c r="Q116" i="1" s="1"/>
  <c r="AD115" i="1"/>
  <c r="T115" i="1"/>
  <c r="U115" i="1" s="1"/>
  <c r="Q115" i="1" s="1"/>
  <c r="U114" i="1"/>
  <c r="Q114" i="1" s="1"/>
  <c r="U113" i="1"/>
  <c r="Q113" i="1" s="1"/>
  <c r="U112" i="1"/>
  <c r="Q112" i="1" s="1"/>
  <c r="U111" i="1"/>
  <c r="Q111" i="1" s="1"/>
  <c r="U110" i="1"/>
  <c r="Q110" i="1" s="1"/>
  <c r="U109" i="1"/>
  <c r="Q109" i="1" s="1"/>
  <c r="U108" i="1"/>
  <c r="Q108" i="1" s="1"/>
  <c r="U107" i="1"/>
  <c r="Q107" i="1" s="1"/>
  <c r="U106" i="1"/>
  <c r="Q106" i="1" s="1"/>
  <c r="U105" i="1"/>
  <c r="Q105" i="1" s="1"/>
  <c r="U104" i="1"/>
  <c r="Q104" i="1" s="1"/>
  <c r="U103" i="1"/>
  <c r="Q103" i="1" s="1"/>
  <c r="U102" i="1"/>
  <c r="Q102" i="1" s="1"/>
  <c r="U101" i="1"/>
  <c r="Q101" i="1" s="1"/>
  <c r="U100" i="1"/>
  <c r="Q100" i="1" s="1"/>
  <c r="U99" i="1"/>
  <c r="Q99" i="1" s="1"/>
  <c r="U97" i="1"/>
  <c r="Q97" i="1" s="1"/>
  <c r="U96" i="1"/>
  <c r="Q96" i="1" s="1"/>
  <c r="U95" i="1"/>
  <c r="Q95" i="1" s="1"/>
  <c r="U94" i="1"/>
  <c r="Q94" i="1" s="1"/>
  <c r="U93" i="1"/>
  <c r="Q93" i="1" s="1"/>
  <c r="U92" i="1"/>
  <c r="Q92" i="1" s="1"/>
  <c r="U91" i="1"/>
  <c r="Q91" i="1" s="1"/>
  <c r="U90" i="1"/>
  <c r="Q90" i="1" s="1"/>
  <c r="U89" i="1"/>
  <c r="Q89" i="1" s="1"/>
  <c r="U88" i="1"/>
  <c r="Q88" i="1" s="1"/>
  <c r="U87" i="1"/>
  <c r="Q87" i="1" s="1"/>
  <c r="U86" i="1"/>
  <c r="Q86" i="1" s="1"/>
  <c r="U84" i="1"/>
  <c r="Q84" i="1" s="1"/>
  <c r="U83" i="1"/>
  <c r="Q83" i="1" s="1"/>
  <c r="U82" i="1"/>
  <c r="Q82" i="1" s="1"/>
  <c r="U81" i="1"/>
  <c r="Q81" i="1" s="1"/>
  <c r="U80" i="1"/>
  <c r="Q80" i="1" s="1"/>
  <c r="U79" i="1"/>
  <c r="Q79" i="1" s="1"/>
  <c r="U78" i="1"/>
  <c r="Q78" i="1" s="1"/>
  <c r="U76" i="1"/>
  <c r="Q76" i="1" s="1"/>
  <c r="U75" i="1"/>
  <c r="Q75" i="1" s="1"/>
  <c r="U74" i="1"/>
  <c r="Q74" i="1" s="1"/>
  <c r="U73" i="1"/>
  <c r="Q73" i="1" s="1"/>
  <c r="U72" i="1"/>
  <c r="Q72" i="1" s="1"/>
  <c r="J72" i="1"/>
  <c r="U71" i="1"/>
  <c r="Q71" i="1" s="1"/>
  <c r="U70" i="1"/>
  <c r="Q70" i="1" s="1"/>
  <c r="U69" i="1"/>
  <c r="Q69" i="1" s="1"/>
  <c r="U67" i="1"/>
  <c r="Q67" i="1" s="1"/>
  <c r="U66" i="1"/>
  <c r="Q66" i="1" s="1"/>
  <c r="U65" i="1"/>
  <c r="Q65" i="1" s="1"/>
  <c r="U64" i="1"/>
  <c r="U63" i="1"/>
  <c r="Q63" i="1" s="1"/>
  <c r="U62" i="1"/>
  <c r="Q62" i="1" s="1"/>
  <c r="U61" i="1"/>
  <c r="Q61" i="1" s="1"/>
  <c r="U60" i="1"/>
  <c r="Q60" i="1" s="1"/>
  <c r="U59" i="1"/>
  <c r="Q59" i="1" s="1"/>
  <c r="U58" i="1"/>
  <c r="Q58" i="1" s="1"/>
  <c r="J58" i="1"/>
  <c r="U57" i="1"/>
  <c r="Q57" i="1" s="1"/>
  <c r="U56" i="1"/>
  <c r="Q56" i="1" s="1"/>
  <c r="U55" i="1"/>
  <c r="Q55" i="1" s="1"/>
  <c r="U54" i="1"/>
  <c r="Q54" i="1" s="1"/>
  <c r="U51" i="1"/>
  <c r="Q51" i="1" s="1"/>
  <c r="U50" i="1" l="1"/>
  <c r="U49" i="1"/>
  <c r="U48" i="1"/>
  <c r="U47" i="1"/>
  <c r="U46" i="1"/>
  <c r="U45" i="1"/>
  <c r="U44" i="1"/>
  <c r="U43" i="1"/>
  <c r="U42" i="1"/>
  <c r="U41" i="1"/>
  <c r="U40" i="1"/>
  <c r="U39" i="1"/>
  <c r="U38" i="1"/>
  <c r="U37" i="1"/>
  <c r="U36" i="1"/>
  <c r="U35" i="1"/>
  <c r="U34" i="1"/>
  <c r="U33" i="1"/>
  <c r="U32" i="1"/>
  <c r="U31" i="1"/>
  <c r="U30" i="1"/>
  <c r="U29" i="1"/>
  <c r="U28" i="1"/>
  <c r="U27" i="1"/>
  <c r="U26" i="1"/>
  <c r="U25" i="1"/>
  <c r="U24" i="1"/>
  <c r="U23" i="1"/>
  <c r="U22" i="1"/>
  <c r="U21" i="1"/>
  <c r="U20" i="1"/>
  <c r="U19" i="1"/>
  <c r="U18" i="1"/>
  <c r="U17" i="1"/>
  <c r="U16" i="1"/>
  <c r="U15" i="1"/>
  <c r="U14" i="1"/>
  <c r="U13" i="1"/>
  <c r="U12" i="1"/>
  <c r="U11" i="1"/>
</calcChain>
</file>

<file path=xl/sharedStrings.xml><?xml version="1.0" encoding="utf-8"?>
<sst xmlns="http://schemas.openxmlformats.org/spreadsheetml/2006/main" count="28168" uniqueCount="13071">
  <si>
    <t>Številka</t>
  </si>
  <si>
    <t>Klasifikacija</t>
  </si>
  <si>
    <t>Category</t>
  </si>
  <si>
    <t>Akustične opazovalne postaje</t>
  </si>
  <si>
    <t>Acoustic monitoring stations</t>
  </si>
  <si>
    <t>Sistemi za letalske in vesoljske ter aerodinamične raziskave</t>
  </si>
  <si>
    <t>Aerospace and aerodynamics research facilities</t>
  </si>
  <si>
    <t>Centri za agronomijo, gozdarstvo in žlahtnjenje rastlin</t>
  </si>
  <si>
    <t>Agronomy, Forestry, Plant Breeding Centres</t>
  </si>
  <si>
    <t>Sistemi za analize</t>
  </si>
  <si>
    <t>Analytical Facilities</t>
  </si>
  <si>
    <t>Sistemi s poskusnimi živalmi</t>
  </si>
  <si>
    <t xml:space="preserve">Animal facilities </t>
  </si>
  <si>
    <t>Detektorji in opazovalnice astro-delcev in nevtrinov</t>
  </si>
  <si>
    <t>Astro-particle and neutrino detectors and observatories</t>
  </si>
  <si>
    <t>Atmosferski merilni sistemi</t>
  </si>
  <si>
    <t xml:space="preserve">Atmospheric Measurement Facilities </t>
  </si>
  <si>
    <t>Bio-banke vključno s semenskimi bankami</t>
  </si>
  <si>
    <t>Biobanks including Seed banks</t>
  </si>
  <si>
    <t>Sistemi za bioinformatiko</t>
  </si>
  <si>
    <t>Bio-informatics Facilities</t>
  </si>
  <si>
    <t>Sistemi za biomedicinsko slikanje</t>
  </si>
  <si>
    <t>Biomedical Imaging Facilities</t>
  </si>
  <si>
    <t>Raziskovalna oprema za celične kulture</t>
  </si>
  <si>
    <t xml:space="preserve">Cell Culture Facilities </t>
  </si>
  <si>
    <t>Centri za napredne raziskave v matematiki</t>
  </si>
  <si>
    <t>Centers for advanced research in mathematics</t>
  </si>
  <si>
    <t>Centri za razvoj industrijske matematike</t>
  </si>
  <si>
    <t>Centers for development of industrial mathematics</t>
  </si>
  <si>
    <t>Centralizirani računalniški sistemi</t>
  </si>
  <si>
    <t>Centralised Computing Facilities</t>
  </si>
  <si>
    <t>Kemične knjižnice in presejalni sistemi</t>
  </si>
  <si>
    <t xml:space="preserve">Chemical Libraries and Screening Facilities </t>
  </si>
  <si>
    <t>Raziskovalna infrastruktura za gradbeništvo</t>
  </si>
  <si>
    <t>Civil Engineering Research Infrastructures</t>
  </si>
  <si>
    <t>Raziskovalna oprema za klinične raziskave</t>
  </si>
  <si>
    <t xml:space="preserve">Clinical Research Centres </t>
  </si>
  <si>
    <t>Zbirke</t>
  </si>
  <si>
    <t>Collections</t>
  </si>
  <si>
    <t>Komunikacijska omrežja</t>
  </si>
  <si>
    <t>Communication Networks</t>
  </si>
  <si>
    <t>Sistemi za kompleksne podatke</t>
  </si>
  <si>
    <t>Complex Data Facilities</t>
  </si>
  <si>
    <t>Konceptualni modeli</t>
  </si>
  <si>
    <t>Conceptual Models</t>
  </si>
  <si>
    <t>Interdisciplinarni centri v matematiki</t>
  </si>
  <si>
    <t>Cross disciplinary  centers in mathematics</t>
  </si>
  <si>
    <t>Arhivi podatkov, repozitoriji in zbirke</t>
  </si>
  <si>
    <t xml:space="preserve">Data Archives, Data Repositories and Collections </t>
  </si>
  <si>
    <t>Baze podatkov</t>
  </si>
  <si>
    <t>Databases</t>
  </si>
  <si>
    <t>Sistemi za zbiranje in analize podatkov, vključno s statistično analizo</t>
  </si>
  <si>
    <t>Data Mining and Analysis (Methodological) Centers, including statistical analysis</t>
  </si>
  <si>
    <t xml:space="preserve">Porazdeljene računalniške zmogljivosti </t>
  </si>
  <si>
    <t>Distributed Computing Facilities</t>
  </si>
  <si>
    <t>Sateliti za opazovanje Zemlje</t>
  </si>
  <si>
    <t>Earth Observation satellites</t>
  </si>
  <si>
    <t>Podatkovni centri o zemlji, oceanih,  morjih, sladkih vodah in atmosferi</t>
  </si>
  <si>
    <t>Earth, Ocean, Marine, Freshwater, and Atmosphere Data Centres</t>
  </si>
  <si>
    <t xml:space="preserve">Laboratoriji za simulacije potresov </t>
  </si>
  <si>
    <t>Earthquake Simulation Laboratories</t>
  </si>
  <si>
    <t>Sistemi električnega in optičnega inženiringa</t>
  </si>
  <si>
    <t>Electrical and Optical Engineering Facilities</t>
  </si>
  <si>
    <t>Sistemi energetskega inženiringa (nejedrskega)</t>
  </si>
  <si>
    <t>Energy Engineering Facilities (non nuclear)</t>
  </si>
  <si>
    <t>Sistemi za raziskave na področju varstva okolja</t>
  </si>
  <si>
    <t>Environmental Health Research Facilities</t>
  </si>
  <si>
    <t>Infrastrukture za upravljanje z okoljem</t>
  </si>
  <si>
    <t>Environmental Management Infrastructures</t>
  </si>
  <si>
    <t>Sistemi za ekstremne razmere</t>
  </si>
  <si>
    <t>Extreme Conditions Facilities</t>
  </si>
  <si>
    <t>Sistemi za genomiko, transkriptomiko, proteomiko in metabolomiko</t>
  </si>
  <si>
    <t>Genomic, Transcriptomic, Proteomics and Metabolomics Facilities</t>
  </si>
  <si>
    <t>Sistemi za geotermalne raziskave</t>
  </si>
  <si>
    <t>Geothermal Research Facilities</t>
  </si>
  <si>
    <t xml:space="preserve">Observatoriji in detektorji gravitacijskih valov </t>
  </si>
  <si>
    <t>Gravitational wave detectors and Observatories</t>
  </si>
  <si>
    <t>Sistemi fizike visokih energij</t>
  </si>
  <si>
    <t>High Energy Physics Facilities</t>
  </si>
  <si>
    <t>"In situ" zemljske opazovalnice</t>
  </si>
  <si>
    <t xml:space="preserve">In situ Earth Observatories </t>
  </si>
  <si>
    <t>"In situ" morske / sladkovodne opazovalnice</t>
  </si>
  <si>
    <t>In situ Marine/Freshwater Observatories</t>
  </si>
  <si>
    <t>Intenzivni svetlobni viri</t>
  </si>
  <si>
    <t>Intense Light Sources</t>
  </si>
  <si>
    <t>Intenzivni neutronski viri</t>
  </si>
  <si>
    <t>Intense Neutron Sources</t>
  </si>
  <si>
    <t>Morski in pomorski inženirski sistemi</t>
  </si>
  <si>
    <t>Marine &amp;amp; Maritime Engineering Facilities</t>
  </si>
  <si>
    <t xml:space="preserve">Sistemi za sintezo ali testiranje materialov </t>
  </si>
  <si>
    <t>Materials Synthesis or Testing Facilities</t>
  </si>
  <si>
    <t>Matematični kompetenčni centri</t>
  </si>
  <si>
    <t>Mathematics Centres of Competence</t>
  </si>
  <si>
    <t xml:space="preserve">Sistemi s področja strojništva </t>
  </si>
  <si>
    <t>Mechanical Engineering Facilities</t>
  </si>
  <si>
    <t>Mikro-in nanotehnološki sistemi</t>
  </si>
  <si>
    <t>Micro- and Nanotechnology facilities</t>
  </si>
  <si>
    <t>Objekti za nacionalne statistike  (pisarne)</t>
  </si>
  <si>
    <t>National Statistical Facilities (offices)</t>
  </si>
  <si>
    <t xml:space="preserve">Zbirke s področja zgodovine narave </t>
  </si>
  <si>
    <t>Natural History Collections</t>
  </si>
  <si>
    <t xml:space="preserve">Sistemi za jedrske raziskave </t>
  </si>
  <si>
    <t>Nuclear Research Facilities</t>
  </si>
  <si>
    <t>Pilotni pogoni za procesna testiranja</t>
  </si>
  <si>
    <t>Pilot Plants for Process Testing</t>
  </si>
  <si>
    <t>Polarne in kriosferske raziskovalne infrastrukture</t>
  </si>
  <si>
    <t>Polar and Cryospheric Research Infrastructures</t>
  </si>
  <si>
    <t>Repozitoriji referenčnih materialov</t>
  </si>
  <si>
    <t>Reference material repositories</t>
  </si>
  <si>
    <t>Registri in študije/podatkovne baze na osnovi anket</t>
  </si>
  <si>
    <t>Registers and Survey-led Studies/Databases</t>
  </si>
  <si>
    <t xml:space="preserve">Repozitoriji </t>
  </si>
  <si>
    <t>Repositories</t>
  </si>
  <si>
    <t>Raziskovalna letala</t>
  </si>
  <si>
    <t xml:space="preserve">Research Aircraft </t>
  </si>
  <si>
    <t>Raziskovalni arhivi</t>
  </si>
  <si>
    <t>Research Archives</t>
  </si>
  <si>
    <t>Raziskovalne bibliografije</t>
  </si>
  <si>
    <t>Research Bibliographies</t>
  </si>
  <si>
    <t>Sistemi za raziskave podatkov</t>
  </si>
  <si>
    <t>Research Data Service Facilities</t>
  </si>
  <si>
    <t>Raziskovalni sistemi</t>
  </si>
  <si>
    <t>Research Facilities</t>
  </si>
  <si>
    <t>Raziskovalne knjižnice</t>
  </si>
  <si>
    <t>Research Libraries</t>
  </si>
  <si>
    <t xml:space="preserve">Sistemi za za varnost </t>
  </si>
  <si>
    <t>Safety Handling facilities</t>
  </si>
  <si>
    <t>Sistemi za programsko opremo</t>
  </si>
  <si>
    <t xml:space="preserve">Software Service Facilities </t>
  </si>
  <si>
    <t xml:space="preserve">Observatoriji za trdno zemljo, vključno s seizmološkimi postajami </t>
  </si>
  <si>
    <t>Solid Earth Observatories, including Seismological Monitoring Stations</t>
  </si>
  <si>
    <t>Testni sistemi za vesoljsko okolje</t>
  </si>
  <si>
    <t>Space Environment Test Facilities</t>
  </si>
  <si>
    <t>Sistemi za strukturno biologijo</t>
  </si>
  <si>
    <t xml:space="preserve">Structural Biology Facilities </t>
  </si>
  <si>
    <t>Sistemi za sistemsko/računsko biologijo</t>
  </si>
  <si>
    <t>Systems Biology/Computational Biology Facilities</t>
  </si>
  <si>
    <t>Telemedicinski laboratoriji in tehnologije e-zdravja</t>
  </si>
  <si>
    <t>Telemedicine laboratories and E-Health technologies</t>
  </si>
  <si>
    <t>Teleskopi</t>
  </si>
  <si>
    <t>Telescopes</t>
  </si>
  <si>
    <t>Prevajalni raziskovalni centri</t>
  </si>
  <si>
    <t>Translational Research Centres</t>
  </si>
  <si>
    <t>Podzemni laboratoriji</t>
  </si>
  <si>
    <t>Underground Laboratories</t>
  </si>
  <si>
    <t>EVIDENCA RAZISKOVALNE OPREME S PODATKI O MESEČNI UPORABI</t>
  </si>
  <si>
    <t>Polja z zelenim ozadjem so lahko objavljena na portalu SICRIS</t>
  </si>
  <si>
    <t>Struktura lastne cene za uporabo raziskovalne opreme  (v EUR/uro)</t>
  </si>
  <si>
    <t>Številka RO</t>
  </si>
  <si>
    <t>Naziv RO</t>
  </si>
  <si>
    <t>Številka RS</t>
  </si>
  <si>
    <t xml:space="preserve">Šifra
PS / IS
(za P-14 in 
P-16) </t>
  </si>
  <si>
    <t xml:space="preserve"> Skrbnik opreme</t>
  </si>
  <si>
    <t>Številka skrbnika</t>
  </si>
  <si>
    <t>Naziv opreme</t>
  </si>
  <si>
    <t>Leto nabave</t>
  </si>
  <si>
    <t>Naziv opreme v angleškem jeziku</t>
  </si>
  <si>
    <t>Nabavna vrednost (EUR)</t>
  </si>
  <si>
    <t>Vir sofinanciranja iz javnih sredstev
(Paket ARRS, drugi javni viri)</t>
  </si>
  <si>
    <t>Opis postopka dostopa do opreme - (čas, največ 5 stavkov)</t>
  </si>
  <si>
    <t>Opis postopka dostopa do opreme v angleškem jeziku</t>
  </si>
  <si>
    <t>Namembnost opreme in dodatne informacije (največ 5 stavkov)</t>
  </si>
  <si>
    <t>Namembnost opreme in dodatne informacije v angleškem jeziku</t>
  </si>
  <si>
    <t>Inventarna številka v knjigovodski evidenci</t>
  </si>
  <si>
    <t>Cena za uporabo raziskovalne opreme za izučenega uporabnika
(v EUR/uro)</t>
  </si>
  <si>
    <t>Stroški amortizacije</t>
  </si>
  <si>
    <t>Stroški materiala in storitev za vzdrževanje opeme</t>
  </si>
  <si>
    <t>Stroški dela</t>
  </si>
  <si>
    <t>Skupaj lastna cena/uro</t>
  </si>
  <si>
    <t>Letna stopnja izkoriščenosti v % v pretek. koled. letu</t>
  </si>
  <si>
    <t>Stopnja odpisanosti v % konec pret. koled. leta</t>
  </si>
  <si>
    <t>Spletna stran RO (predstavitev opreme, pogoj dostopa,cenik)</t>
  </si>
  <si>
    <t>Klasifikacija
Univ. v Leedsu</t>
  </si>
  <si>
    <t>Klasif. MERIL</t>
  </si>
  <si>
    <t>Zap.št. nakupa
(če je vir sofinanciranja
Paket ARRS)</t>
  </si>
  <si>
    <t>Stroški dela za operaterja (se prištejejo ceni za uporabo za neizučene uporabnike)</t>
  </si>
  <si>
    <t>Doba amortiziranja</t>
  </si>
  <si>
    <t>Mesečna stopnja izkoriščenosti (v %) v navednem mesecu</t>
  </si>
  <si>
    <t>Projekt oz. program 1</t>
  </si>
  <si>
    <t>Projekt oz. program 2</t>
  </si>
  <si>
    <t>Projekt oz. program 3</t>
  </si>
  <si>
    <t>Projekt oz. program 4</t>
  </si>
  <si>
    <t>Drug namen</t>
  </si>
  <si>
    <t>#C</t>
  </si>
  <si>
    <t>#O</t>
  </si>
  <si>
    <t>#G</t>
  </si>
  <si>
    <t>Šifra programa oz. projekta</t>
  </si>
  <si>
    <t>Uporabnik</t>
  </si>
  <si>
    <t>% upor.</t>
  </si>
  <si>
    <t>Namen</t>
  </si>
  <si>
    <t xml:space="preserve">Kemijski inštitut </t>
  </si>
  <si>
    <t>P1-0005</t>
  </si>
  <si>
    <t>Naumoska Katerina</t>
  </si>
  <si>
    <t>34548</t>
  </si>
  <si>
    <t>Tekočinski kromatograf HPLC</t>
  </si>
  <si>
    <t>Liquid chromatograph HPLC</t>
  </si>
  <si>
    <t>Usposobljeni uporabniki sistema dostopajo do le-tega po predhodnem medsebojnem dogovoru in z dovoljenjem skrbnika sistema.</t>
  </si>
  <si>
    <t>Qualified users access to the system by a previous mutual agreement and with the permission of the system manager.</t>
  </si>
  <si>
    <t>Analitika organskih analitov, sistem je prednostno namenjen separacijam na osnovi reverzne faze.</t>
  </si>
  <si>
    <t xml:space="preserve">Analytics of organic analytes. The primary system purpose are reversed-phase separations. </t>
  </si>
  <si>
    <t>KI 13516, KI 13516/1</t>
  </si>
  <si>
    <t>https://www.ki.si/odseki/d04-odsek-za-analizno-kemijo/l06-laboratorij-za-prehrambeno-kemijo/oprema/</t>
  </si>
  <si>
    <t>64005</t>
  </si>
  <si>
    <t>Mateja Puklavec</t>
  </si>
  <si>
    <t/>
  </si>
  <si>
    <t>P4-0176</t>
  </si>
  <si>
    <t xml:space="preserve">Mohorčič Martina </t>
  </si>
  <si>
    <t>Kromatografski sistem za čiščenje peptidov in proteinov</t>
  </si>
  <si>
    <t>Chromatographic system for purification of peptides and proteins</t>
  </si>
  <si>
    <t>Opremo lahko uporabljajo usposobljeni operaterji ali pa separacijo izvede tehnik odseka D-12. Prednost uporabe inštrumenta imajo člani programske skupine P4-176 ter raziskovalci Kemijskega inštituta. Za zunanje uporabnike bo pripravljen cenik, ko se bo pojavil večji interes za uporabo inštrumenta. Doslej smo omogočili uporabo inštrumenta za manjše analize brezplačno.</t>
  </si>
  <si>
    <t>Collaborative research</t>
  </si>
  <si>
    <t xml:space="preserve">Naprava je namenjana za separacijo proteinov in peptidov iz bioloških vzorcev. Doslej so bili to večinoma rekombinantni proteini ter peptidi označeni z različnimi reagenti. Naprava ima UV detektor in je računalniško krmiljena. </t>
  </si>
  <si>
    <t>Äkta - chromatographic system for protein purification with programmable injector and fraction collector</t>
  </si>
  <si>
    <t>KI 17275, KI 15656, KI 15656/1</t>
  </si>
  <si>
    <t>https://www.ki.si/odseki/d12-odsek-za-sintezno-biologijo-in-imunologijo/oprema/</t>
  </si>
  <si>
    <t>Roman Jerala</t>
  </si>
  <si>
    <t>J1-4406</t>
  </si>
  <si>
    <t>Ajasja Ljubetič</t>
  </si>
  <si>
    <t>ERC AdG MaCChines ID 787115</t>
  </si>
  <si>
    <t>Mohorčič Martina</t>
  </si>
  <si>
    <t>23939</t>
  </si>
  <si>
    <t xml:space="preserve">Laboratorijski SAXS sistem - difraktometer za sipanje rentgenske svetlobe pod nizkimi koti </t>
  </si>
  <si>
    <t>SAXS - small-angle X-ray scattering system</t>
  </si>
  <si>
    <t xml:space="preserve">Analiza velikosti in oblike delcev na nanometrski skali v trdnem ali tekočem agregatnem stanju bioloških in nebioloških vzorcev. Pri preučevanju bioloških makromolekul omogoča študij strukture in njene konformacijske dinamike pod fiziološko relevantnimi pogoji. </t>
  </si>
  <si>
    <t>Analysis of particle size and shape on a nanometer scale in the solid or liquid state of biological and non-biological samples. In the study of biological macromolecules, it enables the study of structure and its conformational dynamics under physiologically relevant conditions.</t>
  </si>
  <si>
    <t>KI 17018</t>
  </si>
  <si>
    <t>2019/149</t>
  </si>
  <si>
    <t>MaCChines (ERC AdG) ID 787115</t>
  </si>
  <si>
    <t>P1-0242</t>
  </si>
  <si>
    <t>Janez Plavec</t>
  </si>
  <si>
    <t>Križman Mitja</t>
  </si>
  <si>
    <t>HPLC sistem 
(HPLC-PDA-FL-CAD-ECD)</t>
  </si>
  <si>
    <t>HPLC system 
(HPLC-PDA-FL-CAD-ECD)</t>
  </si>
  <si>
    <t>Paket 16</t>
  </si>
  <si>
    <t>KI 15340</t>
  </si>
  <si>
    <t>2015/138</t>
  </si>
  <si>
    <t>P2-0393</t>
  </si>
  <si>
    <t>Bele Marjan</t>
  </si>
  <si>
    <t>Mikroskop na atomsko silo / vrstični tunelski mikroskop z elektrokemijsko celico</t>
  </si>
  <si>
    <t>MultiMode V Scanning Probe Microscope (Veeco Instruments Inc.)</t>
  </si>
  <si>
    <t>Paket 13</t>
  </si>
  <si>
    <t>Trenutno je oprema na voljo zgolj partnerjem pri nakupu opreme, ki obsegajo raziskovalce na KI ter zunanje solastnike iz FKKT, FFA, IJS in FS MB.</t>
  </si>
  <si>
    <t>Access to the machine is limited to partners, which claim a share. These are employes of different laboratories of NIC, Faculty of chemistry and chemical technology, Faculty of pharmacy and Faculty of mechanical engineering MB.</t>
  </si>
  <si>
    <t>Karakterizacija vse vrste materialov na molekularnem nivoju. Možnost meritev v sistemih med njihovim delovanjem ter uporaba v bioloških sistemih pri pogojih, ki so prisotni v njihovih naravnih okoljih.</t>
  </si>
  <si>
    <t>Characterisation of different materials at the molecular level. Possiblity of in situ measurements and use to analyse biological systems in their living environment.</t>
  </si>
  <si>
    <t>KI 9798, KI 9798/1, KI 9798/2, KI 9797, KI 9797/1</t>
  </si>
  <si>
    <t>https://www.ki.si/odseki/d10-odsek-za-kemijo-materialov/elektronska-mikroskopija-in-katalizatorji/elektronska-mikroskopija/</t>
  </si>
  <si>
    <t xml:space="preserve">KI </t>
  </si>
  <si>
    <t>KI - D10</t>
  </si>
  <si>
    <t>Angelja Kjara Surca (Inštrument je na servisu Nemčiji - Bruker)</t>
  </si>
  <si>
    <t>KI - D12</t>
  </si>
  <si>
    <t>Iva Hafner Bratkovič (Inštrument je na servisu Nemčiji - Bruker)</t>
  </si>
  <si>
    <t>Zunanji naročnik: Univerza v Mariboru</t>
  </si>
  <si>
    <t>Uroš Maver (Inštrument je na servisu Nemčiji - Bruker)</t>
  </si>
  <si>
    <t>Benčina Mojca</t>
  </si>
  <si>
    <t>Večnamenski kinetični optični čitalec mikrotiterskih plošč</t>
  </si>
  <si>
    <t>Plater reader</t>
  </si>
  <si>
    <t>Paket 12</t>
  </si>
  <si>
    <t>dostop ni omejen za raziskovalce s ARRS financiranjem</t>
  </si>
  <si>
    <t>acces is not limited for researchers with ARRS projects</t>
  </si>
  <si>
    <t>Detekcija sprememb luminiscence, fluorescence ali absorbance večjega števila vzorcev .</t>
  </si>
  <si>
    <t>Detection of changes in luminiscence, fluorescence or absorbance of a larger number of samples.</t>
  </si>
  <si>
    <t>KI 7526, KI 7526/1</t>
  </si>
  <si>
    <t>J1-4408</t>
  </si>
  <si>
    <t>Mojca Benčina</t>
  </si>
  <si>
    <t>J7-4640</t>
  </si>
  <si>
    <t>J4-4563</t>
  </si>
  <si>
    <t>Duško Lainšček</t>
  </si>
  <si>
    <t xml:space="preserve">Mikroskop za prostorsko in časovno upodabljanje sprememb v živih celicah </t>
  </si>
  <si>
    <t xml:space="preserve">Microscope for spatial and temporal imaging of life cells </t>
  </si>
  <si>
    <t>Časovno dostop ni omejen, če oprema ni zasedena. Zunanji uporabniki plačajo ceno ure z ali brez tehnične pomoči. Vrednost je izračunana iz vrednosti opreme, tekočih stroškov in stroškov servisiranja ter ure tehnične pomoči.</t>
  </si>
  <si>
    <t>If the machine is not occupaied, the time is available for external users. The external users pay the price per hour with or without technical assistance. The value is calculated from the value of the machine, running costs and servicing costs, and hours of technical assistance.</t>
  </si>
  <si>
    <t>Upodabljanje prostorskih in časovnih sprememb fluorescenčno označenih molekul v fiksiranih ali živih celičnih preparatih.</t>
  </si>
  <si>
    <t>Imaging of spatial and temporal changes in fluorescence-labeled molecules in live or fixed cell preparations.</t>
  </si>
  <si>
    <t>KI 8391, KI 8391/1, KI 8391/2,KI 8391/3,KI 8391/4,KI 8391/5</t>
  </si>
  <si>
    <t>899619 Virofight H2020 FET-OPEN</t>
  </si>
  <si>
    <t>Sistem za gojenje živali za delo s patogeni drugega varnostnega razreda: Modul opreme za anestezijo, Lumi-Box, 1.sklop</t>
  </si>
  <si>
    <t xml:space="preserve">The laboratory for exerimental animals for work with pathogens second security class: anesthesia, Lumi-Box, 1. part
 </t>
  </si>
  <si>
    <t>Paket 14</t>
  </si>
  <si>
    <t>Uporaba opreme je omejena in je možna samo po dogovoru.</t>
  </si>
  <si>
    <t>Use of equipment is limited and is only possible by appointment.</t>
  </si>
  <si>
    <t>Gojenje eksperimentalnih živali.</t>
  </si>
  <si>
    <t xml:space="preserve">Hausing of experimental animals.
Growing experimental animals.
</t>
  </si>
  <si>
    <t>KI 10530, KI 10276, KI 9998</t>
  </si>
  <si>
    <t>J7-4537</t>
  </si>
  <si>
    <t>Matea Maruna</t>
  </si>
  <si>
    <t>P1-0391</t>
  </si>
  <si>
    <t>Caserman Simon</t>
  </si>
  <si>
    <t>Kriobanka elementi in postavitev</t>
  </si>
  <si>
    <t>Cryobank</t>
  </si>
  <si>
    <t>Zaradi nevarnosti okužb hranjenih kultur, opreme ni možno uporabljati za zunanje interesente.</t>
  </si>
  <si>
    <t>Due to the risk of infection of stored cell cultures, equipment can not be used for any external clients.</t>
  </si>
  <si>
    <t xml:space="preserve">Oprema je namenjena za shranjevanje celičnih kultur, ki se uporabljajo na oddelku L-11. </t>
  </si>
  <si>
    <t>The equipment is used for storage of cell cultures, which are used in Labooratory L-11.</t>
  </si>
  <si>
    <t>KI 9359</t>
  </si>
  <si>
    <t>https://www.ki.si/index.php?id=704</t>
  </si>
  <si>
    <t>-</t>
  </si>
  <si>
    <t>dr. Simon Caserman</t>
  </si>
  <si>
    <t>Industrija</t>
  </si>
  <si>
    <t>Dražić Goran</t>
  </si>
  <si>
    <t>02556</t>
  </si>
  <si>
    <t>Supermikroskop HR TEM (Jeol)</t>
  </si>
  <si>
    <t xml:space="preserve">ARSTEM - Atomic resolution Cs corrected scanning transmission electron microscope </t>
  </si>
  <si>
    <t>Dostop je projekten. Na eni do dveh straneh potencialni uporabnik opiše problem, ki ga želi rešiti z napravo. Če je metoda ustrezna, se z odgovorno osebo dogovori za začetek in obseg dela. Možno je tudi izobraževanje operaterjev s predznanjem.</t>
  </si>
  <si>
    <t>Project type. Customer describes the problem on one to two pages and in the case that the equipment is suitable the customer and responsible person define the date of the start and the extent of the work.</t>
  </si>
  <si>
    <t>Preiskovanje mikrostrukture na atomskem nivoju. Določanje kristalne strukture, kemijske sestave, načina vezave in oksidacijskih stanj. Določanje morfologije in velikosti nanodelcev, tomografija.</t>
  </si>
  <si>
    <t xml:space="preserve">Study of microstructure at atomic level. Determination of crystal structure, chemical composition, bonding, valence state, morphology and size of the nanoparticles. Tomography. </t>
  </si>
  <si>
    <t>KI 13393</t>
  </si>
  <si>
    <t>P2―0393, P2 - 0421, P2 - 0423</t>
  </si>
  <si>
    <t>Elena Tchernishova, Francisco Ruiz Zepeda, Lazar Bijelić, Goran Dražić, Rabail Abbasi</t>
  </si>
  <si>
    <t>P2-0084</t>
  </si>
  <si>
    <t>Sorour Parapari, Sandra Drev, Vinko Sršan</t>
  </si>
  <si>
    <t>P2-0091</t>
  </si>
  <si>
    <t>Nina Daneu</t>
  </si>
  <si>
    <t>P2-0105</t>
  </si>
  <si>
    <t>Andreja Benčan Golob, Mojca Otoničar, Katarina Žiberna</t>
  </si>
  <si>
    <t>Ostali operaterji iz IJS</t>
  </si>
  <si>
    <t>P2 0089 Darko Makovec, P2-0082 Janez Zavašnik, P-0099 Maja Remškar</t>
  </si>
  <si>
    <t>Segrevalno-napetostni nosilec za vzorce</t>
  </si>
  <si>
    <t>Protochips Fusion in situ nosilec za vzorce</t>
  </si>
  <si>
    <t>In situ nosilec za vzorce je dodatek k ARSTEM mikroskopu (ga ni mogoče uporabljati ločeno), zato zanj veljajo enaka pravila kot za zgoraj opisano opremo.</t>
  </si>
  <si>
    <t>In situ sample holder is just an attachment to the ARSTEM microscope (can not be used alone), so all the rules for access to the equipment are the same.</t>
  </si>
  <si>
    <t>In situ 4 točkovne meritve električne prevodnosti, študij vpliva električnega polja (+/- 50V DC/AC) na spremembe v strukturi materialov, in situ segrevanje (v vakumu) do 1200 °C.</t>
  </si>
  <si>
    <t>In situ 4 probe electrical conductivity measurements, study of structural changes durigng electrical biasing (+/- 50V DC/AC), in situ heating experiments (in vacuum) up to 1200 °C.</t>
  </si>
  <si>
    <t>KI 15325</t>
  </si>
  <si>
    <t xml:space="preserve">P2 ― 0421, P2 - 0423 </t>
  </si>
  <si>
    <t>Goran Dražić, Gregor Kapun</t>
  </si>
  <si>
    <t>Andreja Bencan Golob, Katarina Žiberna</t>
  </si>
  <si>
    <t>P2-0152</t>
  </si>
  <si>
    <t>Kavčič Urška</t>
  </si>
  <si>
    <t>26222</t>
  </si>
  <si>
    <t>HP ravnotežna celica</t>
  </si>
  <si>
    <t>HP equilibrium cell</t>
  </si>
  <si>
    <t xml:space="preserve">Meritve so mogoče po predhodnem dogovoru. </t>
  </si>
  <si>
    <t xml:space="preserve">Measurements available after prelimenary agreement. </t>
  </si>
  <si>
    <t xml:space="preserve">HP ravnotežna celica (visokotlačna ravnotežna celica) je prvenstveno namenjena določanju faznih ravnotežij pri visokih tlakih z uporabo različnih eksperimentalnih metod ter za določevanje kritičnih točk v večkomponentnih mešanicah. Meritve lahko izvajamo pri konstantnem ali spremenljivem volumnu celice, pri tlakih do 350 bar in temperaturi do 200˚C. Z novo aparaturo lahko študiramo in načrtujemo separacijske in reakcijske procese tudi v bližini ali pod superkritičnimi pogoji. </t>
  </si>
  <si>
    <t>HP equilibrium cell (high-pressure equilibrium cell) is primarily for the determination of phase equilibria at high pressures using a variety of experimental methods and the determination of critical points in multicomponent mixtures. Measurements can be carried out at a constant or a variable volume cell at pressures up to 350 bar and temperatures up to 200 ˚ C. The new apparatus can be studied and planned separation and reaction processes in the near or under supercritical conditions.</t>
  </si>
  <si>
    <t>KI 11159</t>
  </si>
  <si>
    <t>www.ki.si/odseki/d13-odsek-za-katalizo-in-reakcijsko-inzenirstvo/oprema/</t>
  </si>
  <si>
    <t>/</t>
  </si>
  <si>
    <t>Glavnik Vesna</t>
  </si>
  <si>
    <t>“Flash”/preparativni kromatografski sistem</t>
  </si>
  <si>
    <t>“Flash”/preparativne chromatographic system</t>
  </si>
  <si>
    <t>Paket 18</t>
  </si>
  <si>
    <t>Preparativna kromatografija organskih analitov.</t>
  </si>
  <si>
    <t>Preparative chromatography of organic analytes.</t>
  </si>
  <si>
    <t>KI 16823</t>
  </si>
  <si>
    <t>Jerman Ivan</t>
  </si>
  <si>
    <t>27945</t>
  </si>
  <si>
    <t>Visoko ločljivostni vakumski spektrometer</t>
  </si>
  <si>
    <t>High resolution vacuum spectrometer</t>
  </si>
  <si>
    <t>Paket 17</t>
  </si>
  <si>
    <t xml:space="preserve">Usposobljeni uporabniki sistema dostopajo do le-tega po predhodnem medsebojnem dogovoru in z dovoljenjem skrbnika sistema.
</t>
  </si>
  <si>
    <t>Analitikaanorganskih in  organskih analitov.</t>
  </si>
  <si>
    <t xml:space="preserve">Analytics of inorganic and organic analytes.  </t>
  </si>
  <si>
    <t>KI 16195</t>
  </si>
  <si>
    <t>https://www.ki.si/odseki/d10-odsek-za-kemijo-materialov/razvoj-premazov/oprema/</t>
  </si>
  <si>
    <t>2018/114</t>
  </si>
  <si>
    <t>Nigel Van de Velde</t>
  </si>
  <si>
    <t>J2-1720</t>
  </si>
  <si>
    <t>Helena Spreizer</t>
  </si>
  <si>
    <t>Kapun Gregor</t>
  </si>
  <si>
    <t>Napraševalec PECS za pripr.vzorc.za mikroskopijo</t>
  </si>
  <si>
    <t>Sputer Coater PECS 682 (precision etching coating system</t>
  </si>
  <si>
    <t xml:space="preserve">Napraševalec PECS je pripomoček pri pripravi vzorcev za vrstično elektronsko mikroskopijo, transmisijsko elektronsko mikroskopijo, služi pa tudi kot tehnika oblaganja delcev. Pri elektronski mikroskopiji, še posebej pri kvantitativni elementni analizi, je pomembno, da je površina prevodna. Zaradi te omejitve imamo večkrat težave pri analizi organskih vzorcev, ki so večinoma neprevodni. Pri konkurenčnih aparatih, ki so dostopni na tržišču je največja pomanjkljivost, da pri nanosu prevodne obloge, posamezni delci v nanešeni oblogi, zaradi svoje velikosti, zakrijejo številne morfološke značilnosti in tako popačijo površino. Napraševalec PECS se ponaša z izjemno majhnimi delci v nanosu, s čemer preseže vso konkurenco. Omenjene lastnosti omogočajo vrhunsko pripravo vzorcev, ki je nepogrešljiva za vrhunske objave. </t>
  </si>
  <si>
    <t xml:space="preserve">Sputter Coater PECS is a tool in the preparation of samples for scanning electron microscopy, transmission electron microscopy, and also serves as a cladding technique particles. In electron microscopy, especially in quantitative elemental analysis, it is important that the surface is conductive. Because of this limitation, we have several problems in the analysis of organic samples, most of which are non-conductive. In case of competing appliances, which are available on the market is the biggest drawback to the application of conductive coatings, individual particles in the deposited coating, due to its size, many obscure morphological characteristics and thus distort the surface. Sputter Coater PECS offers exceptionally small particle size in the application, with which exceeds all competition. These features provide superior sample preparation, which is indispensable for the top post.
</t>
  </si>
  <si>
    <t>KI 9799, KI 9799/1</t>
  </si>
  <si>
    <t>https://www.ki.si/odseki/d10-odsek-za-kemijo-materialov/</t>
  </si>
  <si>
    <t>dr. Miran Gaberšček</t>
  </si>
  <si>
    <t>P1-0021</t>
  </si>
  <si>
    <t>dr. Nataša Zabukovec Logar</t>
  </si>
  <si>
    <t>Zuananji uporabniki</t>
  </si>
  <si>
    <t>dr. Blaž Likozar</t>
  </si>
  <si>
    <t>P1-0034</t>
  </si>
  <si>
    <t>dr. Samo Hočevar</t>
  </si>
  <si>
    <t>P2-0145</t>
  </si>
  <si>
    <t>dr. Ema Žagar</t>
  </si>
  <si>
    <t>Peric Tanja</t>
  </si>
  <si>
    <t>Sklop naprav za PCR in PCR v realnem času</t>
  </si>
  <si>
    <t>PCR Gradient Palm–Cycler (Corbett) (12) and Real time PCR Light Cycler 480 (Roche) (11)</t>
  </si>
  <si>
    <t>Druge raziskovalne organizacije imajo dostop ob predhodni rezervaciji. Dostop časovno ni omejen, v kolikor naprave niso zasedene. Ceno uporabe naprav izračunamo iz vrednosti aparature, tekočih stroškov, stroškov servisiranja, časa uporabe ter časa tehnične pomoči.</t>
  </si>
  <si>
    <t>Other research organizations  can use the equipment upon request. The costs  are estimated from the value of the apparatus, running and servicing costs,  time of usage, and hours of technical assistance.</t>
  </si>
  <si>
    <t xml:space="preserve">Z napravo PCR izvajamo verižno reakcijo s polimerazo (PCR). Naprava PCR v realnem času omogoča sprotno zasledovanje količine nastalega produkta in kvantitativno detekcijo nukleinskih kislin s pomočjo reakcije PCR. </t>
  </si>
  <si>
    <t>The polymerase chain reaction (PCR) is performed in a PCR thermal cycler. The LightCycler ® 480 Real-Time PCR System is a rapid high-throughput, plate-based real-time PCR amplification and detection instrument.</t>
  </si>
  <si>
    <t>KI 9326</t>
  </si>
  <si>
    <t>https://www.ki.si/odseki/d11-odsek-za-molekularno-biologijo-in-nanobiotehnologijo/podrocja-dejavnosti/</t>
  </si>
  <si>
    <t>Gregor Anderluh</t>
  </si>
  <si>
    <t>P1-0010</t>
  </si>
  <si>
    <t>Franc Avbelj</t>
  </si>
  <si>
    <t>L19 ERC</t>
  </si>
  <si>
    <t>Jernej Ule</t>
  </si>
  <si>
    <t>Kisovec Matic</t>
  </si>
  <si>
    <t>Krio presevni elektronski mikroskop Glacios</t>
  </si>
  <si>
    <t>Cryogenic transmission electron microscope Glacios</t>
  </si>
  <si>
    <t>paket 17</t>
  </si>
  <si>
    <t xml:space="preserve">Oprema je na voljo notranjim in zunanjim uporabnikom. Uporabniki naj najprej kontaktirajo skrbnika naprave skupaj z osnovnimi podatki o vzorcu. Če je projekt izvedljiv potem lahko uporabnik_ca dobi vnaprej določen termin na mikroskopu za zajem podatkov. Samostojna uporaba opreme je mogoča le za zelo izkušene uporabnike_ce. V primeru neizkušenih uporabnikov_c bo eksperiment lahko izveden s sodelovanjem dokazano izkušenih uporabnikov_c in/ali skrbnika naprave. </t>
  </si>
  <si>
    <t>Equipment is accessible to internal and external users. Potential users should first contact the facility manager  (Matic Kisovec) and discuss the feasibility of the project. If the project is feasible the user may get a predetermined time slot to record data. Only advanced users, who have extensive experience with such equipment can do the experiment themselves. In the case of non-experienced users, the experiments will be done either in collaboration with certified experienced users and/or facility manager.</t>
  </si>
  <si>
    <t>Krioelektronski mikroskop Glacios nam omogoča izvajanje treh glavnih krio tehnik: analiza posameznega delca, kriotomografija in sipanje elektronov na mikro kristalih. S pomočjo teh pristopov lahko opazujemo biološke molekule v skoraj naravnem okolju. Opazovanje ne-bioloških vzorcev je mogoče. Priprava vzorcev za krio mikroskopijo je mogoče na Odseku kjer je oprema nameščena. Cene so okvirne in so lahko različne za različne projekte.</t>
  </si>
  <si>
    <t>CryoEM microscope Glacios enables: single-particle analysis, cryo-tomography and electron diffraction on microcrystals. In this way we can observe biological samples in near native environment. Observation of non-biological samples is also possible. Sample preparation is also possible at the Department where the equipment is located. The prices are approximate and may vary from project to project.</t>
  </si>
  <si>
    <t>KI 16312, KI 16312/2</t>
  </si>
  <si>
    <t>https://www.ki.si/odseki/d11-odsek-za-molekularno-biologijo-in-nanobiotehnologijo/oprema/</t>
  </si>
  <si>
    <t>2018/169</t>
  </si>
  <si>
    <t>P4-0407</t>
  </si>
  <si>
    <t>Žel Jana</t>
  </si>
  <si>
    <t xml:space="preserve">P2-0145 </t>
  </si>
  <si>
    <t>Ema Žagar</t>
  </si>
  <si>
    <t>Servisi, redno vzdrževanje, redni cikli čiščenja, izobraževanje</t>
  </si>
  <si>
    <t>Matic Kisovec</t>
  </si>
  <si>
    <t xml:space="preserve">Mazaj Matjaž </t>
  </si>
  <si>
    <t>25023</t>
  </si>
  <si>
    <t>Plinski absorpcijski analizator s helijevim piknometrom</t>
  </si>
  <si>
    <t>Gas sorption apparatus and helium pycnometer</t>
  </si>
  <si>
    <t>kontaktna oseba: dr. Sebastijan Kovačič (tel. št.: +386 1 4760 205);
cena analize: se obračunava po efektivnih delovnih urah</t>
  </si>
  <si>
    <t>Contact person: dr. Sebastijan Kovačič 
Price analysis: is charged at the actual working hours</t>
  </si>
  <si>
    <t>Plinski adsorpcijski analizator se uporablja za določevanje teksturnih lastnosti poroznih materialov, kot sta velikost por od mikropor do mezopor in makropor (od 0.4 nm do več kot 330 nm), določanje  specifične površine in porazdelitev velikosti por. Za natančno določanje poroznosti je potrebna tudi določitev skeletne gostote materiala in v ta namen služi avtomatski plinski helijev piknometer.</t>
  </si>
  <si>
    <t>The gas sorption analyzer is used to determine the structural properties of porous materials, such as pore size from micropores to mesopores to macropores (0.4 nm to over 330 nm), determination of specific surface area, and pore size distribution. Accurate determination of porosity also requires determination of the skeletal density of the material. An automatic gas-helium pycnometer is used for this purpose.</t>
  </si>
  <si>
    <t>KI 17531</t>
  </si>
  <si>
    <t>2020-164</t>
  </si>
  <si>
    <t>LC-MS (Tekočinski kromatograf sklopljen z masnim spektrometrom)</t>
  </si>
  <si>
    <t>LC-MS (Liquid chromatograph hyphenated with mass spectrometer)</t>
  </si>
  <si>
    <t>Določanje analitev na osnovi MS po separaciji s tekočinsko kromatografijo visoke ločljivosti.</t>
  </si>
  <si>
    <t>Determination of analytes based on MS after separation by high-performance liqid chromatography.</t>
  </si>
  <si>
    <t>KI 11566, KI 11566/1</t>
  </si>
  <si>
    <t>P1-0152</t>
  </si>
  <si>
    <t>Likozar Blaž</t>
  </si>
  <si>
    <t>Oprema je dostopna vsak delavnik, najmanj med 8:00 in 16:00 uro, in sicer samo ob spremstvu izšolanega (laboratorijskega) operaterja. Za raziskovalce, ki so že predhodno ustrezno izšolani glede uporabe opreme, je dostop možen tudi izven običajnega delovnega časa.</t>
  </si>
  <si>
    <t>Equipment is accessible every work day, at least between 8 am and 4 pm that is only when accompanied by a trained (laboratory) operator. For the researchers, which have been suitably trained beforehand regarding equipment use, the access is possible also beyond the usual working hours.</t>
  </si>
  <si>
    <t>www.ki.sihttps://www.ki.si/odseki/d13-odsek-za-katalizo-in-reakcijsko-inzenirstvo/oprema/</t>
  </si>
  <si>
    <t>Kromatograf plinski Shimadzu + detektor</t>
  </si>
  <si>
    <t>Oprema je namenjena za kvalitativno in kvantitavno analizo vzorcev, ki jih je moč upariti, na podlagi kromatografske ločbe posamičnih komponent.</t>
  </si>
  <si>
    <t>Equipment is intended for the qualitative and quantitative of samples, which can be evaporated, based on the chromatographic separation of individual components.</t>
  </si>
  <si>
    <t>KI 15074</t>
  </si>
  <si>
    <t>Urška Kavčič / Miha Grilc</t>
  </si>
  <si>
    <t>Reaktorski sistem (6x Multiple Autoclave system)</t>
  </si>
  <si>
    <t>Reactor system (6x Multiple Autoclave system)</t>
  </si>
  <si>
    <t>Reaktorski sistem s šestimi paralelnimi mešalnimi reaktorji je namenjem hitrejšemu testiranju ter optimizaciji reakcijskih in separacijskih procesov pri povišanih temperaturah in tlakih (max: 350 °C , 200 bar). Volumen posameznega reaktorja je 250 mL.</t>
  </si>
  <si>
    <t>Reactor system with six parallel mixing reactors for  testing and optimization of reaction and separation processes at elevated temperatures and pressures (max: 350 ° C, 200 bar). The volume of each reactor is 250 mL.</t>
  </si>
  <si>
    <t>KI 15297</t>
  </si>
  <si>
    <t>Kromatograf tekočinski ultra visoke ločljivosti  (Thermo-Fisher Scinetific UltiMate™ 3000 UHPLC z DAD/RI)</t>
  </si>
  <si>
    <t xml:space="preserve">Thermo-Fisher Scientific UltiMate™ 3000 UHPLC with DAD/RI </t>
  </si>
  <si>
    <t xml:space="preserve">UHPLC is a chromatography technique normally used for separation, identification and quantification of compounds dissolved in liquid phase. Compounds are adsorbed at the stationary phase of the column, gradually eluted by the mobile phase and detected by the UV-VIS or RI detector. </t>
  </si>
  <si>
    <t>UHPLC je kromatografska tehnika, ki se uporablja za ločevanje, identifikacijo in kvantifikacijo spojin, raztopljenih v tekoči fazi. Spojine se adsorbirajo v stacionarno fazo kolone, ki se postopoma eluirajo z mobilno fazo in so detektirane s pomočjo detektorja UV-VIS ali RI.</t>
  </si>
  <si>
    <t>KI 15206, KI 15206/1</t>
  </si>
  <si>
    <t>Urška Kavčič / Uroš Novak / Ana Jakob/ Edita Jasiukaityte Grojzdek</t>
  </si>
  <si>
    <t>P1-0017</t>
  </si>
  <si>
    <t>Mavri Janez</t>
  </si>
  <si>
    <t>08611</t>
  </si>
  <si>
    <t>Gruča računalnikov - Mlacom Supermicro</t>
  </si>
  <si>
    <t>Računalniška gruča z 20 vozlišči (Supermicro, Intel Xeon E5-2660v2x2, 32GB RAM, 1TB HDD, Mellanox ConnetX-2 VPI Infiniband) in Infiniband switch (Mellanox IS5030)</t>
  </si>
  <si>
    <t>Oddaljen dostop preko SSH protocola in Client-Server Integracijska shema</t>
  </si>
  <si>
    <t>SSH remote access and Client-Server Integration Scheme</t>
  </si>
  <si>
    <t>Modeliranje in simuliranje procesov na področju znanosti o življenju s poudarkom na optimizaciji procesov pri odkrivanju novih zdravilnih učinkovin (Accelrys Enterprise Platform (AEP)); Kvantno-kemijski izračuni grafenskih sistemov (Gaussian); Optimizacija umetnih nevronskih mrež z genetskim algoritmom (Fortran)</t>
  </si>
  <si>
    <t>Life science modeling and simulation focused on optimizing the drug discovery processes (Accelrys Enterprise Platform (AEP)); Quantum chemical calculations on graphenes (Gaussian); Optimization of Artificial Neural Networks by Genetic Algorithm (Fortran)</t>
  </si>
  <si>
    <t>KI 13418, KI 13418/1, KI 13418/2, KI 13418/3</t>
  </si>
  <si>
    <t>https://www.ki.si/odseki/d01-teoreticni-odsek/azmanov-racunski-center/</t>
  </si>
  <si>
    <t>D01 – L03 Novic</t>
  </si>
  <si>
    <t>P1-0012</t>
  </si>
  <si>
    <t>D01 - L01 Mavri</t>
  </si>
  <si>
    <t>D01 - L14  Merzel</t>
  </si>
  <si>
    <t>D11 - Anderluh</t>
  </si>
  <si>
    <t>D13 - Likozar</t>
  </si>
  <si>
    <t>Ristić Alenka</t>
  </si>
  <si>
    <t>Termogravimetrični analizator Q5000IR povezan z masnim spektrometrom ThermoStar GSD320</t>
  </si>
  <si>
    <t>Thermogravimetric Analyzer Q5000IR Coupled with a Mass Spectrometer ThermoStar GSD320</t>
  </si>
  <si>
    <t xml:space="preserve">Meritve na voljo vse delovne dni  po predhodnem dogovoru. </t>
  </si>
  <si>
    <t xml:space="preserve">Measurements available on all the working days after prelimenary agreement. </t>
  </si>
  <si>
    <t xml:space="preserve">TG analizator z masnim spektrometrom je nepogrešljivo orodje za karakterizacijo adsorbentov, nanoporoznhi katalizatorjev, ionskih imenjevalcev, polimerov, keramike, zdravil, in drugih materialov. Ti analizatorji služijo za določevanje lastnosti materialov, kot so termična stabilnost materialov, oksidativna stabilnost materialov, sestava večkomponentnih sistemov, kinetika razgradnje materialov, življenjska doba materialov, vplivi korozivne atmosfere na materiale, vsebnost vlage in hlapnih komponent v materialih. Q5000IR je vrhunska raziskovalna TGA aparatura s temperaturno-kontrolirano termotehtnico z visoko občutljivostjo (&lt; 0,1 mikrogram) in ločljivostjo (0,01 mikrogram) ter z dinamičnim odklonom bazne linije: &lt; 10 µg (od 50 do 1.000 °C) in je sklopljen z masnim spektrometrom ThermoStar GSD 320 (merilno območje od 1 do 200 AMU; inštrument ima visoko občutljivost in selektivnost), kar omogoča identifikacijo plinastih komponent, ki nastajajo ali se sproščajo med analizo, kar je še posebej pomembno pri analizi novih materialov. </t>
  </si>
  <si>
    <t xml:space="preserve">TG analyzer with mass spectrometry is an indispensable tool for the characterization of nanoporous catalysts, ion exchangersi, polymers, ceramics, medicine, and other materials. These analyzers are used for the determination of material properties such as thermal stability of materials, oxidative stability of materials, the composition of multicomponent systems, the kinetics of degradation of materials, materials life cycle, the effects of corrosive materials in the atmosphere, moisture and volatile components in materials. Q5000IR is a top research TGA apparatus with a temperature-controlled termotehtnico with high sensitivity (&lt;0.1 microgram) and resolution (0.01 microgram) and a dynamic baseline deviation: &lt;10 mg (50 to 1000 ° C) and is coupled with a mass spectrometer ThermoStar GSD 320 (measuring range from 1 to 200 AMU; instrument has high sensitivity and selectivity), enabling the identification of gaseous components produced or released during the analysis, which is especially important in the analysis of new materials. 
</t>
  </si>
  <si>
    <t>KI 11752, KI 11787</t>
  </si>
  <si>
    <t>https://www.ki.si/odseki/d09-odsek-za-anorgansko-kemijo-in-tehnologijo/</t>
  </si>
  <si>
    <t>Suzana Mal, Ciara Byrne, Jan Marčec, Aljaž Škrjanc, Marija Švegovec</t>
  </si>
  <si>
    <t>Temperaturno moduliran diferenčno dinamični kalorineter (Q2000 MDSC)</t>
  </si>
  <si>
    <t>Differential scanning calorimeter (Q2000 MDSC)</t>
  </si>
  <si>
    <t>Diferenčni dinamični kalorimeter se uporablja za proučevanje fizikalno-kemijskih lastnosti trdnih vzorcev, kot je polimorfizem, kristaliničnost in amorfnost. Določamo tališče, temperaturno območje taljenja, temperaturo kristalizacije, entalpijo taljenja, toplotno kapaciteto in steklasti prehod. Q2000 Temperaturno moduliran diferenčno dinamični kalorineter (MDSC) ima avtomatski podajalec vzorcev, omogoča delovanje v temperaturnem območju od -90 ºC do 550 ºC ter kontrolo masnega pretoka plinov. Patentirana T-Zero tehnologija omogoča veliko občutljivost (&lt; 0,2 mW), ločljivost (&gt; 60) ter linearni potek bazne linije z majhnim odstopanjem (&lt; 10 mW),  in direktne meritve toplotne kapacitete preiskovanega vzorca.  Kontrolo, upravljanje ter prikaz trenutnega statusa inštrumenta omogoča programski paket Thermal Advantage preko menijev in programskih funkcij na barvnem ekranu, občutljivem na dotik.</t>
  </si>
  <si>
    <t xml:space="preserve">DSC provides rapid and precise determinations of transition temperatures using minimum amounts of a sample. Common temperature measurements include the following: melting, crystallization, glass transition, heat capacity, polymorphic transition, thermal stability,... Q2000 Modulated Differential Scanning Calorimeter with Autosampler and Mass Flow Control: An advanced research grade MDSC, whose patented Tzero technology provides best sensitivity (&lt; 0.2 uW), resolution (RRI &gt;60), baseline bow and baseline drift (&lt;10 uW) and provides direct heat capacity measurements. The operating temperature range is cooling system dependent with a maximum of 550 to -90 °C. The Q2000 includes  a full VGA color touch screen display for convenient control and monitoring of instrument status. </t>
  </si>
  <si>
    <t>KI 11786</t>
  </si>
  <si>
    <t>Suzana Mal, Alenka Ristić, Aljaž Škrjanc, Marija Švegovec, Jan Marčec, Ciara Byrne</t>
  </si>
  <si>
    <t xml:space="preserve">Dinamični analizator za vodno paro IGAsorp-XT </t>
  </si>
  <si>
    <t xml:space="preserve">Dynamic analyzer for water vapour IGAsorp-XT </t>
  </si>
  <si>
    <t>PAKET 18</t>
  </si>
  <si>
    <t>Meritve na voljo vse delovne dni  po predhodnem dogovoru glede .</t>
  </si>
  <si>
    <t>Measurements available on all the working days after prelimenary agreement.</t>
  </si>
  <si>
    <t>Dinamični analizator za vodno paro je optimiziran za visokotemperaturne meritve sorpcijskih izoterm (do 300 °C) preko aktivne regulacije parcialnega vodnega tlaka. S tem popolnoma avtomatiziranim sistemom lahko izvajamo izotermalne, izobarne in temperaturno-programabilne eksperimente.</t>
  </si>
  <si>
    <t>The dynamic water vapor analyzer is optimized for high-temperature measurements of sorption isotherms (up to 300 ° C) via active partial water pressure regulation. A fully automated system can be used for isothermal, isobaric and temperature-program experiments.</t>
  </si>
  <si>
    <t>KI 16893</t>
  </si>
  <si>
    <t>https://www.ki.si/odseki/d09-odsek-za-anorgansko-kemijo-in-tehnologijo/oprema/</t>
  </si>
  <si>
    <t>2019/73</t>
  </si>
  <si>
    <t>Gravimetrični sorpcijski analizator za plinske in parne faze</t>
  </si>
  <si>
    <t>Gravimetric sorption analyzer for gas and vapour phases</t>
  </si>
  <si>
    <t xml:space="preserve">Gravimetrični sorpcijski analizator omogoča vrednotenja učinkovitosti ločevanja plinskih in parnih komponent na preiskovanih adsorbentih, mehanizmov adsorpcije, adsorpcijskih kapacitet,kinetičnih študij kot tudi izračun energije vezave adsorbatov na preiskovane </t>
  </si>
  <si>
    <t xml:space="preserve">Gravimetric sorption analyzer for gas and vapor phases enables evaluation of separation abilities for gaseous and vapor componennts on the investigated materials, mechanisms of adsorption, adsorption capacities, kinetic studies and adsorbate-to-material binding energy calculations. </t>
  </si>
  <si>
    <t>KI 17282</t>
  </si>
  <si>
    <t>https://www.ki.si/odseki/d07-odsek-za-polimerno-kemijo-in-tehnologijo/</t>
  </si>
  <si>
    <t>Merzel Franci</t>
  </si>
  <si>
    <t>Gruča računalnikov Supermicro sistem Quad</t>
  </si>
  <si>
    <t>Computer claster Supermicro system Quad</t>
  </si>
  <si>
    <t>Oddaljen dostop preko SSH protocola in Client-Server Integracijska shema. Dostop je mogoč po predhodnem dogovoru.</t>
  </si>
  <si>
    <t xml:space="preserve">SSH remote access and Client-Server Integration Scheme. Access is possible after prelimenary agreement. </t>
  </si>
  <si>
    <t>Sistem 50 32-jedrnih strežnikov (skupaj 1600 procesorskih jeder), nameščenih v strežniških omarah in povezanih z GigaBit Ethernet stikali. Za določeno število enot, predvidenih za najbolj zahtevne simulacije, je možna nadgradnja na InfiniBand komunikacijo. Računalniški sistem je primeren za široko paleto simulacijskih orodij (kvantne simulacije, QM/MM, klasična dinamika, zvitje proteinov, problemi strukture in reaktivnosti snovi, kemometrijske analize, podpora eksperimentalnim spektroskopskim tehnikam, difuzijski problem, dinamika fluidov). Kemijski inštitut razpolaga z vso potrebno programsko opremo.</t>
  </si>
  <si>
    <t>The computer system consists of 50 32-core servers (with total of 1600 processor cores) installed in server racks and connected by Gigabit Ethernet switches. For the most demanding simulations it is possible to upgrade to the InfiniBand communication. The computer system is suitable for a wide range of different simulations: quantum simulations, QM/MM, classical dynamics, protein folding, structure and reactivity problems, chemometric analysis, support to experimental spectroscopic techniques, diffusion problem, and fluid dynamics. Institute of Chemistry has all the necessary software.</t>
  </si>
  <si>
    <t>KI 11007, KI 11007/1, KI 11007/2, KI 11007/3</t>
  </si>
  <si>
    <t>D01 – L01 Mavri</t>
  </si>
  <si>
    <t>D01 - L14 Merzel</t>
  </si>
  <si>
    <t>D13-Likozar</t>
  </si>
  <si>
    <t>D01-L03 Novič</t>
  </si>
  <si>
    <t xml:space="preserve">Računalniški sistem za Preglov računski center </t>
  </si>
  <si>
    <t>Računalniška gruča z 20 vozlišči (Supermicro, Intel Xeon E5-2660v3 @ 2.60 GHz 64GB RAM, 1TB HDD Toshiba, Infiniband)</t>
  </si>
  <si>
    <t xml:space="preserve">KI 15203,
KI 15204, KI 15204/1
</t>
  </si>
  <si>
    <t>D01 - L01  Mavri</t>
  </si>
  <si>
    <t>Sistem za gojenje živali za delo s patogeni drugega varnostnega razreda - 2. sklop, Centrifuga</t>
  </si>
  <si>
    <t xml:space="preserve">Animal facility for work with BSL2 pathogens, Centrifuge </t>
  </si>
  <si>
    <t>Dostop ni omejen za raziskovalce s financiranjem ARRS</t>
  </si>
  <si>
    <t>Access is not limited to researchers with ARRS projects</t>
  </si>
  <si>
    <t>Centrifugiranje</t>
  </si>
  <si>
    <t>Centrifugation</t>
  </si>
  <si>
    <t>K1 10275</t>
  </si>
  <si>
    <t>Hana Esih</t>
  </si>
  <si>
    <t>Tekočinski kromatograf visoke ločljivosti za hitro analitsko in preparativno separacijo proteinov in organskih spojin</t>
  </si>
  <si>
    <t>HPLC chromatograph</t>
  </si>
  <si>
    <t>Paket 11</t>
  </si>
  <si>
    <t>Opremo lahko uporabljajo usposobljeni operaterji ali pa separacijo izvede tehnik laboratorija L-12. Prednost uporabe inštrumenta imajo člani programske skupine P4-176 ter raziskovalci Kemijskega inštituta. Za zunanje uporabnike bo pripravljen cenik ko se bo pojavil večji interes za uporabo inštrumenta. Doslej smo omogočili uporabo inštrumenta za manjše analize brezplačno.</t>
  </si>
  <si>
    <t>HPLC with manual injector and fraction collector</t>
  </si>
  <si>
    <t>KI 6777</t>
  </si>
  <si>
    <t>Kromatografski sistem 
za čiščenje proteinov</t>
  </si>
  <si>
    <t>Äkta chromatographic system for protein purification</t>
  </si>
  <si>
    <t>KI 15333</t>
  </si>
  <si>
    <t>MaCChines ERC AdG ID 787115</t>
  </si>
  <si>
    <t>Helena Gradišar</t>
  </si>
  <si>
    <t>Sistem za gojenje živali za delo s patogeni drugega varnostnega razreda-3. sklop, Modul IVC</t>
  </si>
  <si>
    <t>The laboratory for exerimental animals for work with pathogens second security class - IVC</t>
  </si>
  <si>
    <t xml:space="preserve">Do opreme za vzrejo živali je dostop na dnevni bazi, za opremo menjave in čišlenja kletk na tedenski bazi. Do določenih kosov opreme namenjenih za izvajanje postopkov na živalih (aparat za anestezijo, laminar) se dosopta po potrebi gleden an vrsto poskusa </t>
  </si>
  <si>
    <t xml:space="preserve">Equipment for breeding animals is accessible on a daily basis, whereas equipement for cage washing and changing on a weekly basis. Some aparati are used on demand (anestesia aparatus, procedure laminar flow etc) whenever needed for certain experiments. </t>
  </si>
  <si>
    <t>Oprema je namenjena vzreji poskusinh živali ter izvedbi poskusov in vivo.</t>
  </si>
  <si>
    <t>Equipmetn is dedicated for animal breeding and performing in vivo experiments.</t>
  </si>
  <si>
    <t>K1 10532</t>
  </si>
  <si>
    <t xml:space="preserve">Duško Lainšček </t>
  </si>
  <si>
    <t>J3-4526</t>
  </si>
  <si>
    <t>Sistem za gojenje živali za delo s patogeni drugega varnostnega razreda, Elektroporator</t>
  </si>
  <si>
    <t>Biorad Gene Pulser  Xcell</t>
  </si>
  <si>
    <t xml:space="preserve">Elektroporator se nahaja v laboratoriju za biotehnologijo (L12) v celičnem laboratoriju 106 (varnostni razred 2). </t>
  </si>
  <si>
    <t>Electroporator can be found in the department of biotecnology  L12 in the  cell culture  106 (safety level 2) laboratory</t>
  </si>
  <si>
    <t xml:space="preserve">Elektroporator se uporablja za vnos plazmidne DNA v prokariontske in evkariontkske celice. </t>
  </si>
  <si>
    <t xml:space="preserve">Electroporator is used to facilitate entry of plasmid DNA into pro and eu kariont cells. </t>
  </si>
  <si>
    <t>K1 10303</t>
  </si>
  <si>
    <t>Z3-4501</t>
  </si>
  <si>
    <t>Taja Železnik Ramuta</t>
  </si>
  <si>
    <t>Spektralni pretočni citometer</t>
  </si>
  <si>
    <t>Spectral flow cytometer</t>
  </si>
  <si>
    <t>Opremo lahko uporabljajo usposobljeni operaterji ali pa analizo izvede tehnik odseka D-12. Prednost uporabe inštrumenta imajo člani programske skupine P4-176 ter raziskovalci Kemijskega inštituta. Za zunanje uporabnike bo pripravljen cenik, ko se bo pojavil večji interes za uporabo inštrumenta.</t>
  </si>
  <si>
    <t>Pretočna citometrija je tehnika, s katero merimo in analiziramo lastnosti posameznih celic, ki v suspenziji ena za drugo potujejo skozi pretočni citometer in jih osvetljujemo z ozkim snopom laserske svetlobe. Spektralna pretočna citometrija uporablja difrakcijske rešetke za razpršitev oddane svetlobe markerja po detektorski mreži, kar omogoča merjenje celotnih spektrov vsakega delca.</t>
  </si>
  <si>
    <t>Flow cytometry is a technique used to detect and measure physical and chemical characteristics of a population of cells or particles. Spectral flow cytometry uses diffraction gratings to disperse the emitted light of a marker across a detector array, which allows for the full spectra from each particle to be measured.</t>
  </si>
  <si>
    <t>KI 16816</t>
  </si>
  <si>
    <t>2019/68</t>
  </si>
  <si>
    <t>Jože Moškon</t>
  </si>
  <si>
    <t>Potenciostat/Galvanostat 
50A</t>
  </si>
  <si>
    <t>The Arbin instrument (5V-50A) has a multi-channel configuration, whereby each of 8 channels are totally independent potentiostats/galvanostats. Software allows straightforward writing of test settings, real-time monitoring of the condition at each channel with multi-mode graphical displaying of the data and possibility of direct data transfer, processing, and plotting. Connection to cell(s) is with 4-point terminals; maximum current (per channel) is 50 A. Current ranges are: 50 A, 10 A, 1 A, 0.1 A; voltage range from 0 V to +5 V. Auxiliary module for recording of temperature is included.</t>
  </si>
  <si>
    <t xml:space="preserve">Vpenjanje (vezava) merilnih celic, kakor tudi nastavitve, sprožitev in spremljanje meritev se izvajajo ročno na mestu inštalacije opreme (PRC -1.18). Dostop na daljavo ni omogočen.  </t>
  </si>
  <si>
    <t>Mounting (connecting) of meassuring cells, as well as test settings, initiating and monitoring of the measurements progress are carried out manually on-site where the equipment is installed (PRC -1.18). Remote access is not enabled.</t>
  </si>
  <si>
    <t>Oprema se uporablja za izvajanje elektrokemijskih meritev na polindustrijskih in industrijskih (komercialnih) kondenzatorjih in baterijah s cilindrično geometrijo ohišja.</t>
  </si>
  <si>
    <t xml:space="preserve">The equipment is used to conduct electrochemical measurements of semi-industrial and industrial (commercial) capacitors and batteries with cylindric </t>
  </si>
  <si>
    <t>KI 15345</t>
  </si>
  <si>
    <t>https://www.ki.si/odseki/d10-odsek-za-kemijo-materialov/moderni-baterijski-sistemi/</t>
  </si>
  <si>
    <t>J2-4463</t>
  </si>
  <si>
    <t>HPLC–MS sistem z masnim analizatorjem na osnovi 3D ionske pasti</t>
  </si>
  <si>
    <t xml:space="preserve">HPLC–MS system with mass analyzer based on 3D ion trap </t>
  </si>
  <si>
    <t>KI 15885,     KI 15886</t>
  </si>
  <si>
    <t>2018/165</t>
  </si>
  <si>
    <t>Kristina Eleršič Filipič</t>
  </si>
  <si>
    <t>29520</t>
  </si>
  <si>
    <t>Izotermalni titracijski kalorimeter (VP-ITC, Microcal)</t>
  </si>
  <si>
    <t>Isothermal Titration Calorimeter (VP-ITC, Microcal)</t>
  </si>
  <si>
    <t>VP-ITC je instrument kupljen in uporabljen znotraj konzorcija treh laboratorijev s Kemijskega inštituta in enega iz Leka. Ocena (groba) cene ure za zunanje uporabnike temelji na njeni nabavni vrednosti (oziroma stroških amortizacije), stroških dela in materialov. Odstopanje od te cene je možno glede na različne dejavnike. Uporaba aparature - po dogovoru s skrbnico.</t>
  </si>
  <si>
    <t>VP-ITC is an instrument bought and used by the group of laboratories from the National Institute of Chemistry and by the company Lek.  We are offering a rough estimation of a service price  for external users. This includes the purchase price of the instrument (or amortization), costs of work and materials. The price may vary due to several factors. External users should contact the person responsible for the equipment.</t>
  </si>
  <si>
    <t>Izotermalna titracijska kalorimetrija (ITC) je zlati standard za merjenje biomolekularnih interakcij. Z ITC lahko določimo parametre vezave med molekulami (n, K, ∆H in ΔS) istočasno v enem eksperimentu, kar je velika prednost, saj nam tega ne nudi nobena druga metoda.</t>
  </si>
  <si>
    <t>Isothermal Titration Calorimetry (ITC) is the gold standard for measuring biomolecular interactions.  ITC simultaneously determines all binding parameters (n, K, ∆H and ΔS) in a single experiment – information that cannot be obtained from any other method.</t>
  </si>
  <si>
    <t>KI 8135, KI 8135/1, KI 8136, KI 8136/1</t>
  </si>
  <si>
    <t>http://www.ki.si/index.php?id=704</t>
  </si>
  <si>
    <t>Eva Rajh</t>
  </si>
  <si>
    <t>114391</t>
  </si>
  <si>
    <t>Aparatura za merjenje molekulskih interakcij, Biacore X100</t>
  </si>
  <si>
    <t>Measurement of molecular interactions, Biacore X100</t>
  </si>
  <si>
    <t>Raziskovalci, ki želijo opremo uporabljati, lahko rezervirajo aparaturo preko aplikacije na spletni strani in jo nato uporabljajo po začetnem uvajanju samostojno.</t>
  </si>
  <si>
    <t>Researchers who want to use the equipment can reserve the appliance through the application on the web site and then use it after the initial introduction independently.</t>
  </si>
  <si>
    <t>Oprema je namenjena študiji molekulskih interakcij.  Opremo uporabljajo raziskovalci z D11 in drugih odsekov na KI, kot tudi zunanji uporabniki po predhodnem dogovoru.</t>
  </si>
  <si>
    <t>The eequipment is being used by the researchers from D11 and other deparments from NIC and other researchers from different institutes or University.</t>
  </si>
  <si>
    <t>KI 15130</t>
  </si>
  <si>
    <t>Arvind Kumar Gupta</t>
  </si>
  <si>
    <t>SERVIS</t>
  </si>
  <si>
    <t>Maselj Nik</t>
  </si>
  <si>
    <t>55957</t>
  </si>
  <si>
    <t>Sklopljeni sistem elektro. celice z masnim spektrometrom</t>
  </si>
  <si>
    <t>Electrochemistry - Mass Spectrometry (EC-MS)</t>
  </si>
  <si>
    <t>Do opreme se lahko dostopa v dogovoru z operaterjem</t>
  </si>
  <si>
    <t xml:space="preserve">Equipment can be accessed by contating the operator </t>
  </si>
  <si>
    <t xml:space="preserve">EC-MS sistem (Spectro Inlets) se uporablja za MS detekcijo hlapnih in plinskih komponent, ki nastanejo na delovni elektrodi med elektrokemijskim procesom v celici, krmiljeni s potenciostatom (BioLogic). Detektirati je mogoče fragmente z m/z od 1 do 200. Kot delovne elektrode se uporabljajo standardni diski (5 mm premer, 4 mm debeline, Pine), celica je primerna za vodne elektrolite. </t>
  </si>
  <si>
    <t xml:space="preserve">EC-MS (Spectro Inlets) is used to detect gaseous and volatile species evolving from the surface of the working electrode during an electrochemical experiment, as controlled with a potentiostat (BioLogic). Species with m/z 1 to 200 can be detected. The working electrode can be any disk of standard size (5 mm diameter, 4 mm thickness, Pine), the system is designed for aqueous electrolytes. </t>
  </si>
  <si>
    <t>KI 16872</t>
  </si>
  <si>
    <t>https://www.ki.si/odseki/d10-odsek-za-kemijo-materialov/elektrokataliza/oprema/</t>
  </si>
  <si>
    <t>2019/141</t>
  </si>
  <si>
    <t xml:space="preserve">852208 123STABLE </t>
  </si>
  <si>
    <t>OTHR</t>
  </si>
  <si>
    <t>P2-0150</t>
  </si>
  <si>
    <t>Pintar Albin</t>
  </si>
  <si>
    <t>Sistem za avtomatsko karakterizacijo katalizatorjev in trdnih snovi (AutoChem 2910)</t>
  </si>
  <si>
    <t>Computer Controlled Device for Characterization of Catalysts and Solid Materials (Micromeritics, AutoChem II 2920)</t>
  </si>
  <si>
    <t>Trajanje izvedbe analiz: 5-7 dni.</t>
  </si>
  <si>
    <t>Sample turnaround time: 5-7 days.</t>
  </si>
  <si>
    <t>Instrument omogoča računalniško podprto karakterizacijo katalizatorjev z naslednjimi metodami: temperaturno-programirana redukcija (-100 - 1100 stopinj Celzija), temperaturno-programirana oksidacija, temperaturno-programirana desorpcija (med drugim določitev kislinsko-bazičnih lastnosti katalizatorjev, adsorbentov in drugih trdnih snovi, tj. koncentracije in porazdelitve jakosti kislinsko-bazičnih centrov na površini materiala, določitev toplote adsorpcije z uporabo različnih adsorbatov (npr. CO, CO2, H2, NH3, voda, ogljikovodiki (npr. benzen, toluen, piridin) na površini trdnih materialov), temperaturno-programirana reakcija, kemisorpcijska analiza (selektivno določitev specifične površine aktivnih faz in stopnje disperzije kovinskih skupkov na nosilcih (katalizatorjih) s kemisorpcijo ogljikovega monoksida, vodika, metana, dušikovih oksidov, amoniaka in drugih kemijsko aktivnih plinov z uporabo dinamične metode), enotočkovna določitev BET specifične površine.</t>
  </si>
  <si>
    <t>The instrument enables computer assisted characterization of catalysts by means of the following techniques: temperature-programmed reduction (-100 – 1100 deg. Centigrade), temperature-programmed oxidation, temperature-programmed desorption (determination of acidic/basic properties of catalysts and other solids, determination of heat of adsorption by using various adsorbates such as CO, CO2, H2, water vapour, saturated and unsaturated hydrocarbons (e.g., benzene, toluene, pyridine)), temperature-programmed reaction, chemisorption analysis (determination of active metal area, crystallite size, active metal dispersion by means of dynamic chemisorption method using various probe molecules such as carbon monoxide, hydrogen, methane, nitrogen oxides, ammonia etc.), single-point determination of BET surface area.</t>
  </si>
  <si>
    <t>KI 7019</t>
  </si>
  <si>
    <t>https://www.ki.si/o-institutu/raziskovalna-infrastruktura/</t>
  </si>
  <si>
    <t>Urška Kavčič</t>
  </si>
  <si>
    <t>Računalniško vodeni sistem za določevanje teksturalnih in adsorpcijskih lastnosti katalizatorjev in trdnih materialov (ASAP 2020)</t>
  </si>
  <si>
    <t>Computer Controlled Device for Determination of Textural and Adsorption Properties of Catalysts and Solid Materials (Micromeritics, ASAP 2020 MP/C)</t>
  </si>
  <si>
    <t xml:space="preserve">Trajanje izvedbe analiz: 5-7 dni. </t>
  </si>
  <si>
    <t>Instrument omogoča: eno- in večtočkovno določitev specifične površine prahov, katalizatorjev, adsorbentov, tabletk, filmov, gelov, kompozitov, polnil, rudnin itd. na osnovi B.E.T. adsorpcijske izoterme v območju od 0.001 do preko 3000 m2/g; določevanje Langmuirjeve površine; določevanje Freundlichovih in Temkinovih izoterm; določevanje volumna por in porazdelitve velikosti por v območju od 0.35 do 500 nm ter evaluacijo rezultatov meritev z uporabo različnih metod (mikropore: MP metoda, t-plot, alfa-S plot, Dubinin-Raduškevič metoda, Dubinin-Astakhov metoda, Horvath-Kawazoe metoda; mezo- in makropore: BJH metoda); analizo adsorpcijskih/desorpcijskih izoterm v celotnem območju mikro- in mezopor z uporabo DFT (Density Functional Theory) metode; določitev volumna in oblike por ter porazdelitve površine por in površinske energije v odvisnosti od velikosti por; določevanje adsorpcijskih/desorpcijskih izoterm in toplote adsorpcije z uporabo različnih adsorbatov (N2, Ar, Kr, CO, CO2, H2, He, voda, ogljikovodiki (benzen, toluen)), ciklično izvajanje adsorpcijskih/desorpcijskih izoterm v poljubno izbranem območju tlakov; določevanje hitrosti adsorpcije različnih adsorbatov na površino adsorbentov pri izbranem tlaku; določitev kislinsko-bazičnih lastnosti katalizatorjev, adsorbentov in drugih trdnih snovi, tj. koncentracije in porazdelitve jakosti kislinsko-bazičnih centrov na površini materiala z uporabo statične (volumetrične) metode; selektivno določitev specifične površine aktivnih faz in stopnje disperzije kovinskih skupkov na nosilcih (katalizatorjih) s kemisorpcijo ogljikovega monoksida, vodika, metana, dušikovih oksidov, amoniaka in drugih kemijsko aktivnih plinov z uporabo statične (volumetrične) metode; določitev jakosti in toplote kemisorpcije različnih adsorbatov na površino trdnih materialov.</t>
  </si>
  <si>
    <t>The device enables: determination of single- and multipoint BET surface area of solid materials in the range of 0.001-3000 m2/g; determination of Langmuir surface area; determination of Freundlich and Temkin isotherms; determination of pore volume and pore area distributions in the range 0.35-500 nm and the evaluation of results by means of various methods (such as MP method, t-plot, alpha-S plot, Dubinin-Radushkevich method, Dubinin-Astakhov method, Horvath-Kavazoe method, BJH method, etc.); analysis of adsorption/desorption isotherms by means of DFT (Density Functional Theory) method in the entire range of micro- and mesopores; determination of adsorption/desorption isotherms and heat of adsorption by using various adsorbates (N2, Ar, Kr, CO, CO2, H2, He, water vapour, saturated and unsaturated hydrocarbons); cyclic determination of adsorption/desorption isotherms in the selected pressure range; determination of rate of adsorption of various adsorbates on the surface of investigated solid at a selected pressure; determination of acidic/basic properties of catalysts and other solids by means of static (volumetric) method; determination of active metal area, crystallite size, active metal dispersion, heat of chemical adsorption, strong and weak chemisorption by means of static (volumetric) chemisorption method.</t>
  </si>
  <si>
    <t>KI 8711, KI 8711/1, KI 8711/2, KI 8711/2, KI 8711/3</t>
  </si>
  <si>
    <t>11874</t>
  </si>
  <si>
    <t>Računalniško vodeni večfazni katalitski reaktor</t>
  </si>
  <si>
    <t xml:space="preserve">Computer Controlled Multiphase Catalytic Reactor </t>
  </si>
  <si>
    <t xml:space="preserve">Trajanje izvedbe poskusov: 5 do 15 delovnih dni. </t>
  </si>
  <si>
    <t xml:space="preserve">Duration of catalytic tests: 5 to 15 working days. </t>
  </si>
  <si>
    <t>Računalniško vodeni večfazni katalitski reaktor ima naslednje lastnosti: (i) omogoča računalniško podprto vodenje dvo- in trifaznih katalitskih reakcij pri temperaturah do 900 stopinj Celzija (z natančnostjo +/- 2 stopinji Celzija) in celokupnem tlaku do 100 bar (z natančnostjo +/- 0.2 bar) v kontinuirnem načinu obratovanja (kapalni LIR tokovni režim); (ii) opremljen je s šestimi elektronskimi regulatorji pretoka, s čimer omogoča kontrolirano in ločeno uvajanje več plinskih mešanic ter zagotavlja njihovo učinkovito mešanje pred vstopom plinaste faze v katalitski reaktor; (iii) reaktorski sistem je skonstruiran tako, da omogoča predgrevanje plinaste in kapljevinaste faze pred njunim vstopom v katalitski reaktor, v katerem se nahaja katalizator (do pet gramov); (iv) opremljen je s hladilnikom/kondenzatorjem kapljevinaste faze, ki deluje na Peltier-evem principu; (v) reaktorski sistem je opremljen z visokotlačnim separatorjem plinaste in kapljevinaste faze, pri čemer je zadrževani volumen kapljevinaste faze v separatorju manjši od 0.5 mililitra; (vi) reaktorski sistem je opremljen s HPLC črpalko, ki zagotavlja natančno uvajanje kapljevinaste faze v reaktorski sistem z volumskim pretokom od 0.01 do 5.0 ml/min; (vii) reaktorski sistem ima priključek za sklopitev z analiznim instrumentom (npr. s plinskim kromatografom) za analizo plinske faze ob izstopu iz katalitičnega sloja.</t>
  </si>
  <si>
    <t>Computer Controlled Multiphase Catalytic Reactor has the following properties: (i) the reactor unit enables to carry out computer-controlled two- or three-phase heterogeneously catalyzed reactions at temperatures up to 900 degrees Centigrade (precision +/- 2 deg. C) and pressures up to 100 bar (precision +/- 0.2 bar) in a continuous operating mode (LIR trickle-flow regime in the case of three-phase reactions); (ii) the reactor system is equipped with six electronic mass-flow controllers that enable controlled delivery of several gas mixtures to the top of the catalytic bed. The unit is equipped with a gas mixer that provides efficient mixing of fed gases before entering the catalytic reactor; (iii) the construction of reactor system enables preheating of both gas and liquid phase before entering the catalytic reactor; (iv) the unit enables testing of up to 5 grams of a solid catalyst in the catalytic reactor.; (v) the reactor is equipped with a high-pressure gas-liquid separator that is cooled by a Peltier-based cooler. Dead volume of the liquid phase in the separator is below 0.5 ml; (vi) the reactor system is equipped with a HPLC pump that enables accurate delivery of a feed liquid-phase in the volumetric range of 0.01-5.0 ml/min; (vii) the reactor system is designed in such a way that it enables to connect an analytical instrument (e.g. GC chromatograph) to the reactor outlet in order to perform representative analysis of gas phase discharged from the catalytic bed.</t>
  </si>
  <si>
    <t>KI 10208, KI 10208/1</t>
  </si>
  <si>
    <t>Tomaž Kotnik</t>
  </si>
  <si>
    <t>Matevž Roškarič</t>
  </si>
  <si>
    <t>Instrument za karakterizacijo heterogenih katalizatorjev (Micromeritics, model AutoChem II 2920)</t>
  </si>
  <si>
    <t>Computer Controlled Device for Characterization of Catalysts and Solid Materials (Micromeritics, model AutoChem II 2920)</t>
  </si>
  <si>
    <t>KI 13758</t>
  </si>
  <si>
    <t>Instrument za sklopitveno karakterizacijo heterogenih katalizatorjev (Pfeiffer Vacuum, model Thermostar)</t>
  </si>
  <si>
    <t>Instrument for hyphenated characterization of heterogeneous catalysts (Pfeiffer Vacuum, model Thermostar)</t>
  </si>
  <si>
    <t>Analizator za sklopitveno karakterizacijo heterogenih katalizatorjev (i) omogoča sklopitev z inštrumenti za karakterizacijo heterogenih katalizatorjev, in sicer za izvajanje temperaturno programiranih (TPR, TPO, TPD) in kemisorpcijskih analiz, kot tudi temperaturno programiranih reakcij; (ii) omogoča kvalitativno, semikvantitativno in kvantitativno selektivno spremljanje teh analiz, kakor tudi temperaturno programiranih reakcij, z različnimi testnimi specijami v masnem območju od 1 do 300 amu; (iii) opremljen je s cevno in neprestano odprto kvarčno kapilaro in končnim modulom za povezavo z inštrumentom za TPR/TPO/TPD in kemisorpcijske analize; (iv) opremljen je z dvema detektorjema (C-SEM detektor in Faradayev detektor), ki omogočata časovno selektivno in neprekinjeno spremljanje sestave plinske faze. Programska oprema aparata deluje v Windows okolju in omogoča računalniško vodeno obratovanje inštrumenta ter naknadno analizo izmerjenih podatkov.</t>
  </si>
  <si>
    <t>The instrument for hyphenated characterization of heterogeneous catalysts (i) enables hyphenation with instruments for characterization of heterogeneous catalysts that perform temperature-programmed (TPR, TPO, TPD) and chemisorption analyses, as well as temperature-programmed reactions; (ii) enables qualitative, semi-quantitative and quantitative as well as selective monitoring of these analyses and temperature-programmed reactions with a variety of test species in a mass range of 1-300 amu; (iii) it is equipped with a constantly open quartz capillary and a module for connection to the instrument for TPR/TPO/TPD and chemisorption analyses; (iv) it is equipped with two (C-SEM and Faraday) detectors, which allow selective and time-continuous monitoring of the composition of the gas phase. The software operates in a Windows environment and allows computerized operation of the instrument and subsequent analysis of the measured data.</t>
  </si>
  <si>
    <t>KI 15010</t>
  </si>
  <si>
    <t>Ionski kromatograf za analizo anionov</t>
  </si>
  <si>
    <t>Ion chromatograph for analysis of anions in liquid samples</t>
  </si>
  <si>
    <t>Ionski kromatograf s prevodniškim detektorjem omogoča analizo anionov v tekočih vzorcih. Kromatograf je sklopljen z avtomatskim vzorčnikom, ki omogoča analizo do 148 vzorcev. Analiza lahko poteka izokratično - pri konstantni sestavi eluenta ali gradientno - s spreminjajočo sestavo eluenta. Instrument ima vgrajen supresor, kar omogoča analizo sledov  v µg/l.</t>
  </si>
  <si>
    <t>Ion chromatograph equipped with the conductivity detector enables the analysis of anions in liquid samples. The chromatograph is hyphenated with an automatic sampler which is capable to analyse up to 148 samples. Two types of analysis are available: isocratic analyses with the constant eluent composition, and gradient analyses with the varying eluent composition. The instrument has a built in suppressor which enables the analysis of traces (µg/l).</t>
  </si>
  <si>
    <t>KI 15144, KI 15144/1, KI 15144/2</t>
  </si>
  <si>
    <t>Špela Božič</t>
  </si>
  <si>
    <t>Sistem za določanje elektronskih lastnosti trdnih praškastih katalizatorjev (Metrohm Autolab, model PGSTAT 302N)</t>
  </si>
  <si>
    <t>System for determing electronic properties of solid powder catalysts - potentiostat (Metrohm Autolab, model PGSTAT 302N)</t>
  </si>
  <si>
    <t>Potenciostat/galvanostat (Metrohm Autolab, model PGSTAT 302N),opremljen z impedančnim modulom FRA32, omogoča določevanje elektronskih lastnosti katalizatorjev v različnih elektrolitih z naslednjimi metodami: ciklična voltametrija , impedančna spektroskopija in določanje gostote električnega toka na površini katalizatorja, pridobljenega z vzbujanjem katalizatorja z vidno ali UV svetlobo. Rezultati elektrokemičnih meritev nam omogočajo določiti hitrost migracije nosilcev nabojev  in gostot električnega toka na površini testiranih katalizatorjih, kar nam omogoča podrobnejši vpogled v  delovanje katalizatorjev, npr. v naprednih oksidacijskih procesih čiščenja voda s uporabo UV ali vidne svetlobe. Sistem za določanje elektronskih lastnosti je sestavljen iz potentiostata/galvanostata in tri-elektrodne elektrokemijske celice. Tri-elektrodna elektrokemijska celica je  sestavljene iz števne elektrode (Pt elektroda), referenčne elektrode (Ag/AgCl elektroda) in delovne elektrode (steklena ogljikova elektroda).</t>
  </si>
  <si>
    <t>The potentiostat/galvanostat (Metrohm Autolab, model PGSTAT 302N), equipped with the impedance module FRA32, allows us to determinate electronic properties of solid powder catalysts in different electrolytes with the following methods: cyclic voltammetry, impedance spectroscopy and determination of photocurrent density on the surface of catalysts obtained by exciting the catalyst with visible or UV light. The results of electrochemical measurements allow us to determine the migration rate of carrier charges and the current density on the surface of tested catalysts, which enables a more detailed insight into the operating  mechanism of catalysts, for example in advanced oxidation processes for cleaning water with the use of UV or visible light. The system for determining the electronic properties consists of the potentiostat/galvanostat and a three-electrode electrochemical cell. The three-electrode electrochemical cell is made of counter electrode (Pt electrode), reference electrode (Ag / AgCl electrode), and working electrode (glassy carbon electrode).</t>
  </si>
  <si>
    <t>KI 15336</t>
  </si>
  <si>
    <t>Albin Pintar</t>
  </si>
  <si>
    <t>Gregor Žerjav</t>
  </si>
  <si>
    <t>HPLC instrument</t>
  </si>
  <si>
    <t>HPLC kromatograf z UV DAD detektorjem omogoča analizo različnih analitov v kapljevinastih vzorcih. Kromatograf je opremljen z avtomatskim vzorčevalnikom, ki omogoča analizo do 288 vzorcev. Analiza lahko poteka pri tlakih do 700 bar izokratično - pri konstantni sestavi eluenta ali gradientno - s spreminjajočo sestavo eluenta.</t>
  </si>
  <si>
    <t>HPLC chromatograph equipped with the UV DAD detector enables the analysis of various analytes in liquid samples. The chromatograph is further equipped with an automatic sampler which is capable to analyse up to 288 samples. Two types of analysis are available at pressures up to 700 bar: isocratic analyses with the constant eluent composition, and gradient analyses with the varying eluent composition.</t>
  </si>
  <si>
    <t>KI 16611</t>
  </si>
  <si>
    <t>Špela Slapničar</t>
  </si>
  <si>
    <t>Aparatura za merjenje molekularnih interakcij, Microscale Thermophoresis MST MonoLith NT.115, NanoTemper Technologies</t>
  </si>
  <si>
    <t>Measurements of molecular interactions, Microscale Thermophoresis MST MonoLith NT.115, NanoTemper Technologies</t>
  </si>
  <si>
    <t>Oprema dostopna po predhoni rezervaciji. Rezervacija na spletni strani: http://www.molekulske-interakcije.si/en/reservations/6/mst-monolith-nt115</t>
  </si>
  <si>
    <t>Equipment available by prior reservation on website: http://www.molekulske-interakcije.si/en/reservations/6/mst-monolith-nt115</t>
  </si>
  <si>
    <t>Študije molekularnih interakcij.</t>
  </si>
  <si>
    <t>Analyses of molecular interactions.</t>
  </si>
  <si>
    <t>KI 13517, KI 13517/1</t>
  </si>
  <si>
    <t>http://www.molekulske-interakcije.si/en/equipment/6/mst-monolith-nt115</t>
  </si>
  <si>
    <t>Gregor Spruk</t>
  </si>
  <si>
    <t>Plavec Janez</t>
  </si>
  <si>
    <t xml:space="preserve">DAVID - VNMRS 800 MHz NMR spektrometer, hladna sonda </t>
  </si>
  <si>
    <t>2006, 2010,2014,2020</t>
  </si>
  <si>
    <t xml:space="preserve">DAVID - VNMRS 800 MHz NMR spectrometer, cold sonda </t>
  </si>
  <si>
    <t>Na spletni strani NMR centra je vzpostavljen pregleden in uporaben rezervacijski sistem, preko katerega si lahko uporabniki  rezervirajo termine za delo. Projekte, za katere bodo potekale NMR meritve, potrjuje Programski svet NMR centra. Največji uporabniki so raziskovalci s KI, IJS, UL FKKT, UL FFa, farmacevtskih podjetij Krka in Lek.</t>
  </si>
  <si>
    <t xml:space="preserve">We have established transperent reservation system on the NMR centre web page, where our users can make the reservation of the time period for their work. Projects of NMR measurments are confirmed by Programm Council of the NMR centre. The largest users of 800 MHz NMR spectrometer are researchers from NIC, IJS, UL FCCT, UL FFa and pharmaceutic companies Krka and Lek.   </t>
  </si>
  <si>
    <t xml:space="preserve">800 MHz NMR spektrometer služi študijam molekul in sistemov, ki zahtevajo visoko ločljivost in občutljivost. </t>
  </si>
  <si>
    <t>800 MHz NMR spectrometer is used for studies of molecules and systems that require high resolution and sensitivity.</t>
  </si>
  <si>
    <t>KI 7781, KI7781/1-7</t>
  </si>
  <si>
    <t>Delo poteka v skladu s programom dela NMR centra. NMR center sodeluje pri izvajanju več kot 70 domačih in tujih programov in projektov.</t>
  </si>
  <si>
    <t>www.slonmr.si in www.ki.si</t>
  </si>
  <si>
    <t xml:space="preserve">Delo poteka v skladu s programom dela NMR centra. NMR center sodeluje pri izvajanju 102 domačih in tujih programov in projektov. </t>
  </si>
  <si>
    <t>Vzdrževanje</t>
  </si>
  <si>
    <t>MAGIC - VNMRS 600 MHz NMR spektrometer</t>
  </si>
  <si>
    <t>2009/2018</t>
  </si>
  <si>
    <t>MAGIC - VNMRS 600 MHz NMR spectrometer</t>
  </si>
  <si>
    <t>Drugi javni viri</t>
  </si>
  <si>
    <t>600 MHz spektrometer omogoča merjenje trdnih vzorcev.</t>
  </si>
  <si>
    <t>600 MHz spectrometer allows measurement of samples in the solid state.</t>
  </si>
  <si>
    <t>KI 8484, KI 8484/1, KI 5279, KI5279/1,  KI 5279/2, KI 5279/4</t>
  </si>
  <si>
    <t>Delo poteka v skladu s programom dela NMR centra. NMR center sodeluje pri izvajanju 102 domačih in tujih programov in projektov.</t>
  </si>
  <si>
    <t>10082</t>
  </si>
  <si>
    <t>ASKA - AVANCE NEO 600 MHz NMR spektrometer</t>
  </si>
  <si>
    <t>ASKA - AVANCE NEO 600 MHz NMR spectrometer</t>
  </si>
  <si>
    <t>600 MHz NMR spektrometer služi študijam vzorcev v raztopini.</t>
  </si>
  <si>
    <t>600 MHz NMR spectrometer is used for studies of samples in solution state.</t>
  </si>
  <si>
    <t>KI 16309</t>
  </si>
  <si>
    <t xml:space="preserve">LARA - AVANCE NEO 600 MHz NMR spektrometer </t>
  </si>
  <si>
    <t>2019-2020</t>
  </si>
  <si>
    <t>LARA - AVANCE NEO 600 MHz NMR spectrometer</t>
  </si>
  <si>
    <t>KI 16398, KI 16398/1-2</t>
  </si>
  <si>
    <t>NIKA - AVANCE NEO 400 MHz NMR spektrometer</t>
  </si>
  <si>
    <t>NIKA - AVANCE NEO 400 MHz NMR spectrometer</t>
  </si>
  <si>
    <t>400 MHz NMR spektrometer služi spremljanju organske sinteze in analitiki v industriji.</t>
  </si>
  <si>
    <t>400 MHz NMR spectrometer is used for monitoring organic synthesis and analytics related to the industry.</t>
  </si>
  <si>
    <t>KI 16877, 16877/1</t>
  </si>
  <si>
    <t>ORO - AVANCE NEO 600 MHz NMR spektrometer</t>
  </si>
  <si>
    <t>ORO - AVANCE NEO 600 MHz NMR spectrometer</t>
  </si>
  <si>
    <t xml:space="preserve">600 MHz NMR spektrometer služi študijam vzorcev v raztopini. </t>
  </si>
  <si>
    <t>KI 16797, KI 16797/1-3</t>
  </si>
  <si>
    <t>P1-0002</t>
  </si>
  <si>
    <t>Praprotnik Matej</t>
  </si>
  <si>
    <t xml:space="preserve">Visoko zmogljiva rač gruča, VRANA 15 - nadgradnja (27x računalnik), VRANA 15 - nadgradnja (40xračunalnik), Visoko zmogljiva rač gruča </t>
  </si>
  <si>
    <t>27 X compute node (Intel(R) Core(TM) i7-6700 CPU @ 3.40GHz; 16 GiB RAM; 25 X GM204 [GeForce GTX 980]); 40 X compute node (Intel(R) Core(TM) i7-7700 CPU @ 3.60GHz; 16GiB RAM)</t>
  </si>
  <si>
    <t>Oprema je dostopna vsem sodelavcem Laboratorija za molekularno modeliranje. Dostopnost za ostale uporabnike je mogoča po predhodnem dogovoru.</t>
  </si>
  <si>
    <t>The equipment is available to all the coworkers from the Laboratory for Molecular Modeling. The accessibility of the equipment is also possible for other users with prior agreement.</t>
  </si>
  <si>
    <t xml:space="preserve">Računalniško gručo VRANA uporabljamo za izvajanje simulacij na področju ved o življenju in materialov, pri čemer uporabljamo pristope molekularnega modeliranja. Z opremo tako večskalno modeliramo in simuliramo mehke in biološke snovi, razvijamo simulacijske algoritme za molekularne sisteme z odprtimi mejami in študiramo strukture in funkcije proteinov ter njihove interakcije. </t>
  </si>
  <si>
    <t>The computer cluster VRANA is used for research in life and material sciences using molecular modeling approaches. With the equipment we perform multiscale modeling and simulation of soft and biological matter, we develop open boundary molecular simulation algorithms, and study  structure and function of proteins and protein interactions.</t>
  </si>
  <si>
    <t>KI 13780 , KI 13780/1, KI 15616, KI 16606</t>
  </si>
  <si>
    <t>http://www.cmm.ki.si/vrana/</t>
  </si>
  <si>
    <t>prof. dr. Matej Praprotnik</t>
  </si>
  <si>
    <t>Polona Prosen</t>
  </si>
  <si>
    <t>Diferenčni dinamični kalorimeter</t>
  </si>
  <si>
    <t>Differential Scanning calorimeter</t>
  </si>
  <si>
    <t xml:space="preserve">Za merjenje na DSC je potrebno poklicati skrbnika instrumenta ali vodjo Laboratorija za polimerno kemijo in tehnologijo. Čas za izvedbo meritev običajno ni daljši od 1 tedna.  </t>
  </si>
  <si>
    <t xml:space="preserve">To perform measurements it is necessary to contact caretaker or head of Laboratory for Polymer Chemistry and Technology. Waiting time is usually not longer than one week. 
</t>
  </si>
  <si>
    <t>DSC je instrument s katerim določamo termične spremembe v materialu. Te so lahko fizikalne (temperatura in entalpija taljenja, temperatura steklastega prehoda, toplotna kapaciteta) ali kemijske (entalpija reakcije).</t>
  </si>
  <si>
    <t>DSC is instrument used to determine thermal changes in material. The changes can be physical (temperature and enthalpy of melting, glass transition temperature, heat capacity) or chemical (enthalpy of reaction).</t>
  </si>
  <si>
    <t>KI 13476</t>
  </si>
  <si>
    <t>https://www.ki.si/za-gospodarstvo/storitve/kemijska-analiza/termicna-analiza/termicna-karakterizacija-polimerov/</t>
  </si>
  <si>
    <t>paket 18</t>
  </si>
  <si>
    <t>KI</t>
  </si>
  <si>
    <t>Zunanji naročnik</t>
  </si>
  <si>
    <t>Stare Jernej</t>
  </si>
  <si>
    <t>20393</t>
  </si>
  <si>
    <t xml:space="preserve">Visoko zmogljiva rač gruča </t>
  </si>
  <si>
    <t>High performance computer cluster (HPC)</t>
  </si>
  <si>
    <t>Oddaljen dostop preko SSH protokola in Client-Server integracijske sheme. Kontaktirati vodjo Ažmanovega računskega centra (marjana.novič@ki.si) ali skrbnika opreme (jernej.stare@ki.si). Dostop urejen v 15 dneh.</t>
  </si>
  <si>
    <t>SSH remote access and Client-Server Integration Scheme. Send request to head of Ažman Computing Center (marjana.novic@ki.si) or responsible researcher (jernej.stare@ki.si). Access can be arranged in 15 days.</t>
  </si>
  <si>
    <t>Izvajanje računalniških simulacij in numeričnih algoritmov v paralelnem okolju. Oprema je v prvi vrsti namenjena raziskavam s področja kemije in sorodnih ved, možna pa je tudi uporaba na drugih področjih znanosti ali v komercialne namene.</t>
  </si>
  <si>
    <t>Computer simulations and numerical techniques in a highly parallelized environment. The preferred use of equipment is research in the field of chemistry and related disciplines, but can be extended to other fields of science or commercial applications.</t>
  </si>
  <si>
    <t xml:space="preserve">KI 16292, KI 16292/1,  KI 16292/2, KI 16292/3 </t>
  </si>
  <si>
    <t>2018/72</t>
  </si>
  <si>
    <t>sodelavci programa D01/L01 (vodja J. Mavri)</t>
  </si>
  <si>
    <t>sodelavci programa D01/L03 (vodja M. Novič)</t>
  </si>
  <si>
    <t>sodelavci programa D01/L14 (vodja F. Merzel)</t>
  </si>
  <si>
    <t>sodelavci programa D13 (vodja B. Likozar)</t>
  </si>
  <si>
    <t>sodelavci programa D01/L17 (vodja M. Praprotnik)</t>
  </si>
  <si>
    <t>sodelavci programa D12 (vodja R. Jerala)</t>
  </si>
  <si>
    <t>Supermicro strežnik 6049P-E1CR45L 4 U</t>
  </si>
  <si>
    <t>HPC data server</t>
  </si>
  <si>
    <t>Zagotovljen oddaljeni dostop prek SSH protokola in Client-Server integracijske sheme. Dostop je vezan na uporabo HPC računalniške gruče. ZA uporabo gruče In podatkovnega strežnika kontaktirati vodjo Ažmanovega računskega centra (marjana.novič@ki.si) ali skrbnika opreme (jernej.stare@ki.si). Dostop urejen v 15 dneh.</t>
  </si>
  <si>
    <t>SSH remote access and Client-Server Integration Scheme. Data server is used simulatneously with the HPC cluster. Send request to head of Ažman Computing Center (marjana.novic@ki.si) or responsible researcher (jernej.stare@ki.si). Access can be arranged in 15 days.</t>
  </si>
  <si>
    <t xml:space="preserve">Ustvarjanje, shranjevanje in upravljanje podatkov, pridobljenih na HPC gruči s simulacijskimi orodji. </t>
  </si>
  <si>
    <t>Data creation, storage and management associated with the usage of HPC cluster by using molecular simulation tools.</t>
  </si>
  <si>
    <t>KI 16906, KI 16907</t>
  </si>
  <si>
    <t>2019/119</t>
  </si>
  <si>
    <t>Šala Martin</t>
  </si>
  <si>
    <t>25442</t>
  </si>
  <si>
    <t>Sklopljeni analizni sistem ionska kromatografija - masna spektrometrija</t>
  </si>
  <si>
    <t>Hyphenated analytical system Ion chromatography - mass spectrometry</t>
  </si>
  <si>
    <t>Analitika anorganskih in organskih analitov, sistem je prednostno namenjen separacijam na osnovi ionske izmenjave.</t>
  </si>
  <si>
    <t xml:space="preserve">Analytics of inorganic and organic analytes. The primary system purpose are ion-exchange separations. </t>
  </si>
  <si>
    <t>KI 9787</t>
  </si>
  <si>
    <t>https://www.ki.si/odseki/d04-odsek-za-analizno-kemijo/</t>
  </si>
  <si>
    <t>Martin Šala, Breda Novak, Ana Kroflič</t>
  </si>
  <si>
    <t xml:space="preserve">Elementni masni spektrometer z lasersko ablacijo </t>
  </si>
  <si>
    <t>Elemental Mass Spectrometer with Laser Ablation Unit (LA-ICP-MS)</t>
  </si>
  <si>
    <t>Sistem LA-ICP-MS je dostopen neomejeno, razen v času, ko je že zaseden. Zunanji naročniki plačajo ceno instrumentalne ure z ali brez operaterja. Cena instrumentalne ure je izračunana na podlagi cene sistema, tekočih stroškov, servisiranja in tekočih stroškov. Ura operaterja je izračunana po klasifikaciji ARRS. Nadaljne informacije so dostopne na lokaciji sistema.</t>
  </si>
  <si>
    <t xml:space="preserve">The hyphenated system LA-ICP-MS in accessible unlimited, except for the time, when it is already in use. The external users pay the price per hour, with or without the operator. Price (per hour) is based on the value of the system, running costs, service costs and consumable costs. The price of the operator is calculated according to the ARRS classification. Futher information available on site. </t>
  </si>
  <si>
    <t>Sklopljeni analizni sistem LA-ICP-MS je sestavljen iz dveh komponent in sicer iz enote za lasersko ablacijo (LA), namenjeno za direktno mikrovzorčenje trdnih materialov s pomočjo laserskega žarka, in masnega spektrometra z ionizacijo v sklopljeni plazmi (ICP-MS), ki služi za detekcijo praktično vseh elementov periodnega sistema. ICP-MS enoto se lahko uporablja tudi ločeno za elementno analitiko različnih raztopin. LA-ICP-MS je sodobna oprema namenjena za površinsko sondiranje (vzdolžno in globinsko
profiliranje) in hkratno določevanje elementov v sledovih in ultrasledovih ter je uporabna na mnogih področjih kot so razvoj novih materialov, farmacija, medicina, biologija, arheologija, forenzika, geologija itd.</t>
  </si>
  <si>
    <t>The hyphenated analytical LA-ICP-MS system consists of two components: a laser ablation unit (LA) for direct microsampling of solid materials, and an inductively coupled plasma mass spectrometer (ICP-MS) for the detection of practicaly all elements of the periodic table. The ICP-MS unit can also be separately used for elemental analysis of various solutions. LA-ICP-MS is an advanced instrument used for surface and depth microprofiling (mapping) of solid materials for trace and ultratrace element analysis and can be applied in different fields, such as material science R&amp;D, farmaceutics, medicine, biology, archeology, forensics, geology, etc.</t>
  </si>
  <si>
    <t>KI 8070, KI 8070/1</t>
  </si>
  <si>
    <t>Elementni masni spektrometer z ionizacijo v induktivno sklopljeni plazmi (Agilent, ICP-MS 7900x) + Instrument za lasersko ablacijo (Photon Machines, Analyte G2)</t>
  </si>
  <si>
    <t>Inductively coupled plasma elemental mass spectrometer (Agilent ICP-MS 7900x) + Laser Ablation instrument (Photon Machines, Analyte G2)</t>
  </si>
  <si>
    <t>Po dogovoru s skrbnikom (Vid Simon Šelih)</t>
  </si>
  <si>
    <t xml:space="preserve">Upon agreement with a responsible person (Vid Simon Šelih) </t>
  </si>
  <si>
    <t>Analize sledov elementov, vzorčenje in analiza trdnih vzorcev, površinsko elementno oslikovanje</t>
  </si>
  <si>
    <t>Trace elemental analysis, solid sample analysis, elemental imaging</t>
  </si>
  <si>
    <t>KI 13514, KI 13514/1, KI 13515</t>
  </si>
  <si>
    <t>Odsek za analizno kemijo in FKKT (UL)</t>
  </si>
  <si>
    <t xml:space="preserve">Šala Martin </t>
  </si>
  <si>
    <t>3D interferenčni optični profilometer</t>
  </si>
  <si>
    <t xml:space="preserve">3D interference optical profilometer </t>
  </si>
  <si>
    <t>3D interferenčni optični profilometer je dostopen neomejeno, razen v času, ko je že zaseden. Zunanji naročniki plačajo ceno instrumentalne ure z ali brez operaterja. Cena instrumentalne ure je izračunana na podlagi cene sistema, tekočih stroškov, servisiranja in tekočih stroškov. Ura operaterja je izračunana po klasifikaciji ARRS. Nadaljne informacije so dostopne na lokaciji sistema.</t>
  </si>
  <si>
    <t xml:space="preserve">3D interference optical profilometer in accessible unlimited, except for the time, when it is already in use. The external users pay the price per hour, with or without the operator. Price (per hour) is based on the value of the system, running costs, service costs and consumable costs. The price of the operator is calculated according to the ARRS classification. Futher information available on site. </t>
  </si>
  <si>
    <t>Brezkontaktno merjenje topologije vzorcev.</t>
  </si>
  <si>
    <t>Contactless topological measurements.</t>
  </si>
  <si>
    <t>KI 16610</t>
  </si>
  <si>
    <t xml:space="preserve">Odsek za analizno kemijo in Odsek za kemijo materialov </t>
  </si>
  <si>
    <t>56954</t>
  </si>
  <si>
    <t>Naprava za elektrofiziološke meritve, Orbit mini, Nanion Technologies</t>
  </si>
  <si>
    <t>Instrument for electrophysiological measurements, Orbit mini, Nanion Technologies</t>
  </si>
  <si>
    <t>Kontakt za rezervacijo opreme: tomaz.svigelj@ki.si.  Minimalni cas rezervacije je en dan. Rezervacija naj bo sporocena nekaj dni vnaprej.</t>
  </si>
  <si>
    <t>Contact for reservation: tomaz.svigelj@ki.si. Minimum period for reservation is one day. Reservation should be reported couple of day in advance.</t>
  </si>
  <si>
    <t xml:space="preserve">Naprava je namenjena za merjenje karakteristike por. Naredimo umetni lipidni dvosloj in dodamo protein, ki tvori pore. Apliciramo napetost in merimo spremembe v toku. </t>
  </si>
  <si>
    <t>Purpose of this equipment is to measure pore characteristics.  We prepare an artificial lipid bilayer and add a pore forming protein. Than we apply voltage and measure changes in the current.</t>
  </si>
  <si>
    <t>KI 14346</t>
  </si>
  <si>
    <t>https://www.nanion.de/en/products/orbit-mini.html</t>
  </si>
  <si>
    <t xml:space="preserve">114391: D11/L11 P1-0391 (Anderluh) 2022 </t>
  </si>
  <si>
    <t xml:space="preserve">Marija Srnko </t>
  </si>
  <si>
    <t>Aljoša Marinko</t>
  </si>
  <si>
    <t>57301</t>
  </si>
  <si>
    <t>Kromatografski sistem za čiščenje bioloških molekul</t>
  </si>
  <si>
    <t>Chromatographic system for protein purification ÄKTA pure 25 M1</t>
  </si>
  <si>
    <t>Drugi odseki na Kemijskem inštitutu ali druge raziskovalne organizacije imajo dostop ob predhodem povpraševanju. Opremo lahko uporabljajo usposobljeni operaterji ali pa separacijo izvede osebje odseka D-11. Ceno uporabe naprav izračunamo iz vrednosti aparature, tekočih stroškov, stroškov servisiranja, časa uporabe ter časa tehnične pomoči.</t>
  </si>
  <si>
    <t>Other research organizations  can use the equipment upon request. The equipment can be used by qualified users or in a collaboration with experienced users from D11. The costs  are estimated from the value of the apparatus, running and servicing costs,  time of usage, and hours of technical assistance.</t>
  </si>
  <si>
    <t xml:space="preserve">Naprava je namenjana separacijo in čiščenju proteinov in peptidov iz bioloških vzorcev. Doslej so bili to večinoma rekombinantni proteini. Naprava ima UV detektor in je računalniško krmiljena. </t>
  </si>
  <si>
    <t xml:space="preserve">Chromatographic system is used for protein separation and purification with programmable injector, fraction collector and UV sensor. </t>
  </si>
  <si>
    <t>KI 16883</t>
  </si>
  <si>
    <t>https://www.ki.si</t>
  </si>
  <si>
    <t>2019/147</t>
  </si>
  <si>
    <t>111474 D11/L11 J1-2474</t>
  </si>
  <si>
    <t>Primož Bembič</t>
  </si>
  <si>
    <t>Zabukovec Logar Nataša</t>
  </si>
  <si>
    <t>Rentgenski praškovni difraktometer za visokotemperaturne meritve</t>
  </si>
  <si>
    <t>High-Temperature X-Ray Powder Diffractometer</t>
  </si>
  <si>
    <t xml:space="preserve">Meritve kadarkoli (24 ur na dan, 365 dni v letu) po predhodnem dogovoru. </t>
  </si>
  <si>
    <t xml:space="preserve">Measurements available during 24 hours, 365 days a year at any time, after prelimenary agreement. </t>
  </si>
  <si>
    <t>Meritve praškovnih difraktogramov pri temperaturah od sobne do 1200 st C (sledenje faznih sprememb in kristaliničnosti vzorcev v odvisnosti od temperature)</t>
  </si>
  <si>
    <t>Measurements of powder X-Ray diffractograms in the temperature interval from the room temperature up to 1200 degrees Celsius (to follow phase changes and crystallinity of samples as a function of temperature).</t>
  </si>
  <si>
    <t>KI 9664, KI 9664/1, KI 9664/2</t>
  </si>
  <si>
    <t>Nataša Zabukovec Logar</t>
  </si>
  <si>
    <t>Miran Gaberšček</t>
  </si>
  <si>
    <t>Analizator za paro, gravimetrični, adsorpcijski</t>
  </si>
  <si>
    <t>Analyzer for steam, gravimetric, adsorption</t>
  </si>
  <si>
    <t xml:space="preserve">Gravimetrični sorpcijski analizator za vodo (IGA-100) je namenjen meritvam adsorpcije/desorpcije vode par v tlačnem območju od 10-7 do 1 bar z gravimetrično metodo. Meritve se lahko izvajajo v širokem temperaturnem območju (20 – 500 oC), možne pa so tudi meritve pri nižjih  temperaturah (77 K). Namen nakupa je bil pridobiti aparaturo za testiranje sorpcijskih kapacitet za vodo pri različnih pogojih v novih anorganskih in kovinsko-organskih poroznih materialih ter drugih nanostrukturnih materialih v okviru raziskovalnega projekta Napredni materiali za shranjevanje toplotne energije (2010-2013). Študije sorpcijskih kapacitet so nujno potrebne za oceno možnosti uporabe preiskovanih materialov za shranjevanje toplote za daljše obdobje brez izgub (npr. shranjevanje sončne toplote v sončnih kolektorjih pridobljene v toplejših mesecih za uporabo le-te v zimskem času). Nova aparatura nam omogoča efektivnejši  razvoj novih materialov z izboljšanimi sorpcijskimi lastnostmi v primerjavi z dosedaj znanimi adsorbenti, pri katerih je gostota shranjene energije premajhna za širšo uporabo. </t>
  </si>
  <si>
    <t>Gravimetric sorption analyzer for water (IGA-100) is designed to measure the adsorption / desorption of water in porous solids in the pressure range from 10-7 to 1 bar by the gravimetric method. Measurements can be made over a wide temperature range (20 - 500 oC), and also at low temperatures (77 K). The purpose of the purchase was to acquire the apparatus for testing sorption capacity for water at various conditions of new inorganic and metal-organic porous materials and other nanostructured materials in a research project Advanced materials for thermal energy storage (2010-2013). Sorption capacity studies are necessary to evaluate the use of test materials to store heat for long periods without loss (eg solar heat storage in solar thermal collectors produced in the warmer months to use it in the winter). The new apparatus allows the most effective development of new materials with improved sorption properties compared to previously known adsorbents, where the density of the stored energy is too low for wider use.</t>
  </si>
  <si>
    <t>KI 11660</t>
  </si>
  <si>
    <t>Plinski adsorpcijski analizator  Quantachrome IQ3</t>
  </si>
  <si>
    <t>Analyzer for gas adsorption Quantachrome</t>
  </si>
  <si>
    <t xml:space="preserve">Plinski adsorpcijski analizator je nepogrešljivo orodje za karakterizacijo in razvoj novih poroznih materialov. Analizator Quantachrome IQ3 je popolnoma avtomatizirana aparatura primerna za natančno določevanje teksturnih lastnosti materialov, kot sta velikost in oblika por v območju od ultramikropor (od 0.4 nm) do mezopor (do 330 nm), specifična površina in porazdelitev por. Naštete lastnosti so zelo pomembne, ker določajo in pogojujeo vrednost ter uporabnost različnih materialov, npr. keramike, pigmentov, premazov, heterogenih katalizatorjev, cementov, polimerov, adsorbentov in drugih trdnih materialov. Sistem omogoča hkratno analizo treh vzorcev z uporabo različnih adsorbatov (argon, dušik, ogljikov dioksid, kripon, kisik) z manometrično metodo v tlačnem območju od visokega vakuuma (od 1x10-7 torr) do sobnih pogojev (750 torr, oz. 1 bar) in temperaturnem območju od 77K do sobne temperature. Sistem je opremljen z integrirano enoto za hkratno degaziranje 4 vzorcev do 450 °C z namenom predhodne priprave. </t>
  </si>
  <si>
    <t xml:space="preserve">Gas sorption analyzer is basic tool for characterization and development of new porous materials. Analyzer Quantachrome IQ3 is fully automated system suitable for accurate determination of texturalproperties of materials, such as size and shape of the pores within the ultramicropore and wide mesopore region (0.4 - 330 nm), specific surface area and pore size distribution. These properties are very important, since they govern the application value of investigated materials, e.g. ceramics, dyes, coatings, heterogenous catalysts, cements, polymers, adsorbents, etc. System enables simultaneous analysis of three samples using different adsobates (argon, nitrogen, carbon dioxide, kripton, oxygen) with manometric method at pressure range from ultra-high vacuum (from 1.10-7 torr) up to ambient pressure (750 torr or 1 bar) and temperature rtange from 77K to room temperature. System is equipped with integrated unit for simultaneous degassing of four samples up to 450 °C for the purposes of pre-measuement sample preparation.   </t>
  </si>
  <si>
    <t>KI 16140</t>
  </si>
  <si>
    <t>2018/201</t>
  </si>
  <si>
    <t>Rentgenski praškovni difraktometer s tremi valovnimi dolžinami</t>
  </si>
  <si>
    <t>X-Ray Powder diffractometer with three wavelenghts</t>
  </si>
  <si>
    <t>Meritve praškovnih difraktogramoz različnimi valovnimi dolžinami (Cu, Mo, Ag), PDF, in-situ analiza)</t>
  </si>
  <si>
    <t>Measurements of powder X-ray diffractograms with Cu, Mo, Ag wave., PDF, in-situ analysis)</t>
  </si>
  <si>
    <t>KI 16469</t>
  </si>
  <si>
    <t>https://www.ki.si/odseki/d09-odsek-za-anorgansko-kemijo-in-tehnologijo/oprema-in-ekspertiza-za-industrijo/</t>
  </si>
  <si>
    <t>2018/192</t>
  </si>
  <si>
    <t>Žagar Ema</t>
  </si>
  <si>
    <t>Pretočni sistem za ločevanje makromolekul ali delcev po velikosti z uporabo asimetričnega prečnega pretoka kot zunanjega polja (Asimetric Flow - Field Flow Fractionation, AFFF)</t>
  </si>
  <si>
    <t>Asimetric Flow - Field Flow Fractionation, AFFFF</t>
  </si>
  <si>
    <t>kontaktna oseba: dr. Ema Žagar (tel. št.: 01-4760203);
cena analize: se obračunava po efektivnih delovnih urah</t>
  </si>
  <si>
    <t>Contact person: dr. Ema Žagar 
Price analysis: is charged at the actual working hours</t>
  </si>
  <si>
    <t xml:space="preserve">Določanje:
absolutnih povprečij molskih mas polimerov
porazdelitvi molskih mas (polidisperznost) polimerov 
povprečno velikost makromolekul (povprečen radij sukanja)
</t>
  </si>
  <si>
    <t xml:space="preserve">Determination of:
Absolute molar mass averages of polymers
Molar mass distribution (polydispersity) of polymers
Average macromolecular size (average radius of gyration)
</t>
  </si>
  <si>
    <t>KI 10531, KI 10531/1</t>
  </si>
  <si>
    <t>https://www.ki.si/odseki/d07-odsek-za-polimerno-kemijo-in-tehnologijo/oprema/</t>
  </si>
  <si>
    <t xml:space="preserve">J2-4438 </t>
  </si>
  <si>
    <t>David Pahovnik</t>
  </si>
  <si>
    <t>Laserski fotometer</t>
  </si>
  <si>
    <t>Laser photometer</t>
  </si>
  <si>
    <t xml:space="preserve">Laserski fotometer je detektor, ki meri sipanje svetlobe raztopin makromolekul in omogoča določitev povprečij in porazdelitev molskih mas polimerov ter konformacije makromolekul v raztopini. Uporablja se v kombinaciji z AFFF pretočnim sistemom frakcioniranja. </t>
  </si>
  <si>
    <t>Laser photometer, a detector that measures the light scattering of solutions of macromolecules and to determine averages and molecular weight distribution of polymers and conformation of macromolecules in solution. Used in combination with AFFF flow fractionation system.</t>
  </si>
  <si>
    <t>KI 10628, KI 10628/1</t>
  </si>
  <si>
    <t>D07</t>
  </si>
  <si>
    <t>Zetasizer</t>
  </si>
  <si>
    <t>KI 17419</t>
  </si>
  <si>
    <t>2020-0013</t>
  </si>
  <si>
    <t>28562</t>
  </si>
  <si>
    <t>Sistem za ekstrakcijo pod povišanim tlakom</t>
  </si>
  <si>
    <t>ASE 350 Accelerated Solvent Extractor</t>
  </si>
  <si>
    <t>Pospešeni ekstraktor topil Thermo Scientific Dionex ™ ASE ™ 350 je avtomatiziran sistem za ekstrakcijo organskih spojin iz različnih trdnih in poltrdnih vzorcev.
Dionex ASE 350 uporablja kombinacijo povišane temperature in tlaka
s skupnimi topili za povečanje učinkovitosti postopka ekstrakcije.</t>
  </si>
  <si>
    <t xml:space="preserve">The Thermo Scientific Dionex™ ASE™ 350 Accelerated Solvent Extractor is an automated system for extracting organic compounds from a variety of solid and semisolid samples. 
The Dionex ASE 350 uses a combination of elevated temperature and pressure
with common solvents to increase the efficiency of the extraction process.
</t>
  </si>
  <si>
    <t>KI 17405</t>
  </si>
  <si>
    <t>2020-0047</t>
  </si>
  <si>
    <t>25446</t>
  </si>
  <si>
    <t>Reaktorski sistem (6x +3x multi sistem)</t>
  </si>
  <si>
    <t>Reactor system (6x +3x multi system)</t>
  </si>
  <si>
    <t>Reaktorski sistem s šestimi in tremi manjšimi paralelnimi mešalnimi reaktorji je namenjem hitrejšemu testiranju ter optimizaciji reakcijskih in separacijskih procesov pri povišanih temperaturah in tlakih (max: 300 °C , 200 bar). Volumen posameznega reaktorja je 75 in 10 mL.</t>
  </si>
  <si>
    <t>Reactor system with six parallel mixing reactors for  testing and optimization of reaction and separation processes at elevated temperatures and pressures (max: 300 ° C, 200 bar). The volume of each reactor is 75 and 10 mL.</t>
  </si>
  <si>
    <t>KI 17496</t>
  </si>
  <si>
    <t>https://www.ki.si/odseki/d13-odsek-za-katalizo-in-reakcijsko-inzenirstvo/oprema-1/</t>
  </si>
  <si>
    <t>2020-0070</t>
  </si>
  <si>
    <t>Miha Grilc / Urška Kavčič</t>
  </si>
  <si>
    <t>Visokotlačni (kemi)sorpcijski pretočni (mikro)reaktor</t>
  </si>
  <si>
    <t>FR-200 flow reactor system in parallel configuration</t>
  </si>
  <si>
    <t>Dostop do opreme je omogočon po predhodnem dogovoru z vodjo odseka in uskladitvi z obstoječimi uporabniki.</t>
  </si>
  <si>
    <t>Access to the equipment is possible by prior approval by the head of the department who coordinates with designated users.</t>
  </si>
  <si>
    <t>Oprema je namenjena kemisorpcijski analizi materialov, prav tako pa se lahko uporablja kot visokotlačni pretočni (mikro)reaktor.</t>
  </si>
  <si>
    <t>The equipment is intended for chemisorption analysis of materials, and can also be used as a high-pressure flow (micro) reactor.</t>
  </si>
  <si>
    <t>KI 17510</t>
  </si>
  <si>
    <t>2019-187</t>
  </si>
  <si>
    <t xml:space="preserve">	P1-0152</t>
  </si>
  <si>
    <t>Janvit Teržan / Andrii Kostyniuk</t>
  </si>
  <si>
    <t>Tekočinski kromatograf UHPLC z detektorjema (DAD+CAD)</t>
  </si>
  <si>
    <t>Liquid chromatograph  UHPLC with detectors (DAD+CAD)</t>
  </si>
  <si>
    <t>UHPLC je kromatografska tehnika, ki se uporablja za ločevanje, identifikacijo in kvantifikacijo spojin, raztopljenih v tekoči fazi. Spojine se adsorbirajo v stacionarno fazo kolone, ki se postopoma eluirajo z mobilno fazo in so detektirane s pomočjo detektorja UV-VIS ali CAD.</t>
  </si>
  <si>
    <t xml:space="preserve">UHPLC is a chromatography technique normally used for separation, identification and quantification of compounds dissolved in liquid phase. Compounds are adsorbed at the stationary phase of the column, gradually eluted by the mobile phase and detected by the UV-VIS or CAD detector. </t>
  </si>
  <si>
    <t>KI 16894, KI 16894/1</t>
  </si>
  <si>
    <t>Ajda Delić / Ana Jakob</t>
  </si>
  <si>
    <t>Jamnik Maja</t>
  </si>
  <si>
    <t>39711</t>
  </si>
  <si>
    <t>Aparatura za merjenje molekulskih interakcij Biacore T200</t>
  </si>
  <si>
    <t>Instrument for measuring molecular interactions Biacore T200</t>
  </si>
  <si>
    <t>Raziskovalci lahko opremo rezervirajo preko spletne strani http://www.molekulske-interakcije.si/sl/rezervacije.html in se o izvedbi poskusa posvetujejo s skrbnico opreme (katja.pirc@ki.si).</t>
  </si>
  <si>
    <t>Researchers can reserve the equipment via the website http://www.molecular-interactions.si/en/reservations.html and consult with the equipment administrator (katja.pirc@ki.si) about the implementation of the experiment.</t>
  </si>
  <si>
    <t>Biacore T200 je avtomatski refraktometer, ki omogoča hitro analizo velikega števila interakcij. Za meritve interakcij označevanje molekul ni potrebno. S sistemom lahko pridobimo kvalitetne podatke o kinetiki, afiniteti, koncentraciji, specifičnosti in termodinamiki interakcij. Meritve potekajo na senzorskem čipu s štirimi pretočnimi celicami, kar omogoča hkratno merjenje interakcij s tremi različnimi ligandi.</t>
  </si>
  <si>
    <t>Biacore T200 is a versatile, label-free system for detailed studies of biomolecular interactions. The system delivers high quality kinetic, affinity, concentration, specificity, selectivity, comparability, and thermodynamic interaction data in real time with high sensitivity. It is fully automated and enables fast screening of many interactions. The chips are equipped eith four flow cells offering three ligands to be tested simultaneously.</t>
  </si>
  <si>
    <t>KI 17561</t>
  </si>
  <si>
    <t>https://www.ki.si/odseki/d11-odsek-za-molekularno-biologijo-in-nanobiotehnologijo/</t>
  </si>
  <si>
    <t>6316-3/2020-164</t>
  </si>
  <si>
    <t>115000</t>
  </si>
  <si>
    <t>Jože Grdadolnik</t>
  </si>
  <si>
    <t>08523</t>
  </si>
  <si>
    <t>2-D femtosekundni infrardeči spektrometer</t>
  </si>
  <si>
    <t>2D fs infrared spectrometer</t>
  </si>
  <si>
    <t>Dostop je mogoč po predhodnem dogovoru.</t>
  </si>
  <si>
    <t xml:space="preserve">Access is possible after prelimenary agreement. </t>
  </si>
  <si>
    <t>študij strukture in dinamike molekul: časovna skala ps-fs; uporabno območje med 2500 in 1000 cm-1;</t>
  </si>
  <si>
    <t>study of molecular structure and dynamics; timescale in ps-fs; applicable region between 2500 anfd 1000 cm-1;</t>
  </si>
  <si>
    <t>KI 17576</t>
  </si>
  <si>
    <t>Testiranje</t>
  </si>
  <si>
    <t xml:space="preserve">EDS sistem SDD </t>
  </si>
  <si>
    <t>EDX system SDD</t>
  </si>
  <si>
    <t>Odprti dostop vseh solastnikov opreme v okviru vnaprej rezerviranih terminov</t>
  </si>
  <si>
    <t>Open access for all equipment co-ovners. Time slots are controled by online booking system</t>
  </si>
  <si>
    <t>Oprema se uporablja za določevanje elementne sestave trdnih vzorcev</t>
  </si>
  <si>
    <t>Equipment is used for determination of elemental composition of solid samples</t>
  </si>
  <si>
    <t>KI 17560</t>
  </si>
  <si>
    <t>dr. Samo Hočeva</t>
  </si>
  <si>
    <t>dr. Blaž Likožar</t>
  </si>
  <si>
    <t>P1―0189</t>
  </si>
  <si>
    <t>dr. Kristl Albin</t>
  </si>
  <si>
    <t>P2-0423</t>
  </si>
  <si>
    <t>Elena Chernyshova</t>
  </si>
  <si>
    <t>Rentgenski fotoelektronski spektometer XPS</t>
  </si>
  <si>
    <t>X-Ray Photoelectron Spectrometer</t>
  </si>
  <si>
    <t>Za registrirane in šolani in pooblaščeni uporabnike je delo na napravi dostopno preko rezervacijskega sistema. Le ta je urejen glede na delež inštituciji, kateri pripada uporabnik. Kontakt za zunanje uporabnike: dr. Elena Chernyshova.</t>
  </si>
  <si>
    <t xml:space="preserve">For registered and qualified users sessions can be booked over Reservation system. The latter is arranged according to the share of participating institutions. External users may contact dr. Elena Chernyshova. </t>
  </si>
  <si>
    <t>Se uporablja za XPS analizo površin trdnih suhih vzorcev.</t>
  </si>
  <si>
    <t>The instrument is used for XPS surface analysis of hard dry material in bulk or powder form.</t>
  </si>
  <si>
    <t>KI 17716</t>
  </si>
  <si>
    <t>P2-0132 30%, P2-0050 40%, P2-0056 30%</t>
  </si>
  <si>
    <t>IMT</t>
  </si>
  <si>
    <t>FKKT</t>
  </si>
  <si>
    <t>IJS</t>
  </si>
  <si>
    <t>PHI</t>
  </si>
  <si>
    <t>Elementni masni spektrometer Agilent 7850 ICP-MS</t>
  </si>
  <si>
    <t>ICP-MS - Inductively Coupled Plasma - Mass Spectrometer</t>
  </si>
  <si>
    <t>Po dogovoru z skrbnikom ali namestnikom skrbnika</t>
  </si>
  <si>
    <t>Upon agreement with a responsible operator and/or his/her deputy</t>
  </si>
  <si>
    <t>Določanje elementne sestave oz. sledov elementov najrazličneših tekočih in trdnih (po razklopu) vzorcev.</t>
  </si>
  <si>
    <t>Determination of elemental composition, and trace element analysis of various aquaous and solid (after digestion) samples</t>
  </si>
  <si>
    <t>KI 17530</t>
  </si>
  <si>
    <t>https://www.ki.si/odseki/d04-odsek-za-analizno-kemijo/raziskovalna-oprema/</t>
  </si>
  <si>
    <t>Odsek za analizno kemijo</t>
  </si>
  <si>
    <t>visoko zmogljiva CPU in GPU računalniška gruča</t>
  </si>
  <si>
    <t>CPU and GPU HPC cluster</t>
  </si>
  <si>
    <t>KI 17559</t>
  </si>
  <si>
    <t>2020/164</t>
  </si>
  <si>
    <t>TGA-Termogravimeter integriran z infrardečo spektroskopijo območja FIR, MIR in NIR</t>
  </si>
  <si>
    <t xml:space="preserve">TGA-Thermogravimeter integrated with infrared spectroscopy of the FIR, MIR and NIR range
</t>
  </si>
  <si>
    <t xml:space="preserve">Oprema se uporablja za  in situ analizo sproščenih plinov med termogravimetričnimi analizami. </t>
  </si>
  <si>
    <t xml:space="preserve">The equipment is used to in situ analyse the evolved gases during thermogravimetric analyses. </t>
  </si>
  <si>
    <t>KI 18139</t>
  </si>
  <si>
    <t>Oprema je bila v dobavljena v 2022</t>
  </si>
  <si>
    <t>6316-8/2021-32</t>
  </si>
  <si>
    <t>Janvit Teržan</t>
  </si>
  <si>
    <t>Digitalni mikroskop za avtomatizirano spremljanje celičnih procesov CX7</t>
  </si>
  <si>
    <t>Digital microscope for automated monitoring of cellular processes CX7</t>
  </si>
  <si>
    <t>Opremo lahko uporabljajo usposobljeni operaterji ali pa analizo izvede operater odseka D-12. Prednost uporabe inštrumenta imajo člani programske skupine P4-176 ter raziskovalci Kemijskega inštituta. Za zunanje uporabnike bo pripravljen cenik.</t>
  </si>
  <si>
    <t>The equipment can be used by trained operators or the analysis can be performed by a D-12 operator. Equipment is available under collaborative research. A price list for external users will be prepared.</t>
  </si>
  <si>
    <t>Naprava digitalni mikroskop CX7 omogoča časovno spremljanje fluorescence, barvnega slikanja in slikanja celic s presevno svetlobo. Spremljanje je avtomatizirano s sprotno analizo podatkov, kar omogoča tudi visoko učinkovito vzporedno analizo večjega števila vzorcev.</t>
  </si>
  <si>
    <t>The digital microscope CX7 enables temporal monitoring of fluorescence, color imaging, and imaging of cells with transmitted light. Monitoring is automated with real-time data analysis, which also enables highly efficient parallel analysis of a large number of samples.</t>
  </si>
  <si>
    <t>KI 18138</t>
  </si>
  <si>
    <t>6316-8/2021-123</t>
  </si>
  <si>
    <t>Filip Ivanovski</t>
  </si>
  <si>
    <t>Iva Hafner Bratkovič</t>
  </si>
  <si>
    <t>J3-4497</t>
  </si>
  <si>
    <t>Uroš Potočnik</t>
  </si>
  <si>
    <t>Damjan Osredkar</t>
  </si>
  <si>
    <t>Avtomatizirani sistem za statično analizo slike delcev</t>
  </si>
  <si>
    <t>Automated system for static particle image analysis</t>
  </si>
  <si>
    <t>Za merjenje na opremi je potrebno poklicati skrbnika instrumenta ali vodjo Laboratorija za katalizatorje. Čas za izvedbo meritev običajno ni daljši od enega tedna.</t>
  </si>
  <si>
    <t>To perform measurements, it is necessary to contact the person responsible for the instrument, or head of Laboratory for Catalysts. Time to conduct analyses is usually not longer than one week.</t>
  </si>
  <si>
    <t>Sistem lahko meri velikost, obliko in prosojnost delcev prahov, mokrih suspenzij in ostankov delcev na filtrih. Omogoča zelo natančno in statistično zanesljivo merjenje velikosti in oblike delcev najrazličnejših materialov v širokem spektru od 0,5 µm do 1300 µm ali več. Z možnostjo več kot 20 morfoloških parametrov omogoča zelo podrobno razumevanje karakteristik preiskovanega materiala (kot so CE, dolžina, širina, obseg, SE, krožnost, konveksnost, podolgovatost, prosojnost, itd.).</t>
  </si>
  <si>
    <t>The system can measure the size, shape and transparency of powder particles, wet suspensions and particulate residues on filters. It enables very accurate and statistically reliable measurement of the size and shape of particles of a wide variety of materials in a wide range from 0.5 to 1300 µm or more. With the possibility of more than 20 morphological parameters, it allows a very detailed understanding of the characteristics of the material under investigation (such as CE, length, width, circumference, SE, circularity, convexity, elongation, transparency, etc.).</t>
  </si>
  <si>
    <t>KI 18072</t>
  </si>
  <si>
    <t>6316,8/2021-37</t>
  </si>
  <si>
    <t xml:space="preserve">Detektor elektronov za 4D vrstično presevno elektronsko mikroskopijo </t>
  </si>
  <si>
    <t>Electron detector for 4D scanning electron microscopy</t>
  </si>
  <si>
    <t>dostop do opreme imajo vsi usposobljeni uporabniki ARSTEM mikroskopa</t>
  </si>
  <si>
    <t>The equipment can be used by all trained usesers of ARSTEM microscope</t>
  </si>
  <si>
    <t>Detektor za 4D vrstično presevno mikroskopijo je namenjen za direktno opazovanje lokalnih magnetnih električnih in napetostnih polj v preiskovanem vzorcu.</t>
  </si>
  <si>
    <t>4DSTEM detector is used for the direct observation of local magnetic, electrical and strain fileds inside the sample.</t>
  </si>
  <si>
    <t>https://www.ki.si/za-gospodarstvo/storitve/kemijska-analiza/mikroskopija/</t>
  </si>
  <si>
    <t>6316-8/2021-122</t>
  </si>
  <si>
    <t xml:space="preserve">Francisco Ruiz Zepeda, Elena Chernyshova, Lazar Bijelić,  Goran Dražić	</t>
  </si>
  <si>
    <t xml:space="preserve">P2-0084	</t>
  </si>
  <si>
    <t xml:space="preserve">Sorour Parapari, Sandra Drev, Vinko Sršan	</t>
  </si>
  <si>
    <t xml:space="preserve">P2-0091	</t>
  </si>
  <si>
    <t xml:space="preserve">P2-0105	</t>
  </si>
  <si>
    <t xml:space="preserve">Andreja Benčan Golob, Mojca Otoničar, Katarina Žiberna	</t>
  </si>
  <si>
    <t xml:space="preserve">P2 0089 </t>
  </si>
  <si>
    <t>Darko Makovec</t>
  </si>
  <si>
    <t>Podbevšek Peter</t>
  </si>
  <si>
    <t>Kapilarna elektroforeza</t>
  </si>
  <si>
    <t>Capillary electrophoresis</t>
  </si>
  <si>
    <t>Meritve so možne po predhodnem dogovoru. Kontakt: peter.podbevsek@ki.si</t>
  </si>
  <si>
    <t>Measurements possible following a preliminary agreement. Contact: peter.podbevsek@ki.si</t>
  </si>
  <si>
    <t>Gelska kapilarna elektrokoreza. DAD ali LIF detekcija.</t>
  </si>
  <si>
    <t xml:space="preserve">Gel capillary electrophoresis. DAD or LIF detection. </t>
  </si>
  <si>
    <t>KI 18065</t>
  </si>
  <si>
    <t>www.slonmr.si; www.ki.si</t>
  </si>
  <si>
    <t>6316-8/2021-36</t>
  </si>
  <si>
    <t>Peter Podbevšek</t>
  </si>
  <si>
    <t>Nadgradnja računalniške gruče v Ažmanovem računskem centru</t>
  </si>
  <si>
    <t>Upgrade of the computer cluster in Ažman's computer center</t>
  </si>
  <si>
    <t>KI 18135</t>
  </si>
  <si>
    <t>6316-8/2021-34</t>
  </si>
  <si>
    <t>sodelavci programa D01/L03 (vodja F. Merzel)</t>
  </si>
  <si>
    <t>sodelavci programa D01/L03 (vodja R. Jerala)</t>
  </si>
  <si>
    <t>Ultrazvočna naprava za raziskave</t>
  </si>
  <si>
    <t>Ultrasound device for research</t>
  </si>
  <si>
    <t xml:space="preserve">Naprava Ultrazvok za raziskave generira ultrazvok in se uporablja za aktivacijo celičnih procesov. </t>
  </si>
  <si>
    <t>The Ultrasound device for Research generates ultrasound and is used to activate cellular processes.</t>
  </si>
  <si>
    <t>KI 17967</t>
  </si>
  <si>
    <t>Oprema je bila nabavljena v letu 2022</t>
  </si>
  <si>
    <t xml:space="preserve">ERC Multrasonica ID: 885155 </t>
  </si>
  <si>
    <t>Vrstični presevni elektr. mikroskop State of Art</t>
  </si>
  <si>
    <t>Scanning transmission electron microscope</t>
  </si>
  <si>
    <t>Potencialni operater mora opraviti ustrezno šolanje oziroma pokazati, da obvlada delo na instrumentu.  Razpoložljivi čas je odvisen od trenutne obremenitve opreme.</t>
  </si>
  <si>
    <t>The potential operator must complete appropriate training or show that he can work on the instrument. The available time depends on the current load on the equipment.</t>
  </si>
  <si>
    <t>Oprema je namenjena pridobivanju vrhunskih rezuttatov na področju znanosti o materialih. Z atomsko ločljivostjo lahko dobimo s to opremo podatke o kristalni strukturi, kemijski sestavi in tipu vezi med atomi.</t>
  </si>
  <si>
    <t>The equipment is intended to obtain top results in the field of materials science. With atomic resolution, this equipment can provide information on crystal structure, chemical composition and the type of bonds between atoms.</t>
  </si>
  <si>
    <t>KI 17875</t>
  </si>
  <si>
    <t>P2-0421</t>
  </si>
  <si>
    <t>Goran Dražić</t>
  </si>
  <si>
    <t xml:space="preserve">Vižintin Alen </t>
  </si>
  <si>
    <t>Večkanalni galvanostat/potenciostat</t>
  </si>
  <si>
    <t>BioLogic VMP-3e multichannel potentiostat</t>
  </si>
  <si>
    <t xml:space="preserve">Vpenjanje (vezava) merilnih celic, kakor tudi nastavitve, sprožitev in spremljanje meritev se izvajajo ročno na mestu inštalacije opreme (PRC -0.15). Dostop na daljavo ni omogočen.  </t>
  </si>
  <si>
    <t>Mounting (connecting) of meassuring cells, as well as test settings, initiating and monitoring of the measurements progress are carried out manually on-site where the equipment is installed (PRC -0.15). Remote access is not enabled.</t>
  </si>
  <si>
    <t>Oprema se uporablja za izvajanje elektrokemijskih meritev na laboratorijskih akumulatorskih celicah z različno geometrijo ohišja (coin cell 2023, pounch cell, swagelok).</t>
  </si>
  <si>
    <t>The equipment is used to conduct electrochemical measurements on laboratory batteries with different geometries (coin cell 2023, pouch cell, swagelok)</t>
  </si>
  <si>
    <t>KI 17874</t>
  </si>
  <si>
    <t>Dominko Robert</t>
  </si>
  <si>
    <t>High-resolution scanning electron microscope (HR-SEM) with STEM detector, EDS detector and inert gas transfer system for samples</t>
  </si>
  <si>
    <t>Do opreme imajo urejen dostop vsi solastniki (KI, UL-FFA in UMB-FS), pri čemer uporabniki rezervirajo in uporabljajo opremo skladno z njihovimi sorazmernimi deleži preko rezervacijskega sistema.</t>
  </si>
  <si>
    <t>Access to the equipment is arranged for all co-owners (NIC, UL-FFA and UMB-FS), with users reserving and using the equipment according to their proportional shares through a reservation system. nly trained operators can schedule the use of the equipment, or alternatively, the measurement can be conducted by the experienced staff of the Department of Molecular Biology and Nanobiotechnology.</t>
  </si>
  <si>
    <t>Dobavljeno opremo solastniki aktivno vključujejo v svoje ARRS programe (P2-0393, P1-0034, P2-0150, P2-0145, P1-0021, P2-0152, P3―0036, P2―0118, P1―0189) ter v več kot 30 tekočih ARRS projektov. Poleg tega solastniki opremo vključujejo tudi v nekatere mednarodne raziskovalne projekte in industrijska sodelovanja.</t>
  </si>
  <si>
    <t>The co-owners actively integrate the equipment supplied into their ARRS programmes (P2-0393, P1-0034, P2-0150, P2-0145, P1-0021, P2-0152, P3-0036, P2-0118, P1-0189) and into more than 30 ongoing ARRS projects. In addition, the co-owners also integrate the equipment into some international research projects and industrial collaborations.</t>
  </si>
  <si>
    <t>oprema je bila nabavljena v letu 2023</t>
  </si>
  <si>
    <t>Naprava za kontrolo kakovosti vzorcev bioloških molekul</t>
  </si>
  <si>
    <t>Instrument for the quality control for biological samples</t>
  </si>
  <si>
    <t>Oprema je na voljo notranjim in zunanjim uporabnikom ob predhodem povpraševanju. Zainteresirani uporabniki naj kontaktirajo skrbnico naprav (Kristina Eleršič Filipič, kristina.elersic.filipic@ki.si). Opremo lahko ob vnaprejšnjem dogovoru uporabljajo usposobljeni operaterji ali pa meritev izvede osebje Odseka za molekularno biologijo in nanobiotehnologijo.</t>
  </si>
  <si>
    <t>The equipment is accessible to both internal and external users upon prior request. Individuals interested in utilizing the equipment should contact the device administrator (Kristina Eleršič Filipič, kristina.elersic.filipic@ki.si). Only trained operators can schedule the use of the equipment, or alternatively, the measurement can be conducted by the experienced staff of the Department of Molecular Biology and Nanobiotechnology.</t>
  </si>
  <si>
    <t>KI 18659</t>
  </si>
  <si>
    <t>Eksperimentalna celica s kontrolirano vlažnostjo za rentgenski praškovni difraktometer</t>
  </si>
  <si>
    <t>Experimental cell with controlled humidity for X-ray powder diffractometer</t>
  </si>
  <si>
    <t>Po dogovoru s skrbnikom opreme, ki je naveden za spletni strani odseka</t>
  </si>
  <si>
    <t>By agreement with the equipment administrator, which is listed on the website of the depatment</t>
  </si>
  <si>
    <t>Spremljanje strukturnih sprememb kristaliničnih materialov med hidratacijo in dehidratacijo</t>
  </si>
  <si>
    <t>Monitoring of structural changes of crystalline materials during hydration and dehydration</t>
  </si>
  <si>
    <t>Mikrofluidna naprava za pripravo lipidnih nanodelcev</t>
  </si>
  <si>
    <t>Microfluidic device for the preparation of lipid nanoparticles</t>
  </si>
  <si>
    <t>Oprema je dostopna vsem notranjim in zunanjim uporabnikom. Vsi uporabniki morajo za samostojno delo na aparaturi izkazati ustrezno poznavanje delovanja naprave ter ustrezne izkušnje. Kadar ne gre za izkušene uporabnike, njihove eksperimente izvedejo operaterji oziroma odgovorni sodelavci za infrastrukturo. V vsakem primeru je pred pričetkom eksperimentov potrebno ovrednotiti projekt, zahtevnost analiz in kompleksnost vzorcev.</t>
  </si>
  <si>
    <t>The equipment is accessible to all internal and external users. All users must have adequate knowledge and experience to operate the equipment independently. In the case of non-experienced users, the operators or the Infrastructure facility shall carry out their experiments. In all cases, the project, the complexity of the analyses and the complexity of the samples must be evaluated before the experiments are started.</t>
  </si>
  <si>
    <t>Mikrofluidna naprava omogoča pripravo večjih količin lipidnih nanodelcev, z natančno definirano formulacijo in fizikalnimi lastnostmi. Te obsegajo kemijsko formulacijo (vsebnost posameznih lipidnih komponent), velikost in obliko lipidnih nanodelcev ter količino enkapsuliranega materiala znotraj lipidnih nanodelcev. Omogoča zanesljivo pripravo potencialnih terapevtskih agensov že na predklinični ravni. Naprava omogoča pakiranje različnih nukleinskih kislin in proteinov (in druge biološke učinkovine) ter kombinacije obeh v lipidne nanodelce s prej določenimi lastnostmi.</t>
  </si>
  <si>
    <t>The microfluidic device allows the preparation of large quantities of lipid nanoparticles, with well-defined formulation and physical properties. These include the chemical formulation (content of individual lipid components), the size and shape of the lipid nanoparticles and the amount of encapsulated material within the lipid nanoparticles. It allows the reliable preparation of potential therapeutic agents already at the pre-clinical level. The device allows the packaging of different nucleic acids and proteins (and other biological agents) and combinations of both into lipid nanoparticles with predefined properties.</t>
  </si>
  <si>
    <t>18667, 18666</t>
  </si>
  <si>
    <t>Nadgradnja raèunalniške gruèe v Ažmanovem raèunskem centru</t>
  </si>
  <si>
    <t>HPC cluster upgrade in Ažman Computational Center</t>
  </si>
  <si>
    <t>Zagotovljen oddaljeni dostop prek SSH protokola in Client-Server integracijske sheme. Za uporabo HPC računalniške gruče kontaktirati vodjo Ažmanovega računskega centra (marjana.novič@ki.si) ali skrbnika opreme (jernej.stare@ki.si). Dostop urejen v 15 dneh.</t>
  </si>
  <si>
    <t>SSH remote access and Client-Server Integration Scheme. In order to get access to the HPC cluster, please send request to head of Ažman Computing Center (marjana.novic@ki.si) or responsible researcher (jernej.stare@ki.si). Access can be arranged in 15 days.</t>
  </si>
  <si>
    <t>Računalniška gruča omogoča simulacije in računanje s področja teoretične kemije, posebej takšne, ki potrebujejo visoko računsko moč, in podpira masivno paralelne algoritme, ki so v rabi v HPC opravilih. Visoka zmogljivost gruče bo omogočala sočasno uporabo velikemu številu raziskovalcev.</t>
  </si>
  <si>
    <t>This computer cluster enables simulations and computations in the field of theoretical chemistry, particularly those requiring high computational power. It supports massively parallel algorithms used in HPC tasks. The high performance of the cluster will allow simultaneous use by a large number of researchers.</t>
  </si>
  <si>
    <t>Martin Šala</t>
  </si>
  <si>
    <t>Elementni masni spektrometer na èas preleta (ICP-TOF-MS)</t>
  </si>
  <si>
    <t>Inductively coupled plasma time-of-flight mass spectrometer</t>
  </si>
  <si>
    <t>Opis postopka dostopa do opreme je objavljen na https://www.ki.si/o-institutu/raziskovalna-infrastruktura/</t>
  </si>
  <si>
    <t>The procedure of gainng access to the instrument is published on https://www.ki.si/o-institutu/raziskovalna-infrastruktura/</t>
  </si>
  <si>
    <t>Induktivno sklopljena plazma z masna spektrometrijo na čas preleta (ICP-TOFMS) omogoča multielementno analizo v kratkem časovnem obdobju, zaradi česar je obetavno orodje za analizo nanodelcev v realnih vzorcih in hitro elementno oslikovanje.</t>
  </si>
  <si>
    <t>Inductively coupled plasma time-of-flight mass spectrometry (ICP-TOFMS) allows for multi-element analysis in a short time period, thus making it a promising tool for the analysis of NPs in real-world samples and high speed elemental mapping.</t>
  </si>
  <si>
    <t>KI018773</t>
  </si>
  <si>
    <t>Nanomanipulator posameznih molekul na osnovi TIRF in optiène pincete</t>
  </si>
  <si>
    <t>Nanomanipulator of individual molecules based on TIRF and optical tweezer</t>
  </si>
  <si>
    <t>Po dogovoru s skrbnikom dr. Ajasja Ljubetič (ajasja.ljubetic@ki.si).</t>
  </si>
  <si>
    <t>Upon agreement with the administrator dr. Ajasja Ljubetič (ajasja,ljubetic@ki.si)</t>
  </si>
  <si>
    <t>LUMICKS C-Trap EDGE 350 omogoča hkratno merjenje TIRF v treh kanalih (488nm, 532 nm and 638 nm), slikanje vlaken oz. drugih struktur na površini stekla brez oznak (IRM – Interference Reflection Microscopy) ter uporabo optične pincete za manipulacijo z vzorci in merjenje sil. Naprava je sklopljena z mikrofluidnim sistemom s 6 kanali. Nanomanipulator posameznih molekul tako združuje celo tri optične metode in omogoča zaznavanje molekul in premik delcev z natančnostjo do 1 nanometra.</t>
  </si>
  <si>
    <t>The LUMICKS C-Trap EDGE 350 allows simultaneous TIRF measurements in three channels (488nm, 532nm and 638nm), imaging of fibres or other structures on the glass surface without labels (IRM - Interference Reflection Microscopy), and the use of optical tweezers for sample manipulation and force measurements. The instrument is coupled to a 6 channel microfluidic system. The single-molecule nanomanipulator thus combines three optical methods to detect molecules and particle movements with an accuracy of up to 1 nanometre.</t>
  </si>
  <si>
    <t>P1-0418</t>
  </si>
  <si>
    <t>Petar Djinović</t>
  </si>
  <si>
    <t>laser širokega spektralnega obmoèja</t>
  </si>
  <si>
    <t>supercontinuum white light fiber laser</t>
  </si>
  <si>
    <t>Kontaktirajte skrbnika opreme (dr. Petar Djinović) na e-mail (petar.djinovic@ki.si) ali preko telefona 01/4760-267. Na kratko opišite raziskovalni izziv, kako oz. na kakšen način pričakujete da si boste lahko pomagali z raziskovalno opremo, ter ali je raziskava ali projekt, (so)financiran s sredstvi državnega proračuna. https://www.nktphotonics.com/products/supercontinuum-white-light-lasers/superk-fianium/</t>
  </si>
  <si>
    <t>Contact the operator (dr. Petar Djinović) via email (petar.djinovic@ki.si) or telephone 01/4760-267. Briefly describe the scientific problem, explain how you expect to benefit from the research equipment and provide information whether your research or project is (co)financed by means of the state budget. https://www.nktphotonics.com/products/supercontinuum-white-light-lasers/superk-fianium/</t>
  </si>
  <si>
    <t>SuperK FIANIUM superkontinuum laser oddaja svetlobo visoke svetlosti v območju med 400 in 2400 nm. Oglejte si specifikacije na priloženi povezavi za več informacij: https://www.nktphotonics.com/products/supercontinuum-white-light-lasers/superk-fianium/.Z uporabo filtra valovnih dolžin VariaK lahko SuperK pretvorimo v ultra nastavljiv laser s poljubno izbiro valovnih dolžin v območju med 400 in 840 nm. Primeren je za karakterizacijo v vidnem in bližnjem infrardečem območju, visoke moči, zelo stabilen, prilagodljiv in enostaven za uporabo. Glavna področja uporabe so karakterizacija nanostruktur, fotovoltaična karakterizacija in fotokataliza.</t>
  </si>
  <si>
    <t>The SuperK FIANIUM supercontinuum white light laser emits light in the range between 400 and 2400 nm. See the specifications in the attached link: https://www.nktphotonics.com/products/supercontinuum-white-light-lasers/superk-fianium/. By addingthe VariaK filter, the SuperK can be converted into an ultra-tunable laser with arbitrary wavelength selection between 400 and 840 nm. Laser source is suitable for characterization both in the visible and near-infrared ranges, high power, very stable, flexible and easy to use. Main fields of use are characterization of nanostructures, photovoltaic characterization and photocatalysis.</t>
  </si>
  <si>
    <t xml:space="preserve">N2-0265 </t>
  </si>
  <si>
    <t xml:space="preserve">P1-0418 </t>
  </si>
  <si>
    <t>Kristijan Lorber</t>
  </si>
  <si>
    <t>Asymmetric flow field flow fractionation (AF4)</t>
  </si>
  <si>
    <t>Funkcionalni opis opreme ja na spletni strani https://www.ki.si/odseki/d07-odsek-za-polimerno-kemijo-in-tehnologijo/oprema/, kjer je naveden kontakt (eMa Žagar) in telefonska številka.</t>
  </si>
  <si>
    <t>Functional description of the equipment can be found on the website https://www.ki.si/odseki/d07-odsek-za-polimerno-kemijo-in-tehnologijo/operma/, where the contact (Ema Žagar) and telephone number are indicated.</t>
  </si>
  <si>
    <t>Pretočni sistem z asimetričnim prečnim pretokom (AF4), sklopljenim z detektorjem na statično sipanje svetlobe pri več kotih (MALS) in vgrajenim modulom za dinamično sipanje svetlobe (DLS) omogoča ločevanje makromolekul in večjih struktur v nanometrskem območju po velikosti ter določitev povprečij in porazdelitev radija sukanja (Rg) in hidrodinamskega radija (Rh) ter konformacijo makromolekul in oblike delcev.</t>
  </si>
  <si>
    <t>Asymmetric flow-field flow fractionation (AF4), coupled with multi-angle static light scattering (MALS) and an integrated dynamic light scattering (DLS) module, enables the separation of macromolecules and larger structures in the nanometre range and the determination of the average radius of gyration (Rg) and average hydrodynamic radius (Rh) and their distributions together with the conformation of macromolecules and particle shape.</t>
  </si>
  <si>
    <t>Razred</t>
  </si>
  <si>
    <t>Class</t>
  </si>
  <si>
    <t>Red</t>
  </si>
  <si>
    <t>Order</t>
  </si>
  <si>
    <t>Vrsta</t>
  </si>
  <si>
    <t>Genus</t>
  </si>
  <si>
    <t>Procesna Oprema – Fizikalna</t>
  </si>
  <si>
    <t>Process Equipment – Physical</t>
  </si>
  <si>
    <t>Nanašanje tankih filmov</t>
  </si>
  <si>
    <t>Thin Film Deposition</t>
  </si>
  <si>
    <t>Izparjevalec</t>
  </si>
  <si>
    <t>Evaporator</t>
  </si>
  <si>
    <t xml:space="preserve">Epitaksija z molekularnim žarkom  </t>
  </si>
  <si>
    <t>Molecular Beam Epitaxy</t>
  </si>
  <si>
    <t>Pršilnik</t>
  </si>
  <si>
    <t>Sputterer</t>
  </si>
  <si>
    <t>Nanašanje s pulznim laserjem</t>
  </si>
  <si>
    <t>Pulsed Laser Deposition</t>
  </si>
  <si>
    <t>Nanašanje s kemijskimi hlapi</t>
  </si>
  <si>
    <t>Chemical Vapour Deposition</t>
  </si>
  <si>
    <t>Elektro-nanašanje</t>
  </si>
  <si>
    <t>Electrodeposition</t>
  </si>
  <si>
    <t>Nanašanje z ionskim žarkom</t>
  </si>
  <si>
    <t>Ion Beam Deposition</t>
  </si>
  <si>
    <t>Litografija</t>
  </si>
  <si>
    <t>Lithography</t>
  </si>
  <si>
    <t>Optična</t>
  </si>
  <si>
    <t>Optical</t>
  </si>
  <si>
    <t>Elektronski žarek</t>
  </si>
  <si>
    <t>Electron beam</t>
  </si>
  <si>
    <t>Karakterizacija</t>
  </si>
  <si>
    <t>Ion Beam</t>
  </si>
  <si>
    <t>Laser (nameri-piši)</t>
  </si>
  <si>
    <t>Laser (Direct-Write)</t>
  </si>
  <si>
    <t>Jedkanje</t>
  </si>
  <si>
    <t>Etching</t>
  </si>
  <si>
    <t>Reaktivni ion</t>
  </si>
  <si>
    <t>Reactive Ion</t>
  </si>
  <si>
    <t>Plazma</t>
  </si>
  <si>
    <t>Plasma</t>
  </si>
  <si>
    <t>Laser</t>
  </si>
  <si>
    <t>Mehansko</t>
  </si>
  <si>
    <t>Mechanical</t>
  </si>
  <si>
    <t>Frezanje z ionskim žarkom</t>
  </si>
  <si>
    <t>Ion Beam Milling</t>
  </si>
  <si>
    <t>Kontrolirano okolje</t>
  </si>
  <si>
    <t>Controlled Environment</t>
  </si>
  <si>
    <t>Peč</t>
  </si>
  <si>
    <t>Furnace</t>
  </si>
  <si>
    <t>Hitri toplotni temperiranje</t>
  </si>
  <si>
    <t>Rapid Thermal Annealer</t>
  </si>
  <si>
    <t>Komora z rokavicami</t>
  </si>
  <si>
    <t>Glove Box</t>
  </si>
  <si>
    <t>Atmosferski reaktor</t>
  </si>
  <si>
    <t>Atmospheric Reactors</t>
  </si>
  <si>
    <t>Pakiranje</t>
  </si>
  <si>
    <t>Packaging</t>
  </si>
  <si>
    <t>Vezava z žico</t>
  </si>
  <si>
    <t>Wire Bonding</t>
  </si>
  <si>
    <t>Rezanje</t>
  </si>
  <si>
    <t>Dicing</t>
  </si>
  <si>
    <t>Enkapsulacija</t>
  </si>
  <si>
    <t>Encapsulation</t>
  </si>
  <si>
    <t>Characterisation</t>
  </si>
  <si>
    <t>Elipsometrija</t>
  </si>
  <si>
    <t>Ellipsometry</t>
  </si>
  <si>
    <t>Profilometer</t>
  </si>
  <si>
    <t>Kemijski Reaktor</t>
  </si>
  <si>
    <t>Chemical Reactor</t>
  </si>
  <si>
    <t>Kristalizacija</t>
  </si>
  <si>
    <t>Crystallisation</t>
  </si>
  <si>
    <t>Distilacija</t>
  </si>
  <si>
    <t>Distillation</t>
  </si>
  <si>
    <t>Paralelna sinteza</t>
  </si>
  <si>
    <t>Parallel Synthesis</t>
  </si>
  <si>
    <t>Tvorba delčkov</t>
  </si>
  <si>
    <t>Particle Formation</t>
  </si>
  <si>
    <t>Avtomatska ekstrakcija</t>
  </si>
  <si>
    <t>Automated Extraction</t>
  </si>
  <si>
    <t>Avtomatska sinteza</t>
  </si>
  <si>
    <t>Automated Synthesis</t>
  </si>
  <si>
    <t>Manipulacija vzorcev</t>
  </si>
  <si>
    <t>Sample Manipulation</t>
  </si>
  <si>
    <t>Manipulacija tekočin</t>
  </si>
  <si>
    <t>Liquid Handling</t>
  </si>
  <si>
    <t>Robot</t>
  </si>
  <si>
    <t>Ustavljeni pretok</t>
  </si>
  <si>
    <t>Stopped Flow</t>
  </si>
  <si>
    <t>Tekstili</t>
  </si>
  <si>
    <t>Textiles</t>
  </si>
  <si>
    <t>Produkcijo tekstilov</t>
  </si>
  <si>
    <t>Textiles Production</t>
  </si>
  <si>
    <t>Tiskanje tekstilov</t>
  </si>
  <si>
    <t>Textiles Printer</t>
  </si>
  <si>
    <t>Procesna Oprema – Biološka</t>
  </si>
  <si>
    <t>Process Equipment – Biological</t>
  </si>
  <si>
    <t>Rast in manipulacija</t>
  </si>
  <si>
    <t>Growth and Manipulation</t>
  </si>
  <si>
    <t>Bakteriologija</t>
  </si>
  <si>
    <t>Bacteriology</t>
  </si>
  <si>
    <t>Virologija</t>
  </si>
  <si>
    <t>Virology</t>
  </si>
  <si>
    <t>Celične kulture</t>
  </si>
  <si>
    <t>Cell Culture</t>
  </si>
  <si>
    <t>Fermentologija</t>
  </si>
  <si>
    <t>Fermentology</t>
  </si>
  <si>
    <t>Centrifuge</t>
  </si>
  <si>
    <t>Ultracentrifuge</t>
  </si>
  <si>
    <t>Ultracentrifuges</t>
  </si>
  <si>
    <t>Visokih hitrosti</t>
  </si>
  <si>
    <t>High Speed</t>
  </si>
  <si>
    <t>Procesiranje tkiv</t>
  </si>
  <si>
    <t>Tissue Processing</t>
  </si>
  <si>
    <t>Procesor tkiv</t>
  </si>
  <si>
    <t>Tissue Processor</t>
  </si>
  <si>
    <t>Kriostat</t>
  </si>
  <si>
    <t>Cryostat</t>
  </si>
  <si>
    <t>Mikrotom</t>
  </si>
  <si>
    <t>Microtome</t>
  </si>
  <si>
    <t>Imunski označevalec</t>
  </si>
  <si>
    <t>Immunostainer</t>
  </si>
  <si>
    <t>Dehidracija</t>
  </si>
  <si>
    <t>Dehydration</t>
  </si>
  <si>
    <t>Celični disruptor</t>
  </si>
  <si>
    <t>Cell Disruptor</t>
  </si>
  <si>
    <t>Sterilizacija</t>
  </si>
  <si>
    <t>Sterilisation</t>
  </si>
  <si>
    <t>Avtoklav</t>
  </si>
  <si>
    <t>Autoclave</t>
  </si>
  <si>
    <t>Purifikcija vode</t>
  </si>
  <si>
    <t>Water Purification</t>
  </si>
  <si>
    <t>Iradiacija</t>
  </si>
  <si>
    <t>Irradiation</t>
  </si>
  <si>
    <t>VHP dekontaminacija</t>
  </si>
  <si>
    <t>VHP Decontamination</t>
  </si>
  <si>
    <t>Fluorescenčni bralniki</t>
  </si>
  <si>
    <t>Fluorescent Readers</t>
  </si>
  <si>
    <t>UV</t>
  </si>
  <si>
    <t>Infra-rdeča</t>
  </si>
  <si>
    <t>Infra-Red</t>
  </si>
  <si>
    <t>Celični števci</t>
  </si>
  <si>
    <t>Cell Counters</t>
  </si>
  <si>
    <t>Ploščni bralniki</t>
  </si>
  <si>
    <t>Plate Readers</t>
  </si>
  <si>
    <t>Analizatorji</t>
  </si>
  <si>
    <t>Analysers</t>
  </si>
  <si>
    <t>Scintilacijski števci</t>
  </si>
  <si>
    <t>Scintillation Counters</t>
  </si>
  <si>
    <t>Karakterizacija materialov</t>
  </si>
  <si>
    <t>Materials Characterisation</t>
  </si>
  <si>
    <t>Spektroskopija</t>
  </si>
  <si>
    <t>Spectroscopy</t>
  </si>
  <si>
    <t>Raman</t>
  </si>
  <si>
    <t>Jedrska magnetna resonanca</t>
  </si>
  <si>
    <t>Nuclear Magnetic Resonance</t>
  </si>
  <si>
    <t>EPR</t>
  </si>
  <si>
    <t>Rentgenska fotoemisijska</t>
  </si>
  <si>
    <t>X-ray Photoemission</t>
  </si>
  <si>
    <t>Fluorescenca</t>
  </si>
  <si>
    <t>Fluorescence</t>
  </si>
  <si>
    <t>Cirkularni dikrometer</t>
  </si>
  <si>
    <t>Circular Dichrometer</t>
  </si>
  <si>
    <t>Spektrometrija</t>
  </si>
  <si>
    <t>Spectrometry</t>
  </si>
  <si>
    <t>Spektrofotometrija</t>
  </si>
  <si>
    <t>Spectrophotometry</t>
  </si>
  <si>
    <t>Rentgenska</t>
  </si>
  <si>
    <t>X-ray</t>
  </si>
  <si>
    <t>Masna spektrometrija</t>
  </si>
  <si>
    <t>Mass Spectrometry</t>
  </si>
  <si>
    <t>Slikanje-Imaging</t>
  </si>
  <si>
    <t>Imaging</t>
  </si>
  <si>
    <t>Magnetna resonanca</t>
  </si>
  <si>
    <t>Magnetic Resonance</t>
  </si>
  <si>
    <t>Ultrazvočna</t>
  </si>
  <si>
    <t>Ultrasound</t>
  </si>
  <si>
    <t>In Vivo Fluorescenca</t>
  </si>
  <si>
    <t>In Vivo Fluorescence</t>
  </si>
  <si>
    <t>Optična mikroskopija</t>
  </si>
  <si>
    <t>Optical Microscopy</t>
  </si>
  <si>
    <t>Confokalna</t>
  </si>
  <si>
    <t>Confocal</t>
  </si>
  <si>
    <t>Bližnjega polja</t>
  </si>
  <si>
    <t>Near Field</t>
  </si>
  <si>
    <t>Transmisijska</t>
  </si>
  <si>
    <t>Transmission</t>
  </si>
  <si>
    <t>Reflekcijska</t>
  </si>
  <si>
    <t>Reflection</t>
  </si>
  <si>
    <t>Microdisekcijska</t>
  </si>
  <si>
    <t>Microdissection</t>
  </si>
  <si>
    <t>Živih celic</t>
  </si>
  <si>
    <t>Live Cell</t>
  </si>
  <si>
    <t>Fluorescenčna</t>
  </si>
  <si>
    <t>Stereo</t>
  </si>
  <si>
    <t>Elektronska mikroskopija</t>
  </si>
  <si>
    <t>Electron Microscopy</t>
  </si>
  <si>
    <t>Skenska</t>
  </si>
  <si>
    <t>Scanning</t>
  </si>
  <si>
    <t>Skenska transmisijska</t>
  </si>
  <si>
    <t>Scanning Transmission</t>
  </si>
  <si>
    <t>Detektorji</t>
  </si>
  <si>
    <t>Detectors</t>
  </si>
  <si>
    <t>Površinska mikroskopija</t>
  </si>
  <si>
    <t>Surface Probe Microscopy</t>
  </si>
  <si>
    <t>Atomsa sila</t>
  </si>
  <si>
    <t>Atomic Force</t>
  </si>
  <si>
    <t>Skensko tuneliranje</t>
  </si>
  <si>
    <t>Scanning Tunneling</t>
  </si>
  <si>
    <t>Magnetna sila</t>
  </si>
  <si>
    <t>Magnetic Force</t>
  </si>
  <si>
    <t>Površinska analiza</t>
  </si>
  <si>
    <t>Surface analysis</t>
  </si>
  <si>
    <t>Naboj</t>
  </si>
  <si>
    <t>Charge</t>
  </si>
  <si>
    <t>Adsorpcija</t>
  </si>
  <si>
    <t>Adsorption</t>
  </si>
  <si>
    <t>Difrakcija</t>
  </si>
  <si>
    <t>Diffraction</t>
  </si>
  <si>
    <t>Elektronov nizkih energij</t>
  </si>
  <si>
    <t>Low Energy Electron</t>
  </si>
  <si>
    <t>Elektronov visokih energij</t>
  </si>
  <si>
    <t>High Energy Electron</t>
  </si>
  <si>
    <t>Magnetometrija</t>
  </si>
  <si>
    <t>Magnetometry</t>
  </si>
  <si>
    <t>Vibrirajočih vzorcev</t>
  </si>
  <si>
    <t>Vibrating Sample</t>
  </si>
  <si>
    <t>SQUID</t>
  </si>
  <si>
    <t>Kerrov pojav</t>
  </si>
  <si>
    <t>Kerr Effect</t>
  </si>
  <si>
    <t>Mehanske lastnosti</t>
  </si>
  <si>
    <t>Mechanical Properties</t>
  </si>
  <si>
    <t>Tenzometer</t>
  </si>
  <si>
    <t>Tensometer</t>
  </si>
  <si>
    <t>Reometer</t>
  </si>
  <si>
    <t>Rheometer</t>
  </si>
  <si>
    <t>Breme</t>
  </si>
  <si>
    <t>Load</t>
  </si>
  <si>
    <t>Trdost</t>
  </si>
  <si>
    <t>Hardness</t>
  </si>
  <si>
    <t>Tribometer</t>
  </si>
  <si>
    <t>Vibracija</t>
  </si>
  <si>
    <t>Vibration</t>
  </si>
  <si>
    <t>Kemijska analiza</t>
  </si>
  <si>
    <t>Chemical Analysis</t>
  </si>
  <si>
    <t>Analiza zraka</t>
  </si>
  <si>
    <t>Air Analysis</t>
  </si>
  <si>
    <t>Distilacijska analiza</t>
  </si>
  <si>
    <t>Distillation Analysis</t>
  </si>
  <si>
    <t>Analiza vode</t>
  </si>
  <si>
    <t>Water Analysis</t>
  </si>
  <si>
    <t>Trdne snovi</t>
  </si>
  <si>
    <t>Solids</t>
  </si>
  <si>
    <t>Kromatografija</t>
  </si>
  <si>
    <t>Chromatography</t>
  </si>
  <si>
    <t>Makromolekulska</t>
  </si>
  <si>
    <t>Macromolecular</t>
  </si>
  <si>
    <t>Electroforeza</t>
  </si>
  <si>
    <t>Electrophoresis</t>
  </si>
  <si>
    <t>Fizikalne lastnosti</t>
  </si>
  <si>
    <t>Physical Properties</t>
  </si>
  <si>
    <t>Analiza velikosti delcev</t>
  </si>
  <si>
    <t>Particle Size Analysis</t>
  </si>
  <si>
    <t>Zeta Potencial</t>
  </si>
  <si>
    <t>Zeta Potential</t>
  </si>
  <si>
    <t>Toplotne</t>
  </si>
  <si>
    <t>Thermal</t>
  </si>
  <si>
    <t>Geometrijske</t>
  </si>
  <si>
    <t>Geometric</t>
  </si>
  <si>
    <t>Ravnovesje</t>
  </si>
  <si>
    <t>Balance</t>
  </si>
  <si>
    <t>Vlakna</t>
  </si>
  <si>
    <t>Fibre</t>
  </si>
  <si>
    <t>Analitične centrifuge</t>
  </si>
  <si>
    <t>Analytical Centrifuges</t>
  </si>
  <si>
    <t>Meritve in analiza vzorcev</t>
  </si>
  <si>
    <t>Sample Measurement/ Analysis</t>
  </si>
  <si>
    <t>Kriogenika</t>
  </si>
  <si>
    <t>Cryogenic</t>
  </si>
  <si>
    <t>77K</t>
  </si>
  <si>
    <t>4K</t>
  </si>
  <si>
    <t>1.4K</t>
  </si>
  <si>
    <t>He3</t>
  </si>
  <si>
    <t>mili-Kelvin</t>
  </si>
  <si>
    <t>milli-Kelvin</t>
  </si>
  <si>
    <t>Elektronska</t>
  </si>
  <si>
    <t>Electronic</t>
  </si>
  <si>
    <t>Analizator mrež</t>
  </si>
  <si>
    <t>Network Analyser</t>
  </si>
  <si>
    <t>Mikrovalovne</t>
  </si>
  <si>
    <t>Microwave</t>
  </si>
  <si>
    <t>Radiofrekvenčne</t>
  </si>
  <si>
    <t>RF</t>
  </si>
  <si>
    <t>Osciloskopi</t>
  </si>
  <si>
    <t>Oscilloscope</t>
  </si>
  <si>
    <t>Gibanje</t>
  </si>
  <si>
    <t>Motion</t>
  </si>
  <si>
    <t>Visokohitrostni video</t>
  </si>
  <si>
    <t>High Speed Video</t>
  </si>
  <si>
    <t>Nizkohitrostni video</t>
  </si>
  <si>
    <t>Low Speed Video</t>
  </si>
  <si>
    <t>Telemetrija</t>
  </si>
  <si>
    <t>Telemetry</t>
  </si>
  <si>
    <t>Tekočine</t>
  </si>
  <si>
    <t>Fluid</t>
  </si>
  <si>
    <t>Haptika</t>
  </si>
  <si>
    <t>Haptics</t>
  </si>
  <si>
    <t>Barvila</t>
  </si>
  <si>
    <t>Dye</t>
  </si>
  <si>
    <t>Ekscimer</t>
  </si>
  <si>
    <t>Excimer</t>
  </si>
  <si>
    <t>Visokih moči</t>
  </si>
  <si>
    <t>High Power</t>
  </si>
  <si>
    <t>Opto-akustični sistemi</t>
  </si>
  <si>
    <t>Opto-Acoustic Systems</t>
  </si>
  <si>
    <t>Pulzni femtosekundni</t>
  </si>
  <si>
    <t>Pulsed Femtosecond</t>
  </si>
  <si>
    <t>YAG</t>
  </si>
  <si>
    <t>Kvantne informacije</t>
  </si>
  <si>
    <t>Quantum Information</t>
  </si>
  <si>
    <t>Površinska plazmonska resonanca</t>
  </si>
  <si>
    <t>Surface Plasmon Resonance</t>
  </si>
  <si>
    <t>Dualna polarizacija</t>
  </si>
  <si>
    <t>Dual-polarisation</t>
  </si>
  <si>
    <t>Bolometrija</t>
  </si>
  <si>
    <t>Bolometric</t>
  </si>
  <si>
    <r>
      <rPr>
        <sz val="11"/>
        <rFont val="Calibri"/>
        <family val="2"/>
        <charset val="238"/>
      </rPr>
      <t>Slikanje-Imaging</t>
    </r>
    <r>
      <rPr>
        <sz val="11"/>
        <rFont val="Calibri"/>
        <family val="2"/>
        <charset val="238"/>
      </rPr>
      <t xml:space="preserve"> visoke ločljivosti</t>
    </r>
  </si>
  <si>
    <t>High Resolution Imaging</t>
  </si>
  <si>
    <t>Proteini/Nukleinske kisline</t>
  </si>
  <si>
    <t>Proteins/Nucleic Acids</t>
  </si>
  <si>
    <t>Matrika</t>
  </si>
  <si>
    <t>Arrays</t>
  </si>
  <si>
    <t>PCR</t>
  </si>
  <si>
    <t>Sekvencerji</t>
  </si>
  <si>
    <t>Sequencers</t>
  </si>
  <si>
    <t>Sintetizatorji</t>
  </si>
  <si>
    <t>Synthesisers</t>
  </si>
  <si>
    <t>Bio-Medicinske</t>
  </si>
  <si>
    <t>Bio-Medical</t>
  </si>
  <si>
    <t>Kardiovaskularne</t>
  </si>
  <si>
    <t>Cardiovascular</t>
  </si>
  <si>
    <t>Ortopedske</t>
  </si>
  <si>
    <t>Orthopedic Wear</t>
  </si>
  <si>
    <t>Zobne</t>
  </si>
  <si>
    <t>Dental</t>
  </si>
  <si>
    <t>Celo telo</t>
  </si>
  <si>
    <t>Whole Body</t>
  </si>
  <si>
    <t>Celice</t>
  </si>
  <si>
    <t>Cells</t>
  </si>
  <si>
    <t>Tkiva</t>
  </si>
  <si>
    <t>Tissues</t>
  </si>
  <si>
    <t>Akustične</t>
  </si>
  <si>
    <t>Acoustic</t>
  </si>
  <si>
    <t>Doppler</t>
  </si>
  <si>
    <t>Ultrazvok</t>
  </si>
  <si>
    <t>Avdio</t>
  </si>
  <si>
    <t>Audio</t>
  </si>
  <si>
    <t>Terenske</t>
  </si>
  <si>
    <t>Field Deployable</t>
  </si>
  <si>
    <t>Liquids</t>
  </si>
  <si>
    <t>Plini</t>
  </si>
  <si>
    <t>Gases</t>
  </si>
  <si>
    <t>Plazme</t>
  </si>
  <si>
    <t>Plasmas</t>
  </si>
  <si>
    <t>Velika Instrumentacija</t>
  </si>
  <si>
    <t>Large Scale Instruments</t>
  </si>
  <si>
    <t>Simulirana okolja</t>
  </si>
  <si>
    <t>Simulated Environments</t>
  </si>
  <si>
    <t>Akustika</t>
  </si>
  <si>
    <t>Acoustics</t>
  </si>
  <si>
    <t>Izgorevanje</t>
  </si>
  <si>
    <t>Combustion</t>
  </si>
  <si>
    <t>Vožnja</t>
  </si>
  <si>
    <t>Driving</t>
  </si>
  <si>
    <t>Zračni prevoz</t>
  </si>
  <si>
    <t>Flight</t>
  </si>
  <si>
    <t>Infrastruktura</t>
  </si>
  <si>
    <t>Infrastructure</t>
  </si>
  <si>
    <t>Informacijska tehnologija</t>
  </si>
  <si>
    <t>IT</t>
  </si>
  <si>
    <t>Server</t>
  </si>
  <si>
    <t>Skladiščenje</t>
  </si>
  <si>
    <t>Storage</t>
  </si>
  <si>
    <t>Delovna postaja</t>
  </si>
  <si>
    <t>Workstation</t>
  </si>
  <si>
    <t>Paralelno računanje</t>
  </si>
  <si>
    <t>Parallel Computing</t>
  </si>
  <si>
    <t>Delo s podatki</t>
  </si>
  <si>
    <t>Data Management</t>
  </si>
  <si>
    <t>Prikaz</t>
  </si>
  <si>
    <t>Display</t>
  </si>
  <si>
    <t>Mehanična</t>
  </si>
  <si>
    <t>Hidravlika</t>
  </si>
  <si>
    <t>Hydraulic</t>
  </si>
  <si>
    <t>Delavnica</t>
  </si>
  <si>
    <t>Workshop</t>
  </si>
  <si>
    <t>CNC stroji</t>
  </si>
  <si>
    <t>CNC Machines</t>
  </si>
  <si>
    <t>Vrtanje</t>
  </si>
  <si>
    <t>Drill</t>
  </si>
  <si>
    <t>Drobljenje</t>
  </si>
  <si>
    <t>Grinding</t>
  </si>
  <si>
    <t>Spajanje</t>
  </si>
  <si>
    <t>Joining</t>
  </si>
  <si>
    <t>Vrtilna miza</t>
  </si>
  <si>
    <t>Lathe</t>
  </si>
  <si>
    <t>Mletje</t>
  </si>
  <si>
    <t>Milling</t>
  </si>
  <si>
    <t>Žaganje</t>
  </si>
  <si>
    <t>Sawing</t>
  </si>
  <si>
    <t>Sintranje</t>
  </si>
  <si>
    <t>Sintering</t>
  </si>
  <si>
    <t>Drzga rezanja</t>
  </si>
  <si>
    <t>Other Cutting</t>
  </si>
  <si>
    <t>Laboratorij</t>
  </si>
  <si>
    <t>Laboratory</t>
  </si>
  <si>
    <t>Fluids</t>
  </si>
  <si>
    <t>Medicinski</t>
  </si>
  <si>
    <t>Medical</t>
  </si>
  <si>
    <t>Kontrolirana atmosfera</t>
  </si>
  <si>
    <t>Controlled Atmosphere</t>
  </si>
  <si>
    <t>Kontrolirano okolje - soba za rast</t>
  </si>
  <si>
    <t>Controlled Environment Growth Room</t>
  </si>
  <si>
    <t>Kontrolirano okolje - skladiščenje</t>
  </si>
  <si>
    <t>Controlled Environment Storage</t>
  </si>
  <si>
    <t>Elektromagnetna zaščita</t>
  </si>
  <si>
    <t>Electromagnetic Screening</t>
  </si>
  <si>
    <t>Terenski</t>
  </si>
  <si>
    <t>Kriogenska</t>
  </si>
  <si>
    <t>Utekočinjevalec</t>
  </si>
  <si>
    <t>Liquefier</t>
  </si>
  <si>
    <t>Vozila</t>
  </si>
  <si>
    <t>Vehicles</t>
  </si>
  <si>
    <t>Za osebje</t>
  </si>
  <si>
    <t>Personnel</t>
  </si>
  <si>
    <t>Za opremo</t>
  </si>
  <si>
    <t>Equipment</t>
  </si>
  <si>
    <t>Kmetijska</t>
  </si>
  <si>
    <t>Agricultural</t>
  </si>
  <si>
    <t>V živo</t>
  </si>
  <si>
    <t>In Vivo</t>
  </si>
  <si>
    <t>Sistemi za pranje in namakanje</t>
  </si>
  <si>
    <t>Washing and Watering Systems</t>
  </si>
  <si>
    <t>Pojasnila k obrazcu</t>
  </si>
  <si>
    <t>Splošno</t>
  </si>
  <si>
    <r>
      <t>Obrazec je opredeljen s Pravili</t>
    </r>
    <r>
      <rPr>
        <b/>
        <sz val="10"/>
        <rFont val="Arial"/>
        <family val="2"/>
        <charset val="238"/>
      </rPr>
      <t xml:space="preserve"> </t>
    </r>
    <r>
      <rPr>
        <sz val="10"/>
        <rFont val="Arial"/>
        <family val="2"/>
      </rPr>
      <t>za oblikovanje cen za uporabo raziskovalne opreme, obveščanje in poročanje o uporabi raziskovalne opreme, št. 007-3/2019-1 z dne 23. 1. 2019.</t>
    </r>
  </si>
  <si>
    <t>ARRS spremlja dve klasifikaciji opreme:</t>
  </si>
  <si>
    <t>Klasifikacijo opreme je razvila Univerza v Leedsu, VB.  Spletna stran je:</t>
  </si>
  <si>
    <t>http://researchsupport.leeds.ac.uk/index.php/academic_staff/research_equipment_infrastructure/</t>
  </si>
  <si>
    <t xml:space="preserve">MERIL klasifikacija predstavlja pregled najodličnejše evropske raziskovalne infrastrukture; več o tem na </t>
  </si>
  <si>
    <t>http://portal.meril.eu/converis-esf/static/about</t>
  </si>
  <si>
    <t>Pripombe ali predloge k klasifikaciji ali k prevodu v slovenščino prosimo javite na ARRS.</t>
  </si>
  <si>
    <t>SICRIS</t>
  </si>
  <si>
    <t>Polja z zelenim ozadjem v zavihku Oprema-Equipment so lahko objavljena na SICRIS.</t>
  </si>
  <si>
    <t>Cena uporabe opreme</t>
  </si>
  <si>
    <r>
      <t xml:space="preserve">Ceno uporabe in lastno ceno (stolpca 17 in 21) navedete </t>
    </r>
    <r>
      <rPr>
        <b/>
        <sz val="10"/>
        <rFont val="Arial"/>
        <family val="2"/>
        <charset val="238"/>
      </rPr>
      <t>za izučenega uporabnika.</t>
    </r>
  </si>
  <si>
    <t>Stroški dela za operaterja</t>
  </si>
  <si>
    <t>Če je uporaba možna ali predpisana z operaterjem, ceno operaterja DODATNO navedite v stolpcu "Stroški dela za operaterja (se prištejejo ceni za uporabo za neizučene uporabnike)".</t>
  </si>
  <si>
    <t>V tem primeru je cena uporabe enaka 
(ceni uporabe za izučenega uporabnika) + (stroški dela za operaterja).</t>
  </si>
  <si>
    <r>
      <t>Cene uporabe ne pišete v druga polja</t>
    </r>
    <r>
      <rPr>
        <sz val="10"/>
        <rFont val="Arial"/>
        <family val="2"/>
      </rPr>
      <t>, npr. "Dostop do opreme".</t>
    </r>
  </si>
  <si>
    <t>Cena na uro</t>
  </si>
  <si>
    <r>
      <t>Ceno vedno navedite preračunano na uro</t>
    </r>
    <r>
      <rPr>
        <sz val="10"/>
        <rFont val="Arial"/>
        <family val="2"/>
      </rPr>
      <t>, tudi če meritev obvezno traja več ur ali cel dan (to podrobnost dodajte v "Dostop do opreme").</t>
    </r>
  </si>
  <si>
    <t>Jernej Stare</t>
  </si>
  <si>
    <t>Prometheus Panta omogoča hkratno multiparametrično karakterizacijo proteinov in tudi ostalih bioloških molekul v temperaturnem območju 15-110 °C, in sicer določanje temperature prevoja, velikosti in agregacije delcev. Označevanje molekul ni potrebno, saj gre za merjenje intrinzične fluorescence proteinov.</t>
  </si>
  <si>
    <t>Prometheus Panta facilitates the simultaneous multiparametric analysis of proteins and various biological molecules within a temperature range of 15-110 °C. This includes determining the transition temperature, size, and aggregation of particles. Importantly, there is no need for labelling molecules, as the device measures the intrinsic fluorescence of proteins.</t>
  </si>
  <si>
    <t>Peter Pečan</t>
  </si>
  <si>
    <t>Špela Malenšek</t>
  </si>
  <si>
    <t>001</t>
  </si>
  <si>
    <t>I0-0022</t>
  </si>
  <si>
    <t>Janez Košmrlj</t>
  </si>
  <si>
    <t>Bruker AVANCE 500 MHz NMR spektrometer</t>
  </si>
  <si>
    <t xml:space="preserve"> Bruker AVANCE 500 MHz NMR spectrometer</t>
  </si>
  <si>
    <t>Načela za uporabo inštrumentalnega časa so objavljena na spletni strani IC UL FKKT (http://www.fkkt.uni-lj.si/sl/raziskovalna-infrastruktura/enota-za-analizo-organskih-molekul/nmr-500/)</t>
  </si>
  <si>
    <t>Services are available to all subject to previous notice. Details can be found at https://www.fkkt.uni-lj.si/en/research-infrastructure/</t>
  </si>
  <si>
    <t>Oprema je namenjena raziskovalcem za določanje strukture, konformacij in dinamike molekul v raztopini</t>
  </si>
  <si>
    <t>The equipment enables the determination of structure, conforamtion, and dynamics of molecules in solution</t>
  </si>
  <si>
    <t>013767</t>
  </si>
  <si>
    <t>http://www.fkkt.uni-lj.si/sl/storitve/#c397</t>
  </si>
  <si>
    <t>P1-0230</t>
  </si>
  <si>
    <t>Člani programske skupine P1-0230</t>
  </si>
  <si>
    <t>P-0179</t>
  </si>
  <si>
    <t>Člani programske skupine P-0179</t>
  </si>
  <si>
    <t>P1-0175</t>
  </si>
  <si>
    <t>Člani programske skupine P-0175</t>
  </si>
  <si>
    <t>P1-0134</t>
  </si>
  <si>
    <t>Člani programske skupine P1-0134</t>
  </si>
  <si>
    <t>Vzdrževanje, pedagoško delo, ostali programi in projekti, zunanji</t>
  </si>
  <si>
    <t>006</t>
  </si>
  <si>
    <t>P1-0201</t>
  </si>
  <si>
    <t>Ksenija Kogej</t>
  </si>
  <si>
    <t>04614</t>
  </si>
  <si>
    <t>"3D-DLS Research Lab" raziskovalni inštrument za merjenje (3D) dinamičnega in statičnega sipanja laserske svetlobe</t>
  </si>
  <si>
    <t>3D DLS Spectrometer, LS Instruments GmbH</t>
  </si>
  <si>
    <t>Oprema je dostopna le po predhodnem dogovoru in pod vodstvom strokovno usposobljene osebe. Cena določitve hidrodinamskega radija  in molske mase je odvisna od zahtevnosti meritve in računskih postopkov ter interpretacije rezultatov. Določi se s skrbnikom inštrumenta oziroma operaterjem.</t>
  </si>
  <si>
    <t>The qeuipment is available on the basis of a previous agreement and with a supervision of authorized personel. The price  for the determination of molar mass and/or size depends on the pretentiousness of measurements, on the complexity of data treatment (if required) and on the used time.</t>
  </si>
  <si>
    <t>določanje velikosti (molske mase, hidrodinamskega radija in radija sukanja) delcev v koloidnih sistemih</t>
  </si>
  <si>
    <t>determination of size (molar mass, hydrodynamic radius and radius of gyration) of colloidal particles</t>
  </si>
  <si>
    <t>012577</t>
  </si>
  <si>
    <t>Vojeslav Vlachy</t>
  </si>
  <si>
    <t>J3-3066</t>
  </si>
  <si>
    <t>Pedagoško delo, ostali programi in projekti na FKKT</t>
  </si>
  <si>
    <t>002</t>
  </si>
  <si>
    <t>P2-0191</t>
  </si>
  <si>
    <t>Matjaž Krajnc</t>
  </si>
  <si>
    <t>Avtomatiziran laboratorijski reaktor Labmax Automatic LAB</t>
  </si>
  <si>
    <t>Mettler Tolledo LabMax Automatic Lab Reactor</t>
  </si>
  <si>
    <t>Po dogovoru</t>
  </si>
  <si>
    <t>Agreement with operator/institution</t>
  </si>
  <si>
    <t>Oprema omogoča avtomatsko kontrolo parametrov in obratovalnih pogojev v reaktorju, kot so temperatura, pH vrednost, mešalni pogoji in doziranje reaktantov.</t>
  </si>
  <si>
    <t>automatic controll of process paremeters and operating conditions in a lab reactor</t>
  </si>
  <si>
    <t>012983</t>
  </si>
  <si>
    <t>Matija Tomšič</t>
  </si>
  <si>
    <t xml:space="preserve">Detektor v Sistemu za merjenje ozkokotnega rentgenskega sipanja (Mythen 1K) - SAXS </t>
  </si>
  <si>
    <t xml:space="preserve">(Mythen 1K) - SAXS </t>
  </si>
  <si>
    <t>Zainteresirani uporabnik se obrne na skrbnika opreme, ki organizira izvedbo eksperimentov. Cena meritev je odvisna od zahtevnosti eksperimentov in interpretacije podakov. Informacijo o ceni dobite od skrbnika ob dogovoru za izvedbo eksperimentov.</t>
  </si>
  <si>
    <t>Interested customer contacts the caretaker of the instrument, who organizes the data collection. The price depends on the complexity of the data collection needed. The information about the price is obtained from the caretaker before the agreement for data collection.</t>
  </si>
  <si>
    <t>Strukturne raziskave vzorcev z metodo SAXS.</t>
  </si>
  <si>
    <t>Structural studies of the samples utilizint the SAXS technique.</t>
  </si>
  <si>
    <t>014591</t>
  </si>
  <si>
    <t>Miha Lukšič</t>
  </si>
  <si>
    <t>N1-0308</t>
  </si>
  <si>
    <t>Jurij Lah</t>
  </si>
  <si>
    <t>Diferenčni dinamični kalorimeter-NANO II DSC</t>
  </si>
  <si>
    <t>NANO II DSC Calorimeter</t>
  </si>
  <si>
    <t>Paket 10</t>
  </si>
  <si>
    <t>Zainteresirani uporabnik se obrne na skrbnika opreme, ki organizira izvedbo eksperimentov in po potrebi poskrbi za interpretacijo dobljenih podatkov. Cena celotnega postopka eksperimentalne analize je zelo odvisna od zahtevnosti eksperimentov in interpretacije podakov. Informacijo o ceni dobite od skrbnika ob dogovoru za izvedbo eksperimentov.</t>
  </si>
  <si>
    <t>Interested customer contacts the caretaker of the instrument, who organizes the data collection and, if needed, their interpretation. The price of the whole procedure of experimental analysis is strongly dependent on the difficulty of data collection and their interpretation. The information about the price is obtained from the caretaker before the agreement for data collection.</t>
  </si>
  <si>
    <t>Stabilnost biološko pomembnih molekul v raztopinah. Termodinamika strukturnih prehodov bioloških makromolekul.</t>
  </si>
  <si>
    <t>Stability of biologically important molecules in solutions. Thermodynamics of structural transitions  of biopolymers.</t>
  </si>
  <si>
    <t>007109</t>
  </si>
  <si>
    <t>DMA/SDTA861e Dinamični mehanski analizator - komplet</t>
  </si>
  <si>
    <t>Mettler Tolledo DMA/SDTA 861e Dynamic Mechanical Analyzer (complete)</t>
  </si>
  <si>
    <t>Oprema je namenjena testiranju mehanskih lastnosti trdnih in visoko-viskoznih materialov v odvisnosti od temperature in uporabljene frekvence. Omogoča obremenjevanje vzorcev na nateg, kompresijo, upogib in strig.</t>
  </si>
  <si>
    <t>determination of dynamic mechanical properties of materials</t>
  </si>
  <si>
    <t>011702</t>
  </si>
  <si>
    <t>TRG</t>
  </si>
  <si>
    <t>FTIR "in-situ" reakcijski sistem ReactIR iC10</t>
  </si>
  <si>
    <t>Mettler Toledo reactIR iC10, an FTIR-based in situ reaction analysis system</t>
  </si>
  <si>
    <t>Oprema je namenjena spremljanju kemijskih reakcij in nekaterih faznih sprememb med procesom s pomočjo "in-line" beleženja FTIR spektrov.</t>
  </si>
  <si>
    <t>in-line FTIR data collection</t>
  </si>
  <si>
    <t>010292</t>
  </si>
  <si>
    <t>009</t>
  </si>
  <si>
    <t>P1-0153</t>
  </si>
  <si>
    <t>Matevž Pompe</t>
  </si>
  <si>
    <t>Ionski kromatograf Dionex</t>
  </si>
  <si>
    <t>The cost of the service depends on the duration of the experiment and the time needed for data evaluation.</t>
  </si>
  <si>
    <t>Določanje organskin in anorganskih ionov</t>
  </si>
  <si>
    <t>Determination of organic and inorganic ions</t>
  </si>
  <si>
    <t>013896</t>
  </si>
  <si>
    <t>Matevž Pompe Gregor Marolt</t>
  </si>
  <si>
    <t xml:space="preserve">Izotermni filtracijski mikrokalorimeter </t>
  </si>
  <si>
    <t>Nano ITC isothermal titration calorimeter</t>
  </si>
  <si>
    <t>Termodinamika vezanja molekul v raztopinah.</t>
  </si>
  <si>
    <t>Thermodynamics of molecular binding in solutions.</t>
  </si>
  <si>
    <t>014710</t>
  </si>
  <si>
    <t>Izotermni titracijski (ITC) mikrokalorimeter</t>
  </si>
  <si>
    <t>VP-ITC Isothermal Titration Calorimeter</t>
  </si>
  <si>
    <t>011247</t>
  </si>
  <si>
    <t xml:space="preserve"> </t>
  </si>
  <si>
    <t>010</t>
  </si>
  <si>
    <t xml:space="preserve"> P2-0346</t>
  </si>
  <si>
    <t>Barbara Novosel</t>
  </si>
  <si>
    <t>07027</t>
  </si>
  <si>
    <t>Komora eksplozijska 20l</t>
  </si>
  <si>
    <t>Kuhner</t>
  </si>
  <si>
    <t>Po dogovoru, več informacij zainteresirane osebe dobijo pri doc. dr. Barbari Novosel, barbara.novosel@fkkt.uni-lj.si.</t>
  </si>
  <si>
    <t>The equipment is avalable for pedagogical and research work and interested customer.</t>
  </si>
  <si>
    <t>Določitev eksplozijskih parametrov prašnih, plinskih in hibridnih eksplozij. Določitev maksimalnega tlaka, maksimalne hitrosti porasta tlaka in izračun Kst. Določitev Minimalne eksplozijske koncentracije in mejne koncentracije kisika.</t>
  </si>
  <si>
    <t>Determination of explosion parameters of dust, gas and hybrid explosions. Determination of the maximum pressure, maximum pressure rate and calculation of Kst. Determination of Minimum Explosion Concentrations and Limit Oxygen Concentrations.</t>
  </si>
  <si>
    <t>014582</t>
  </si>
  <si>
    <t>pedagoško delo</t>
  </si>
  <si>
    <t>diplomanti 1. in 2. stopnje</t>
  </si>
  <si>
    <t>Katedra KPPPV</t>
  </si>
  <si>
    <t>Barbara Novosel, vzdrževanje</t>
  </si>
  <si>
    <t>trg</t>
  </si>
  <si>
    <t>vzdrževanje, servis</t>
  </si>
  <si>
    <t>008</t>
  </si>
  <si>
    <t>Romana Cerc Korošec</t>
  </si>
  <si>
    <t>Masni spektrometer GSD</t>
  </si>
  <si>
    <t xml:space="preserve">Thermostar Gas GSD </t>
  </si>
  <si>
    <t>Oprema  se uporablja sklopljeno s termično analizo, kadar je potrebna analiza plinov pri termični razgradnji snovi.</t>
  </si>
  <si>
    <t>The instrument is used for coupled thermogravimetry-mass spectrometry analysis, when analysis of evolved gases during thermal decomposition is required.</t>
  </si>
  <si>
    <t>013883</t>
  </si>
  <si>
    <t>Programska skupina  Katedra za anorgansko kemijo, ostali uporabniki FKKT</t>
  </si>
  <si>
    <t>diplomanti 1. in druge stopnje</t>
  </si>
  <si>
    <t>J1-4413</t>
  </si>
  <si>
    <t>Helena Prosen</t>
  </si>
  <si>
    <t>Plinski kromatograf z MS detektorjem in TD ter pirolizno enoto (Agilent GC-7890A, MS-5975C)</t>
  </si>
  <si>
    <t>GC-MS System with TD and Pyrolysis units (Agilent GC-7890A, MS-5975C)</t>
  </si>
  <si>
    <t>GC-MS sistem za analizo organskih hlapnih komponent</t>
  </si>
  <si>
    <t>GC-MS system for analysis of volatile organic compounds</t>
  </si>
  <si>
    <t>012564</t>
  </si>
  <si>
    <t xml:space="preserve">Uporabniki iz PS P1-0153, ostali uporabniki iz UL FKKT. </t>
  </si>
  <si>
    <t>P1-0447</t>
  </si>
  <si>
    <t>Uporabniki iz PS  P1-0447, ostali uporabniki iz UL FKKT.</t>
  </si>
  <si>
    <t>003</t>
  </si>
  <si>
    <t>Physica MCR 301</t>
  </si>
  <si>
    <t>Agreement with operator/Institution</t>
  </si>
  <si>
    <t>Celica za določanje reoloških lastnosti polimerov do 400 °C. Modul za določanje nizkoviskoznih tekočin.</t>
  </si>
  <si>
    <t>Rheological characterisation of non-newtionian materials in wide range of shear deformations: highly viscous materials in temp. range -20°C to 200°C and low viscosity fluids in tem pange -20 to 100°C.</t>
  </si>
  <si>
    <t>012692</t>
  </si>
  <si>
    <t>005</t>
  </si>
  <si>
    <t>P1-0207</t>
  </si>
  <si>
    <t>Gregor Gunčar</t>
  </si>
  <si>
    <t>Robot za proteinsko kristalizacijo DUNN</t>
  </si>
  <si>
    <t>Crystal Gryphon mit Laptop</t>
  </si>
  <si>
    <t>Oprema je dostopna po predhodnem dogovoru in jo lahko uporablja uporabnik sam, če je za to usposobljen. Drugače je na voljo strokovna pomoč.</t>
  </si>
  <si>
    <t>Equipment is available to all qualified users upon request. For other users we will provide on-site support.</t>
  </si>
  <si>
    <t>Priprava kristalizacijskih nastavkov proteinov z različnimi pufri v nanokapljicah (100nL) na mikrotiterskih ploščah s 96-vdolbinicami.</t>
  </si>
  <si>
    <t>Nanoliter pipetting of 96-well plate protein crystalization screens and protein samples.</t>
  </si>
  <si>
    <t>013842</t>
  </si>
  <si>
    <t>Katedra za Biokemijo,FKKT</t>
  </si>
  <si>
    <t>Katedra za Fizikalno kemijo, FKKT</t>
  </si>
  <si>
    <t>diplomanti 1. in 2. stopnje, vzdrževanje</t>
  </si>
  <si>
    <t>13822</t>
  </si>
  <si>
    <t>Tekočinski kromatograf z masnim detektorjem na čas preleta (TOF)</t>
  </si>
  <si>
    <t>Agilent 6224 Accurate Mass TOF LC/MS system</t>
  </si>
  <si>
    <t>Načela za uporabo inštrumentalnega časa so objavljena na spletni strani IC UL FKKT (http://www.fkkt.uni-lj.si/sl/raziskovalna-infrastruktura/enota-za-analizo-organskih-molekul/hrms/)</t>
  </si>
  <si>
    <t>Services are available to all subject to previous notice. Details can be found at (http://www.fkkt.uni-lj.si/sl/raziskovalna-infrastruktura/enota-za-analizo-organskih-molekul/hrms/)</t>
  </si>
  <si>
    <t>Oprema je namenjena raziskovalcem za določanje čitoče in natančne molekulske mase spojin.</t>
  </si>
  <si>
    <t>The equipmnet is intended for the determination of purity and exact molecular mass of compounds</t>
  </si>
  <si>
    <t>013835</t>
  </si>
  <si>
    <t>P1-0179</t>
  </si>
  <si>
    <t>Vzdrževanje, drugi uporabniki, pedagoško delo</t>
  </si>
  <si>
    <t xml:space="preserve">Tekočinski kromatograf z masno spektrometričnim detektorjem (HPLC-MS/MS, Perkin Elmer Series 2000, Applied Biosystems 3200 Q Trap) </t>
  </si>
  <si>
    <t>HPLC-MS/MS System (Perkin Elmer Series 2000, Applied Biosystems 3200 Q Trap)</t>
  </si>
  <si>
    <t>Določanje in identifikacija organskih komponent</t>
  </si>
  <si>
    <t>Determination and identification of organic constituents</t>
  </si>
  <si>
    <t>011914</t>
  </si>
  <si>
    <t>Anton Meden</t>
  </si>
  <si>
    <t xml:space="preserve">Visokoločljivi rentgenski praškovni difraktometer </t>
  </si>
  <si>
    <t>High resolution X-ray powder diffractometer</t>
  </si>
  <si>
    <t>Zainteresirani uporabnik se obrne na skrbnika opreme, ki organizira snemanje vzorcev in po potrebi poskrbi za interpretacijo. Za uporabnike z UL FKKT je storitev brezplačna, drugi uporabniki plačajo stroške snemanja in interpretacije. Cena je zelo odvisna od načina senamnja in zahtevnosti interpretacije, informacijo o ceni dobite od skrbnika pred dogovorom za snemanje, okvirna vrednost je 100 EUR na uro snemanja.</t>
  </si>
  <si>
    <t>Interested customer contacts the caretaker of the instrument, who then organizes the data collection and, if needed, interpretation of the patterns. For the customers from UL FKKT, the service is free of charge, other customers pay the expenses of the data collection and interpretation. The price is strongly dependent on the data collection parameters and the difficulty of the interpretation, the information on the price is obtained fom the caretaker before the agreement for data collection, informational price is 100 EUR per hour of data collection.</t>
  </si>
  <si>
    <t>Osnovna uporaba je kvalitativna in kvantitativna fazna anliza polikristaliničnih snovi (trdnih ali uprašenih). V določenih primerih je možno  tudi natančno merjenje parametrov osnovne celice, indeksiranje, Rietveldova analiza in reševanje kristalne strukture.</t>
  </si>
  <si>
    <t>The basic application is qualitative and quantitative phase analysis of polycrystalline samples (solid or powdered). Precise measurement of the unit cell parameters, indexing, Rietveld refinement and crystal structure determination are also possible in certain cases.</t>
  </si>
  <si>
    <t>011405</t>
  </si>
  <si>
    <t>Urška Lavrenčič Štangar</t>
  </si>
  <si>
    <t>007</t>
  </si>
  <si>
    <t>Marjan Marinšek</t>
  </si>
  <si>
    <t>Visokoločljivi vrstični električni mikroskop na poljsko emisijo (FE-SEM)</t>
  </si>
  <si>
    <t>High resolution electron microscope Zeiss FE-SEM ULTRA plus</t>
  </si>
  <si>
    <t>Načela za uporabo inštrumentalnega časa so objavljena na spletni strani IC UL FKKT (http://www.fkkt.uni-lj.si/sl/raziskovalna-infrastruktura/enota-za-analizo-malih-molekul/sem-ultra/)</t>
  </si>
  <si>
    <t>Services are available to all subject to previous notice. Details can be found at (http://www.fkkt.uni-lj.si/sl/raziskovalna-infrastruktura/enota-za-analizo-malih-molekul/sem-ultra/)</t>
  </si>
  <si>
    <t>Oprema je namenjena raziskovalcem za opazovanje površine vzorcev (SE, BSE, EDX) na mikro in nano nivoju</t>
  </si>
  <si>
    <t>The equipment enables the determination of samples' microstructure (SE, BSE, EDX) on micro- and nano-level</t>
  </si>
  <si>
    <t>013635</t>
  </si>
  <si>
    <t>http://www.fkkt.uni-lj.si/sl/raziskovalna-infrastruktura/enota-za-analizo-malih-molekul/zeiss-ultra-plus/</t>
  </si>
  <si>
    <t>Andreja Žgajnar Gotvajn</t>
  </si>
  <si>
    <t>J2-2491</t>
  </si>
  <si>
    <t>Gabriela Kalčikova</t>
  </si>
  <si>
    <t>zunanji</t>
  </si>
  <si>
    <t>KI, Zavod za gradbeništvo, Calcit, IJS</t>
  </si>
  <si>
    <t>Ručigaj Aleš</t>
  </si>
  <si>
    <t xml:space="preserve">Multi-detektorski GPC sistem;
Tekočinski kromatograf s kombinacijo detektorjev za UV, refrakcijski indeks, sipanje svetlobe in viskoznost
</t>
  </si>
  <si>
    <t xml:space="preserve">Multi-detector GPC system; 
Liquid chromatography with the combination of UV, refractive index, light scattering and viscosity detectors.
</t>
  </si>
  <si>
    <t>Po dogovoru z odgovorno osebo. Načela za uporabo inštrumentalnega časa so objavljena na spletni strani IC UL FKKT (http://www.fkkt.uni-lj.si/sl/raziskovalna-infrastruktura/enota-za-analizo-makromolekul/gpc/)</t>
  </si>
  <si>
    <t>Agreement with operator. Details can be found at http://www.fkkt.uni-lj.si/sl/raziskovalna-infrastruktura/enota-za-analizo-makromolekul/gpc/</t>
  </si>
  <si>
    <t>Analizni sistem za določanje molekulski mas, porazdelitve molekulskih mas, velikosti molekul, razvejenosti in konformacije</t>
  </si>
  <si>
    <t xml:space="preserve">Analytic system for molecular weights determination, molecular weight distribution, molecule size, conformation and branching. </t>
  </si>
  <si>
    <t>015269</t>
  </si>
  <si>
    <t>Lah Jurij</t>
  </si>
  <si>
    <t>Absorpcijski in emisijski spektropolarimeter - JASCO J-1500</t>
  </si>
  <si>
    <t>Absorption and emission CD spectrophotometer - JASCO J-1500</t>
  </si>
  <si>
    <t xml:space="preserve">Spremljanje (strukturnih) lastnosti (bio)molekul v raztopinah preko njihove interakcije s polarizirano svetlobo </t>
  </si>
  <si>
    <t>Monitoring (structural) characteristics of (bio)molecules in solution based on their interaction with polarized light</t>
  </si>
  <si>
    <t>015270</t>
  </si>
  <si>
    <t>Župunski Vera</t>
  </si>
  <si>
    <t>Visoko zmogljivi fluorescenčni mikroskop za bio.anal.kem.spojin</t>
  </si>
  <si>
    <t>High performance fluorescence microscope for biological analysis of chemical compounds</t>
  </si>
  <si>
    <t>Vizualizacija fluorescenčnih makromolekul ali molekul, označenih s fluorescenčnimi barvili, njihove lokalizacije in kolokalizacije v celicah. Vizualizacija neobarvanih vzorcev z metodo DIC (Differential Interference Contrast).</t>
  </si>
  <si>
    <t>Visualisation of fluorescent macromolecules or fluorescently labelled molecules, their localisation and co-localisation in the cells. Visualisation of unstained samples using DIC (Differential Interference Contrast).</t>
  </si>
  <si>
    <t>015271</t>
  </si>
  <si>
    <t>P1-0140</t>
  </si>
  <si>
    <t>Tomaž Žagar, Miha Pavšič, Aljaž Gaber</t>
  </si>
  <si>
    <t>Gregor Gunčar, Vera Župunski, Marija Kisilak</t>
  </si>
  <si>
    <t>J1-2465</t>
  </si>
  <si>
    <t>Vera Župunski</t>
  </si>
  <si>
    <t>Jurij Svete</t>
  </si>
  <si>
    <t>08284</t>
  </si>
  <si>
    <t>Elementni analizator CHNS/O Analyser 2400 Series II.</t>
  </si>
  <si>
    <t>2400 Series II CHNS/O Elemental Analyzer</t>
  </si>
  <si>
    <t>Po dogovoru s prof.dr. Jurijem Svetetom. Aparatura za mikroanalizo C, H, N, S v organskih spojinah je dostopna vsem potencialnim uporabnikom, glede na njihovo povpraševanje.</t>
  </si>
  <si>
    <t>Agreement with operator Prof.Dr. Jurij Svete:Phone No. +386 479 8562; E-mail: jurij.svete@fkkt.uni-lj.si</t>
  </si>
  <si>
    <t>Mikroanalize CHNS</t>
  </si>
  <si>
    <t>Elemental microanalyses</t>
  </si>
  <si>
    <t>015278</t>
  </si>
  <si>
    <t>http://www.fkkt.uni-lj.si/sl/raziskovalna-infrastruktura/enota-za-analizo-organskih-molekul/chnso/</t>
  </si>
  <si>
    <t>za pedagoško delo - 10</t>
  </si>
  <si>
    <t>Pavšič Miha</t>
  </si>
  <si>
    <t>Sistem za kromatografijo bioloških makromolekul, sklopljen z naprednim karakterizacijskim sistemom</t>
  </si>
  <si>
    <t>Chromatographic system for biological macromolecules coupled to an advanced characterization system</t>
  </si>
  <si>
    <t>Kromatografija bioloških makromolekul v analitičnem in preparativnem merilu in njihova karakterizacija.</t>
  </si>
  <si>
    <t>Chromatography of biological macromolecules at analytical and semipreparative scale and their characterization.</t>
  </si>
  <si>
    <t>015855, 015856</t>
  </si>
  <si>
    <t>http://www.fkkt.uni-lj.si/sl/raziskovalna-infrastruktura/enota-za-analizo-makromolekul/sistem-za-kromatografijo-bioloskih-makromolekul-sklopljen-z-naprednim-karakterizacijskim-sistemom/</t>
  </si>
  <si>
    <t>N1-0191</t>
  </si>
  <si>
    <t>Miha Pavšič, Jošt Hočevar, Kristina Djinović-Carugo</t>
  </si>
  <si>
    <t>Gregor Gunčar, Vera Župunski</t>
  </si>
  <si>
    <t>Aljaž Gaber, Miha Pavšič, Adja Taler-Verčič</t>
  </si>
  <si>
    <t>Tomaž Žagar</t>
  </si>
  <si>
    <t>diplomanti 2. stopnje</t>
  </si>
  <si>
    <t>vzdrževanje, ostali projekti</t>
  </si>
  <si>
    <t>Sistem LitesizerTM 500 omogoča določanje 6 različnih eksperimentalnih parametrov: velikosti, elektroforetske mobilnosti, zeta-potenciala in molekulske mase koloidnih delcev ter prepustnosti in lomnega količnika preiskovane raztopine.</t>
  </si>
  <si>
    <t>System LitesizerTM 500 can be used to experimentally determine 6 parameters: size, electrophoretic mobility, zeta potential and molecular mass of the colloidal particles and the transmittance and refractive index of the sample solution.</t>
  </si>
  <si>
    <t>015738</t>
  </si>
  <si>
    <t>http://www.fkkt.uni-lj.si/sl/raziskovalna-infrastruktura/enota-za-analizo-makromolekul/laserski-sistem-za-karakterizacijo-nanodelcev-v-raztopinah-in-suspenzijah-litesizertm-500/</t>
  </si>
  <si>
    <t>Sklopljen sistem za termično analizo: termogravimetrija ‒ vmesnik za shranjevanje plinskih komponent ‒ plinska kromatografija/masna spektrometrija</t>
  </si>
  <si>
    <t>Coupled system for thermal analysis: thermogravimetry ‒ gas storage interface ‒ gas chromatography/mass spectrometry</t>
  </si>
  <si>
    <t>Sklopljen sistem omogoča analizo kompleksnejših termičnih razpadov, vzorčevanje sproščenih plinov pri določeni stopnji razpada in njihovo nadaljnjo analizo s plinsko kromatografijo/masno spektrometrijo.</t>
  </si>
  <si>
    <t xml:space="preserve">Coupled system enables analysis of complex thermal decompositions, collection of the evolved gasses during different stages of thermal decomposition and their further analysis using gas chromatography/mass spectrometer. </t>
  </si>
  <si>
    <t>http://www.fkkt.uni-lj.si/sl/raziskovalna-infrastruktura/enota-za-analizo-malih-molekul/sklopljen-sistem-za-termicno-analizo/#c1228</t>
  </si>
  <si>
    <t>Člani programske skupine</t>
  </si>
  <si>
    <t>sofinancerji</t>
  </si>
  <si>
    <t>Melamin d.d., Fenolit d.d.</t>
  </si>
  <si>
    <t>Ultra visokoločljivostni tekočinski kromatograf s tandemsko masno spektrometrijo</t>
  </si>
  <si>
    <t>Ultra high resolution liquid chromatograph with tandem mass spectrometry</t>
  </si>
  <si>
    <t>https://www.fkkt.uni-lj.si/sl/raziskovalna-infrastruktura/enota-za-analizo-makromolekul/ultra-visokolocljivostni-tekocinski-kromatograf-s-tandemsko-masno-spektrometrijo/</t>
  </si>
  <si>
    <t>Bruker Avance NEO 600 MHz NMR spektrometer</t>
  </si>
  <si>
    <t>Bruker Avance NEO 600 MHz NMR spectrometer</t>
  </si>
  <si>
    <t>Paket 19</t>
  </si>
  <si>
    <t>Načela za uporabo inštrumentalnega časa so objavljena na spletni strani IC UL FKKT (https://www.fkkt.uni-lj.si/sl/raziskovalna-infrastruktura/enota-za-analizo-organskih-molekul/nmr-600/)</t>
  </si>
  <si>
    <t>https://www.fkkt.uni-lj.si/sl/raziskovalna-infrastruktura/enota-za-analizo-organskih-molekul/nmr-600/</t>
  </si>
  <si>
    <t>Matija Strlič</t>
  </si>
  <si>
    <t>Komore za pospešeno razgradnjo (sklop opreme)</t>
  </si>
  <si>
    <t>Accelerated degradation chamber set</t>
  </si>
  <si>
    <t>Zainteresirani uporabnik se obrne na skrbnika opreme, ki organizira izvedbo eksperimentov. Cena je odvisna od zahtevnosti eksperimentov in interpretacije podakov. Informacijo o ceni dobite od skrbnika ob dogovoru za izvedbo eksperimentov</t>
  </si>
  <si>
    <t>Interested researchers should contact the person responsible for the instrument, to agree on sample exposure and data collection and, if needed, their interpretation. The cost of use depends on the type and length of experiment and on data interpretation. Information about the cost can be obtained from the person in charge of the instrument.</t>
  </si>
  <si>
    <t>Pospešena razgradnja in testiranje materialov pod vplivom povišane temperature in/ali vlage ter svetlobe.</t>
  </si>
  <si>
    <t>Accelerated degradation and testing of materials at conditions of elevated T and RH and/or light.</t>
  </si>
  <si>
    <t>016733, 016734, 016735</t>
  </si>
  <si>
    <t>https://www.fkkt.uni-lj.si/index.php?id=785</t>
  </si>
  <si>
    <t>P1-0153 IN I0-E012</t>
  </si>
  <si>
    <t>člani programske skupine</t>
  </si>
  <si>
    <t>ARRS projekti: N1-0250, N1-0271, n1-0241, N1-0228, J4-3085</t>
  </si>
  <si>
    <t>člani projektnih skupin</t>
  </si>
  <si>
    <t>EU projekti: HEFP-E-RIHS IP, HEFP-ARCHE, HEFP-GREENART</t>
  </si>
  <si>
    <t>Marija Bešter Rogač</t>
  </si>
  <si>
    <t>Mikrokalorimetrski sistem  TAM IV z enoto za ITC (izotermno titracijsko kalorimetrijo)</t>
  </si>
  <si>
    <t>TAM IV microcalorimeter system with ITC (isothermal titration calorimetry) unit</t>
  </si>
  <si>
    <t>Paket 20</t>
  </si>
  <si>
    <t xml:space="preserve">Merjenja toplotnih efektov pri različnih procesih (micelizacija in drugi procesi samourejanja, asociacija, mešanje,…) v vodnih in  nevodnih medijih. </t>
  </si>
  <si>
    <t>Measurements of thermal effects
 in various processes
 (micellization and other self-organizing
 processes, association, mixing,...) 
in aqueous and non-aqueous media.</t>
  </si>
  <si>
    <t>017011</t>
  </si>
  <si>
    <t>https://www.fkkt.uni-lj.si/sl/raziskovalna-infrastruktura/enota-za-analizo-malih-molekul/</t>
  </si>
  <si>
    <t xml:space="preserve">P1-0201 </t>
  </si>
  <si>
    <t>Žiga Medoš Bojan Šarac</t>
  </si>
  <si>
    <t>N1-0186</t>
  </si>
  <si>
    <t>Mikrovalovni reaktorski sistem Flexiwave</t>
  </si>
  <si>
    <t>Sinteza nanodelcev oziroma spojin, sintranje trdnih delcev.</t>
  </si>
  <si>
    <t>Synthesis of nanoparticles or compounds, sintering of solid particles.</t>
  </si>
  <si>
    <t>Programska skupina P1-0134, Katedra za anorgansko kemijo</t>
  </si>
  <si>
    <t>P1-0148</t>
  </si>
  <si>
    <t>Andraž Šuligoj</t>
  </si>
  <si>
    <t>J1-4401</t>
  </si>
  <si>
    <t>Romana Cerc Korošec, Praveen Kumar</t>
  </si>
  <si>
    <t>Jakob Kljun</t>
  </si>
  <si>
    <t>Kristalizator</t>
  </si>
  <si>
    <t>CrystalBreeder</t>
  </si>
  <si>
    <t>Po dogovoru z odgovorno osebo (prof. dr. Anton Meden) ali operaterjem doc. dr. Jakobom Kljunom</t>
  </si>
  <si>
    <t>In agreement with prof. dr. Anton Meden or operator asst. prof. Jakob Kljun</t>
  </si>
  <si>
    <t>Kristalizator CrystalBreeder vsebuje 32 mikroreaktorjev s sistemom za mešanje reakcijskih zmesi in z delovno prostornino do 250 mikrolitrov postavljenih v 8 termostatiranih komorah.
Naprava omogoča kristalizacijo malih molekul s tremi različnimi tehnikami:
Termostati omogočajo izvajanje eksperimentov kristalizacije s temperaturnimi programi območju med -15 in 150 °C z natančnostjo meritve temperature do 0,1 stopinje.
Preko modula za izhlapevanje topil in vakuumske črpalke je možno kristalizacije izvajati ob znižanem tlaku z nadzorovanim izhlapevanjem topila iz reakcijske zmesi.
Modul za parno difuzijo omogoča kristalizacijo z nadzorovanim prehajanjem par drugega topila v reakcijsko zmes.</t>
  </si>
  <si>
    <t>CrystalBreeder contains 32 microreactors with stirring modules and working volume of 250 microliters set in 8 temperature-controlled chambers. It allows small molecule crystallization experiments with three experimental techniques: Temperature controlled crystallization experiments in the range between -15 and 150 °C (+/- 0,1 °C). The evaporation module allows slow evaporation of solvents from the reactor by reducing the pressure with the use of the connected vacuum pump.  The module for vapour diffusion allows crystallization experiments with controlled diffusion vapors of a second solvent into the reaction mixture.</t>
  </si>
  <si>
    <t>Programska skupina P1-0175, Katedra za anorgansko kemijo</t>
  </si>
  <si>
    <t>raziskovalno delo v sklupi zaključnih del študentov 1. in 2. stopnje</t>
  </si>
  <si>
    <t>Jurij Reščič</t>
  </si>
  <si>
    <t>Visokozmogljivi računalniški sistem (HPC) za izvajanje simulacij s področja kemije</t>
  </si>
  <si>
    <t>High performace computing system for simulations from chemistry field</t>
  </si>
  <si>
    <t>Računalniški sistem je namenjen simulacijam molekulske dinamike, kvantnomehanskim izračunom, molekulskemu sidranju in sorodne uporabe s podorčja kemije in kemijskega inženirstva.</t>
  </si>
  <si>
    <t xml:space="preserve">Computer sistem is used for molecular dynamic simulations, quantum mechanical calculations, molecular docking, and other uses from the field of chemistry and chemical engineering. </t>
  </si>
  <si>
    <t>017012, 017013, 017014, 017015, 017016, 017017, 017018, 017019</t>
  </si>
  <si>
    <t>https://www.fkkt.uni-lj.si/sl/raziskovalna-infrastruktura/</t>
  </si>
  <si>
    <t>1 in 4</t>
  </si>
  <si>
    <t>Člani programske skupine Fizikalna kemija</t>
  </si>
  <si>
    <t xml:space="preserve">RM1-GM135136 </t>
  </si>
  <si>
    <t>člani projektne skupine</t>
  </si>
  <si>
    <t>J4-4562</t>
  </si>
  <si>
    <t>Sistem za določanje emisij plinov iz materialov</t>
  </si>
  <si>
    <t>System for determination of gas emissions from materials</t>
  </si>
  <si>
    <t>Določanje emisij plinov iz različnih materialov z mikrokomorami in ionskim kromatografom.</t>
  </si>
  <si>
    <t>Determination of gas emissions from different materials with microchambers and ion chromatograph.</t>
  </si>
  <si>
    <t>017093, 017094</t>
  </si>
  <si>
    <t>https://www.fkkt.uni-lj.si/sl/raziskovalna-infrastruktura/enota-za-dediscinsko-znanost-e-rihssi/</t>
  </si>
  <si>
    <t xml:space="preserve">Jernej Iskra </t>
  </si>
  <si>
    <t>In situ ATR IR spektrometer s potopno sondo</t>
  </si>
  <si>
    <t>In situ ATR IR spectrometer with probe for liquid phase</t>
  </si>
  <si>
    <t>Paket 21</t>
  </si>
  <si>
    <t>Po dogovoru z odgovorno osebo (prof. dr. Jernej Iskra)</t>
  </si>
  <si>
    <t>In agreement with prof. dr. Jernej Iskra</t>
  </si>
  <si>
    <t>ATR IR spektrometer za spremljanje reakcij in analizo pretovrb v realnem času.</t>
  </si>
  <si>
    <t>ATR IR spectrometer for analysis of reaction mixtures in real time.</t>
  </si>
  <si>
    <t>https://fkkt.uni-lj.si/raziskovalna-infrastruktura/enota-za-analizo-organskih-molekul</t>
  </si>
  <si>
    <t>ARRS projekti: N1-0185, J2-2495</t>
  </si>
  <si>
    <t>Uporaba v pedagoškem delu (Doktorski študijski
program Tekstilstvo,
grafika in tekstilno
oblikovanje)</t>
  </si>
  <si>
    <t>študenti nap redmetu Sodobne analitske tehnike</t>
  </si>
  <si>
    <t>Lev Matoh</t>
  </si>
  <si>
    <t>Analizator celokupnega organskega ogljika Shimadzu TOC-L CPN FA</t>
  </si>
  <si>
    <t>Shimadzu Total Organic Carbon analyzer TOC-L CPN FA</t>
  </si>
  <si>
    <t>Po dogovoru z odgovorno osebo</t>
  </si>
  <si>
    <t>By agreement with the responsible person</t>
  </si>
  <si>
    <t>Določanje celokupnega organskega ogljikaje pomembna analiza pri določanju kvalitete vode ter za kontrolo pri čiščenju odpadnih in procesnih vod. Naprava omogoča določevanje tudi zelo nizkih koncentracij organskega ogljika (50 µg/L) kar je pomembno pri spermljanju razgradnje organskih spojin v deionizirani vodi, hkrati pa zagotavlja, da lahko trdimo, da je večina organskih spojin v raztopini res pretvorjena v anorganske spojine - predvsem CO2 in vodo. Sam sistem ima tudi modul za določanje celokupnega organskega ogljika v trdnih vzrocih, recimo v zemlji.</t>
  </si>
  <si>
    <t>Determining Total Organic Carbon (TOC) is an important analysis for assessing water quality and for controlling the treatment of wastewater and process water. The device allows for the determination of very low concentrations of organic carbon (50 µg/L), which is crucial for monitoring the degradation of organic compounds in deionized water, while also ensuring that the majority of organic compounds in the solution are indeed converted into inorganic compounds - primarily CO2 and water. The system also includes a module for determining total organic carbon in solid samples.</t>
  </si>
  <si>
    <t>https://fkkt.uni-lj.si/raziskovalna-infrastruktura/enota-za-analizo-malih-molekul</t>
  </si>
  <si>
    <t>Programski skupini:P1-0134, P1-0418</t>
  </si>
  <si>
    <t>člani programskih skupin</t>
  </si>
  <si>
    <t>J2-4444, J2-4441</t>
  </si>
  <si>
    <t>Irena Kralj Cigić</t>
  </si>
  <si>
    <t>Sklop prenosne opreme za karakterizacijo površin materialov kulturne dedišèine</t>
  </si>
  <si>
    <t>Portable equipment for surface characterisation of heritage materials</t>
  </si>
  <si>
    <t>Karakterizacija površin različnih materialov z digitalnim mikroskopom in FTIR spektrometrom.</t>
  </si>
  <si>
    <t>Characterisation of surface of different materials with digital microscope and FTIR spectrometer.</t>
  </si>
  <si>
    <t>17306, 017202</t>
  </si>
  <si>
    <t>ARRS projekti: N1-0250, N1-0271, N1-0241, N1-0228, J4-3085, J7-50226, J7-50093</t>
  </si>
  <si>
    <t>Janez Cerkovnik</t>
  </si>
  <si>
    <t>Plinski kromatograf z masno selektivnim detektorjem (GC-MSD)</t>
  </si>
  <si>
    <t>Gas Chromatograph with Mass Selective  Detector (GC-MSD)</t>
  </si>
  <si>
    <t>Zainteresirani uporabnik se obrne na skrbnika opreme, ki organizira izvedbo eksperimentov in po potrebi poskrbi za interpretacijo dobljenih podatkov. Za uporabnike z UL FKKT je storitev brezplačna, drugi uporabniki plačajo stroške snemanja in interpretacije. Cena je odvisna od načina senamnja in zahtevnosti interpretacije. Informacijo o ceni dobite od skrbnika ob dogovoru za izvedbo eksperimentov.</t>
  </si>
  <si>
    <t>Interested customer contacts the caretaker of the instrument, who then organizes the data collection and, if needed, interpretation of the patterns. For the customers from UL FKKT, the service is free of charge, other customers pay the expenses of the data collection and interpretation. The price is dependent on the data collection parameters and the difficulty of the interpretation. The information on the price is obtained fom the caretaker before the agreement for data collection.</t>
  </si>
  <si>
    <t>Oprema je namenjena raziskovalcem za določanje sestave vzorcev, čistoče in identifikaciji na osnovi masnega spektra spojin v vzorcu.</t>
  </si>
  <si>
    <t>The equipment is intended for researchers to determine the composition of samples, purity and identification based on the mass spectrum of compounds in the sample.</t>
  </si>
  <si>
    <t>Janez Cerkovnik in člani programske skupine P1-0230. Opomba: v letu 2023 je bila naprava v fazi uvajanja in testiranja, v letu 2024 bo ponujena v uporabo tudi  raziskovalcem drugih programskih skupin na FKKT.</t>
  </si>
  <si>
    <t>San Hadži</t>
  </si>
  <si>
    <t>Sistem za izotermno titracijsko kalorimetrijo</t>
  </si>
  <si>
    <t>System for isothermal titration calorimetry</t>
  </si>
  <si>
    <t>Po dogovoru z odgovorno osebo.</t>
  </si>
  <si>
    <t>By agreement with the responsible person.</t>
  </si>
  <si>
    <t>Spremljanje toplotnih efektov pri vezanju (bio)molekul v raztopini.</t>
  </si>
  <si>
    <t>Monitoring of heat effects accompanying the binding of (bio)molecules in solution.</t>
  </si>
  <si>
    <t>https://fkkt.uni-lj.si/raziskovalna-infrastruktura/</t>
  </si>
  <si>
    <t>Visokoločljivostni vrstični elektronski mikroskop na poljsko emisijo (FE_SEM)</t>
  </si>
  <si>
    <t>High resolution field emission electron microscope (FE_SEM)</t>
  </si>
  <si>
    <t>Načela za uporabo inštrumentalnega časa so objavljena na spletni strani IC UL FKKT (https://fkkt.uni-lj.si/raziskovalna-infrastruktura/enota-za-analizo-malih-molekul)</t>
  </si>
  <si>
    <t>Services are available to all subject to previous notice. Details can be found at (https://fkkt.uni-lj.si/raziskovalna-infrastruktura/enota-za-analizo-malih-molekul)</t>
  </si>
  <si>
    <t>v letu 2023 sistem še ni bil operativen</t>
  </si>
  <si>
    <t>mikroskop še ni operativen</t>
  </si>
  <si>
    <t>dr. Katerina Naumoska</t>
  </si>
  <si>
    <t>N1-0323</t>
  </si>
  <si>
    <t>Weijun Zhou</t>
  </si>
  <si>
    <t>dr. Katerina Nauomoska</t>
  </si>
  <si>
    <t>Sofija Gicheva Volk</t>
  </si>
  <si>
    <t>Liza Ulčakar</t>
  </si>
  <si>
    <t>Virusfight 899619</t>
  </si>
  <si>
    <t>N1-0323 CC-WALK</t>
  </si>
  <si>
    <t>787 115</t>
  </si>
  <si>
    <t>Petra Sušjan</t>
  </si>
  <si>
    <t xml:space="preserve">SERVIS </t>
  </si>
  <si>
    <t>899619</t>
  </si>
  <si>
    <t>Arvind Gupta</t>
  </si>
  <si>
    <t>302301 D11/L19</t>
  </si>
  <si>
    <t>Maksimiljan Adamek</t>
  </si>
  <si>
    <t xml:space="preserve">Krka </t>
  </si>
  <si>
    <t>Kristina Eleršič Filipič, Apolonija Bedina Zavec</t>
  </si>
  <si>
    <t>P2-0423 64%, P2-0393 18%, P2-0152 18%</t>
  </si>
  <si>
    <t>P2―0393, P2-0421, P2 - 04</t>
  </si>
  <si>
    <t>Visoko-loèljivi vrstièni elektronski mikroskop (HR-SEM) z detektorjem presevnih elektronov (STEM), spektrometrom rentgenskih žarkov (EDS) in sistemom za izmenjavo vzorcev v inertni atmosfer</t>
  </si>
  <si>
    <t xml:space="preserve">P4-0176 </t>
  </si>
  <si>
    <t>dr. Roman Jerala</t>
  </si>
  <si>
    <t>P1-0189</t>
  </si>
  <si>
    <t>113001</t>
  </si>
  <si>
    <t>Aljoša</t>
  </si>
  <si>
    <t>Loop of Fun Horizon EIC PathFinder challenges ID 101070817</t>
  </si>
  <si>
    <t>Pretoèni sistem z asimetriènim preènim pretokom (AF4) / Asymmetric flow field flow fractionation system (AF4)</t>
  </si>
  <si>
    <t>J2-4438</t>
  </si>
  <si>
    <t>Krka</t>
  </si>
  <si>
    <t>Institut "Jožef Stefan"</t>
  </si>
  <si>
    <t>P1-0125</t>
  </si>
  <si>
    <t>Janez Pirš</t>
  </si>
  <si>
    <t>Analizator ionov v tekočih kristalih</t>
  </si>
  <si>
    <t>Ion analyzer in liquid crystals</t>
  </si>
  <si>
    <t>Dostop dovoljen po dogovoru, ni posebnih omejitev</t>
  </si>
  <si>
    <t>Service available upon request, no special limitation</t>
  </si>
  <si>
    <t>Določitev fizikalno-kemijskih lastnosti tekočih kristalov</t>
  </si>
  <si>
    <t>Determination of physical-chemical properties of liquid crystals</t>
  </si>
  <si>
    <t>https://www.ijs.si/ijsw/Znotraj%20hi%C5%A1e/Desno?action=AttachFile&amp;do=get&amp;target=ARIS_Evidenca_opreme_2023.xlsx</t>
  </si>
  <si>
    <t>11/265</t>
  </si>
  <si>
    <t>P1-0099</t>
  </si>
  <si>
    <t>Slobodan Žumer</t>
  </si>
  <si>
    <t>Polona Umek</t>
  </si>
  <si>
    <t>ATR-FTIR spektrometer</t>
  </si>
  <si>
    <t xml:space="preserve">ATR-FTIR spektrometer (Attenuated Total Reflection Fourier Transform Infrared Spectrometer) </t>
  </si>
  <si>
    <t>Oprema je dostopna za zunanje uporabnike. Kontaktni osebi sta polona.umek@ijs.si in zoran.arsov@ijs.si</t>
  </si>
  <si>
    <t>Equipment is available for external users. Contact pearsons are polona.umek@ijs.si and zoran.arsov@ijs.si</t>
  </si>
  <si>
    <t>Oprema je namenjena snemanju IR spektrov v FAR in MID IR področju snovi v trdnem stanju in vodnih raztopinah.</t>
  </si>
  <si>
    <t>The equipment is intended for the recording of IR spectra in the FAR and MID IR regions for solid-state materials and aqueous solutions.</t>
  </si>
  <si>
    <t>49240 50421</t>
  </si>
  <si>
    <t>14/191</t>
  </si>
  <si>
    <t>Boris Turk</t>
  </si>
  <si>
    <t xml:space="preserve">Avtomatizirani sistem za izrezovanje gelov za proteomiko </t>
  </si>
  <si>
    <t>2D gel cutter for proteomics sample preparation</t>
  </si>
  <si>
    <t>Uporaba in cena po dogovoru, za uporabo kontaktirati Dr. Marka Fonovića (marko.fonovic@ijs.si)</t>
  </si>
  <si>
    <t>Equipment is used for automatic extraction of protein bands from 2D PAGE gels</t>
  </si>
  <si>
    <t>Oprema se uporablja za avtomatsko izrezovanje velikega števila proteinskih lis, ločenih s pomočjo 2D elektroforeze</t>
  </si>
  <si>
    <t>12/138</t>
  </si>
  <si>
    <t>P1-0048</t>
  </si>
  <si>
    <t>Dušan Turk</t>
  </si>
  <si>
    <t>Igor Križaj</t>
  </si>
  <si>
    <t>P4-0127</t>
  </si>
  <si>
    <t>Janko Kos</t>
  </si>
  <si>
    <t>P1-0135</t>
  </si>
  <si>
    <t>Vladimir Cindro</t>
  </si>
  <si>
    <t>Avtomatski ožičevalnik elektronskih vezij z mikroskopom</t>
  </si>
  <si>
    <t>Automatic Al wire bonder with rotating head</t>
  </si>
  <si>
    <t>Kontaktna oseba. Vladimir Cindro, tel 4773726</t>
  </si>
  <si>
    <t>Contact person: Vladimir Cindro, phone no. +3861 4773726</t>
  </si>
  <si>
    <t xml:space="preserve">Povezovanje elektronskih vezij z Al žico debeline 20-30 mikronov, presledki večji od 80 mikronov </t>
  </si>
  <si>
    <t xml:space="preserve">Wire bonding with 20-30 micron Al wire. Minimum pitch 80 microns. </t>
  </si>
  <si>
    <t>50155 50165</t>
  </si>
  <si>
    <t>14/184</t>
  </si>
  <si>
    <t>P1-0102</t>
  </si>
  <si>
    <t>Andrej Likar</t>
  </si>
  <si>
    <t>Clover detektor</t>
  </si>
  <si>
    <t>High purity germanium clover detector</t>
  </si>
  <si>
    <t>Po predhodnem dogovoru z doc.dr. Lipoglavškom 01/477-34-93 matej.lipoglavsek@ijs.si</t>
  </si>
  <si>
    <t>Contact assist.prof. Matej Lipoglavšek 01/477-34-93 matej.lipoglavsek@ijs.si</t>
  </si>
  <si>
    <t>Detektor za žarke gama, sestavljen iz štirih koaksialnih germanijevih kristalov tipa N, rezkanih v končno obliko in sestavljenih v strukturo, ki spominja na štiriperesno deteljico</t>
  </si>
  <si>
    <t>A gamma-ray detector consisting of four coaxial N-type high purity germanium crystals, each machined to shape and arranged to form a structure resembling a four-leaf clover</t>
  </si>
  <si>
    <t>12/152</t>
  </si>
  <si>
    <t>Simon Širca</t>
  </si>
  <si>
    <t>P1-0112</t>
  </si>
  <si>
    <t>Matjaž Žitnik</t>
  </si>
  <si>
    <t>P6-0283</t>
  </si>
  <si>
    <t>Janka Istenič</t>
  </si>
  <si>
    <t>Primož Pelicon</t>
  </si>
  <si>
    <t>Detekcijski sistem s hlajeno CCD-kamero</t>
  </si>
  <si>
    <t xml:space="preserve">A thermoelectrically cooled back illuminated CCD x-ray camera system (ANDOR DX-438 BV)  </t>
  </si>
  <si>
    <t xml:space="preserve">Termoelektrično hlajen CCD detektor je sestavni del visokoločljivega spektrometra rentgenskih žarkov. Omogoča pozicijsko občutljivo detekcijo rentgenskih fotonov v energijskem področju 1 - 10 keV. </t>
  </si>
  <si>
    <t>TE cooled CCD x-ray camera is integrated within the Bragg type high-resolution x-ray spectrometer to detect diffracted photons within 1-10 keV range.</t>
  </si>
  <si>
    <t>10/235,10</t>
  </si>
  <si>
    <t>Barbara Malič</t>
  </si>
  <si>
    <t>Diferenčni dinamični kalorimeter (temperaturno območje: - 180ºC do + 700ºC)</t>
  </si>
  <si>
    <t>Differential Scanning Calorimeter (temperature range  - 180ºC do + 700ºC)</t>
  </si>
  <si>
    <t xml:space="preserve">Diferenčni dinamični kalorimeter je dostopen za termične analize različnih trdnih in tekočih vzorcev. Pomembno je, da so vzorci v izbranem temperaturnem območju analize obstojni, oziroma, da razpadajo brez ljudem, aparaturi in okolju nevarnih  produktov. Cena analiz je odvisna predvsem od izbranega temperaturnega programa, torej temperaturnega območja, hitrosti segrevanja in/ali ohlajanja, dolžine izotermnih segmentov  in atmosfere. </t>
  </si>
  <si>
    <t xml:space="preserve">Differential scanning calorimeter is suitablle for thermal analyses of different solid and liquid samples. The samples should be stable in the selected temperature range of the analysis, or the evolved products of decomposition should not be harmful for staff, equipment and environment. The cost of the analyses depends mainly on the selected temperature programme, that is the temperature range, heating/cooling rate, duration of isothermal segments and atmosphere. </t>
  </si>
  <si>
    <t>Diferenčni dinamični kalorimeter (DSC) je aparatura, s katero določamo entalpijske spremembe in temperature prehodov, ki so posledica različnih kemijskih ali fizikalnih procesov (kemijske reakcije, fazne premene,...) med segrevanjem in/ali ohlajanjem vzorcev po izbranem temperaturnem programu in v izbrani atmosferi. Metoda je primerna za analizo trdnih in tekočih vzorcev z masami od nekaj mg do nekaj 10 mg v temperaturnem območju od -180ºC do + 700ºC.</t>
  </si>
  <si>
    <t>Differential scanning calorimeter (DSC) is research equipment for determination of enthalpy changes and transition temperatures in
solids and liquid samples due to chemical and physical processes (chemical reactions, phase transitions,...) under controlled
temperature change in a controlled atmosphere. The method is suitable for analysis of solid and liquid samples with masses of a few mg to a few 10 mg in the temperature range between  -180ºC to + 700ºC.</t>
  </si>
  <si>
    <t>13/229</t>
  </si>
  <si>
    <t>Marija Kosec</t>
  </si>
  <si>
    <t>J2-1227</t>
  </si>
  <si>
    <t>L2-2343</t>
  </si>
  <si>
    <t>Janez Holc</t>
  </si>
  <si>
    <t>P2-0001</t>
  </si>
  <si>
    <t>Stanislav Strmčnik</t>
  </si>
  <si>
    <t>Eksperimentalni energetski sistem s PEM gorivno celico</t>
  </si>
  <si>
    <t xml:space="preserve">Experimental power system based on PEM fuel cells </t>
  </si>
  <si>
    <t>Opremo je možno uporabljati po predhodnem dogovoru s potencialnim uporabnikom in lastnikom opreme. Pogoje, trajanje in način uporabe se določi s pogodbo.</t>
  </si>
  <si>
    <t>The equipment can be exploited upon precedent agreement between the potential user and the owner. The conditions, duration and modes of the equipment exploitation are to be defined with a contract.</t>
  </si>
  <si>
    <t xml:space="preserve">Eksperimentalni sistem sestavlja 1kW PEM gorivne celice, viri vodika, hranilnik vodika, elektronsko breme in kontrolni sistem za nadzor in vodenje. Sistem je namenjen testiranju različnih podsklopov, ki se uporabljajo pri gradnji sistemov, ki kot energetski vir uporabljajo PEM gorivne celice. </t>
  </si>
  <si>
    <t>The experimental system consists of 1kW PEM fuel cells generator setup, various hydrogen sources, hydrogen storage, elecronic load and computer system for monitoring and control. The system is used for testing of various devices and subsystems that are used in the design of different PEM fuel cells based systems.</t>
  </si>
  <si>
    <t>45812, 46080, 46025, 46023,46022,45438, 45939,46780</t>
  </si>
  <si>
    <t>13/200</t>
  </si>
  <si>
    <t xml:space="preserve">P2-0001 </t>
  </si>
  <si>
    <t>Đani Juričić</t>
  </si>
  <si>
    <t xml:space="preserve">Razvoj demonstracijskega prototipa kogeneracije na osnovi gorivnih celic za vojaške namene </t>
  </si>
  <si>
    <t xml:space="preserve">Keramični procesor za razklop goriva in čiščenje izhodnih plinov </t>
  </si>
  <si>
    <t>P1-0040</t>
  </si>
  <si>
    <t>Dragan Mihailović</t>
  </si>
  <si>
    <t>Femtosekundni sistem za mešanje optičnih frekvenc</t>
  </si>
  <si>
    <t>Femtosecond optical frequency mixing system</t>
  </si>
  <si>
    <t>Oprema je dosegljiva po dogovoru s skrbnikom</t>
  </si>
  <si>
    <t>Equipment is available upon agreement</t>
  </si>
  <si>
    <t>Osnovna sestavna komponenta sistema za mešanje optičnih frekvenc.</t>
  </si>
  <si>
    <t>Basic component of the system for the mixing of the optical frequencies.</t>
  </si>
  <si>
    <t>11/260</t>
  </si>
  <si>
    <t>Dragan D. Mihailović</t>
  </si>
  <si>
    <t>P1-0192</t>
  </si>
  <si>
    <t>Martin Čopič</t>
  </si>
  <si>
    <t>Femtosekundni sistem za mešanje optičnih frekvenc s priborom</t>
  </si>
  <si>
    <t>Femtosecond optical frequency mixing system with acompanying equiment</t>
  </si>
  <si>
    <t>Pikosekundna spektroskopija v IR področju z nastavljivo valovno dolžino svetlobe, posebej še nelinearno resonančno optično mešanje frekvenc na površinah.</t>
  </si>
  <si>
    <t>Picosecond spectroscopy in IR region with tunable wavelength, especially non-linear resonant optical mixing of frequencies on surfaces.</t>
  </si>
  <si>
    <t>12/126</t>
  </si>
  <si>
    <t>P1-0045</t>
  </si>
  <si>
    <t>Tomaž Skapin</t>
  </si>
  <si>
    <t>FTIR spektrometer</t>
  </si>
  <si>
    <t>FTIR spectrometer</t>
  </si>
  <si>
    <t>Dostop do in delo na opremi sta možna. Pogoji dostopa in cena: po dogovoru. Kontakt: T. Skapin</t>
  </si>
  <si>
    <t>Access and work on the equipment is possible. Access conditions and prices:  individually appointed. Contact: T. Skapin</t>
  </si>
  <si>
    <t>Raziskovalni FTIR spektrometer srednjega razreda. Območje: 30 - 10.000 cm-1; ločljivost &lt; 0.3 cm-1. Dodatna oprema: visokotemperaturna celica, nizkotemperaturna celica, fotoakustični detektor.</t>
  </si>
  <si>
    <t>Medium class research FTIR spectrometer. Range: 30 - 10.000 cm-1; resolution &lt; 0.3 cm-1. Additional equipment: low temperature cell, high temperature cell, photoacoustic detector.</t>
  </si>
  <si>
    <t>12/148</t>
  </si>
  <si>
    <t>L2-2211</t>
  </si>
  <si>
    <t>Andrej Stergaršek</t>
  </si>
  <si>
    <t>V4-0490</t>
  </si>
  <si>
    <t>Z1-6524</t>
  </si>
  <si>
    <t>Boris Žemva</t>
  </si>
  <si>
    <t>Z1-7037</t>
  </si>
  <si>
    <t>P1-0143</t>
  </si>
  <si>
    <t>Milena Horvat</t>
  </si>
  <si>
    <t>GC/HPLC/ICP-MS</t>
  </si>
  <si>
    <t>Inductively Coupled Plasma Mass Spectrometer coupled to GC/HPLC</t>
  </si>
  <si>
    <t>Po dogovoru; materialni stroški + ure operaterja</t>
  </si>
  <si>
    <t>Pon agreement; material  + personnel costs</t>
  </si>
  <si>
    <t>Uporablja se za določanje elementov in njihovih zvrsti v različnih vzorcih (okoljski,  biološki vzorci...).</t>
  </si>
  <si>
    <t>It is used for determination of elements and theitr compounds in different samples (environmental, biological…)</t>
  </si>
  <si>
    <t>12/125</t>
  </si>
  <si>
    <t>PR-01670</t>
  </si>
  <si>
    <t>PR-00438</t>
  </si>
  <si>
    <t>PR-01156</t>
  </si>
  <si>
    <t>PR-01872           PR-02727</t>
  </si>
  <si>
    <t>GC-C-IRMS (Gas Chromatograph - Combustion - Isope Ratio Mass Spectrometer)</t>
  </si>
  <si>
    <t>Isotope ratio mass spectrometer equipped with gas chromatograph and combustion unit</t>
  </si>
  <si>
    <t>Upon agreement; material  + personnel costs</t>
  </si>
  <si>
    <t>Analiza izotopske sestave vodika, ogljika in dušika v organskih spojinah po ločbi s plinskim kromatografom</t>
  </si>
  <si>
    <t>Compound-specific stable isotope analysis of  hydrogen, carbon and nitrogen after separation by gass chromatography and combustion</t>
  </si>
  <si>
    <t>11/284</t>
  </si>
  <si>
    <t>L4-9653</t>
  </si>
  <si>
    <t>Tomislav Levanič</t>
  </si>
  <si>
    <t>V4-0312</t>
  </si>
  <si>
    <t>Nives Ogrinc</t>
  </si>
  <si>
    <t>J1-2136</t>
  </si>
  <si>
    <t>Jadran Faganeli</t>
  </si>
  <si>
    <t>P1-0035</t>
  </si>
  <si>
    <t>Svjetlana Fajfer</t>
  </si>
  <si>
    <t>Heterogeni multiprocesorski sistem - GRID</t>
  </si>
  <si>
    <t>Heterogeneous multi processing system-GRID</t>
  </si>
  <si>
    <t>By arrangement</t>
  </si>
  <si>
    <t>Numerično modeliranje kompleksnih sistemov</t>
  </si>
  <si>
    <t>Numerical modelling of complex systems</t>
  </si>
  <si>
    <t>46613 01,46613 02,47447 XIV 207</t>
  </si>
  <si>
    <t xml:space="preserve">13/207 </t>
  </si>
  <si>
    <t>P1-0044</t>
  </si>
  <si>
    <t>Janez Bonča</t>
  </si>
  <si>
    <t>P1-0055</t>
  </si>
  <si>
    <t>Rudolf Podgornik</t>
  </si>
  <si>
    <t>P2-0076</t>
  </si>
  <si>
    <t>Leon Žlajpah</t>
  </si>
  <si>
    <t>Humanoidni robot</t>
  </si>
  <si>
    <t>Humanoid robot</t>
  </si>
  <si>
    <t xml:space="preserve">Humanoidnega robota zaradi kompleksnosti upravljanja in s tem povezane nevarnosti poškodb opreme ne posojamo. Po predhodnem dogovoru se lahko pri nas izvajajo eksperimenti, ki jih sami pripravimo. Pri tem zaračunamo ceno ure po ceniku IJS </t>
  </si>
  <si>
    <t>The robot can be hired for experimental work providing that the experiments are prepared and executed by our personnel.  We charge according to the JSI personnel price list.</t>
  </si>
  <si>
    <t>Imitacija človeškega gibanja in akcij. Robot ima 28 prostostnih stopenj,  je visok 63 cm in težek 8,8 Kg</t>
  </si>
  <si>
    <t xml:space="preserve">The humanoid robot imitates human motion and can perform actions in simmilar way as humans. It has 28 DOF. The height of the robot is 63cm and the weight is 8,8 kg, The robot is equipped with vision system, force sensors and audio system. </t>
  </si>
  <si>
    <t>45460,45740, 45741, 45739, 46077, 45747, 45748 XIII 199</t>
  </si>
  <si>
    <t>13/199</t>
  </si>
  <si>
    <t xml:space="preserve">6.OP PACO+ </t>
  </si>
  <si>
    <t>Jadran Lenarčič</t>
  </si>
  <si>
    <t>Ionski izvor velike svetlosti</t>
  </si>
  <si>
    <t>High-brightness ion source</t>
  </si>
  <si>
    <t xml:space="preserve">Oprema je dostopna  akademskim institucijam in gospodarskim družbam (primoz.pelicon@ijs.si), kot tudi raziskovalcem in industriji iz evropskega raziskovalnega prostora (EU FP7 SPIRIT, www.spirit-ion.eu). </t>
  </si>
  <si>
    <t xml:space="preserve">Equipment is accesible for all academic institutions and companies (primoz.pelicon@ijs.si), as well as to the european researchers and industry in the frame of 7th FPEU project "SPIRIT" (www.spirit-ion.eu). </t>
  </si>
  <si>
    <t>Oprema je namenjena tvorbi visokoenergijskega fokusiranega protonskega žarka za določanje elementnih porazdelitev v bioloških in geoloških vzorcih in za mikroobdelavo.</t>
  </si>
  <si>
    <t>The equipment is dedicated to the formation of high-energy focused proton beams for elemental mapping of biological tissue, geological samples and micromachining.</t>
  </si>
  <si>
    <t>53759 XIV 200</t>
  </si>
  <si>
    <t>14/200</t>
  </si>
  <si>
    <t>P1-0212</t>
  </si>
  <si>
    <t>Gaberščik Alenka</t>
  </si>
  <si>
    <t>IsoPrime MultiFlow Bio</t>
  </si>
  <si>
    <t>Equilibration unit for oxygen and hydrogen isotope analyses in water</t>
  </si>
  <si>
    <t>upon agreement; material  + personnel costs</t>
  </si>
  <si>
    <t>Ekvilibracija vode oz. vodnih raztopin s CO2 ali H2 za analizo izotopske sestave O in H</t>
  </si>
  <si>
    <t>Equilibration of water and water solution with CO2 or H2 for stable isotope analysis of O and H</t>
  </si>
  <si>
    <t>47422 XIV 222</t>
  </si>
  <si>
    <t>14/222</t>
  </si>
  <si>
    <t>J1-9498</t>
  </si>
  <si>
    <t>Sonja Lojen</t>
  </si>
  <si>
    <t>V4-0539</t>
  </si>
  <si>
    <t>Matjaž Čater</t>
  </si>
  <si>
    <t>J2-1433</t>
  </si>
  <si>
    <t>Jožef Pezdič</t>
  </si>
  <si>
    <t>Klimatska komora</t>
  </si>
  <si>
    <t>Climatic chamber</t>
  </si>
  <si>
    <t>Nudimo vse vrste uslug in najema klimatske komore. Cena klimatske komore na dan se oblikuje po dogovoru, delo se zaračunava po ceniku IJS.</t>
  </si>
  <si>
    <t>We offer our climatic chamber for all kinds of experiments and treatments. The daily rate is approximatelly 200 EUR. The work of our personnel we charge according to the JSI personnel price list.</t>
  </si>
  <si>
    <t xml:space="preserve">Klimatska komora je namenjena testiranju v eksteremnih okoljih. Omogoča simuliranje pogojev od -30°  do +50°C, različne stopnje vlažnosti zraka in koncenracijo kisika do višine 15000m. Dimenzije komore so 3m x 3m x 3m.
</t>
  </si>
  <si>
    <t xml:space="preserve">The climatic chamber enables testing of human performance and equipment in extreme climatic conditions. The climatic chamber simulates ambient conditions ranging from –30°C to +50°C, and can also maintain relative humidity under these conditions. It is also equipped with a vacuum pressure absorption system (VPSA), which can accurately maintain oxygen levels inside the climatic chamber to simulate altitudes up to 15,000 m above sea level. </t>
  </si>
  <si>
    <t>12/144</t>
  </si>
  <si>
    <t>L7-9731</t>
  </si>
  <si>
    <t>Igor Mekjavić</t>
  </si>
  <si>
    <t>M2-0103                M2-0018</t>
  </si>
  <si>
    <t>L7-2413</t>
  </si>
  <si>
    <t>Konfokalna optika za rentgenske žarke</t>
  </si>
  <si>
    <t>confocal multilayer optics for X-rays</t>
  </si>
  <si>
    <t>Uporaba in cena cena po dogovoru, za uporabo kontaktirati dr. Dušana Turka (dusan.turk@ijs.si)</t>
  </si>
  <si>
    <t>This equipment is part of the system for measurement of diffraction pattern of crystals of macromolecules</t>
  </si>
  <si>
    <t>Oprema je del sistema za snemanje difrakcijskih vzorcev kristalov makromolekul.</t>
  </si>
  <si>
    <t>31837 03</t>
  </si>
  <si>
    <t>11/292</t>
  </si>
  <si>
    <t>J1-0733</t>
  </si>
  <si>
    <t>J1-9359</t>
  </si>
  <si>
    <t>P2-0037</t>
  </si>
  <si>
    <t>Borka Jerman Blažič</t>
  </si>
  <si>
    <t>Laboratorij za antropocentrične študije in računalniško forenziko</t>
  </si>
  <si>
    <t xml:space="preserve">Laboratory for anthropocentric studies and computer forensics </t>
  </si>
  <si>
    <t>Ni na razpolago</t>
  </si>
  <si>
    <t>Not for public use</t>
  </si>
  <si>
    <t>Evalvacija uporabnosti programske opreme</t>
  </si>
  <si>
    <t>Usability evaluation software</t>
  </si>
  <si>
    <t>46474,46478,46033,45549,45555,45550,46072,46061,46062,46064,46055,46056,56057,46058,460589,46473,46053,46015 XIII_208</t>
  </si>
  <si>
    <t>13/208</t>
  </si>
  <si>
    <t>Borka Džonova Jerman B.</t>
  </si>
  <si>
    <t xml:space="preserve">Laboratorijska izostatska stiskalnica </t>
  </si>
  <si>
    <t>Laboratory isostatic pressure</t>
  </si>
  <si>
    <t>Izostasko stiskanje prahov v končno obliko do velikost 7 x 20 cm. Cena in čas po dogovoru.</t>
  </si>
  <si>
    <t>Izostatic pressing of different powders in to final shape with dimensions 7 x 20 cm.  Price and availabillity by arragement.</t>
  </si>
  <si>
    <t xml:space="preserve">Izostasko stiskanje, maksimalni pritisk 400 Mpa, temperatura 80oC. </t>
  </si>
  <si>
    <t>Izostatic pressing with maksimum poressure of 400 Mpa and temperature of 80oC.</t>
  </si>
  <si>
    <t>12/112</t>
  </si>
  <si>
    <t>J2-9090</t>
  </si>
  <si>
    <t>Marko Hrovat</t>
  </si>
  <si>
    <t>Laboratorijska naprava za naparevanje in naprševanje Leybold UNIVX 300</t>
  </si>
  <si>
    <t>Laboratory sputtering equipment</t>
  </si>
  <si>
    <t>Naprševanja kovinskih elektrod (Au, Pt, Ag, Ti, Cr, Cu, zlitine itd) na različne vzorce do velikost 4 cm. Cena in čas po dogovoru.</t>
  </si>
  <si>
    <t>Sputtering of metallic electrode on different materials(Au, Pt, Ag, Ti, Cr, Cu, alloys etc.). Price and availabillity by arragement.</t>
  </si>
  <si>
    <t>Naprševanje kovinskih elektrod na različne materiale. Možnost naprševanja do treh različnih kovinskih plasti v enem ciklusu.</t>
  </si>
  <si>
    <t>Sputtering of metal electrodes on different materials. Option sputtering up to three different metal layers in a single cycle.</t>
  </si>
  <si>
    <t>11/290</t>
  </si>
  <si>
    <t>L2-1187</t>
  </si>
  <si>
    <t>Igor Muševič</t>
  </si>
  <si>
    <t>Laserska pinceta</t>
  </si>
  <si>
    <t>Laser tweezers</t>
  </si>
  <si>
    <t>Možnost meritev po ceniku IJS, možnost brezplačne uporabe v primeru izvajanja skupnih RR projektov. Dodatni podatki o skrbnikih opreme na razpolago na RO</t>
  </si>
  <si>
    <t>Posibility of measurements according to the IJS price-list, possibility for free usage in case of joined projects</t>
  </si>
  <si>
    <t>Sistem omogočija manipulacijo mikronskih in submikronskih delcev v mehki snovi, npr. koloidov trdnih delcev v tekočih kristalih</t>
  </si>
  <si>
    <t>The system provides for manipulation of micro- and submicro-sized particles in soft matter, in particular colloids of solid particles and liquid crystals.</t>
  </si>
  <si>
    <t>44433, 45528,46085,46017,46079,45830,46555,46464 XIII219</t>
  </si>
  <si>
    <t>13/219</t>
  </si>
  <si>
    <t>Tomaž Apih</t>
  </si>
  <si>
    <t>Magnetno-resonančni relaksometer (s hitrim cikliranjem magnetnega polja)</t>
  </si>
  <si>
    <t>Fast field cycling NMR relaxomer</t>
  </si>
  <si>
    <t>Meritve molekularne dinamike snovi</t>
  </si>
  <si>
    <t>Investigations of molecular dynamics</t>
  </si>
  <si>
    <t>11/280</t>
  </si>
  <si>
    <t>Robert Blinc</t>
  </si>
  <si>
    <t>P2-0082</t>
  </si>
  <si>
    <t>Peter Panjan</t>
  </si>
  <si>
    <t>Magnetronska izvira in napajalniki za vgradnjo v napravo za nanašanje niozkotemperaturnih prevlek</t>
  </si>
  <si>
    <t>Magnetron sources and power supply for deposition of low temperature hard coatings</t>
  </si>
  <si>
    <t>Depozicija 3 µm debele trde prevleke na podlage, ki zasedajo volumen 400 mm v premeru in 400 mm v višino se oblikuje po dogovoru (cena vključuje izrabo tarč, porabo električne energije in delovnih plinov, mehansko predpripravo in čiščenje podlag, saržiranje, delo dveh operaterjev). Postopek nanašanja 3 µm debele prevleke traja okrog 8ur.</t>
  </si>
  <si>
    <t>Deposition of 3µm thick hard coating on substrates which occupy the usable volume 400 mm in diameter and 400 mm in height cost app. 600 € (the cost include the  target, gases and energy consumption, mechanical preatreatment and cleaning of substrates, loading, fixturing, personnel cost). Total time needed for one batch is app. 8 hour.</t>
  </si>
  <si>
    <t>Nanos trdih PVD prevlek pri temperaturi pod 200 °C z pulznim magnetronskim naprševanjem.</t>
  </si>
  <si>
    <t>Deposition of low temperature hard coatings by pulsed magnetron sputtering at temperature bellow 200 °C.</t>
  </si>
  <si>
    <t>46032 XIV 205</t>
  </si>
  <si>
    <t>13/205</t>
  </si>
  <si>
    <t>Miran Mozetič</t>
  </si>
  <si>
    <t>L2-9189</t>
  </si>
  <si>
    <t>Darinka Kek Merl</t>
  </si>
  <si>
    <t>L2-0858</t>
  </si>
  <si>
    <t>Tomaž Gyergyek</t>
  </si>
  <si>
    <t>L2-2100</t>
  </si>
  <si>
    <t>Adolf Jesih</t>
  </si>
  <si>
    <t>Masni spektrometer</t>
  </si>
  <si>
    <t>Mass spectrometer</t>
  </si>
  <si>
    <t>Čas dostopa do opreme vsak delovni dan od 8:00 do 16:00 po predhodnem dogovoru s skrbnikom. Kontakt preko el. Pošte na naslovu adolf.jesih@ijs.si</t>
  </si>
  <si>
    <t>Acces is posible every working day from 8:00 to 16:00 after agreement on terms of use. Contact  on email adolf.jesih@ijs.si</t>
  </si>
  <si>
    <t>Oprema je montirana na vakuumski sistem in je namenjena karakterizaciji in identifikaciji plinskih komponent v plazmi in analizi plinskih komponent mešanic plinov.</t>
  </si>
  <si>
    <t>The equipment is connected to a vacuum system and is devoted to the characterization and identification of gaseous components in plasma as well as to the analysis of gas mixtures.</t>
  </si>
  <si>
    <t>53396 XIV 189</t>
  </si>
  <si>
    <t>14/189</t>
  </si>
  <si>
    <t>Marko Fonović</t>
  </si>
  <si>
    <t>Masni spektrometer LTQ Orbitrap XL ETD</t>
  </si>
  <si>
    <t>Mass Spectrometer LTQ Orbitrap XL ETD</t>
  </si>
  <si>
    <t xml:space="preserve">Oprema je dostopna vsem akademskim institucijam in gospodarskim družbam, bodisi proti plačilu, ki krije stroške analize ali pa skozi sodelavo. Stranka lahko direktno kontaktira osebo odgovorno za opremo, od katere dobi navodila za pripravo vzorca. Odgovorna oseba se po opravljeni analizi s stranko tudi pogovori o dobljenih rezultatih.  </t>
  </si>
  <si>
    <t>Equipment is accesible for all academic institutions and companies through direct collaborations or payment which covers the cost of analysis. Clients can directly contact the person in charge if the instrument, who instructs them regarding the sample preparation procedures and after the analysis he also discusses the results with them.</t>
  </si>
  <si>
    <t xml:space="preserve">Oprema se uporablja za kvantitativno in kvalitativno analizo proteiniv v kompleksnih bioloških vzorcih. </t>
  </si>
  <si>
    <t xml:space="preserve">Equipment is used for quantitative and qualitative analysis of proteins in complex biological samples. </t>
  </si>
  <si>
    <t>50846 XIV 170</t>
  </si>
  <si>
    <t>14/170</t>
  </si>
  <si>
    <t>Janez Kovač</t>
  </si>
  <si>
    <t>Masni spektrometer sekundarnih ionov SIMS</t>
  </si>
  <si>
    <t>Time of flight secondary ion mass spectrometer TOF SIMS</t>
  </si>
  <si>
    <t>Uporaba je možna za zunanje uporabnike po predhodnem dogovoru. Kontaktirati dr. Janeza Kovača (janez.kovac@ijs.si, 01 477 3403)</t>
  </si>
  <si>
    <t>Application for external users is possible, contact person dr. Janez Kovač (janez.kovac@ijs.si, 01 477 3403)</t>
  </si>
  <si>
    <t>TOF–SIMS spektrometer na osnovi masne spektroskopije molekul s površine omogoča precizno analizo elemntne sestave in molekularne strukture površin, tankih plasti in faznih mej organskih in anorganskih trdih materialov, kot so: polimeri, biomateriali, polprevodniki, prevleke, barve, kovine, keramika, steklo, zdravila... Masna ločljivost instrumenta je okoli 10.000, lateralno ločljivostjo je okoli 100 nm in analizna globina 2-3 monoplasti.</t>
  </si>
  <si>
    <t>TOF-SIMS spectrometer provides detailed elemental and molecular information about surfaces, thin layers and interfaces of organic and inorganic materials like polymers, biomaterials, semiconductors, coatings, paint, metals, ceramics, glass, pharmaceuticals...Mass resolution is about 10.000, lateral resolution is 100 nm and analysed depth is 2-3 monolayers.</t>
  </si>
  <si>
    <t>53366 XIV 188</t>
  </si>
  <si>
    <t>14/188</t>
  </si>
  <si>
    <t xml:space="preserve">Masni spektrometer visoke ločljivosti s tekočinskim kromatografom, z API in MALDI ionizacijami in Q-Tof masnima analizatorjema </t>
  </si>
  <si>
    <t>High resolution mass spectrometer coupled with LC, API and MALDI ionisation, Q-Tof mass analysers</t>
  </si>
  <si>
    <t xml:space="preserve">Masnospektrometrične analize organskih spojin, proteinov in drugih biomolekul z direktnim uvajanjem vzorca ali preko LC oz. nano LC. Določitev elementne sestave z HRMS analizo. Določitev strukture ionov z MS-MS meritvami. </t>
  </si>
  <si>
    <t>Analysis of organic compounds, proteins and other bimolecules by mass spectrometry. HRMS analysis for elemental composition. MS-MS measurements for structure elucidation.</t>
  </si>
  <si>
    <t>12/114</t>
  </si>
  <si>
    <t>PR-00132</t>
  </si>
  <si>
    <t>PR-00506</t>
  </si>
  <si>
    <t>J3-9470</t>
  </si>
  <si>
    <t>Joško Osredkar</t>
  </si>
  <si>
    <t>PR-01084</t>
  </si>
  <si>
    <t>Radmila Milačič</t>
  </si>
  <si>
    <t>Masni spektrometer z induktivno sklopljeno plazmo ICP-MS</t>
  </si>
  <si>
    <t>Inductively coupled plasma mass spectrometer ICP-MS</t>
  </si>
  <si>
    <t>Dostop dovoljen po predhodnem dogovoru. Kontaktna oseba je izr.prof.dr. Radmila Milačič e-mail:radmila.milacic@ijs.si, Tel: +3861 4773560</t>
  </si>
  <si>
    <t>Access is allowed after privious agreement. The contact person is Assoc.prof.dr.  Radmila Milačič e-mail:radmila.milacic@ijs.si, Tel: +3861 4773560</t>
  </si>
  <si>
    <t>Določanje celotnih koncentracij elementov in njihovih kemijskih zvrsti v vzorcih iz okolja in v bioloških vzorcih.</t>
  </si>
  <si>
    <t>Determination of totel element concentration and their species in the environmental and biological samples.</t>
  </si>
  <si>
    <t>49127 XIV 202</t>
  </si>
  <si>
    <t>14/202</t>
  </si>
  <si>
    <t>Marko Mikuž</t>
  </si>
  <si>
    <t>Merilna oprema za izvrednotenje prototipov detektorjev</t>
  </si>
  <si>
    <t xml:space="preserve">Detector evaluation equippment </t>
  </si>
  <si>
    <t>Ni dostopna</t>
  </si>
  <si>
    <t>None</t>
  </si>
  <si>
    <t>Modularna elektronika je vgrajena v več eksperimentalnih postavitev</t>
  </si>
  <si>
    <t>Modular electronics is built into various experimental set-ups</t>
  </si>
  <si>
    <t>12/146</t>
  </si>
  <si>
    <t>P1-0031</t>
  </si>
  <si>
    <t>Danilo Zavrtanik</t>
  </si>
  <si>
    <t>Merilni sistem za nevtronsko aktivacijsko analizo in gama spektrometrijo</t>
  </si>
  <si>
    <t>HPGe detector (45%), hardware and software for MCA emulator</t>
  </si>
  <si>
    <t>po dogovoru; materialni stroški + ure operaterja</t>
  </si>
  <si>
    <t>pon agreement; material  + personnel costs</t>
  </si>
  <si>
    <t>Uporablja se za določanje naravnih in umetnih radionuklidov v različnih vzorcih iz okolja (okoljski, biološki vzorci, sedimenti, tla…)</t>
  </si>
  <si>
    <t>It is used for determination of natural and artificial radionuclides in different samples (environmental, biological, sediment, soil …)</t>
  </si>
  <si>
    <t>11/285</t>
  </si>
  <si>
    <t>PR-01800</t>
  </si>
  <si>
    <t>PR-02178-1           PR-00786-4</t>
  </si>
  <si>
    <t>PR-00549</t>
  </si>
  <si>
    <t xml:space="preserve">Merilnik mikrotrdote </t>
  </si>
  <si>
    <t>Microhardness tester</t>
  </si>
  <si>
    <t>Zunanjim uporabnikom zaračunavamo delo operaterja (28.2 €/uro)</t>
  </si>
  <si>
    <t>Only operator cost is charged (28,2 €/h)</t>
  </si>
  <si>
    <t>Merjenje mikrotrdote  in modula indentacije z metodo odtiskovanja z diamantno konico. Obtežitev konice je od 40 mg do 100 g.</t>
  </si>
  <si>
    <t>Microhardness in indentation modul measurements using a diamond tip. The load range is from 40 mg to 100 g.</t>
  </si>
  <si>
    <t>41239,41239 01</t>
  </si>
  <si>
    <t>12/120</t>
  </si>
  <si>
    <t>L2-0388</t>
  </si>
  <si>
    <t>Jože Flašker</t>
  </si>
  <si>
    <t>Mikro LC sistem za zbiranje in nanašanje frakcij</t>
  </si>
  <si>
    <t>Micro LC system for collection and application of fraction</t>
  </si>
  <si>
    <t>According to agreement</t>
  </si>
  <si>
    <t>Sistem za tekočinsko kromatorgrafijo, namenjen separaciji bioloških molekul na osnovi razlik molekul po masi, električnem naboju, biološki afiniteti in adsorbcijskih lastnostih pri višjem tlaku (FPLC/HPLC). Fotometrična detekcija, avtomatsko zbiranje frakcij</t>
  </si>
  <si>
    <t>Liquid chromatography system for separation of biological molecules on the basis of their difference in molecular mass, electric charge, biological affinity and adsorption characteristics at higher pressure (FPLC/HPLC). Photometric detection, automatic fraction collexction</t>
  </si>
  <si>
    <t xml:space="preserve">
48324,46879,46853,47552,47553,47428,46659,48203,47586,47712,46285,48112 XIV_217</t>
  </si>
  <si>
    <t>14/217</t>
  </si>
  <si>
    <t>J3-0389</t>
  </si>
  <si>
    <t>J3-0386</t>
  </si>
  <si>
    <t>Jože Pungerčar</t>
  </si>
  <si>
    <t>J7-2230</t>
  </si>
  <si>
    <t>Marija Nika Lovšin</t>
  </si>
  <si>
    <t>Spomenka Kobe</t>
  </si>
  <si>
    <t>Mikroskop na atomsko silo</t>
  </si>
  <si>
    <t>Atomic Force Microscope</t>
  </si>
  <si>
    <t>Opremo uporabljajo šolani operaterji, ki lahko analize izvajajo tudi za druge raziskovalne organizacije. Cena je odvisna od zahtevnosti analiz.</t>
  </si>
  <si>
    <t>Specific training is required to operate the equipment. Trained operaters can perform analyses for users from other research institutions. Price is dependent on a complexity of analyses.</t>
  </si>
  <si>
    <t>Oprema je namenjena za merjenje lokalnih lastnosti materialov,  kot sta morfologija ali magnetno polje, s pomočjo sonde, ki se nahaja zelo blizu površine. Omogoča  kvalitativno in kvantitativno analizo.</t>
  </si>
  <si>
    <t xml:space="preserve">Dedicated for measurements of local magnetic fields and morphology by applying a probe very close to the investigated surface. Qualitative and quantitavie types of analysis are possible. </t>
  </si>
  <si>
    <t>44551,44551-1,44551-2,44551-01 XIII_221</t>
  </si>
  <si>
    <t>13/221</t>
  </si>
  <si>
    <t>J2-6705</t>
  </si>
  <si>
    <t>Miran Čeh</t>
  </si>
  <si>
    <t>J2-7432</t>
  </si>
  <si>
    <t>Aleksander Rečnik</t>
  </si>
  <si>
    <t>J2-7133</t>
  </si>
  <si>
    <t>Johannes Teun Van Elteren</t>
  </si>
  <si>
    <t>Mikroskop na atomsko silo AFM</t>
  </si>
  <si>
    <t>Atomic force microscope AFM</t>
  </si>
  <si>
    <t>Uporaba je možna za zunanje uporabnike. Kontaktirati dr. Janeza Kovača.</t>
  </si>
  <si>
    <t>Application for external users is possible, contact person dr. Janez Kovač</t>
  </si>
  <si>
    <t>AFM mikroskop je namenjen preiskavi topografije površine trdnih vzorcev z visoko ločljivostjo. Možna je preiskava področij velikosti do 50 mikronov z natančnostjo 0,1 nm. Možna je analiza hrapavosti, porazdelitev magnetnega in električnega polja, litografija in meritev interakcijskih sil med iglo in podlago.</t>
  </si>
  <si>
    <t>AFM microscope provides information on topography on solid surfaces with very high spatial resolution. Analyses can be done over a region of 50 microns with accuracy of 0.1 nm. It is possible to measure the surface roughness, distribution of magnetic and electric fields and interaction forces between tip and substrate.</t>
  </si>
  <si>
    <t>12/117</t>
  </si>
  <si>
    <t>Mikrovalovni sistem za razklope in ekstrakcije</t>
  </si>
  <si>
    <t>Advanced Microwave Digestion System ETHOS 1</t>
  </si>
  <si>
    <t>Mikrovalovni sistem je namenjen za razkroj in ekstrakcije večjega števila tako anorganskih kot organskih vzorcev.</t>
  </si>
  <si>
    <t>Microwave system is suitable for the digestion and extraction of inorganic and organic sampples</t>
  </si>
  <si>
    <t>48311 XIV_223</t>
  </si>
  <si>
    <t>14/223</t>
  </si>
  <si>
    <t>Modularna elektronika</t>
  </si>
  <si>
    <t>Modular Electronics</t>
  </si>
  <si>
    <t>11/255</t>
  </si>
  <si>
    <t>MultiPROBE II HT Digestion Station</t>
  </si>
  <si>
    <t>equipment is used for high throughput trypsin degradation of protein samples. Trypsin degradation is a standard procedure for the protein sample preparation for proteomic analysis.</t>
  </si>
  <si>
    <t>Oprema se uporablja za visokopretočno razgradnjo proteinskih vzorcev s tripsinom. Tripsinska razgradnja je standarden način priprave proteinskih vzorcev za proteomsko analizo.</t>
  </si>
  <si>
    <t>12/133</t>
  </si>
  <si>
    <t>Nadgradnja dvobarvne laserske pincete</t>
  </si>
  <si>
    <t>Two-color laser tweezers</t>
  </si>
  <si>
    <t>Kontaktirati prof. I.Muševiča, igor.musevic@ijs.si. Potrebno je opraviti plačljivo usposabljanje za samostojno upravljanje s pinceto.</t>
  </si>
  <si>
    <t>Contact Prof. I.Musevic for details, igor.musevic@ijs.si. A payable course is obligatory if you want to use the equipment by yourself.</t>
  </si>
  <si>
    <t>Uporaba za optično manipuliranje koloidnih delcev.</t>
  </si>
  <si>
    <t>For optical manipulation of colloids.</t>
  </si>
  <si>
    <t>46464 01-04, 49085.50427 XIV 183</t>
  </si>
  <si>
    <t>14/183</t>
  </si>
  <si>
    <t>Andrej Filipčič</t>
  </si>
  <si>
    <t>Nadgradnja grid vozlišča SiGNET</t>
  </si>
  <si>
    <t>Upgrade of SiGNET grid center</t>
  </si>
  <si>
    <t>Oprema je vključena v grid vozlišče SIGNET in dostopna preko infrastrukture EGI/NGI. Uporaba je omogočena z uporabo vmesne programske opreme gLite in ARC.</t>
  </si>
  <si>
    <t>The equipment is integrated into SiGNET grid site and provides the access through  EGI/NGI infrastructure. The access is provided by using the gLite and ARC grid middleware.</t>
  </si>
  <si>
    <t>Oprema je namenjena izvajanju računskih nalog in shranjevanju podatkov pri mednarodnih eksperimentih ATLAS, Pierre Auger in Belle. Po dogovoru je na voljo tudi slovenskim raziskovalnim in akademskim ustanovam.</t>
  </si>
  <si>
    <t>The purpose of the equipment is to provide the computing and storage resources to international experiments ATLAS, Pierre Auger and Belle. The access is also provided to slovenian research and academic institutions.</t>
  </si>
  <si>
    <t>49932-49951 XIV 195</t>
  </si>
  <si>
    <t>14/195</t>
  </si>
  <si>
    <t>Igor Sega</t>
  </si>
  <si>
    <t>Nadgradnja heterogene računalniške gruče</t>
  </si>
  <si>
    <t>HPC cluster upgrade</t>
  </si>
  <si>
    <t>Oprema bo vključena v slovenski grid in dostopna na podlagi recipročnosti (kontaktna oseba: dr. Rok Žitko)</t>
  </si>
  <si>
    <t>Equipment will be accessible as a part of the Slovenian national grid on a reciprocity basis (contact person: Dr. Rok Žitko)</t>
  </si>
  <si>
    <t>Oprema se uporablja za numerične izračune na področju fizike kondenzirane snovi, biofizike in fizike osnovnih delcev in polj</t>
  </si>
  <si>
    <t>Equipment is used for numerical calculations in the fields of condensed matter physics, biophysics and particle physics</t>
  </si>
  <si>
    <t>53681,53682 XIV 192</t>
  </si>
  <si>
    <t>14/192</t>
  </si>
  <si>
    <t xml:space="preserve">P1-0035 </t>
  </si>
  <si>
    <t xml:space="preserve">P1-0044 </t>
  </si>
  <si>
    <t xml:space="preserve">P1-0055 </t>
  </si>
  <si>
    <t>Nadgradnja identifikacije delcev v detektorju Belle</t>
  </si>
  <si>
    <t>Belle particle identification detector upgrade</t>
  </si>
  <si>
    <t>Oprema vgrajena v detektor Belle v KEK, Tsukuba, Japonska</t>
  </si>
  <si>
    <t>Part of the Belle detector at KEK in Tsukuba, Japan</t>
  </si>
  <si>
    <t>OS25616</t>
  </si>
  <si>
    <t>13/214</t>
  </si>
  <si>
    <t>Nadradnja TIER-1 demonstratorja</t>
  </si>
  <si>
    <t>TIER-2 Demonstrator Upgrade</t>
  </si>
  <si>
    <t>Računalniška oprema ni več v uporabi</t>
  </si>
  <si>
    <t>Obsolete</t>
  </si>
  <si>
    <t>Oprema vključena v slovensko Grid vozlišče SiGNET</t>
  </si>
  <si>
    <t>Part of Slovenian Grid node SiGNET</t>
  </si>
  <si>
    <t>12/145</t>
  </si>
  <si>
    <t>Nanoreaktor</t>
  </si>
  <si>
    <t>Nanoreactor</t>
  </si>
  <si>
    <t>Kemijske reakcije na molekularnem nivoju</t>
  </si>
  <si>
    <t>Chemical reactions at the molecular level</t>
  </si>
  <si>
    <t>11/281</t>
  </si>
  <si>
    <t>Naprava za funkcionalizacijo površin novih materialov</t>
  </si>
  <si>
    <t>Instrument for functionalization of surfaces of modern materials</t>
  </si>
  <si>
    <t>Naprava omogoča pripravo tankih večkomponentnih anorganskih in organskih plasti z naparevanjem v vakuumu z namenom študija osnovnih procesov med rastjo tankih plasti in interakcijo s podlago, kakor tudi funkcionalizacijo površin. Omogočena je toplotna obdelava tankih plasti, obdelava z ionskimi curki in funkcionalizacija površin s plazmo. Naprava je direktno povezana z XPS spektrometrom za karakterizacijo obdelanih površin in nanesenih tankih plasti brez izpostave zračni atmosferi.</t>
  </si>
  <si>
    <t>Instrument can be used for preparation of thin, multicomponent inorganic and organic films as well as for functionalization of solid surfaces. It is possible to perform heat treatment, ion bombardment and plasma functionalization of surfaces. Instrument is directly connected with XPS spectrometer for characterization of treated surfaces and deposited films without exposure to air atmosphere.</t>
  </si>
  <si>
    <t>45942 XIV 202</t>
  </si>
  <si>
    <t>13/202</t>
  </si>
  <si>
    <t>Nizko-energijska ionska erozija materialov</t>
  </si>
  <si>
    <t>Low-energy ion-miller for TEM specimen preparation (Technoorg Linda, Gentle Mill)</t>
  </si>
  <si>
    <t xml:space="preserve">Opremo uporabljajo šolani operaterji, ki lahko analize izvajajo tudi za druge raziskovalne organizacije. Cena je odvisna od zahtevnosti analiz. </t>
  </si>
  <si>
    <t>Oprema je namenjena pripravi vzorcev za presevno elektronsko mikroskopijo (TEM). Nizka energija ionskega jedkanja omogoča pripravo vzorcev brez amorfne plasti na površini vzorca.</t>
  </si>
  <si>
    <t>The equipment is dedicated for specimen preparation for TEM observations. Low-energy ion-milling enables preparation of specimens without amorphous thin film on the specimen surface.</t>
  </si>
  <si>
    <t>11/278</t>
  </si>
  <si>
    <t>Z2-6621</t>
  </si>
  <si>
    <t>Z1-6493</t>
  </si>
  <si>
    <t>Tadej Dolenec</t>
  </si>
  <si>
    <t>Pavel Cevc</t>
  </si>
  <si>
    <t>Obnovitev 9,6 GHz spektrometra za elektronsko paramagnetno resonanco</t>
  </si>
  <si>
    <t>Refurbishing of 9,6 GHz electron paramagnetic resonance spectrometer</t>
  </si>
  <si>
    <t>Določitev fizikalno-kemijskih lastnosti trdnih in tekočih snovi</t>
  </si>
  <si>
    <t xml:space="preserve">Determination of physical-chemical properties of solids and liquids </t>
  </si>
  <si>
    <t>12/130</t>
  </si>
  <si>
    <t>P2-0103</t>
  </si>
  <si>
    <t>Igor Mozetič</t>
  </si>
  <si>
    <t>Oprema za analitiko podatkov in tekstov</t>
  </si>
  <si>
    <t>Data and text analytics equipment</t>
  </si>
  <si>
    <t>Po predhodnem dogovoru z dr. Igorjem Mozetičem je možen dostop do opreme (igor.mozetic@ijs.si)</t>
  </si>
  <si>
    <t>Acces for equipment is possible by arrangement with Dr. Igor Mozetič (email: igor.mozetic@ijs.si)</t>
  </si>
  <si>
    <t>Oprema služi raziskovalnem delu, ki obsega razvoj in testiranje novih metod za analiziranje velikih količin podatkov in tekstov in njihovega spreminjanja skozi čas</t>
  </si>
  <si>
    <t>The equipment serves the research work, which includes the development and testing of new methods for analyzing large amounts of data, texts and their variations over time</t>
  </si>
  <si>
    <t>50696,50563,50590,50591,.......... XIV_190</t>
  </si>
  <si>
    <t>14/190</t>
  </si>
  <si>
    <t>Oprema za visokozmogljivostno subcelularno vizualizacijo</t>
  </si>
  <si>
    <t>Equipment for high-performance subcellular visualization</t>
  </si>
  <si>
    <t>Za delo na sistemu za visokozmogljivostno subcelularno vizualizacijo se je potrebno predhodno najaviti in dogovoriti pri doc. dr. Toniju Petanu (01 477 3713).</t>
  </si>
  <si>
    <t>To work on the high-performance subcellular visualization system previous appointment at Assist. Prof. Dr. Toni Petan (01 477 3713) is obligatory.</t>
  </si>
  <si>
    <t>Oprema je namenjena visokozmogljivostni subcelularni vizualizaciji fluorescenčno označenih molekul.</t>
  </si>
  <si>
    <t>The equipment is devoted to the high-performance subcellular visualization of fluorescently labelled molecules.</t>
  </si>
  <si>
    <t>53794,50284,51173, 50930, 50929, 50932, 50723, 50689, 46931, 50281 XIV 173</t>
  </si>
  <si>
    <t>14/173</t>
  </si>
  <si>
    <t>Nada Lavrač</t>
  </si>
  <si>
    <t>Oprema za zajemanja in semantično analizo multimedijskih podatkov</t>
  </si>
  <si>
    <t>Equipment for recording and semantic analysis of multimedia data</t>
  </si>
  <si>
    <t>Storitve delno ali v celoti producirane, ali delujoče na opremi iz paketa so prosto dosegljive preko http://www.videolectures.net (video predavanja), http://isambard.ijs.si/triplet/semgraph/ (avtomatska analiza in izdelava povzetkov dokumentov), http://historyviz.ijs.si (predstavitev zgodovinskega pogleda na osebe in dogodke opisane v wikipedia.com)</t>
  </si>
  <si>
    <t>Services partialy or completely produced or running on the equipment can be acessed on http://www.videolectures.net (video lectures), http://isambard.ijs.si/triplet/semgraph/ ( automatic analysis and summarization of documents), http://historyviz.ijs.si (different entities from wikipedia data described and put in historical perspective)</t>
  </si>
  <si>
    <t>Zajemanje, shranjevanje, obdelava in semantični analiza velikih količin podatkov. Poudarek je na multimedijskih vsebinah (analiza slik in videa), tekstovnih in spletnih vsebinah in zbirkah strukturiranih podatkov.</t>
  </si>
  <si>
    <t>Recording, storage, processing and semantic analysis of large amounts of data. The focus is on multimedia content (image and video analysis), text and web content and structured data collections.</t>
  </si>
  <si>
    <t xml:space="preserve">45525
45813
45814
46012
46817
45874
45874  01
47093
46815
46956
46955
47204
47144
47262
47263
47495
48017
48018
48019
48027
48034
47797 XIII_206
</t>
  </si>
  <si>
    <t>13/206</t>
  </si>
  <si>
    <t>IST WORLD FP6-015823</t>
  </si>
  <si>
    <t xml:space="preserve">VoiceTRAN II M2-0132 </t>
  </si>
  <si>
    <t xml:space="preserve">IQ FP6-516169 </t>
  </si>
  <si>
    <t>medinet+</t>
  </si>
  <si>
    <t>Optični merilni sistem za analizo gibanja</t>
  </si>
  <si>
    <t>Human motion optical measurement system</t>
  </si>
  <si>
    <t>Po predhodnem dogovoru je možen najem opreme. Oprema je fiksno nameščena v laboratoriju na IJS in je pravilome ne prenašamo, razen v izjemnih primerih. Nudimo tudi tehnično pomoč pri uporabi opreme. Delo se zaračunava po ceniku IJS.</t>
  </si>
  <si>
    <t xml:space="preserve">We can arrange all kinds of kinematic and force measurement of human motion providing that measurements take place in our laboratory. The price is according to the JSI personnel price list. </t>
  </si>
  <si>
    <t>3D merjenje gibanja pri človeku z natančnostjo pod 1 mm s šestimi kamerami, volumen merjenja do 10 m3, frekvenca meritve do 100 Hz. Meritev se izvaja s pomočjo odsevnikov )markerjev=, ki jih nalepimo na točko, ki jo želimo opazovati.</t>
  </si>
  <si>
    <t xml:space="preserve">Equipement enables 3D motion measurement by using passive markers attached to measiring points.  The position accuracy of measurements is under 1mm. The measuring rate is up to 100Hz and  the measuring volume is up to 10m3. </t>
  </si>
  <si>
    <t>11/276</t>
  </si>
  <si>
    <t>7.OP CONFIDENCE</t>
  </si>
  <si>
    <t>Ester Heath</t>
  </si>
  <si>
    <t>Plinski kromatograf z masnoselektivnim detektorjem MS/MS načinom delovanja</t>
  </si>
  <si>
    <t>Gas Chromatograph with mass selective detection in MS/MS mode</t>
  </si>
  <si>
    <t>Po predhodni najavi dr. ester Heath (ester.heath@ijs.si, 01 477 3584)</t>
  </si>
  <si>
    <t>According to arrangement with dr. Ester Heath (ester.heath@ijs.si, +386 1 477 3584)</t>
  </si>
  <si>
    <t>Analiza organskih onesnažil v okoljskih vzorcih</t>
  </si>
  <si>
    <t>Analysis of organic pollutants in environmental smaples</t>
  </si>
  <si>
    <t>51078 XIV 197</t>
  </si>
  <si>
    <t>14/197</t>
  </si>
  <si>
    <t>Posodobitev profilometra</t>
  </si>
  <si>
    <t>Upgrade of stylus profilometer</t>
  </si>
  <si>
    <t>only operator cost is charged (28,2 €/h)</t>
  </si>
  <si>
    <t>Analiza topografije površine podlag pred in po nanosu prevlek. Merjenje debeline tankih plasti.</t>
  </si>
  <si>
    <t>Study of substrate topography before and after deposition. Thin film thickness measurement.</t>
  </si>
  <si>
    <t>41239,45284 XIII 218</t>
  </si>
  <si>
    <t>13/218</t>
  </si>
  <si>
    <t>L2-2150</t>
  </si>
  <si>
    <t>Marta Klanjšek-Gunde</t>
  </si>
  <si>
    <t>Danilo Suvorov</t>
  </si>
  <si>
    <t>Praškovni rentgenski difraktometer</t>
  </si>
  <si>
    <t>Powder X-ray diffraction, Bruker D4</t>
  </si>
  <si>
    <t>24 ur, tel. 4773708, dr. S. Škapin</t>
  </si>
  <si>
    <t>24 hours, Phone: +386 1 477 3708</t>
  </si>
  <si>
    <t>Praškovna rentgenska analiza</t>
  </si>
  <si>
    <t>Powder X-ray diffraction</t>
  </si>
  <si>
    <t>11/295</t>
  </si>
  <si>
    <t>L2-2410</t>
  </si>
  <si>
    <t>Monika Jenko</t>
  </si>
  <si>
    <t>L2-2185</t>
  </si>
  <si>
    <t>L2-2373</t>
  </si>
  <si>
    <t>Preparativna centrifuga</t>
  </si>
  <si>
    <t>Preparative centrifuge</t>
  </si>
  <si>
    <t>Uporaba in cena cena po dogovoru, za uporabo kontaktirati dr. Iztoka Dolenca (iztok.dolenc@ijs.si)</t>
  </si>
  <si>
    <t>Centrifugation of liquid samples; separation of liquid and solid phase, primarily biological material</t>
  </si>
  <si>
    <t>Separacija vzorcev s centrifugiranjem; ločevanje trdne in tekoče faze, pretežno za biološke vzorce</t>
  </si>
  <si>
    <t>11/267</t>
  </si>
  <si>
    <t>J1-0711</t>
  </si>
  <si>
    <t>J1-0185</t>
  </si>
  <si>
    <t xml:space="preserve">Pretočni citometer FACSCalibur (argonski laser 488 nm), Becton Dickinson  </t>
  </si>
  <si>
    <t>Flow Cytometer FACSCalibur (Argon Laser 488 nm), Becton Dickinson</t>
  </si>
  <si>
    <t>Uporaba in cena cena po dogovoru, za uporabo kontaktirati dr. Urško Repnik (urska.repnik@ijs.si)</t>
  </si>
  <si>
    <t xml:space="preserve">expression of surface or intracellular molecules - antibody binding; Lysotracker / Mitotracker staining; apoptosis analysis - annexin V &amp; PI; cell cycle analysis; analysis of cell proliferation - CFSE staining; further services by agreement </t>
  </si>
  <si>
    <t>Pretočna citometrija omogoča semikvantitativno in celo kvantitativno analizo fluorescence posameznih celic v suspenziji. Z uporabo protiteles, konjugiranih s fluorokromi, lahko spremljamo izražanje oz. prisotnost posameznih molekul na / v celicah. Z barvili, katerih fluorescenca se spreminja v odvisnosti od pH, oksidativnega stanja, koncentracije določenih ionov,... lahko spremljamo fiziološko stanje celic (mitohondrijski membranski potencial, mikrobicidni potencial nevtrofilcev, prenos signala s površinskih receptorjev). Z barvili, ki se vežejo v DNA, je mogoče analizirati celični ciklus in živost celic. Med pogostejše uporabe sodijo še analiza apoptotskih celic, vrednotenje uspešnosti transfekcije celic s fluorescenčnimi konstrukti in sledenje proliferaciji celic, obarvanih z barvilom CFSE. Najpomembnejše prednosti pretočne citometrije so: hitra priprava vzorcev, hitra analiza velikega števila celic, preučevanje medsebojne povezanosti več lastnosti in možnost statistične obdelave, tako v smislu deleža celic kot intenzitete parametrov.</t>
  </si>
  <si>
    <t>Argon laser (488 nm)</t>
  </si>
  <si>
    <t>11/294</t>
  </si>
  <si>
    <t>Računalniška in merilna oprema za upravljanje in diagnosticiranje kompleksnih sistemov</t>
  </si>
  <si>
    <t>Measurement and control modules for the laboratory of fault diagnosis systems</t>
  </si>
  <si>
    <t>Meritve akustičnih signalov in vibracij; računalniški zajem in analiza električnih signalov</t>
  </si>
  <si>
    <t>Measurement of acoustic signals and vibration; computer acquisition and analysis of electrical signals</t>
  </si>
  <si>
    <t>12/143</t>
  </si>
  <si>
    <t xml:space="preserve">L2-3504 </t>
  </si>
  <si>
    <t>Mina Žele</t>
  </si>
  <si>
    <t xml:space="preserve">L2-6554 </t>
  </si>
  <si>
    <t xml:space="preserve">L2-7537 </t>
  </si>
  <si>
    <t>Računalniška in merilno-regulacijska oprema laboratorija za tehnologijo vodenja sistemov</t>
  </si>
  <si>
    <t>Process and control modules for the laboratory of control systems technology</t>
  </si>
  <si>
    <t>Meritve EM emisij in analiza EM združljivosti naprav v procesnem okolju; preizkušanje metod vodenja na procesni opremi</t>
  </si>
  <si>
    <t xml:space="preserve">Measurement of EM emissions of electronic equipment and analysis of EM compatibility in the process environment </t>
  </si>
  <si>
    <t>38499.38500,38518,38519,38520,38521,38616,38897,38560,38597,38598,38531,38532,38594,38595,38596,38615,</t>
  </si>
  <si>
    <t>11/274</t>
  </si>
  <si>
    <t>P0-0536</t>
  </si>
  <si>
    <t>L2-4221</t>
  </si>
  <si>
    <t>P2-0209</t>
  </si>
  <si>
    <t>Matjaž Gams</t>
  </si>
  <si>
    <t>Računalniška oprema za raziskave ambientalne inteligence</t>
  </si>
  <si>
    <t>Computer equipment for research in ambient intelligence</t>
  </si>
  <si>
    <t>Oprema je dostopna po predhodnem dogovoru. Kontakt preko e-pošte na naslovu matjaz.gams@ijs.si</t>
  </si>
  <si>
    <t>Equipment is available on demand. Please contact matjaz.gams@ijs.si</t>
  </si>
  <si>
    <t>Oprema je namenjena zajemanju lokacije, orientacije in pospeškov nosljivih značk z namenom rekonstrukcije človeške poze. Na voljo so tudi procesni strežniki za procesiranje zajetih podatkov.</t>
  </si>
  <si>
    <t>Equipment is used for acquireing location, orientation and acceleration of wearable tags with aim to recunstruct persons gait. Servers for processing acuired data are also available.</t>
  </si>
  <si>
    <t xml:space="preserve">50043,49705,51514-19,51584-89,49881...XIV_186 </t>
  </si>
  <si>
    <t>14/186</t>
  </si>
  <si>
    <t>PR-03610</t>
  </si>
  <si>
    <t>Mitja Luštrek</t>
  </si>
  <si>
    <t>PR-04275</t>
  </si>
  <si>
    <t>Domen Marinčič</t>
  </si>
  <si>
    <t>PR-02778</t>
  </si>
  <si>
    <t>Aleš Tavčar</t>
  </si>
  <si>
    <t>Ivan Bratko</t>
  </si>
  <si>
    <t>Računalniška oprema za razvoj inteligentnih internetnih storitev</t>
  </si>
  <si>
    <t>Computer equipment for development of intelligent Internet services</t>
  </si>
  <si>
    <t>Oprema ni več v uporabi (je amortizirana in odpisana).</t>
  </si>
  <si>
    <t>The equipment is no more in use.</t>
  </si>
  <si>
    <t>Oprema je obsegala v mrežo povezane strežnike, namizne in prenosne računalnike, periferne in mobilne naprave ter pripadajočo programsko opremo. Namenjena je bila raziskavam in razvoju metod za podporo inteligentnih internetnih storitev, ki so računsko in pomnilniško zahtevne. Uporabljena je bila za dostopanje do informacij na globalnem omrežju, iskanje zakonitosti v velikih porazdeljenih zbirkah podatkov in podpori govornih komunikacij.</t>
  </si>
  <si>
    <t>The equipment consisted of a network of servers, desktop and laptop computers, peripheral and mobile devices, and related software. It was meant for research and development of methods for intelligent internet services that require high computational and storage capacities. It was used in accessing information on global network, knowledge discovery in large distributed databases, and speech communication support.</t>
  </si>
  <si>
    <t>11/270</t>
  </si>
  <si>
    <t>L2-5373</t>
  </si>
  <si>
    <t>V2-0893</t>
  </si>
  <si>
    <t>Tomaž Šef</t>
  </si>
  <si>
    <t>V2-0894</t>
  </si>
  <si>
    <t>Računalniška oprema za razvoj porazdeljenih inteligentnih sistemov</t>
  </si>
  <si>
    <t>Computer equipment for development of distributed intelligent systems</t>
  </si>
  <si>
    <t>Oprema je obsegala v mrežo povezane strežnike, namizne in prenosne računalnike, periferne in mobilne naprave ter pripadajočo programsko opremo. Namenjena je bila raziskavam in razvoju metod porazdeljenih inteligentnih sistemov. Z njo smo izvajali raziskovalne in razvojne projekte na področjih strojnega učenja, odkrivanja zakonitosti v podatkih, večagentnih sistemov, semantičnega spleta, evolucijskega računanja in jezikovnih tehnologij.</t>
  </si>
  <si>
    <t>The equipment consisted of a network of servers, desktop and laptop computers, peripheral and mobile devices, and related software. It was meant for research and development of methods of distributed intelligent systems. It was exploited in research and development projects in the fields of machine learning, data mining, multiagent systems, semantic web, evolutionary computing and language technologies.</t>
  </si>
  <si>
    <t>12/113</t>
  </si>
  <si>
    <t>L2-6234</t>
  </si>
  <si>
    <t>M2-0156</t>
  </si>
  <si>
    <t>V2-0130</t>
  </si>
  <si>
    <t>Računalniška oprema za semantične informacijske storitve</t>
  </si>
  <si>
    <t>Computer equipment for the semantic information services</t>
  </si>
  <si>
    <t>Storitve delno ali v celoti producirane na opremi iz paketa so prosto dosegljive preko http://www.videolectures.net (video predavanja), http://nl2.ijs.si/ (storitve za označevanje naravnega jezika in korpusi)</t>
  </si>
  <si>
    <t>Services partialy or completely produced or running on the equipment can be acessed on http://www.videolectures.net (video lectures), http://nl2.ijs.si/ (natural language tagging and corpora)</t>
  </si>
  <si>
    <t>Razvoj novih računalniških programov in metod za semantično analizo velikih podatkovnih in tekstovnih zbirk.</t>
  </si>
  <si>
    <t>Development of new computer programs and methods for semantic analysis of large data and text collections.</t>
  </si>
  <si>
    <t>12/150</t>
  </si>
  <si>
    <t>SEKT EU IST IP 2003-506826</t>
  </si>
  <si>
    <t>L6-6373</t>
  </si>
  <si>
    <t>Matija Ogrin</t>
  </si>
  <si>
    <t>ECOGEN QLRT-2001-01666</t>
  </si>
  <si>
    <t xml:space="preserve">MEDINET </t>
  </si>
  <si>
    <t>P2-0026</t>
  </si>
  <si>
    <t>Igor Simonovski</t>
  </si>
  <si>
    <t>Računska računalniška gruča</t>
  </si>
  <si>
    <t>High Performance Compute Cluster Mangrt</t>
  </si>
  <si>
    <t>Proste kapacitete so na voljo ostalim odsekom Instituta Jožef Stefan. Prošnja za dostop do prostih kapacitet se pošlje na naslov Dr. Igor Simonovski, Odsek za reaktorsko tehniko, ali na elektronski naslov Igor.Simonovski@ijs.si. Prošnja naj navede število potrebnih vozlišč oz. procesorjev, spomina in prostega diska ter predviden čas uporabe. Cena uporabe enega vozlišča z dvema Intel Xeon 5160 procesorjema in 8GB spomina je 10€ za uro uporabe (brez DDV-ja). Dostop do gruče je omogočen preko SSH povezave.</t>
  </si>
  <si>
    <t>Free capacities are available to other Jožef Stefan Institute departments. The request should be addressed to  Dr. Igor Simonovski, Reactor Engineering Division, Jožef Stefan Institute, Jamova cesta 39, Ljubljana or to e-mail address Igor.Simonovski@ijs.si. The request should state the number of required compute nodes and/or processors, memory, disk space and estimated time of usage. 10€ per hour (without VAT) is charged for one compute node with 2 Intel Xeon 5160 processors and 8 GB of memory. SSH connection is used for connecting to the cluster.</t>
  </si>
  <si>
    <t>Računalniška gruča za izvajanje znanstvenih simulacij. Nadzorno vozlišče ter 18 računskih vozlišč, dva dvo- oz. štiri-jedrna Intel Xeon procesorja na vozlišče, 3GHz, od 8 do 32GB spomina na vozlišče. Gigabitna povezava med vozlišči. 64-bitni Red Hat Enterprise Linux 4 WS, Update 4. Torque čakalni sistem.</t>
  </si>
  <si>
    <t>High performance compute cluster for performing scientific simulations. Master and 18 compute nodes, two dual- and quad-core Intel Xeon processors per node, 3GHz, from 8 to 32GB of memory per node. Gigabit interconnect. 64-bit Red Hat Enterprise Linux 4 WS, Update 4. Torque queuing system.</t>
  </si>
  <si>
    <t>45700,45700 01 XIII_225</t>
  </si>
  <si>
    <t>13/225</t>
  </si>
  <si>
    <t>PR-00691</t>
  </si>
  <si>
    <t>PR-01857</t>
  </si>
  <si>
    <t>PR-02538</t>
  </si>
  <si>
    <t>J2-9168</t>
  </si>
  <si>
    <t>Iztok Tiselj</t>
  </si>
  <si>
    <t>Cluster</t>
  </si>
  <si>
    <t>Računalniška gruča je ob oddobritvi vodij odsekov R4 ali F8, oz. mentorjev z obeh odsekov, dostopna vsem raziskovalcem in študentom omenjenih odsekov.</t>
  </si>
  <si>
    <t>Cluster is available to all members and students of  R4 and F8 departments after approval of department heads or senior researchers.</t>
  </si>
  <si>
    <t>Oprema se uporablja za simulacije na področjih računalniške fizike (predvsem Monte-Carlo simulacije), jedrske termohidravlike (simulacije v mehaniki tekočin, prenosu toplote in snovi z metodami končnih razlik, končnih volumnov oz. spektralnimi shemami) ter na področju strukturnih analiz (simulacije trdnosti struktur - predvsem z metodami končnih enlementov).</t>
  </si>
  <si>
    <t>Cluster is being used mainly for simulations in the field of reactor physics (Monte-Carlo simulations), nuclear thermal-hydraulics simulations (finite differences/volumes and pseudospectral methods used for computational fluid dynamics, heat and mass transfer simulations), and structural mechanics (finite element methods).</t>
  </si>
  <si>
    <t>51430,51430-1 XIV 177</t>
  </si>
  <si>
    <t>14/177</t>
  </si>
  <si>
    <t>Ramanski spektrometer</t>
  </si>
  <si>
    <t>Raman microscope Labram HR</t>
  </si>
  <si>
    <t>Čas dostopa do opreme vsak delovni dan od 8:00 do 16:00 po predhodnem dogovoru s skrbnikom. Kontakt preko el. Pošte na naslovu melita.tramsek@ijs.si</t>
  </si>
  <si>
    <t>Acces is posible every working day from 8:00 to 16:00 after agreement on terms of use. Contact  on email melita.tramsek@ijs.si</t>
  </si>
  <si>
    <t xml:space="preserve">Oprema je v prvi vrsti namenjena karakterizaciji in identifikaciji spojin in materialov in omogoča nedestruktivno analizo praktično brez priprave vzorca. </t>
  </si>
  <si>
    <t>The equipment is primarily used for the characterization and identification of compounds and materials and allows for the nondestructive analyses with practically no additional sample processing.</t>
  </si>
  <si>
    <t>50651 xiv 198</t>
  </si>
  <si>
    <t>14/198</t>
  </si>
  <si>
    <t>P2-0095</t>
  </si>
  <si>
    <t>Roman Trobec</t>
  </si>
  <si>
    <t>Raziskovalni vzporedni računalnik</t>
  </si>
  <si>
    <t>Parallel computer (34 CPU - toroidal 6-mesh)</t>
  </si>
  <si>
    <t xml:space="preserve">Glavni uporabniki vzporednega računalnika so raziskovalci programske skupine P2-0095. Oprema je ob predhodnem dogovoru prosto dostopna za raziskovalne namene. Preostali čas je na voljo tudi dodiplomskim in podiplomskim študentom. Uporaba računalnika je brezplačna.  </t>
  </si>
  <si>
    <t>Main users of the parallel computer are researchers from the Program Group P2-0095. The equipment is available also for research purposes after mutual agreement. The remaining CPU time is available for graduate and postgraduate students. No financial refund requested for the usage.</t>
  </si>
  <si>
    <t>Vzporedni računalnik je namenjen razvoju in izvajanju računsko zahtevnih programov, študiju zahtevnosti računanja in proučevanju povezovalnih omrežji.</t>
  </si>
  <si>
    <t>Parallel computer is intended for developing and running of the computationally demanding applications, for studying the computational complexity and for investigating the interconnection networks.</t>
  </si>
  <si>
    <t>12/149</t>
  </si>
  <si>
    <t xml:space="preserve">V2-0127 </t>
  </si>
  <si>
    <t>Boštjan Vilfan</t>
  </si>
  <si>
    <t xml:space="preserve">COST IC0805, </t>
  </si>
  <si>
    <t>BI-UA/09-10-001</t>
  </si>
  <si>
    <t xml:space="preserve">(CRP) Računske Grid tehnologije za učinkovitejo uporabo uporabo računalniških virov v podjetjih </t>
  </si>
  <si>
    <t>Rentgenski praškovni difraktometer</t>
  </si>
  <si>
    <t>X-ray powder diffractometer</t>
  </si>
  <si>
    <t>Dostop do opreme je možen. Delo na opremi je možno le z ustreznim izpitom iz varstva pred sevanji. Pogoji dostopa in cena: po dogovoru. Kontakt: T. Skapin</t>
  </si>
  <si>
    <t>Access to the equipment is possible. Work is possible only with a valid radiation safety certificate. Access conditions and prices:  individually appointed. Contact: T. Skapin</t>
  </si>
  <si>
    <t>Praškovni difraktometer za delo z občutljivimi vzorci, snemanje v kapilari.</t>
  </si>
  <si>
    <t>Powder diffractometer for sensitive samples, work in capillaries.</t>
  </si>
  <si>
    <t>46660 XIV_226</t>
  </si>
  <si>
    <t>14/226</t>
  </si>
  <si>
    <t>P2-0087</t>
  </si>
  <si>
    <t>Aleš Dakskobler</t>
  </si>
  <si>
    <t>Reometer (Physica MCR301 Modular Compact)</t>
  </si>
  <si>
    <t>Physica MCR301 Modular Compact Rheometer, Anton Paar</t>
  </si>
  <si>
    <t>Oprema je na voljo na Institutu Jožef Stefan, na Odseku za inženirsko keramiko</t>
  </si>
  <si>
    <t>Rotational and oscilation measurement of rheological properties of  liquids, suspensions and pastes.</t>
  </si>
  <si>
    <t>Oprema je namenjena merjenju reoloških lastnosti tekočin, suspenzij in past. Meritve je mogoče opravljati v rotacijskem in oscilacijskem načinu. Omogoča tudi merjenje reoloških lastnosti v magnetnem polju.</t>
  </si>
  <si>
    <t>The equipment is designed for the measurement of rheological properties of liquids, suspensions and pastes. The measurements can be conducted in rotational or oscilation modes. The measurement of rheologival properties can also be conducted in magnetic field.</t>
  </si>
  <si>
    <t>42727,42727 1,42727-1</t>
  </si>
  <si>
    <t>12/128</t>
  </si>
  <si>
    <t>Tomaž Kosmač</t>
  </si>
  <si>
    <t>L2-9360</t>
  </si>
  <si>
    <t>Kristoffer Krnel</t>
  </si>
  <si>
    <t>Sistem za čiščenje substratov</t>
  </si>
  <si>
    <t>System for substrate cleaning</t>
  </si>
  <si>
    <t>Oprema omogoča pripravo ultračistih površin za nanos tankih prevlek mehkih in trdnih snovi, predvsem tekočih kristalov.</t>
  </si>
  <si>
    <t>The equipment provides for preparation of ultra-clean surfaces for deposition of thin films of soft and solid matter, in particular liquid crystals.</t>
  </si>
  <si>
    <t>45692,46018,45735,45304,39948,46567,44552,45691,45875,46019,46051 XIII_210</t>
  </si>
  <si>
    <t>13/210</t>
  </si>
  <si>
    <t xml:space="preserve">P1-0040 </t>
  </si>
  <si>
    <t xml:space="preserve">Dragan Mihailović </t>
  </si>
  <si>
    <t>Sistem za ekscitacijsko spektroskopijo neravnovesnih pojavov</t>
  </si>
  <si>
    <t>Excitation spectroscopy system for study of non-equilibrium phenomena</t>
  </si>
  <si>
    <t xml:space="preserve">Oprema je dosegljiva po dogovoru s skrbnikom. Dodatni podatki o skrbnikih opreme na razpolago na RO </t>
  </si>
  <si>
    <t>Razširitev območja dosegljivih experimentalnih parametrov pri ekscitacijski spektroskopiji neravnovesnih pojavov in uvedba novih metod za analizo neravnovesnih sprememb elektronskih stanj in strukture z izboljšano površinsko občutljivostjo.</t>
  </si>
  <si>
    <t>Broadening the area of achieved experimental parameters at excitation spectroscopy of noequilibrium phenomenas.Introduction of new methods for analizing nonequilibrium changes of electronic states and structure, with improved surface sensitivity.</t>
  </si>
  <si>
    <t>46875.46727.47453.46923.47804.48250.48251.48238.47342.47448.46788.47940.  XIII_227</t>
  </si>
  <si>
    <t>13/228</t>
  </si>
  <si>
    <t>Janez Štrancar</t>
  </si>
  <si>
    <t>Sistem za fluorescenčno mikrospektroskopijo</t>
  </si>
  <si>
    <t>System for fluorescence microspectroscopy</t>
  </si>
  <si>
    <t>Možnost meritev po ceniku IJS, možnost brezplačne uporabe v primeru izvajanja skupnih RR projektov</t>
  </si>
  <si>
    <t>Oprema je namenjena raziskovanju celic in interakcij v bioloških sistemih s pomočjo fluorescenčne konfokalne mikrospektroskopije in omogoča zajem fluorescenčnega emisijskega spektra (spektralna ločljivost nekaj nm) znotraj posameznih slikovnih elementov 3D slike ločljivosti 180 nm x 180 nm x 450 nm s časovno ločljivostjo 10 ms. Za raziskave ni potrebna fiksacija biološkega materiala, ker sistem omogoča tudi in-vitro poskuse na vitalnih celičnih linijah direktno v gojilnih posodah z ultra-tankim dnom.</t>
  </si>
  <si>
    <t>System is devoted for exploration of cells and interactions in biological systems with the usage of fluorescence confocal microspectroscopy and enables detection of fluorescence emmision spectra (spectral resolution of few nm) within individual pixels of 3D picture with the resolution of 180 nm x 180 nm x 450 nm with time resolution of 10 ms. Fixation of biological material is not needed as the system allows in-vitro experimentation on vital cell-lines directly in ultra-thin-bottom flasks in which cell can grow.</t>
  </si>
  <si>
    <t>45811 XIV 211</t>
  </si>
  <si>
    <t>14/211 ALI 13 preveri</t>
  </si>
  <si>
    <t>P1-0060</t>
  </si>
  <si>
    <t>V4-0522</t>
  </si>
  <si>
    <t>J3-2270</t>
  </si>
  <si>
    <t>Milan Petelin</t>
  </si>
  <si>
    <t>J7-0337</t>
  </si>
  <si>
    <t>Marjeta Šentjurc</t>
  </si>
  <si>
    <t>Sistem za karakterizacijo radioaktivnih aerosolov velikosti od 2 do 400 nm</t>
  </si>
  <si>
    <t>System for characterization radioactivity aerosol size from 2 to 400 nm</t>
  </si>
  <si>
    <t>Uporablja se za karakterizacijo radioaktivnih aerosolov velikosti od 2 do 400 nm v vzorcih zraka</t>
  </si>
  <si>
    <t>It is used for characterization radioactivity aerosol size from 2 to 400 nm in air samples</t>
  </si>
  <si>
    <t>46078,46662 XIII_224</t>
  </si>
  <si>
    <t>13/224</t>
  </si>
  <si>
    <t>J1-0745</t>
  </si>
  <si>
    <t>Janja Vaupotič</t>
  </si>
  <si>
    <t>Sistem za lasersko mikrostrukturiranje in analizo tankoplastnih struktur</t>
  </si>
  <si>
    <t>System for laser microstructuring and thin layer structure analysis</t>
  </si>
  <si>
    <t xml:space="preserve">Hitra prototipna izdelava natančnih mikrostrukur s pomočjo direktne laserske fotolitografije. Karakterizacija tankoplastnih struktur. </t>
  </si>
  <si>
    <t xml:space="preserve">Rapid prototypintg of precision microstructures with direct laser photolitography. Characterization of thin layer structures. </t>
  </si>
  <si>
    <t>50652, 51353, 52280 01, 53361 XIV 203</t>
  </si>
  <si>
    <t>14/203</t>
  </si>
  <si>
    <t>Sistem za manipulacijo mikrobnih površin</t>
  </si>
  <si>
    <t>System for microbial surface manipulation</t>
  </si>
  <si>
    <t>Oprema je namenjena gojenju nenevarnih mikrobov za študij interakcije z nanomateriali s pomočjo magnetnih resonanc in mikrospektroskopij; še posebej za tiste namene, kjer mora biti kraj gojenja v neposredni bližini navedene eksperimentalne opreme. Oprema je specializirana za gojenje bakterij v tekočih gojiščih in zadošča osnovnim varnostnim standardom.</t>
  </si>
  <si>
    <t>The system is devoted for bacterial culture production to explore the microbes interacting with nanomaterials via magnetnic resonance methods and microspectroscopies; especially it is useful for those experiments where the growth place must be very close to the mentioned experimental equipment. Equipment is specialized for growing bacteria in liquid media and fulfill basic safety standards (class A).</t>
  </si>
  <si>
    <t>45125,44927,44928,44926,44789,45172,45811,45126,45132,45354 XIII_213</t>
  </si>
  <si>
    <t>13/213</t>
  </si>
  <si>
    <t>Tomaž Mertelj</t>
  </si>
  <si>
    <t>Sistem za optično femtosekundno spektroskopijo z ultravisoko časovno  ločljivostjo</t>
  </si>
  <si>
    <t>System for optical time resolved spectroscopy with ultrahigh time resolution</t>
  </si>
  <si>
    <t>Elektronsko sporočilo na tomaz.mertelj@ijs.si ali klic na 477 33 88 za dogovor.</t>
  </si>
  <si>
    <t>E-mail to tomaz.mertelj@ijs.si or call to 477 33 88 to make further arangement.</t>
  </si>
  <si>
    <t>Časovno ločljiva optična spektroskopija kondenzirane snovi.</t>
  </si>
  <si>
    <t>Time resolved optical spectroscopy of condensed matter.</t>
  </si>
  <si>
    <t>51442 XIV 201</t>
  </si>
  <si>
    <t>14/201</t>
  </si>
  <si>
    <t>Sistem za proizvodnjo rekombinantnih proteinov</t>
  </si>
  <si>
    <t>System for production of recombinant proteins</t>
  </si>
  <si>
    <t>Expression of recombinant proteins</t>
  </si>
  <si>
    <t>Sistem predstavlja infrastrukturno osnovo za pridobivanje rekombinantnih proteinov v bakteriji, kvasovki in insektnih celicah.</t>
  </si>
  <si>
    <t>The system represents an infrastructure platform for the production of recombinant proteins in bacteria, yeasts and insect cells.</t>
  </si>
  <si>
    <t xml:space="preserve">47438,47452,47974,47431,47439,47536,746892,46584,46293,46972,47441,47440,47382,47922,47936,                                 XIII_216
</t>
  </si>
  <si>
    <t>13/216</t>
  </si>
  <si>
    <t>Vid Bobnar</t>
  </si>
  <si>
    <t>Sistem za visokotemperaturno dielektrično karakterizacijo</t>
  </si>
  <si>
    <t>System for high-temperature dielectric characterization</t>
  </si>
  <si>
    <t>Oprema je namenjena za meritve dielektričnih lastnosti snovi pri visokih temperaturah, do 1000K</t>
  </si>
  <si>
    <t>The euipment is used for measurements of dielektric propertiers of matter at hight temperatures, up to 1000K.</t>
  </si>
  <si>
    <t>45321,44934, XIII_201</t>
  </si>
  <si>
    <t>13/201</t>
  </si>
  <si>
    <t>J1-9534</t>
  </si>
  <si>
    <t>J1-2015</t>
  </si>
  <si>
    <t>Zdravko Kutnjak</t>
  </si>
  <si>
    <t xml:space="preserve">Sistem za vizualizacijo gelov in drugih vzorcev </t>
  </si>
  <si>
    <t>System for visualization of SDS-PAGE gels and other fluorescently labeled samples</t>
  </si>
  <si>
    <t>Uporaba in cena po dogovoru, za uporabo kontaktirati Dr. Dejana Cagliča (dejan.caglic@ijs.si)</t>
  </si>
  <si>
    <t>Detection of storage phosphor, fluorescence and chemiluminescence on gels, blots and microarrays</t>
  </si>
  <si>
    <t>Sistem za vizualizacijo se uporablja za detekcijo radiaktivno označenih (3H, 14C, 125I, 32P, 33P, 35S) in z najrazličnejšimi fluorofori označenih vzorcev tako v poliakrilamidnih, agaroznih gelih, membranah in mikromrežah. S kombinacijo različnih laserjev lahko spremljamo prisotnosti enega, dveh ali več označevalcev hkrati. Sistem je do 20x bolj občutljiv od konkurenčnih sistemov in nekaj velikostnih redov občutljivejši od drugih tehnik za detekcijo.</t>
  </si>
  <si>
    <t>12/136</t>
  </si>
  <si>
    <t>Peter Križan</t>
  </si>
  <si>
    <t>Sledilni sistem za SuperBelle</t>
  </si>
  <si>
    <t>Tracking System for SuperBelle</t>
  </si>
  <si>
    <t>Oprema je dostopna 24 ur na dan po predhodnem dogovoru z prof. dr. Petrom Križanom preko e-maila peter.krizan@ijs.si. Oprema se nahaja v institutu KEK v Tsukubi na Japonskem, dostop je omejen na člane mednarodne raziskovalne skupine Belle.</t>
  </si>
  <si>
    <t xml:space="preserve">The equipment is avaliable 24/7, contact person Prof. Dr. Peter Križan; e-mail: peter.krizan@ijs.si. Equipment is avaliable on the institut KEK,Tsukuba,Japan. Access is restricted to the members of the international Belle collaboration.  </t>
  </si>
  <si>
    <t xml:space="preserve">Oprema je namenjena meritvi sledi nabitih delcev v magnetnem spektometru Belle.  </t>
  </si>
  <si>
    <t xml:space="preserve">The equipment is dedicated to the measurement of particle tracks in the Belle spectrometer. </t>
  </si>
  <si>
    <t>51962 XIV 204</t>
  </si>
  <si>
    <t>14/204</t>
  </si>
  <si>
    <t>TIER-2 demonstrator</t>
  </si>
  <si>
    <t>TIER-2 Demonstrator</t>
  </si>
  <si>
    <t>11/256</t>
  </si>
  <si>
    <t>TIER-2 grid vozlišče</t>
  </si>
  <si>
    <t>TIER-2 Grid Node</t>
  </si>
  <si>
    <t>Dostop iz Grid platform LCG in Nordugrid za imetnike akreditiranih virtualnih organizacij</t>
  </si>
  <si>
    <t>Access for acredited Virtual Organizations of LCG and Nordugrid platforms</t>
  </si>
  <si>
    <t>46964 XIV 215</t>
  </si>
  <si>
    <t>13/215</t>
  </si>
  <si>
    <t xml:space="preserve">Tipalni mikroskop in risalnik s spremljajočo opremo </t>
  </si>
  <si>
    <t>Atomic force microscope and lithography system with acompanying equipment</t>
  </si>
  <si>
    <t>Slikanje topografije površine in manipulacije nanostruktur ter sistem za risanje vezij s pomočjo elektronske litografije.</t>
  </si>
  <si>
    <t>Surface topography imaging and nanostructure manipulation. Electron litography for drawing circuits.</t>
  </si>
  <si>
    <t>12/139</t>
  </si>
  <si>
    <t>Večnamenski raziskovalni robot</t>
  </si>
  <si>
    <t>Universal research robot</t>
  </si>
  <si>
    <t>Robota zaradi kompleksnosti upravljanja in s tem povezane nevarnosti poškodb opreme ne posojamo. Po predhodnem dogovoru se lahko pri nas izvajajo eksperimenti, ki jih sami pripravimo. Delo se zaračunava po ceniku IJS.</t>
  </si>
  <si>
    <t xml:space="preserve">Univerzalni robot, 7 stopenj, nosilnost 10 Kg, frekvenca trajektorije do 700 Hz, regulacija sile na vrhu robota, integriran na mobilni ploščadi. </t>
  </si>
  <si>
    <t xml:space="preserve">The robot has 7DOF and 10kg payload. The controller is open and enables sampling rate up to 700Hz. The user can control end-effector forces by using the force/torque sensor. The robot can be mounted on a mobile platform. </t>
  </si>
  <si>
    <t>11/275</t>
  </si>
  <si>
    <t xml:space="preserve">5.OP EUROSHOE </t>
  </si>
  <si>
    <t>6.OP PACO+</t>
  </si>
  <si>
    <t>L2-6562</t>
  </si>
  <si>
    <t>Aleš Ude</t>
  </si>
  <si>
    <t>L2-6629</t>
  </si>
  <si>
    <t>P2-0089</t>
  </si>
  <si>
    <t>Darja Lisjak</t>
  </si>
  <si>
    <t>Vektorski mrežni analizator</t>
  </si>
  <si>
    <t>Vector network analyzer</t>
  </si>
  <si>
    <t>Oprema je dostopna vsem raziskovalcem na osnovi znanstvene sodelave z RS 42.</t>
  </si>
  <si>
    <t>The VNA is available to all researchers in the frame of scientific collaboration with RS 42.</t>
  </si>
  <si>
    <t>Elektromagnetne meritve pri 0.04-40 GHz</t>
  </si>
  <si>
    <t>Electromagnetic measurements at 0.04-40 GHz</t>
  </si>
  <si>
    <t>11/289</t>
  </si>
  <si>
    <t>Mihael Drofenik</t>
  </si>
  <si>
    <t>L2-9151</t>
  </si>
  <si>
    <t>E!3451</t>
  </si>
  <si>
    <t>MATERA ERA-NET, 4302-31/2006/26</t>
  </si>
  <si>
    <t>Boštjan Zalar</t>
  </si>
  <si>
    <t xml:space="preserve">Visokoločljivi 500  MHz spectrometer na magnetno resonanco za trdno snov </t>
  </si>
  <si>
    <t>High-resolution 500 MHz magnetic resonance spectrometer for solid state</t>
  </si>
  <si>
    <t>Digitalni visokoločljivi spektrometer omogoča eno- in večddimenzionalne magnetoresonančne meritve lokalnih statičnih in dinamičnih lastnosti na molekularni in atomski skali v mehkih in trdnih snoveh, merjenje difuzijske konstante ter mikroslikanje z magnetno resonanco.</t>
  </si>
  <si>
    <t>Digital high-resolution spectrometer for one- and multidimensional magnetic resonance measurements of local static and dynamic properties on the molecular and atomic scale in soft and solid matter, measurements of diffusion coefficients as well as magnetic resonance microimaging.</t>
  </si>
  <si>
    <t>50097 XIV 212</t>
  </si>
  <si>
    <t>14/212</t>
  </si>
  <si>
    <t>Visokoločljivi metalografski in polarizacijski optični mikroskop z zajemom slike in dodatki</t>
  </si>
  <si>
    <t>High resolution polarised light optical micros</t>
  </si>
  <si>
    <t>Optični mikroskop je namenjen opazovanju in slikanju vzorcev s pomočjo vidne</t>
  </si>
  <si>
    <t>Optical microscope is used for observation and imaging of samples using</t>
  </si>
  <si>
    <t>46323 XIII_228</t>
  </si>
  <si>
    <t>L2-9175</t>
  </si>
  <si>
    <t>Slavko Bernik</t>
  </si>
  <si>
    <t>Vrstični elektronski mikroskop s FEG izvorom elektronov (FEG SEM)</t>
  </si>
  <si>
    <t>Scanning electron microscope with field emission gun (FEG) electron source (Jeol JEM-7600F)</t>
  </si>
  <si>
    <t>Oprema je namenjena mikrostrukturni karakterizaciji materialov. Gre za vrhunsko aparaturo, ki omogoča slikovne ločljivosti nekaj nm, kvalitativno in kvantitativno kemijsko analizo z mikronskega področja z metodama EDXS in WDXS ter elektronsko litografijo.</t>
  </si>
  <si>
    <t>The FEG-SEM is state-of-art scanning electron microscope that enables complete microstructural characterization of materials: image resolution of few nm, qualitative and quantitative chemical analysis on micron scale and electron litography.</t>
  </si>
  <si>
    <t>50259
50259 02
50259 04
50259 06
50259 08
50259 10
50259 12
50259 14
50259 16
50259 18
47615 01 XIII_220</t>
  </si>
  <si>
    <t>13/220</t>
  </si>
  <si>
    <t>Maja Remškar</t>
  </si>
  <si>
    <t>Vrstični tunelski mikroskop</t>
  </si>
  <si>
    <t>Scanning tunneling microscope</t>
  </si>
  <si>
    <t>Fizika površin</t>
  </si>
  <si>
    <t>Surface physics</t>
  </si>
  <si>
    <t>12/129</t>
  </si>
  <si>
    <t>EU projekt Nanosafe</t>
  </si>
  <si>
    <t>EU projekt Foremeost</t>
  </si>
  <si>
    <t>EU projekt Impart</t>
  </si>
  <si>
    <t>XPS spektrometer</t>
  </si>
  <si>
    <t>XPS spectrometer</t>
  </si>
  <si>
    <t>Paket 9</t>
  </si>
  <si>
    <t>Preiskava površin in tankih plasti z rentgensko fotoelektronsko spektroskopijo - XPS (ESCA). Spektrometer XPS omogoča kvantitativno analizo sestave površine in določitev valenčnega stanja, oziroma tipa kemijske vezi v plasti debeline 3 - 5 nm. Vzorci so lahko kovinski, oksidni, kompozitni, praškasti, keramični, polimerni...  Možna je preiskava porazdelitve elementov po globini vzorca v smeri od površine proti notranjosti do globine okoli 200 nm.</t>
  </si>
  <si>
    <t>Characterization of surfaces and thin films with X-Ray photoelectron spectroscopy – XPS (ESCA). XPS spectrometer provides quantitative data on surface composition and type of chemical bonds of elements in the thin surface layer of thickness of 3 – 5 nm. Analysed samples can be metals, oxides, composites, powders, ceramics, polymers… By ion sputtering it is possible to analyse depth distribution of elements in subsurface region and in thin films up to depth of about 200 nm.</t>
  </si>
  <si>
    <t>paket 8 in 9</t>
  </si>
  <si>
    <t>Zeta meter</t>
  </si>
  <si>
    <t>ZETAPals, Zeta potential Analyser, Brookhaven Instruments Corporation</t>
  </si>
  <si>
    <t>Measurement of zeta potential of particles in aqueous and non-aqueous media.</t>
  </si>
  <si>
    <t>Oprema je namenjena merjenju zeta potenciala delcev v vodnih in nevodnih medijih v ombočju pH vrednosti od 1-14.</t>
  </si>
  <si>
    <t>The equipment is designed for the measurement of the zeta potential of the particles in aqueous and non-aqueous media in the pH range from 1-14.</t>
  </si>
  <si>
    <t>367626,37626 01</t>
  </si>
  <si>
    <t>10/235,28</t>
  </si>
  <si>
    <t>P2-0073</t>
  </si>
  <si>
    <t>Luka Snoj</t>
  </si>
  <si>
    <t>Nadgradnja računalniške gruče po sistemu &gt;&gt;na ključ &lt;&lt;</t>
  </si>
  <si>
    <t>Upgrade of the HPC computer cluster</t>
  </si>
  <si>
    <t>P_XVI_160</t>
  </si>
  <si>
    <t>Oprema je na voljo na reaktorskem centru Instituta Jožef Stefan, na Odseku za reaktorsko fiziko. Uporaba je možna za zunanje uporabnike. Kontaktirati dr. Luko Snoja.</t>
  </si>
  <si>
    <t>Cluster is available at  reactor center of  Jožef Stefan Institute. Application for external users is possible, contact person dr. Luka Snoj.</t>
  </si>
  <si>
    <t xml:space="preserve">Oprema je namenjena numerično intenzivnim računom. Oprema vsebuje računska vozlišča, vsako ima 2 procesorja, vsak s 14 jedri in 256GB spomina. </t>
  </si>
  <si>
    <t>Cluster is intended for numerical intensive calculations. Equipment consists of compute nodes, with 2 socket processors each, with 14 cores and 256GB of memory.</t>
  </si>
  <si>
    <t>56866 02
56866 03
56866 04
56866 05</t>
  </si>
  <si>
    <t>0.05 Eur/cpu hour</t>
  </si>
  <si>
    <t>0.01 Eur/cpu hour</t>
  </si>
  <si>
    <t>Luka Snoj, raziskovalci odseka F-8</t>
  </si>
  <si>
    <t>PR-05877 (JET3)</t>
  </si>
  <si>
    <t>J2-6752</t>
  </si>
  <si>
    <t>J2-6756</t>
  </si>
  <si>
    <t>Igor Lengar</t>
  </si>
  <si>
    <t>PR-06286 (CEA)</t>
  </si>
  <si>
    <t>Gašper Žerovnik</t>
  </si>
  <si>
    <t>Sandi Cimerman</t>
  </si>
  <si>
    <t>Nadgradnja računalniške gruče</t>
  </si>
  <si>
    <t>UPGRADE OF HIGH PERFORMANCE COMPUTE CLUSTER</t>
  </si>
  <si>
    <t>P_XVI_005</t>
  </si>
  <si>
    <t>Oprema je na voljo glede na proste kapacitete in ob predhodnem dogovoru preko naslova r4@ijs.si.</t>
  </si>
  <si>
    <t>The equipment is available for usage during free resource times and upon previous arrangement at r4@ijs.si.</t>
  </si>
  <si>
    <t>Računalniška gruča za izvajanje znanstvenih računskih simulacij. Hitra mrežna komunikacija med računskimi vozlišči omogoča dobro skaliranje večprocesnih izračunov. Oprema vsebuje 10 računskih vozlišč po 2 procesorja, vsak z 14 jedri in 256GB spomina.</t>
  </si>
  <si>
    <t>Compute cluster for fast scientific calculations. Fast interconnect enables a good calculation scalability of multinode multicore jobs. Equipment consists of 10 compute nodes with 2 socket processors. each with 14 cores and 256GB of memory.</t>
  </si>
  <si>
    <t>56866 06
56866 07</t>
  </si>
  <si>
    <t>0.05/jedro</t>
  </si>
  <si>
    <t>0.01 EUR/jedro/ura</t>
  </si>
  <si>
    <t>0.05 EUR/jedro/ura</t>
  </si>
  <si>
    <t>Leon Cizelj</t>
  </si>
  <si>
    <t>PR-06291</t>
  </si>
  <si>
    <t>Matjaž Leskovar</t>
  </si>
  <si>
    <t>PR-06292</t>
  </si>
  <si>
    <t>Samir El Shawish</t>
  </si>
  <si>
    <t>Miha Čekada</t>
  </si>
  <si>
    <t>Visokotemperaturni tribometer</t>
  </si>
  <si>
    <t>high-temperature tribometer</t>
  </si>
  <si>
    <t>P_XVI_193</t>
  </si>
  <si>
    <t>Po predhodnem dogovoru na naslov miha.cekada@ijs.si. Zaradi dolgotrajnih meritev je treba računati z zamikom enega tedna</t>
  </si>
  <si>
    <t>Advance contact to the address miha.cekada@ijs.si. Due to long-term measurements a waiting time of one week is anticipated.</t>
  </si>
  <si>
    <t>Instrument omogoča meritev koeficienta trenja pri visokih temperaturah (do 1000 °C). Geometrijske zahteve za vzorce so ozko zastavljene, za detajle se obrnite na kontaktni naslov.</t>
  </si>
  <si>
    <t>The instrument enables the measurement of friction coefficient at elavated temperatures (up to 1000 °C). The geometrical constrains for the samples are very narrow; for details please ask the contact address.</t>
  </si>
  <si>
    <t>P2-0082-1</t>
  </si>
  <si>
    <t>PR-05012</t>
  </si>
  <si>
    <t>Aljaž Drnovšek</t>
  </si>
  <si>
    <t>Digitalni mikroskop</t>
  </si>
  <si>
    <t>digital microscope</t>
  </si>
  <si>
    <t>P_XVI_106</t>
  </si>
  <si>
    <t>Po predhodnem dogovoru na naslov miha.cekada@ijs.si. Brez posebnih časovnih omejitev</t>
  </si>
  <si>
    <t>Advance contact to the address miha.cekada@ijs.si. No specific time constrains.</t>
  </si>
  <si>
    <t>Namenjen je opazovanju in slikanju velikih vzorcev kompliciranih geometrij pri srednje veliki povečavi (35x-350x). Največja višina vzorca je 120 mm, največja masa pa 4 kg.</t>
  </si>
  <si>
    <t>The instruement is dedicated to observation and imaging of large samples with complicated geometry in medium range of magnification (35x-350x). Maximum sample height is 120 mm, maximum mass is 4 kg.</t>
  </si>
  <si>
    <t>L2-5470</t>
  </si>
  <si>
    <t>L2-6770</t>
  </si>
  <si>
    <t>Miha Butinar</t>
  </si>
  <si>
    <t>Mikro CT sistem za in vivo pred-kemično slikanje laboratorijskih živali</t>
  </si>
  <si>
    <t>microCT scanner</t>
  </si>
  <si>
    <t>P_XVI_096</t>
  </si>
  <si>
    <t>po predhodnem dogovoru na naslov miha.butinar@ijs.si. Zaradi narave poskusov je potrebno računati na 1 teden zamika.</t>
  </si>
  <si>
    <t>Advance contact to the address miha.butinar@ijs.si. Due to the nature of the experiment, waiting time of one week is expected.</t>
  </si>
  <si>
    <t>Namenjen je računalniško vodenem tomografskemu 3D rentegenskem slikanju miši in podgan (CT slikanje). Omogoča longitudinalne študije zaradi nizkih energijskih vrednosti rentgenskih žarkov.</t>
  </si>
  <si>
    <t>The instrument enables computed tomographic 3D X-ray scanning of rodents (CT scan). Enables long term experiments, due to the low energy of the X-ray beam.</t>
  </si>
  <si>
    <t>J1-6739</t>
  </si>
  <si>
    <t>Oprema za analitiko tokov tekstov in podatkov za KT računalniški oblak</t>
  </si>
  <si>
    <t>Text analytics servers</t>
  </si>
  <si>
    <t>Čas dostopa do opreme vsak delovni dan od 8:00 do 16:00 po predhodnem dogovoru s skrbnikom. Glede pogojev dostopa in razpoložljivosti kontaktirati skrbnika igor.mozetic@ijs.si</t>
  </si>
  <si>
    <t>The equipment is avaliable upon request every day from 8 am to 4 pm. For access conditions and availabilty contact igor.mozetic@ijs.si</t>
  </si>
  <si>
    <t>Supermicro strežnik</t>
  </si>
  <si>
    <t>Supermicro server</t>
  </si>
  <si>
    <t>60632
60638
60616
60809
60443
60442
61553
60240
60239
60433
61843
61794
61915
62024
62072
62118
62161
62375
62374
62373</t>
  </si>
  <si>
    <t>P_XVI_26</t>
  </si>
  <si>
    <t>Odsek za tehnologije znanja</t>
  </si>
  <si>
    <t>NADGRADNJA MBE SISTEMA</t>
  </si>
  <si>
    <t>UPGRADE MBE SISTEM</t>
  </si>
  <si>
    <t>Po predhodnem dogovoru na naslov jure.strle@ijs.si. Zaradi daljših časov priprave sistema na rasti drugih kristalov je potrebno računati na večtedenske zamike.</t>
  </si>
  <si>
    <t xml:space="preserve">Advance contact to the address jure.strle@ijs.si. Due to long times of preparing the growth of different crystals waiting time of several weeks is expected.  </t>
  </si>
  <si>
    <t>Namenjen je sintezi kristalnih tankih plasti dihalkogenidov prehodnih kovin. Velikost substratov je omejena na 9 mm x 9 mm, temperatura rasti doseže 800 °C. Na voljo so rasti s halkogenima elementoma S in Se ter prehodnimi kovinami Ta, Mo, Nb, W.</t>
  </si>
  <si>
    <t>The instrument is dedicated to the synthesis of transition metal dichalcogenides. Substrate size is limited to 9 mm x 9 mm, growth temperature reaches 800 °C. Available chalcogens are S and Se, available transition metals are Ta, Mo, Nb, W.</t>
  </si>
  <si>
    <t>60865
62494
60235
60149
60480</t>
  </si>
  <si>
    <t xml:space="preserve">P_XVI_158 </t>
  </si>
  <si>
    <t>J1-7201</t>
  </si>
  <si>
    <t>Jure Strle</t>
  </si>
  <si>
    <t>Janez Dolinšek</t>
  </si>
  <si>
    <t>MAGNETOMETER SQUID</t>
  </si>
  <si>
    <t>SQUID magnetometer</t>
  </si>
  <si>
    <t>P_XVI_008</t>
  </si>
  <si>
    <t>Kontaktna oseba je prof. dr. Janez Dolinšek (jani.dolinsek@ijs.si) na IJS. Meritve izvajajo raziskovalci, usposobljeni za rokovanje z MPMS3 magnetometrom (člani raziskovalne skupine prof. Dolinška). Zunanji uporabniki prinesejo vzorce materiala in lahko sodelujejo pri meritvah.</t>
  </si>
  <si>
    <t xml:space="preserve">Contact person is prof. dr. Janez Dolinšek (jani.dolinsek@ijs.si) at JSI. Measurements are preformed by members of the research group of prof. dr. Janez Dolinšek. External users need to bring samples of materials and can participate in the measerements.   </t>
  </si>
  <si>
    <t xml:space="preserve"> Osnova magnetometra je SQUID detektor, ki omogoča delovanje magnetometra v klasičnem načinu in kot VSM (»vibrating sample magnetometer«). Možno je meriti istosmerno (dc) magnetizacijo, izmenično (ac) magnetizacijo, magnetizacijske M(H) krivulje ter časovni razpad termoremanentne magnetizacije na dolgih časovnih skalah. </t>
  </si>
  <si>
    <t xml:space="preserve">The magnetometer is based on a SQUID detector, which enables operation of the device in a classical dc mode and as a VSM (vibrating sample magnetometer). The measurements include determination of the dc and ac magnetizations, the magnetization vs. the magnetic field M(H) curves and the time-decay of the remanent magnetization on long time scales. </t>
  </si>
  <si>
    <t xml:space="preserve">Janez Dolinšek, </t>
  </si>
  <si>
    <t>J1-7032</t>
  </si>
  <si>
    <t>Andreja Jelen</t>
  </si>
  <si>
    <t>Dejan Lesjak</t>
  </si>
  <si>
    <t>NADRGRADNJA DISTRIBUIRANEGA RAČUNSKEGA VOZLIŠČA SIGNET ZA HTC</t>
  </si>
  <si>
    <t>P_XVI_169</t>
  </si>
  <si>
    <t>61648 - 61627, 61692 - 61686</t>
  </si>
  <si>
    <t>Dvofotonski 3D STED superločljivi mikroskop</t>
  </si>
  <si>
    <t>Two-photon STED microscope</t>
  </si>
  <si>
    <t>P_XVI_170</t>
  </si>
  <si>
    <t>Kontaktirati prof. J.Štrancarja, janez.strancar@ijs.si, predlagati kratek opis problema z utemeljitvijo, zakaj se potrebuje ločljivost med 30 in 200 nm pri fizioloških pogojih</t>
  </si>
  <si>
    <t>to contact prof. J.Štrancar, janez.strancar@ijs.si, propose short desription of planned work with argumentation why resolution is needed in 30 to 200 nm range under physiological conditions</t>
  </si>
  <si>
    <t>Superločljivo fluorescenčno slikanje pri fizioloških pogojih , 2-kanalno slikanje v x/y/z/t ter slikanje s spektralno ločljivostjo in ločljivostjo po življenjskem času fluorescence, eno ali dvofotonska ekscitacija</t>
  </si>
  <si>
    <t>Superresolution fluorescent imaging under physiological conditions, 2-channel imaging x/y/z/t as well as spectral-lifetime imaging, one or two-photon excitation</t>
  </si>
  <si>
    <t>78 EUR/h</t>
  </si>
  <si>
    <t>28 EUR/h</t>
  </si>
  <si>
    <t>36 EUR/h</t>
  </si>
  <si>
    <t>Tilen Koklič,
Rok Podlipec,
Boštjan Kokot,
Hana Majaron,
Aleksandar Sebastijanović,
Patrycja Zawilska,
Aleksandar Savić</t>
  </si>
  <si>
    <t>5,
15,
15,
15,
15,
15,
15,
5</t>
  </si>
  <si>
    <t>Andrej Sušnik</t>
  </si>
  <si>
    <t>Eksperimentalna oprema za merilno tehniko PIV (Particle Image Velocimetry, v nadaljevanju: PIV tehnika, sistem PIV)</t>
  </si>
  <si>
    <t>Experimental device for PIV tehnique</t>
  </si>
  <si>
    <t>P_XVI_187</t>
  </si>
  <si>
    <t>Raziskovalna oprema je instalirana na namensko eksperimentalno napravo v laboratoriju odseka R4, kjer je tudi predvidena njena uporaba. Prošnja za celodnevni dostop in uporabo raziskovalne opreme, se pošlje na naslov blaz.mikuz@ijs.si.</t>
  </si>
  <si>
    <t>The equipment is installed in special test facility within the laboratory r4, where its use is foreseen. Request for all-day access to the said equipment shall be sent to blaz.mikuz@ijs.si.</t>
  </si>
  <si>
    <t xml:space="preserve">Raziskovalna oprema je namenjena predvsem meritvam v termohidravliki; torej merjenju  hitrostnega polja na različnih skalah in v različnih sistemih ter spremljanju medfazne površine dvo-faznega toka. </t>
  </si>
  <si>
    <t xml:space="preserve">The main purpose of the equipment is focused on thermohydroulic and fluid flow measurements, i.e., on measurements of velocity field on different scales and in different systems and tracking of liquid-vapor interface.   </t>
  </si>
  <si>
    <t>IJS (R4)</t>
  </si>
  <si>
    <t>Boris Majaron</t>
  </si>
  <si>
    <t>Modularni spektrofluorometer s priborom</t>
  </si>
  <si>
    <t>Modular spectrofluorometer</t>
  </si>
  <si>
    <t>Po dogovoru z odgovorno osebo (boris.majaron@ijs.si)</t>
  </si>
  <si>
    <t>Please contact responsible person (boris.majaron@ijs.si)</t>
  </si>
  <si>
    <t xml:space="preserve">Samostojni instrument modularne sestave, ki omogoča polarizacijsko razločene meritve transmisije in emisijskih spektrov v UV, vidnem in bližnjem IR spektralnem območju, fluorescenčnih časov (od nekaj mikrosekund navzgor) ter kvantnega izkoristka fluorescence. Primeren je za meritve na tekočih vzorcih (z možnostjo termostatiranja), filmih in praških.  </t>
  </si>
  <si>
    <t xml:space="preserve">A stand-alone modular instrument, which allows polarization-resolved measurements of transmission and emission spectra in UV, visible, and near-IR spectral range, fluorescent times (longer than a few microseconds) and fluorescence quantum yields. Measurements can be performed in liquid samples (with a programmable thermostat), films, and powders.  </t>
  </si>
  <si>
    <t>62960
62575
62392
61954
62400</t>
  </si>
  <si>
    <t>P_XVI_23</t>
  </si>
  <si>
    <t xml:space="preserve">Dvožarkovni laserski interferometer </t>
  </si>
  <si>
    <t>Double beam laser interferometer</t>
  </si>
  <si>
    <t>Dostop dovoljen po dogovoru, ni posebnih omejitev. Kontakt: dr. Vid Bobnar, (01) 477-3172, vid.bobnar@ijs.si.</t>
  </si>
  <si>
    <t>Service available upon request, no special limitation. Contact: dr. Vid Bobnar, (01) 477-3172, vid.bobnar@ijs.si.</t>
  </si>
  <si>
    <t xml:space="preserve">Hkratne meritve elektromehanskih in električnih lastnosti tankih dielektričnih plasti in nanostrukturiranih materialov. Laserski žarek, ki zadane vzorec z zgornje in spodnje strani izloči vpliv upogibanja podlage. Sistem omogoča (i) hkratne meritve elektromehanskega raztezka in električne polarizacije pri velikem vzbujevalnem signalu, (ii) meritve piezoelektričnega koeficienta in dielektrične konstante pri majhnem vzbujevalnem signalu, tudi ob pritisnjeni dc napetosti in (iii) meritve utrujanja električnih in elektromehanskih lastnosti. </t>
  </si>
  <si>
    <t>Parallel measurements of electromechanical and electrical properties of thin dielectric films and nanostructured materials. The beam that hits the sample from the top and bottom side eliminates the influence of sample bending. The system enables (i) simultaneous electromechanical large signal strain and electrical polarization measurements, (ii) piezoelectric small signal coefficient and dielectric constant vs. bias voltage measurements, and (iii) measurements of the fatigue of electrical and electromechanical properties.</t>
  </si>
  <si>
    <t>P_XVI_61</t>
  </si>
  <si>
    <t>Matjaž Panjan</t>
  </si>
  <si>
    <t>Visokohitrostna kamera za opazovanje pojavov na mikrosekundnem nivoju</t>
  </si>
  <si>
    <t>High-speed camera for observing processes at the microsecond level</t>
  </si>
  <si>
    <t>P_XVII_022</t>
  </si>
  <si>
    <t>Po predhodnem dogovoru na naslov matjaz.panjan@ijs.si.</t>
  </si>
  <si>
    <t>Advance contact to the address matjaz.panjan@ijs.si.</t>
  </si>
  <si>
    <t xml:space="preserve">Visokohitrostna kamera je v splošnem namenjena opazovanju hitrih pojavov v različnih fizikalnih, kemijskih in bioloških procesih. </t>
  </si>
  <si>
    <t>High-speed camera can be used for observing fast changes in physical, chemical and biological processes.</t>
  </si>
  <si>
    <t>dr. Matjaž Panjan</t>
  </si>
  <si>
    <t>PR-08349</t>
  </si>
  <si>
    <t>Nastja Mahne</t>
  </si>
  <si>
    <t>Oprema za globoko učenje in aplikacije strojnega učenja za raziskovanje vesolja, analizo tekstovnih podatkov in semantičnih grafov</t>
  </si>
  <si>
    <t>Facilities for deep learning and applications of machine learning to space explorations, text mining and semantic graphs</t>
  </si>
  <si>
    <t>P_XVII_071</t>
  </si>
  <si>
    <t>Irena Drevenšek Olenik</t>
  </si>
  <si>
    <t>Dopolnilni elementi za nadgradnjo sistema za pripravo in nanašanje Langmuir-Blodgett filmov</t>
  </si>
  <si>
    <t>2018
2019</t>
  </si>
  <si>
    <t>Components for the upgrade of the system for preparing and applying Lanmuir-Blodgett films</t>
  </si>
  <si>
    <t>P_XVII_079</t>
  </si>
  <si>
    <t>Po dogovoru z odgovorno osebo (irena.drevensek@ijs.si)</t>
  </si>
  <si>
    <t>Please contact responsible person (irena.drevensek@ijs.si)</t>
  </si>
  <si>
    <t>Sistem za pripravo in nanašanje Langmuir-Blodgett filmov je modularna naprava namenjena pripravi in proučevanju zelo tankih plasti različnih amfifilnih molekul na površini vode in drugih tekočih podfaz ter prenosu teh plasti iz površine tekočine na trdne substrate, kot so steklo, sljuda, silicij...Dopolnilni elementi obstoječemu sistemu omogočajo večjo variabilnost pri pripravi Langmuirjevih slojev in boljšo karakterizacijo.</t>
  </si>
  <si>
    <t xml:space="preserve"> The Langmuir-Blodgett film preparation and application system is a modular device designed for the preparation and study of very thin layers of various amphiphilic molecules on the surface of water and other liquid sub-phases, and transferring these layers from the surface of the liquid onto solid substrates such as glass, mica, silicon ... Supplementary elements to the existing system allow for greater variability in the preparation of Langmuir layers and better characterization.</t>
  </si>
  <si>
    <t>51536
64175
64340
64414
64413
64412
64411
64416
64415
64527
64526
64758
65029
64898
65027</t>
  </si>
  <si>
    <t>AI ASIC sistem za raziskave v umetni inteligenci</t>
  </si>
  <si>
    <t>AI ASIC - artificial intelligence research system- Artificial Intelligence Application-
Specific Integrated Circuit)</t>
  </si>
  <si>
    <t>P_XVII_115</t>
  </si>
  <si>
    <t>Sistem z namenskim pospeševalnikom za signifikantno pohitritev izvajanja računskih operacij.</t>
  </si>
  <si>
    <t>A system with a dedicated accelerator to significantly speed up the execution of computational operations.</t>
  </si>
  <si>
    <t>65004 01
65008 01
65009 01
65010 01
65011 01
65007 01
65006 01
65005 01
65013 01
65014 01
65015 01
65077 02 01
65012 01</t>
  </si>
  <si>
    <t>P-0209</t>
  </si>
  <si>
    <t>Masni spektrometer z možnostjo merjenja energijske porazdelitve ionov</t>
  </si>
  <si>
    <t>Mass spectrometer with the ability to measure the energy distribution of the ions</t>
  </si>
  <si>
    <t>P_XVII_151</t>
  </si>
  <si>
    <t>Masni spektrometer je namenjen študiju masne in energijske porazdelitve ionov v nizkotlačnih plazmah (do tlaka 10 Pa).</t>
  </si>
  <si>
    <t>Mass spectrometer is used for measurements of mass and energy distribution of ions in low-pressure plasmas (up to 10 Pa).</t>
  </si>
  <si>
    <t>Visokozmogljiva računska gruča</t>
  </si>
  <si>
    <t>High Performance Compute Cluster</t>
  </si>
  <si>
    <t>P_XVII_008</t>
  </si>
  <si>
    <t>Oprema je na voljo glede na proste kapacitete in ob predhodnem dogovoru preko naslova r4@ijs.si. Več informacij na voljo na  http://r4.ijs.si/Gruce</t>
  </si>
  <si>
    <t>The equipment is available for usage during free resource times and upon previous arrangement at r4@ijs.si. More information available on http://r4.ijs.si/Gruce</t>
  </si>
  <si>
    <t>Računalniška gruča za izvajanje znanstvenih računskih simulacij. Hitra mrežna komunikacija med računskimi vozlišči omogoča dobro skaliranje večprocesnih izračunov. Oprema vsebuje 22 računskih vozlišč po 2 procesorja, vsak z 20 jedri in 192 GB spomina.</t>
  </si>
  <si>
    <t>Compute cluster for fast scientific calculations. Fast interconnect enables a good calculation scalability of multinode multicore jobs. Equipment consists of 22 compute nodes with 2 socket processors. each with 20 cores and 192 GB of memory.</t>
  </si>
  <si>
    <t>65270
65616</t>
  </si>
  <si>
    <t>0,057/jedro</t>
  </si>
  <si>
    <t>Leon Cizelj, raziskovalci odseka R4</t>
  </si>
  <si>
    <t>PR-07882</t>
  </si>
  <si>
    <t>računalniška gruča po sistemu »na ključ«</t>
  </si>
  <si>
    <t>P_XVII_029</t>
  </si>
  <si>
    <t>Po predhodnem dogovoru na naslov bojan.zefran@ijs.si ali sandi.cimerman@ijs.si</t>
  </si>
  <si>
    <t>Advance contact to address bojan.zefran@ijs.si or sandi.cimerman@ijs.si</t>
  </si>
  <si>
    <t>Računska gruča z Linux operacijskim sistemom vsebuje 15 računskih vozlišč, ki vsako vsebuje dva procesorja Intel Xeon in vsaj 192 GB highperformance ECC registered DDR4 DIMM pomnilnika, eno vozlišče pa vsaj 768 TB highperformance ECC registered DDR4 DIMM pomnilnika. Zmogljivi procesorji in velike količine delovnega pomnilnika omogočajo računsko zahtevne izračune, obsežne simulacije z visoko ločljivostjo in obdelavo velike količine podatkov, kakršne izvajamo za potrebe obstoječih in prihodnjih projektov.</t>
  </si>
  <si>
    <t>Cluster with Linux operational system consists of 15 computer nodes with two Intel Xeon processors and at least 192 GB high performance ECC registered DDR4 DIMM memory and one node with at least 768 TB high performance ECC registered DDR4 DIMM memory. High performance processors and high working memory capacity enable the performance of computational difficult calculations, extensive simulations with high resolution and large data processing, which are made for carrying out the ongoing and future project tasks.</t>
  </si>
  <si>
    <t>PR-08098</t>
  </si>
  <si>
    <t>Aljaž Čufar</t>
  </si>
  <si>
    <t>L2-8163</t>
  </si>
  <si>
    <t>Raziskovalci odseka F-8</t>
  </si>
  <si>
    <t>NC-0001</t>
  </si>
  <si>
    <t>NC-0005</t>
  </si>
  <si>
    <t>Rok Pestotnik</t>
  </si>
  <si>
    <t xml:space="preserve">Hitri 4 kanalni osciloskop s hitrostjo vzorcenja 80Gs/s  </t>
  </si>
  <si>
    <t>4 channel high bandwidth 80 Gs/s osciloscope Teledyne LeCroy LABMASTER 10-36ZIA</t>
  </si>
  <si>
    <t>P_XVII_035</t>
  </si>
  <si>
    <t>Oprema je na voljo glede na proste kapacitete in ob predhodnem dogovoru z odgovorno osebo rok.pestotnik@ijs.si.</t>
  </si>
  <si>
    <t>The equipment is available for usage during free resource times and upon previous arrangement at rok.pestotnik@ijs.si.</t>
  </si>
  <si>
    <t>Osciloskop za meritev hitrih elektronskih signalov.</t>
  </si>
  <si>
    <t>Osilloscope for measurement of fast electronic signals</t>
  </si>
  <si>
    <t xml:space="preserve">Rok Pestotnik </t>
  </si>
  <si>
    <t>Marjeta Maček Kržmanc</t>
  </si>
  <si>
    <t>Visokotlačni reactor (avtoklav)</t>
  </si>
  <si>
    <t>High pressure reactor vessel</t>
  </si>
  <si>
    <t>P_XVII_158</t>
  </si>
  <si>
    <t>Visokotlačni reaktor (avtoklav) je nameščen na odseku K-9 (Institut Jožef Stefan). Morebitna uporaba po dogovoru z odgovorno osebo (marjeta.macek@ijs.si)</t>
  </si>
  <si>
    <t>High pressure reactor vessel is positioned at K-9 (Jožef Stefan Institute). An eventual usage can be agreed with the responsible person (marjeta.macek@ijs.si)</t>
  </si>
  <si>
    <t xml:space="preserve">Visokotlačni reaktor (avtoklav) je namenjen za sintezo anorganskih  nanodelcev pretežno v vodnem mediju pri povišani temperaturi (s teflonskim (PTFE) vložkom-do 230°C-v jekleni (SS T316 TI) posodi-do 300°C) in tlaku do največ 200 barov. PTFE zaščita pokrova, mešala in PTFE vložek  omogočajo sintezo v zelo alkalnem mediju. </t>
  </si>
  <si>
    <t>High pressure reactor vessel is meant for the synthesis of inorganic (nano)particles in aqueous media  at high temperature (with PTFE insert-up to 230°C, with stainless steel (SS 316 Ti) reactor vessel up to 300°C) and pressure up to 200 bar. PTFE protection of the cover, PTFE stirrer and PTFE insert enable performing reactions under highly alkaline conditions.</t>
  </si>
  <si>
    <t>65574
65724</t>
  </si>
  <si>
    <t>pof. dr. Miran Mozetič</t>
  </si>
  <si>
    <t>Naprava za merjenje površinske energije na mikroskopskem nivoju</t>
  </si>
  <si>
    <t>Device for measuring surface tension on microscopic scale</t>
  </si>
  <si>
    <t>P_XVII_176</t>
  </si>
  <si>
    <t>Oprema je dostopna po predhodnem dogovoru. Kontakt preko e-pošte na naslovu alenka.vesel@ijs.si</t>
  </si>
  <si>
    <t>Equipment is available on demand. Please contact alenka.vesel@ijs.si</t>
  </si>
  <si>
    <t>Naprava je namenjena predvsem merjenju omočljivosti trdnih snovi</t>
  </si>
  <si>
    <t>The device is particularly useful for measuring wettability of solid materials</t>
  </si>
  <si>
    <t>L2-8179</t>
  </si>
  <si>
    <t>Nadgradnja distribuiranega računskega vozlišča SiGNET Tier-2.</t>
  </si>
  <si>
    <t>Upgrade of distributed computing center SiGNET Tier-2</t>
  </si>
  <si>
    <t>P_XVII_154</t>
  </si>
  <si>
    <t>Oprema je vključena v grid vozlišče SIGNET in dostopna preko infrastrukture SLINGI. Uporaba je omogočena z uporabo vmesne programske opreme gLite in ARC.</t>
  </si>
  <si>
    <t>The equipment is integrated into SiGNET grid site and provides the access through  SLING infrastructure. The access is provided by using the gLite and ARC grid middleware.</t>
  </si>
  <si>
    <t>Oprema je namenjena izvajanju računskih nalog in shranjevanju podatkov pri mednarodnih eksperimentih ATLAS, Pierre Auger in Belle II. Po dogovoru je na voljo tudi slovenskim raziskovalnim in akademskim ustanovam.</t>
  </si>
  <si>
    <t>The purpose of the equipment is to provide the computing and storage resources to international experiments ATLAS, Pierre Auger and Belle II. The access is also provided to slovenian research and academic institutions.</t>
  </si>
  <si>
    <t>65553
65552
65554
65551
65550
65549
65548
65547</t>
  </si>
  <si>
    <t>Linija za mikro in nanolitografijo z opremo za čisto sobo in analitično opremo</t>
  </si>
  <si>
    <t>Clean room for micro and nanolithography  technologies and analytical equipment</t>
  </si>
  <si>
    <t>P_XVII_014</t>
  </si>
  <si>
    <t>Oprema je dostopa po predhodnem dogovoru.Za uporabo zahtevnejše opreme je omogočeno šolanje. Cena storitev je odvisna od zahtevnosti meritev. Kontakt damjan.svetin@ijs.si</t>
  </si>
  <si>
    <t>Equipment is available on demand. Training can be arranged. The price of services depends on complexity of the measurements. Contact damjan.svetin@ijs.si</t>
  </si>
  <si>
    <t>Raziskovalna oprema je namenjena postavitvi čiste izdelavne linije in meritvenega sistema za mikro in nanolitografijo z izboljšanjem končne ločljivosti nanolitografije. Gre za sistem suhih komor, evaporator in sistema za vzdrževanje pogojev čiste sobe.</t>
  </si>
  <si>
    <t>The research equipment for clean production line and measurement system for micro and nanolithography by improving the final resolution of nanolithography. It is a system of dry-box chambers, an evaporator and a system for maintaining the conditions of a clean room.</t>
  </si>
  <si>
    <t>65037, 65502, 65928, 65939, 66657, 67389, 67736, 69104</t>
  </si>
  <si>
    <t>XJET, Izrael
3D tiskalnik za kovinske materiale in keramiko</t>
  </si>
  <si>
    <t>XJET, Israel 3D Printer for metalic and ceramic materials</t>
  </si>
  <si>
    <t>Do opreme dostopajo vsi sodelavci, ki to metodo uporabljajo pri raziskavah kovinskih, intermetalnih in keramičnih materialov. Oprema je polno zasedena.</t>
  </si>
  <si>
    <t>3D Printer is used by all researchers who need this equipment in their research tematics: metalic, intermetallic and ceramic materials. The equipment is fully occupied.</t>
  </si>
  <si>
    <t>3D tiskalnik se uporablja za izvajanje ARRS projektov. V prijavi je projekt za EIT Manufacturing, ki temelji na 3D tiskanju.</t>
  </si>
  <si>
    <t>The 3D Printer is used for execution of research in the frame of ARRS projects. We are applying a new project in EIT Manufacturing, the project is based solely on 3D printing.</t>
  </si>
  <si>
    <t>P_XVII_177</t>
  </si>
  <si>
    <t>L2-1829</t>
  </si>
  <si>
    <t>Podmiljšak</t>
  </si>
  <si>
    <t>Kobe</t>
  </si>
  <si>
    <t>Kocjan</t>
  </si>
  <si>
    <t>P2-0405-5</t>
  </si>
  <si>
    <t>Denis Arčon</t>
  </si>
  <si>
    <t>NV magnetometer za NMR spektroskopijo nanometrskih vzorcev in za površinsko določanje  magnetnih polj z nanometrsko ločljivostjo</t>
  </si>
  <si>
    <t>NV magnetometer for NMR spectroscopy of nanoscopic samples</t>
  </si>
  <si>
    <t>P_XVII_189</t>
  </si>
  <si>
    <t>Oprema je dostopna po predhodnem dogovoru na e-mail arcon.denis@ijs.si</t>
  </si>
  <si>
    <t>The equipment is available upon request at arcon.denis@ijs.si</t>
  </si>
  <si>
    <t>oprema je namenjena merjenju izredno šibkih magnetnih polj na površini vzorcev</t>
  </si>
  <si>
    <t>The purpose of the equipment is to measure extremely weak magnetic fields at the surface of samples</t>
  </si>
  <si>
    <t>66003, 66049, 66066, 66067, 66103, 66269, 66547, 66655, 66656, 66963, 66964, 68613, 68622, 68625, 68626, 68743, 68744, 68742</t>
  </si>
  <si>
    <t>Rok Žitko</t>
  </si>
  <si>
    <t>Računalniška oprema za opravljanje numeričnih izračunov na področju teoretične fizike</t>
  </si>
  <si>
    <t>Compter equipment for calculations in the field of theoretical physics</t>
  </si>
  <si>
    <t>P_XVII_030</t>
  </si>
  <si>
    <t>Uporaba je možna preko vmesne programske opreme ARC po predhodnem dogovru (rok.zitko@ijs.si).</t>
  </si>
  <si>
    <t>Access is possible using ARC middleware upon demand (rok.zitko@ijs.si).</t>
  </si>
  <si>
    <t>Izvajanje računskih nalog na področjih fizike trdne snovi, fizike osnovnih delcev in biofizke.</t>
  </si>
  <si>
    <t>Computing in the fields of solid state physics, particle physics and biophysics.</t>
  </si>
  <si>
    <t>66166, 66243, 66244, 66245, 66246, 66247, 66248, 67395, 67396, 67397, 67398</t>
  </si>
  <si>
    <t>Jernej F. Kamenik</t>
  </si>
  <si>
    <t>Primož Ziherl</t>
  </si>
  <si>
    <t>Gregor Dolanc</t>
  </si>
  <si>
    <t>Oprema za raziskave in aplikacije na področju tehnologije vodenja</t>
  </si>
  <si>
    <t>Equipment for research and development of the field of process control technology</t>
  </si>
  <si>
    <t>P_XVIII_161</t>
  </si>
  <si>
    <t>Oprema je dostopna po predhodnem dogovoru (gregor.dolanc@ijs.si)</t>
  </si>
  <si>
    <t>The equipment is available upon prior agreement  (gregor.dolanc@ijs.si)</t>
  </si>
  <si>
    <t>Oprema obsega industrijski  krmilnik Siemens, funkcijski generator ter razne merilne elementi za meritve v elektroniki.</t>
  </si>
  <si>
    <t>Equipment contains industrial controller Siemens, function generator and various elements for measurements in electronics.</t>
  </si>
  <si>
    <t>66420, 66457, 66537, 66543, 66546, 66589, 66714, 66728, 66796, 66797, 66838, 66907, 67099, 67767, 67768, 67769</t>
  </si>
  <si>
    <t>prof. dr. Đani Juričić</t>
  </si>
  <si>
    <t>Martin Žnidaršič</t>
  </si>
  <si>
    <t>Oprema za raziskave in aplikacije na področju umetne inteligence</t>
  </si>
  <si>
    <t>Equipment for research and applied work in the field of artificial intelligence</t>
  </si>
  <si>
    <t>P_XVIII_076</t>
  </si>
  <si>
    <t>Čas dostopa do opreme vsak delovni dan od 8:00 do 16:00 po predhodnem dogovoru s skrbnikom. Glede pogojev dostopa in razpoložljivosti kontaktirati skrbnika martin.znidarsic@ijs.si</t>
  </si>
  <si>
    <t>The equipment is avaliable upon request every day from 8 am to 4 pm. For access conditions and availabilty contact martin.znidarsic@ijs.si</t>
  </si>
  <si>
    <t>GPU in CPU strežniki za razvoj, testiranje in uporabo metod umetne inteligence</t>
  </si>
  <si>
    <t>GPU and CPU servers for the development, testing and application of AI methods</t>
  </si>
  <si>
    <t>67054, 67339, 67606, 67951, 67952, 68378, 68499, 68500, 68627</t>
  </si>
  <si>
    <t>Pospeševalniki za vzporedno računanje na področju teoretične fizike</t>
  </si>
  <si>
    <t>Accelerators for parallel computing in the field of theoretical physics</t>
  </si>
  <si>
    <t>P_XVIII_028</t>
  </si>
  <si>
    <t>69539, 69540, 69541, 69542, 69543, 69544, 69545, 69546</t>
  </si>
  <si>
    <t>Uroš Cvelbar</t>
  </si>
  <si>
    <t>Reaktorska komora z elektronsko kolono za in-situ opazovanje procesov in reakcij</t>
  </si>
  <si>
    <t>Reactor chamber with electronic column for in-situ observation of processes and reactions</t>
  </si>
  <si>
    <t>P_XVIII_134</t>
  </si>
  <si>
    <t>Oprema je dostopna po predhodnem dogovoru . Kontakt preko e-pošte na uros.cvelbar@ijs.si</t>
  </si>
  <si>
    <t>Equipment is available by prior arrangement.  Please contact uros.cvelbar@ijs.si</t>
  </si>
  <si>
    <t>raziskovalna oprema z uporabo diferencialnega črpanja omogoča prosto preklapljanje med tremi vakuumskimi režimi, ob potencialni sočani uporabi različnih reaktivnih plinov.  Omogoča insitu in operando opazovanje mikroskopskih vzorcev pri različnih talkih in atmosferah.</t>
  </si>
  <si>
    <t>Research equipment using differential pumping allows free switching between three vacuum modes, with the potential simultaneous use of different reactive gases.</t>
  </si>
  <si>
    <t>1, 5</t>
  </si>
  <si>
    <t>6, 1</t>
  </si>
  <si>
    <t>P2-0082-50</t>
  </si>
  <si>
    <t>raziskovalci odseka F6</t>
  </si>
  <si>
    <t>PR-09455</t>
  </si>
  <si>
    <t xml:space="preserve">prof. dr. Uroš Cvelbar, raziskovalci, ki delajo na projektu </t>
  </si>
  <si>
    <t>Blaž Mikuž</t>
  </si>
  <si>
    <t>Termografska kamera za raziskovalne namene</t>
  </si>
  <si>
    <t>High-speed infrared camera for research</t>
  </si>
  <si>
    <t>P_XVII_069</t>
  </si>
  <si>
    <t>Po dogovoru z odgovorno osebo (blaz.mikuz@ijs.si)</t>
  </si>
  <si>
    <t>Please contact responsible person (blaz.mikuz@ijs.si)</t>
  </si>
  <si>
    <t>Kamera je namenjena termografskim meritvam hitrih procesov, tj. dolgovalovni IR 7.5 - 12.0 µm, 640 x 512 pixels, 1 kHz. Oprema ni prenosljiva in je na voljo le v laboratoriju.</t>
  </si>
  <si>
    <t>Camera is specialized for thermography of fast phenomena, i.e. long wave IR 7.5 - 12.0 µm, 640 x 512 pixels, 1 kHz. The equipment is available in our laboratory and it is not portable.</t>
  </si>
  <si>
    <t>L2-9210</t>
  </si>
  <si>
    <t>I0-0005</t>
  </si>
  <si>
    <t>Visokoločljivostni vrstični elektronski mikroskop s FEG izvorom, EDX sistemom in STEM detektorjem</t>
  </si>
  <si>
    <t>High-resolution FES SEM with EDX and STEM detector</t>
  </si>
  <si>
    <t>P_XVII_076</t>
  </si>
  <si>
    <t xml:space="preserve">Vrstični elektronski mikroskop v okviru Centra za elektronsko mikroskopijo in mikroanalizo (CEMM) je dostopen na podlagi on-line rezervacijskega sistem vsem tistim operaterjem IJS, ki so uspešno opravili tečaj, ki ga brezplačno organizira in izvaja kader CEMM. Za tiste odseke IJS, druge raziskovalne in izobraževalne institucije in industrijske partnerje, ki nimajo svojih operaterjev, izvede zahtevane analize kader CEMM. </t>
  </si>
  <si>
    <t>The scanning electron microscope within the Center for Electron Microscopy and Microanalysis (CEMM) is accessible via the on-line reservation system to all JSI operators who have successfully completed a teaching course organized and conducted free of charge by the CEMM personnel . For those departments of the JSI, other research and educational institutions and industrial partners that do not have their own operators, the required analyses are performed by the CEMM personnel.</t>
  </si>
  <si>
    <t xml:space="preserve">Visokoločljivostni vrstični elektronski mikroskop FEG SEM omogoča morfološko karakterizacijo različnih anorganskih in organskih materialov na nanometrskem nivoju, tudi pri zelo nizkih vzbujevalnih napetostih. Poleg tega omogoča mikroskop določevanje kemijske sestave, saj je mikroskop opremljen s sistemom EDX. Novo kvaliteto pa predstavlja detektor  za preiskave vzorcev v presevnem načinu.  </t>
  </si>
  <si>
    <t>The high-resolution FEG SEM scanning electron microscope enables the morphological characterization of various inorganic and organic materials at the nanometer level, even at very low excitation voltages. In addition, the microscope allows the determination of the chemical composition of materials since the microscope is equipped with the EDX system. A new quality is a detector for examining samples in transmission mode.</t>
  </si>
  <si>
    <t>122.58</t>
  </si>
  <si>
    <t>31.72</t>
  </si>
  <si>
    <t>Kombiniran sistem za nanofabrikacijo</t>
  </si>
  <si>
    <t>Nanofabrication system</t>
  </si>
  <si>
    <t>P_XVIII_072</t>
  </si>
  <si>
    <t>Kombiniran sistem za nanofabrikacijo omogoča izdelavo nanometrskih elektronskih vezij z
dvodimenzionalnimi in enodimenzionalnimi nanomateriali. Sestavlja ga optični stereo mikroskop visoke ločljivosti in AFM, ki sta funkcionalno sklopljena in vgrajena v posebno komoro, ki vsebuje elektronski evaporator in drugo opremo za izdelavo funkcionalnih vezij.</t>
  </si>
  <si>
    <t>The combined nanofabrication system enables the fabrication of nanometer electronic circuits with two-dimensional and one-dimensional nanomaterials. It consists of a high-resolution optical stereo microscope and AFM, which are functionally coupled and built into a special chamber containing an electronic evaporator and other equipment for functional circuits manufacturing.</t>
  </si>
  <si>
    <t>66717, 66727, 66831, 66875, 66876, 67144, 67786, 68992, 68993</t>
  </si>
  <si>
    <t>SNOM mikroskop</t>
  </si>
  <si>
    <t>SNOM Microscope</t>
  </si>
  <si>
    <t>P_XVIII_136</t>
  </si>
  <si>
    <t>Oprema je dostopna po predhodnem dogovoru. Kontakt preko e-pošte  janez.kovac@ijs.si</t>
  </si>
  <si>
    <t>Equipment is available on demand. Please contact janez.kovac@ijs.si</t>
  </si>
  <si>
    <t>Mikroskop omogoča karakterizacijo optičnih in morfoloških lastnosti površin trdnih materialov na nanometrskem nivoju</t>
  </si>
  <si>
    <t>Microscope allows characterization of optical and morphological properties of surfaces of solid materials on nanoscale</t>
  </si>
  <si>
    <t>Prometheus NT.48, Nano diferenčni dinamični fluorimeter (angl. nanoDSF, nano differential scanning fluorimetry)</t>
  </si>
  <si>
    <t>Prometheus NT.48, nano differential scanning fluorometry (nanoDSF)</t>
  </si>
  <si>
    <t>P_XVIII_087</t>
  </si>
  <si>
    <t>Oprema je dostopna po predhodnem dogovoru preko e-pošte: dusan.turk@ijs.si ali aleksandra.usenik@ijs.si</t>
  </si>
  <si>
    <t>The equipment is available upon e-mail request: dusan.turk@ijs.si or aleksandra.usenik@ijs.si</t>
  </si>
  <si>
    <t xml:space="preserve">Oprema je namenjena meritvam termične in kemične stabilnosti proteinov na osnovi njihove intrinzične fluorescence ter agregacije proteinov na osnovi upada intenzitete svetlobe, ki potuje skozi vzorec. Oprema omogoča paralelne meritve 48 vzorcev v kapilarah po 10 µL. </t>
  </si>
  <si>
    <t xml:space="preserve"> The equipment is used for measuring thermal and chemical stability of proteins based on their intrinsic  fluorescence as well as aggregation of proteins based on attenuation of the light 
going through the sample. Paralel measurements of 48 samples in 10µL capillaries are possible.</t>
  </si>
  <si>
    <t>14,59 EUR (0.5 EUR/standardna kapilara ali 2 EUR/visoko občutljiva kapilara)</t>
  </si>
  <si>
    <t>Neformalno sodelovanje</t>
  </si>
  <si>
    <t>Stipan Jonjič (Univerza v Rijeki)</t>
  </si>
  <si>
    <t>Pulzni napajalnik za magnetronsko naprševanje pri visoki pulzni moči</t>
  </si>
  <si>
    <t>Power supply for high impulse power magnetron sputtering</t>
  </si>
  <si>
    <t>P_XVIII_142</t>
  </si>
  <si>
    <t>Napajalnik deluje v sklopu vakuumskega sistema in magnetronskega izvira (katode). Zagotavlja kratke pulze (10-1000 µs) pri visoki vršni moči, kar omogoča popolno ionizacijo razpršenih atomov tarče</t>
  </si>
  <si>
    <t>The power supply is operational in line with a vacuum system and magnetron source (cathode). It provides short pulses (10-1000 µs) at high peak power which allows for a complete ionization of the sputtered target atoms.</t>
  </si>
  <si>
    <t>J2-2509</t>
  </si>
  <si>
    <t>J2-2513</t>
  </si>
  <si>
    <t>Okoljski vrstični elektronski mikroskop (ESEM) z veliko komoro, sistemom za analizo morfologije površin in EDX sistemom</t>
  </si>
  <si>
    <t>Environmental scanning electron microscope</t>
  </si>
  <si>
    <t>P_XVIII_157</t>
  </si>
  <si>
    <t>Okoljski vrstični elektronski mikroskop (ESEM) omogoča morfološko in kemijsko karakterizacijo različnih anorganskih in organskih materialov. Mikroskop je opremljen z veliko komoro za vzorce, sistemom EDX in programsko opremo za 3D predstavitev morfologije površine. Omogoča tudi opazovanje vzorcev pri nizkem vakuumu (do 4000 Pa) in je kot tak primeren za opazovanje vlažnih vzorcev.</t>
  </si>
  <si>
    <t xml:space="preserve">The environmental scanning electron microscope (ESEM) enables morphological and chemical characterization of various inorganic and organic materials. The microscope is equipped with large specimen chamber, EDX system and software for 3D surface morphology presentation. It also enables observation of specimens at low vacuum (up to 4000 Pa) and is as such suitable for observation of not completely dried specimens. </t>
  </si>
  <si>
    <t>P2-0405</t>
  </si>
  <si>
    <t>Sabina Markelj</t>
  </si>
  <si>
    <t xml:space="preserve">Spektrometer za spektroskopijo Augerjevih  elektronov </t>
  </si>
  <si>
    <t xml:space="preserve">  Spectrometer for Auger electron spectroscopy</t>
  </si>
  <si>
    <t>P_XVIII_057</t>
  </si>
  <si>
    <t xml:space="preserve">Nacin dostopa je po predhodnem dogovoru. Kontakt sabina.markelj@ijs.si. </t>
  </si>
  <si>
    <t>The method of access is by prior arrangement. Contact sabina.markelj@ijs.si.</t>
  </si>
  <si>
    <t xml:space="preserve">Spektrometer za spektroskopijo Augerjevih elektronov je namenjen za analizo površine
različnih materialov, še posebej pa omogoča: določitev kontaminacije vzorcev z ogljikovodiki, oksidi; analizo količine adsorbiranh molekul na preučevanih vzorcih ter analizno sestavo tankih plasti. </t>
  </si>
  <si>
    <t>The spectrometer for Auger electron spectroscopy is intended for the analysis of the surface of various materials, and in particular allows: determination of contamination of samples with hydrocarbons, oxides; analysis of the amount of adsorbed molecules on the studied samples and analytical composition of thin layers.</t>
  </si>
  <si>
    <t>Matjaž Žitnik, Primož Pelicon</t>
  </si>
  <si>
    <t>Rok Zaplotnik</t>
  </si>
  <si>
    <t>Generator za vzbujanje induktivno sklopljene plazme velike moči</t>
  </si>
  <si>
    <t xml:space="preserve">Generator with a high nominal power for the excitation of inductively coupled plasma </t>
  </si>
  <si>
    <t>P_XVIII_150</t>
  </si>
  <si>
    <t>Oprema je običajno dostopna od ponedeljka do petka med 8:00 in 14:00. Za dogovor o uporabi se je potrebno dogovoriti z vodjo Odseka za tehnologijo površin prof. Miranom Mozetičem.</t>
  </si>
  <si>
    <t>Equipment is usually available Monday through Friday between 8:00 and 14:00. It is necessary to talk about the use beforehand with the head of the Department of Surface Engineering prof. Miran Mozetič.</t>
  </si>
  <si>
    <t xml:space="preserve">Oprema se bo uporabljala za vzbujanje induktivno sklopljene plazme. Nominalna moč generatorja je velika, predvsem zaradi potrebe velike gostote moči plazme v H-načinu. Pri veliki gostoti moči namreč lahko plazmo vzdržujemo pri višjih tlakih (srednji vakuum), kar posledično pomeni večjo gostoto reaktivnih delcev. </t>
  </si>
  <si>
    <t>The equipment will be used for excitation of inductively coupled plasma. The nominal power of the generator is high, mainly due to the need for high plasma power density in H-mode. At high power densities, the plasma can be maintained at higher pressures (medium vacuum), which consequently means a higher density of reactive particles.</t>
  </si>
  <si>
    <t>L2-1834</t>
  </si>
  <si>
    <t>Alenka Vesel</t>
  </si>
  <si>
    <t>L2-2617</t>
  </si>
  <si>
    <t>Gregor Primc</t>
  </si>
  <si>
    <t>P2-0098</t>
  </si>
  <si>
    <t>Gregor Papa</t>
  </si>
  <si>
    <t xml:space="preserve">Visokozmogljiv hibridni adaptivni računski sistem </t>
  </si>
  <si>
    <t>High-performance hybrid adaptive computing system</t>
  </si>
  <si>
    <t>P_XVIII_064</t>
  </si>
  <si>
    <t>Oprema je dostopna preko infrastrukture SLING, po predhodnem dogovoru s skrbnikom.</t>
  </si>
  <si>
    <t xml:space="preserve"> The equipment is available through SLING infrastructure, upon agreement with the administrator.</t>
  </si>
  <si>
    <t>Oprema je namenjena hitri obdelavi kompleksnih podatkov. Hibridna oprema omogoča razvoj in testiranje sodobnih adaptivnih metod, ki temeljijo na računsko zahtevnih umetni in računski inteligenci.</t>
  </si>
  <si>
    <t>The equipment is intended for fast processing of complex data. Hybrid equipment allows the development and testing of modern adaptive methods based on computationally demanding artificial and computational intelligence.</t>
  </si>
  <si>
    <t>67501, 67502, 67503, 67504, 68882, 68944, 68945, 68991, 69027</t>
  </si>
  <si>
    <t>Matjaž Vencelj</t>
  </si>
  <si>
    <t>Segmentirani detektor z velikim prostorskim kotom</t>
  </si>
  <si>
    <t>Large solid angle segmented detector</t>
  </si>
  <si>
    <t>P_XVII_187</t>
  </si>
  <si>
    <t xml:space="preserve">Komunikacija z opisom zahtev meritve, tipa ionskega žarka na E-mail skrbnika. Za tujce tudi v okviru mednarodnega dostopa na pospeševalnik IJS, H2020 Radiate: https://www.ionbeamcenters.eu/ </t>
  </si>
  <si>
    <t xml:space="preserve">Communication with the description of the measurement specifics to the E-mail of the responsible person. Alternatively, transnational Access via the H2020 Radiate:https://www.ionbeamcenters.eu/  </t>
  </si>
  <si>
    <t>Segmentni detektor rentgenskih žarkov SDD je vgrajen v merilno postajo z ionskim mikrožarkom za mikro-PIXE. Omogoča elementno mapiranje vzorcev s pokrivanjem ekstremno velikega prostorskega kota 1 strd.</t>
  </si>
  <si>
    <t>The segmented X-ray SDD is mounted at the ion microprobe measuring chamber. It enables elemental mapping with micro_PIXE with extremely large solid angle 1 strd.</t>
  </si>
  <si>
    <t>Pelicon</t>
  </si>
  <si>
    <t>Hladilnik QD 3He/4He za ultranizke temperature</t>
  </si>
  <si>
    <t>3He/4He dilution refrigerator for ultra-low temperatures</t>
  </si>
  <si>
    <t>P_XVII_021</t>
  </si>
  <si>
    <t>Za uporabo opreme kontaktirajte prof. dr. Janeza Dolinška (janez.dolinsek@ijs.si) na Institutu Jožefa Stefana kadarkoli. Meritve izvajajo člani naše raziskovalne skupine, zunanji uporabniki lahko prisostvujejo meritvam.</t>
  </si>
  <si>
    <t>To use the equipment, please contact prof. dr. Janez Dolinšek (janez.dolinsek@ijs.si) at the Jožef Stefan Institute anytime. The measurements are executed by our trained researchers. External users can take part in the measurements.</t>
  </si>
  <si>
    <t>Hladilnik 3He/4He za ultranizke temperature omogoča meritve fizikalnih lastnosti materialov (električna upornost, magnetoupornost, specifična toplota in Hallov koeficient) v območju temperatur do 50 mK nad absolutno ničlo v magnetnih poljih do 9 T.</t>
  </si>
  <si>
    <t>Dilution refrigerator 3He/4He for ultralow temperatures enables measurements of physical properties of materials (electrical resistivity, magnetoresistance, specific heat, Hall coefficient) in the range of temperatures down to 50 mK above absolute zero at magnetic fields up to 9 T.</t>
  </si>
  <si>
    <t>Računske gruča</t>
  </si>
  <si>
    <t>HPC computer cluster</t>
  </si>
  <si>
    <t>P_XVIII_014</t>
  </si>
  <si>
    <t>65270 06</t>
  </si>
  <si>
    <t>P1-0389</t>
  </si>
  <si>
    <t>PR-05883-1 (EUROfusion, Education)</t>
  </si>
  <si>
    <t>Igor Lengar, Ivo Kodeli, Bor Kos, Domen Kotnik, Andrej Žohar</t>
  </si>
  <si>
    <t>Gašper Žerovnik, raziskovalci odseka F-8</t>
  </si>
  <si>
    <t>L2-8163, PR-08098, PR-05877</t>
  </si>
  <si>
    <t>Močnostni plazemski sistem za depozicijo nanosov tankih plasti s plazmo molekularnih plinov na vzorce večjih dimenzij</t>
  </si>
  <si>
    <t>Plasma system for the deposition of thin films with plasma of molecular gases on larger samples</t>
  </si>
  <si>
    <t>P_XVIII_037</t>
  </si>
  <si>
    <t>Oprema je običajno dostopna od ponedeljka do petka med 8:00 in 14:00. Za dogovor o uporabi se je potrebno dogovoriti z vodjo Odseka za tehnologijo površin.</t>
  </si>
  <si>
    <t>Equipment is usually available Monday through Friday between 8:00 and 14:00. It is necessary to talk about the use beforehand with the head of the Department of Surface Engineering.</t>
  </si>
  <si>
    <t>Sistem je primeren za pripravo vzorcev industrijsko pomembnih dimenzij. Posebnost naprave je v tem, da omogoča nanos plasti z uporabo različnih prekurzorjev na vzorce premera do 0.4 m ter regulacijo moči za vzbujanje nizkotlačne plazme do 12 kW.</t>
  </si>
  <si>
    <t>The system is designed for preparation of industrial-size samples. The device enables thin film coatings by using various precursors on samples up to 0.4 m in diameter and power regulation for sustaining low-pressure plasma up to 12 kW.</t>
  </si>
  <si>
    <t>L2-2616</t>
  </si>
  <si>
    <t>Matjaž Spreitzer</t>
  </si>
  <si>
    <t>UHV sistema za premikanje grelnika in tarč</t>
  </si>
  <si>
    <t>UHV heater- and target stage</t>
  </si>
  <si>
    <t>P_XVIII_170</t>
  </si>
  <si>
    <t>Po predhodnem dogovoru s skrbnikom (matjaz.spreitzer@ijs.si)</t>
  </si>
  <si>
    <t>By prior arrangement with corresponding persopn (matjaz.spreitzer@ijs.si)</t>
  </si>
  <si>
    <t>UHV sistema za premikanje grelnika in tarč v sistemu za pulzno lasersko nanašanje.</t>
  </si>
  <si>
    <t>UHV heater- and target stage for a pulsed laser depostion system.</t>
  </si>
  <si>
    <t>N2-0149</t>
  </si>
  <si>
    <t>N2-0187</t>
  </si>
  <si>
    <t>Manjši sistem za pulzno lasersko nanašanje</t>
  </si>
  <si>
    <t>Small pulsed laser deposition system</t>
  </si>
  <si>
    <t>P_XVII_188</t>
  </si>
  <si>
    <t>Manjši sistem za pulzno lasersko nanašanje je namenjen pripravi visoko-kakovostnih tankih plasti in heterostruktur.</t>
  </si>
  <si>
    <t>Small pulsed laser depostion system is used for the preparation of high-quality thin films and heterostructures.</t>
  </si>
  <si>
    <t>Hana Uršič Nemevšek</t>
  </si>
  <si>
    <t>Mikroskop na atomsko silo z moduli za piezoelektrične, električne in magnetne meritve</t>
  </si>
  <si>
    <t>Atomic force microscopy (AFM) with piezo-response force microscopy, conductive-atomic force microscopy and magnetic-force microscopy moduli</t>
  </si>
  <si>
    <t>P_XVIII_010</t>
  </si>
  <si>
    <t>po dogovoru: hana.ursic@ijs.si</t>
  </si>
  <si>
    <t>by agreement: hana.ursic@ijs.si</t>
  </si>
  <si>
    <t>Mikroskop na atomsko silo z različnimi moduli je zelo uporabno orodje za raziskovanje feroelektrične domenske strukture, feroelektričnih, piezoelektričnih in magnetnih lastnosti na lokalni (nanometrski) ravni.</t>
  </si>
  <si>
    <t xml:space="preserve">
An atomic force microscope with various modules is a very useful tool for investigating the ferroelectric domain structure, ferroelectric, piezoelectric, and magnetic properties at the local (nanometer) level.</t>
  </si>
  <si>
    <t>.6</t>
  </si>
  <si>
    <t>.1</t>
  </si>
  <si>
    <t>Hana Uršič</t>
  </si>
  <si>
    <t>Igor Mandić</t>
  </si>
  <si>
    <t>Sistem za meritve tranzientov v silicijevih detektorjih z dvofotonsko absorpcijo</t>
  </si>
  <si>
    <t>System for measurements of transients in silicon detectors caused by two photon abosrption.</t>
  </si>
  <si>
    <t>P_XVIII_107</t>
  </si>
  <si>
    <t>Oprema se nahaja na IJS, v laboratoriju odseka F9, Jamova 39, Ljubljana. Dostop do opreme je možen po dogovoru. Kontakt: igor.mandic@ijs.si</t>
  </si>
  <si>
    <t>The system is installed in the laboratory of F9 department at JSI, Jamova 39, Ljubljana. Equipment is available, for posibility of usage please contact igor.mandic@ijs.si</t>
  </si>
  <si>
    <t>Sistem je namenjen meritvam tranzientov, ki jih v silicijevih detektorjih povzročimo z dvofotonsko absorpcijo s ~ 100 fs pulzi laserske svetlobe z valovno dolžino 1560 nm.</t>
  </si>
  <si>
    <t>The system enables measruements of transients in silicon detectors caused by two photon absorption with ~100 fs pulses of laser light  with wavelength of 1560 nm.</t>
  </si>
  <si>
    <t>Matic
Lozinšek</t>
  </si>
  <si>
    <t>Integriran sistem za sintezo in karakterizacijo spojin pod inertnimi pogoji, pri nizkih
temperaturah in pod visokimi tlaki</t>
  </si>
  <si>
    <t>Integrated system for synthesis and characterisation of compounds under inert conditions, at low temperatures, and at high pressure</t>
  </si>
  <si>
    <t>P_XIX_001</t>
  </si>
  <si>
    <t>Uporaba je možna po predhodnem dogovoru (matic.lozinsek@ijs.si)</t>
  </si>
  <si>
    <t>Access is possible upon demand (matic.lozinsek@ijs.si)</t>
  </si>
  <si>
    <t>Sistem suhih celic omogoča delo v inertni atmosferi N2 (O2, H2O &lt; 1 ppm), ATR-FTIR karakterizacijo, pregled vzorcev s stereomikroskopom, in sušenje topil</t>
  </si>
  <si>
    <t>Glovebox system enables the work in inert N2 atomsphere (O2, H2O &lt; 1 ppm), ATR-FTIR characterization, stereomicroscopy, and solvent drying</t>
  </si>
  <si>
    <t>69217
70673
70674
71180
71313 
70677
70676
69720
69976
69193
69816
69817
69818
70271
70272
71941
71940
71939
71938</t>
  </si>
  <si>
    <t>N1-0189</t>
  </si>
  <si>
    <t>N1-0225</t>
  </si>
  <si>
    <t>ERC StG HiPeR-F</t>
  </si>
  <si>
    <t>Leon
Cizelj</t>
  </si>
  <si>
    <t>Nadgradnja visokozmogljive računske gruče</t>
  </si>
  <si>
    <t>P_XIX_002</t>
  </si>
  <si>
    <t>Računalniška gruča za izvajanje znanstvenih računskih simulacij. Hitra mrežna komunikacija med računskimi vozlišči omogoča dobro skaliranje večprocesnih izračunov. Oprema vsebuje 24 računskih vozlišč po 2 procesorja, vsak z 28 jedri in 196GB spomina.</t>
  </si>
  <si>
    <t>Compute cluster for fast scientific calculations. Fast interconnect enables a good calculation scalability of multinode multicore jobs. Equipment consists of 23 compute nodes with 2 socket processors. each with 28 cores and 196GB of memory.</t>
  </si>
  <si>
    <t>P2-0405-1</t>
  </si>
  <si>
    <t>Boštjan Končar</t>
  </si>
  <si>
    <t>L2-1827</t>
  </si>
  <si>
    <t>L2-1828</t>
  </si>
  <si>
    <t>NC-0026</t>
  </si>
  <si>
    <t>PR-10884</t>
  </si>
  <si>
    <t>Nadgradnja računalniške gruče po sistemu »na
ključ«</t>
  </si>
  <si>
    <t>P_XIX_003</t>
  </si>
  <si>
    <t>Glede na proste kapacitete in ob predhodnem dogovoru je oprema na voljo preko bojan.zefran@ijs.si. Več informacij je na: https://f8.ijs.si/gruce-f8/.</t>
  </si>
  <si>
    <t xml:space="preserve"> Depending on the availability of the resources the arrangements can be made through bojan.zefran@ijs.si. More information on: https://f8.ijs.si/gruce-f8/.</t>
  </si>
  <si>
    <t>Računalniška gruča z večjim številom jeder, namenjena izračunom, ki kjer lahko uporabimo paralelno računanje za pospešitev računanja. Nadgradnja gruče vsebuje 20 računskih vozlišč, ki vsebujejo po 2 28 jedrna procesorja  in vsaj 192 GB spomina.</t>
  </si>
  <si>
    <t xml:space="preserve">Compute cluster with large number of CPU cores for simulations that can take advantage of parallel computing. Cluster upgrade consists of 20 nodes with 2 28-core processors and at least 192 GB of memory.  </t>
  </si>
  <si>
    <t>PR-11716-1 (EUROfusion)</t>
  </si>
  <si>
    <t>P2-0405-23 (EUROfusion education)</t>
  </si>
  <si>
    <t>Domen Kotnik, Andrej Žohar</t>
  </si>
  <si>
    <t>Razširitev računske gruče s hitrimi rezinami z
veliko pomnilnika</t>
  </si>
  <si>
    <t>Expansion of the computer cluster with fast high-memory nodes</t>
  </si>
  <si>
    <t>P_XIX_023</t>
  </si>
  <si>
    <t>Computing in the fields of solid state physics, particle physics,  biophysics and quantum physics.</t>
  </si>
  <si>
    <t>71881, 71882</t>
  </si>
  <si>
    <t>P1-0416</t>
  </si>
  <si>
    <t>Janez
Dolinšek</t>
  </si>
  <si>
    <t>Hladilnik 3He za SQUID magnetometer 7T</t>
  </si>
  <si>
    <t>3He refrigerator for SQUID magnetometer 7T</t>
  </si>
  <si>
    <t>P_XIX_024</t>
  </si>
  <si>
    <t>Hladilnik 3He za SQUID magnetometer omogoča meritve magnetnih lastnosti materialov v območju temperatur do 400 mK nad absolutno ničlo v magnetnih poljih do 7 T.</t>
  </si>
  <si>
    <t>3He refrigerator for SQUID magnetometer enables measurements of magnetic properties of materials in the range of temperatures down to 400 mK above absolute zero at magnetic fields up to 7 T.</t>
  </si>
  <si>
    <t>P6-0282</t>
  </si>
  <si>
    <t>Marijan
Nečemer</t>
  </si>
  <si>
    <t>Mikro-XRF analitski mikroskop</t>
  </si>
  <si>
    <t>Mikro XRF for elemental  imaging</t>
  </si>
  <si>
    <t>P_XIX_036</t>
  </si>
  <si>
    <t>po dogovoru marijan.necemer@ijs.si</t>
  </si>
  <si>
    <t>by agreement marijan.necemer@ijs.si</t>
  </si>
  <si>
    <t>elementni imaging z micro XRF</t>
  </si>
  <si>
    <t>elemental imaging by XRF microscop</t>
  </si>
  <si>
    <t>Marijan Nečemer</t>
  </si>
  <si>
    <t>Igor
Mekjavić</t>
  </si>
  <si>
    <t>P_XIX_041</t>
  </si>
  <si>
    <t>69769, 71260</t>
  </si>
  <si>
    <t>Miran
Mozetič</t>
  </si>
  <si>
    <t>Plazemska naprava za in-situ meritve VUV in UV
sevanja med obdelavo površin trdnih materialov</t>
  </si>
  <si>
    <t xml:space="preserve">Plasma device for in-situ measurements of VUV and UV radiation during treatment of solid materials </t>
  </si>
  <si>
    <t>P_XIX_042</t>
  </si>
  <si>
    <t>Oprema je običajno dostopna od ponedeljka do petka med 8:00 in 14:00. Za dogovor o uporabi se je potrebno dogovoriti z vodjo Odseka za tehnologijo površin in skrbnikom. Opravljanje analiz glede n.a ceno po dogovoru</t>
  </si>
  <si>
    <t>Equipment is usually available Monday through Friday between 8:00 and 14:00. It is necessary to talk about the use beforehand with the head of the Department of Surface Engineering and equipment's caretaker. Upon agreement, performing price-based analyzes.</t>
  </si>
  <si>
    <t>Sistem je primeren za obdelavo trdnih vzorcev, ki so nameščeni v plazemsko komoro ali pa padajo skoznjo. Sistem omogoča obdelavo s plazmo nizke (nekaj 100 W) in visoke (nekaj 10 kW) moči. Omogoča tudi sprotno spremljenje optičnih spektrov v UV in VUV področju.</t>
  </si>
  <si>
    <t>The system is suitable for processing solid samples that are placed in the plasma chamber or fall through it. The system allows plasma processing of low (some 100 W) and high (some 10 kW) power. It also enables real-time monitoring of optical spectra in the UV and VUV range.</t>
  </si>
  <si>
    <t>Rok Zaplotnik, Gregor Primc</t>
  </si>
  <si>
    <t>Vladimir
Cindro</t>
  </si>
  <si>
    <t>Avtomatska preskuševalna postaja elektronskih
komponent</t>
  </si>
  <si>
    <t xml:space="preserve">Automatic probe station for testing of electronic components </t>
  </si>
  <si>
    <t>P_XIX_046</t>
  </si>
  <si>
    <t>Oprema je dostopna po predhodnem dogovoru. Kontakt preko e-pošte  na naslovu  vladimir.cindro@ijs.si</t>
  </si>
  <si>
    <t xml:space="preserve">Eqiuipment is available on demand. Please contact vladimir. cindro@ijs.si </t>
  </si>
  <si>
    <t xml:space="preserve">Oprema je namenjena  testiranju  mikrovezij in merjenju lastnosti strukturiranih polprevodnikov. Kontaktiranje je pogojeno s probno kartico, ki je posebej izdelana  za merjeno vezje.  </t>
  </si>
  <si>
    <t>The equipment is intended for testing microcircuits and measuring the properties of structured semiconductors. Contacting is conditioned by a test card, which is specially designed for the measured circuit.</t>
  </si>
  <si>
    <t>Raziskovalci odseka</t>
  </si>
  <si>
    <t>Benjamin
Zorko</t>
  </si>
  <si>
    <t>320 kV rentgenski sistem za realizacijo
dozimetričnih standardov</t>
  </si>
  <si>
    <t>320 kV X - ray system for realization of dosimetric standards</t>
  </si>
  <si>
    <t>P_XIX_060</t>
  </si>
  <si>
    <t>Oprema je nameščena v Laboratoriju za dozimetrične standarde na IJS. Ker gre za prostore, ki so pod stalnim video sevalnim nadzorom, se je potrebno predhodno dogovoriti z vodjem laboratorija, Boštjanom Črničem, mag. med. fiz. Delo v laboratoriju lahko poteka le pod nadzorom vodje laboratorija.</t>
  </si>
  <si>
    <t>The equipment is installed in the Laboratory for Dosimetric Standards at the JSI. The facilities are under permanent video and radiation surveillance. Prior the use of the equipment, the arrangements must be made with the head of the laboratory, Boštjan Črnič, mag. med. phys. The work in the laboratory can only take place under the supervision of the head of the laboratory.</t>
  </si>
  <si>
    <t>Predmet javnega naročila je bila dobava, montaža in zagon  320 kV rentgenskega sistema za realizacijo dozimetričnih standardov, ki ga bomo uporabljali za razširitev obsega kalibracij nacionalnega meroslovnega sistema in raziskovalne študije na različnih raziskovalnih področjih fizike, tehnike in drugih ved. 320 kV rentgenski sistem z rentgensko cevjo MXR-320/26 bo omogočal emisijo fotonov z energijami od 15 do 320 KeV.</t>
  </si>
  <si>
    <t xml:space="preserve">The subject of public tender is supply, installation and start up of of the  320 kV X-ray system for the realization of dosimetric standards, which will be used to broaden the scope of calibrations in the framework of the national metrology system and research studies in various research fields of physics, engineering and other sciences. The 320 kV X-ray system with X-ray tube MXR 320/26 will enable the emission of photons with energies from 15 to 320 KeV.        </t>
  </si>
  <si>
    <t>PR-00674</t>
  </si>
  <si>
    <t>Boštjan Črnič</t>
  </si>
  <si>
    <t>PR-00608</t>
  </si>
  <si>
    <t>Klara Poiškruh</t>
  </si>
  <si>
    <t>PR-11529</t>
  </si>
  <si>
    <t>Sašo Džeroski</t>
  </si>
  <si>
    <t>Oprema za uporabo metod umetne inteligence v znanosti</t>
  </si>
  <si>
    <t>Equipment for use of AI methods in science</t>
  </si>
  <si>
    <t>P_XIX_068</t>
  </si>
  <si>
    <t>Čas dostopa do opreme vsak delovni dan od 8:00 do 16:00 po predhodnem dogovoru s skrbnikom. Glede pogojev dostopa in razpoložljivosti kontaktirati Martina Žnidaršiča (martin.znidarsic@ijs.si)</t>
  </si>
  <si>
    <t>The equipment is avaliable upon request every day from 8 am to 4 pm. For access conditions and availabilty contact Martin Žnidaršič (martin.znidarsic@ijs.si)</t>
  </si>
  <si>
    <t>Raziskovalci odseka E8</t>
  </si>
  <si>
    <t>Matjaž
Vencelj</t>
  </si>
  <si>
    <t>Vakuumska eksperimentalna postaja za jedrsko
astrofiziko</t>
  </si>
  <si>
    <t>Experimental vacuum station for nuclear astrophysics</t>
  </si>
  <si>
    <t>P_XIX_077</t>
  </si>
  <si>
    <t>Oprema je dostopna po predhodnem dogovoru na naši lokaciji. Kontakt preko e-pošte  na naslovu  matjaz.vencelj@ijs.si</t>
  </si>
  <si>
    <t xml:space="preserve">Equipment available on demand, at our location only. Please contact matjaz.vencelj@ijs.si </t>
  </si>
  <si>
    <t>Oprema je namenjena za rekonfigurabilne merilne postavitve v nizkoenergijski jedrski astrofiziki.</t>
  </si>
  <si>
    <t>The equipment serves as a reconfigurable experimental station for low-energy nuclear astrophysics experiments.</t>
  </si>
  <si>
    <t>Tadej Rojac</t>
  </si>
  <si>
    <t>Merilni sistemi za karakterizacijo kompleksnih termo-elektro-mehanskih lastnosti
feroelektričnih materialov</t>
  </si>
  <si>
    <t>Measurement systems for characterization  of complex thermo-electro-mechanical properties of ferroelectric materials</t>
  </si>
  <si>
    <t>P_XIX_080</t>
  </si>
  <si>
    <t xml:space="preserve">Oprema je dostopna  po predhodnem dogovoru preko email naslova tadej.rojac@ijs.si. Uporaba večjega dela opreme zahteva predhodno učenje in demonstracijo, ki se jo izvede po predhodnem dogovoru na isti email naslov..    </t>
  </si>
  <si>
    <t xml:space="preserve">The equipment  can be booked by contacting the reponsible person (tadej.rojac@ijs.si). The usage  of a great part of the  equipment requires training and demonstration , which can be arranged through the same contact.  </t>
  </si>
  <si>
    <t xml:space="preserve">Oprema je namenjena celoviti karakterizaciji elektro-termo-mehanskih lastnosti feroelektirčnih in sorodnih materialov, kar vključuje dielektričnost, piezoelektričnost, piroelektričnost, električno prevodnost in termoelektrični odziv. Meritve je možno opraviti na raznih vzorcih raznih oblik, kot so volumenska kermika, debele in tanke plasti.    </t>
  </si>
  <si>
    <t>The equipment is intended for a complete set of electro-thermo-mechanical measurements of ferroelectric and related materials, including dielectric permittivity,  pyezoelectricity, piroelectricity, electrical conductivity and thermoelectric effect. The measurements can be performed on samples of different shapes, such as ceramics, thick and thin films.</t>
  </si>
  <si>
    <t>69662, 69766, 69767, 69795, 69765, 70303, 70302, 70452, 70576, 70631, 70630, 70629, 70628,70627, 71154, 71146, 70622, 70621, 70620, 70619, 70618, 71187,
54036, 71453, 71458, 71586</t>
  </si>
  <si>
    <t>Mirela
Dragomir</t>
  </si>
  <si>
    <t>Oprema za študij lastnosti in strukture
materialov pod visokimi tlaki</t>
  </si>
  <si>
    <t>Equipment for the investigation of structure and properties of materials under high pressure</t>
  </si>
  <si>
    <t>P_XIX_083</t>
  </si>
  <si>
    <t>Oprema se nahaja v »Laboratoriju za kemijo pod ekstremnimi pogoji« (http://eccl.ijs.si) ECCL. Uporaba opreme je omogočena samo za strokovno usposobljene uporabnike. Dostop se uredi preko dogovora s kontaktno osebo, dr. Mirelo Dragomir. Cena meritev je odvisna od zahtevnosti eksperimentov in interpretacije podatkov. Informacijo o ceni dobite od skrbnika ob dogovoru za izvedbo eksperimentov. Čas dostopa je odvisen od zasedenosti opreme.</t>
  </si>
  <si>
    <t>The equipment is located at the "Extreme Conditions Chemistry Laboratory" under (http://eccl.ijs.si) ECCL. Researchers with proper training on the high-pressure equipment can get access through the contact person, dr. Mirela Dragomir. The price depends on the type of measurement and the complexity of data collection and interpretation. The information about the price is obtained from the contact person before the agreement for measurements. The availability of the equipment depends on the ongoing research activities in the eccl.</t>
  </si>
  <si>
    <t>Oprema nam omogoča preiskave povezav struktura–lastnosti pod zelo visokim tlakom, in sicer preiskave sprememb strukture, magnetnih in elektronskih lastnosti snovi pod hidrostatskim tlakom v območju GPa. Oprema vključuje specializirane, zelo natančne visokotlačne celice z diamantnimi nakovali.</t>
  </si>
  <si>
    <t>The equipment enables the investigate the structure-properties relationship under high pressures (Gpa range), namely investigations of changes in the structure, magnetic and electronic properties. The equipment includes specialized, high-precision diamond anvil cells.</t>
  </si>
  <si>
    <t>Mirela Dragomir</t>
  </si>
  <si>
    <t>J2-2496</t>
  </si>
  <si>
    <t>Srečo
Davor
Škapin</t>
  </si>
  <si>
    <t>Nadgradnja rentgenskih difraktometrov</t>
  </si>
  <si>
    <t>Upgrading of X-Ray powder diffractometer with new operating system and data databases.</t>
  </si>
  <si>
    <t>P_XIX_088</t>
  </si>
  <si>
    <t>By prior arrangement with corresponding person (matjaz.spreitzer@ijs.si)</t>
  </si>
  <si>
    <t>Nova oprema omogoča zanesljivejše in kvalitetnejše analize kristaliničnih materialov, tako v obliki prahov, kot tudi ploščic, tankih plasti.</t>
  </si>
  <si>
    <t>X-Ray diffraction analysis</t>
  </si>
  <si>
    <t>38402
71185
71184
70787
70786
70785
70784</t>
  </si>
  <si>
    <t>Srečo Škapin</t>
  </si>
  <si>
    <t>J1-3026</t>
  </si>
  <si>
    <t>J1-3025</t>
  </si>
  <si>
    <t>Miran
Čeh</t>
  </si>
  <si>
    <t>State-of-the-art vrstični presevni elektronski
mikroskop z ultimativno slikovno in energijsko
ločljivostjo</t>
  </si>
  <si>
    <t>State-of-the-art scanning transmission electron microscope with ultimate imaging and energy resolution</t>
  </si>
  <si>
    <t>P_XIX_108</t>
  </si>
  <si>
    <t>K nakupu mikroskopa je prispevalo sredstva 14 odsekov IJS in KI in IMT. Čas dostopa posameznih deležnikov do uporabnega časa na mikroskopu je sorazmeren z višino sofinanciranja nakupa mikroskopa. Do mikroskopa lahko dostopajo vsi kvalificirani operaterji preko on-line rezervacijskega sistema.</t>
  </si>
  <si>
    <t>Funds to purchase the microscope were provided, apart from the ARRS, by 14 JSI departments as well as by the KI and IMT. The operating time to the microscope for individual stakeholders is proportional to the amount of their co-financing of the purchase. The microscope can be accessed by all qualified operators via the online reservation system.</t>
  </si>
  <si>
    <t xml:space="preserve">Mikroskop je namenjen preiskavam strukture in kemijske sestave anorganskih in organskih materialov na nanometrskem, atomarnem in sub-atomarnem nivoju. Gre za vrhunsko aparaturo, ki je po svojih performansah med najboljšimi v EU in je predpogoj za izvajanje konkurenčnih raziskava na področju materialov in nanoznanosti. </t>
  </si>
  <si>
    <t>The microscope is intended for investigations of the structure and chemical composition of inorganic and organic materials at the nanometer, atomic and sub-atomic level. It is a state-of-the-art equipment and one of the best in the EU in terms of its performance. As such it is a prerequisite for conducting competitive research in the field of materials and nanosciences.</t>
  </si>
  <si>
    <t>cca 140.000,00 EUR/leto</t>
  </si>
  <si>
    <t>2 FTE-ja</t>
  </si>
  <si>
    <t>I0-0005; Infrastrukturni program je nosilec projekta in upravljalec projekta</t>
  </si>
  <si>
    <t xml:space="preserve">Mikroskop uporablja 10 programskih skupin IJS  </t>
  </si>
  <si>
    <t>Preparativna ultracentrifuga z rotorji in
rezalnikom centrifugirk</t>
  </si>
  <si>
    <t>Preparative ultracentrifuge with rotors and tube slicer</t>
  </si>
  <si>
    <t>P_XIX_109</t>
  </si>
  <si>
    <t>Oprema je nameščena v laboratoriju B417D Odseka za molekularne in biomedicinske znanosti (IJS). Uporaba opreme po predhodnem dogovoru (jernej.sribar@ijs.si).</t>
  </si>
  <si>
    <t>The equipment is installed in laboratory B417D of the Department of Molecular and Biomedical Sciences (JSI). The equipment is available by prior arrangement (jernej.sribar@ijs.si).</t>
  </si>
  <si>
    <t>Oprema omogoča centrifugiranje vzorcev pri visokih obratih in omogoča pripravo subcelularnih frakcij, ločbo lipoproteinov, virusov, virusnih delcev, nanodelcev ter izolacijo RNA in plazmidne DNA.</t>
  </si>
  <si>
    <t>The equipment enables high-speed  centrifugation of samples and allows the preparation of subcellular fractions, the separation of lipoproteins, viruses, viral particles, nanoparticles and the isolation of RNA and plasmid DNA.</t>
  </si>
  <si>
    <t>Jernej Šribar</t>
  </si>
  <si>
    <t>Emanuela Senjor</t>
  </si>
  <si>
    <t>Gregor
Dolanc</t>
  </si>
  <si>
    <t>Oprema za raziskave in aplikacije na področju
tehnologije vodenja</t>
  </si>
  <si>
    <t>Equipment for research and application of the field of control technologies</t>
  </si>
  <si>
    <t>P_XIX_112</t>
  </si>
  <si>
    <t>Oprema je dostopna po dogovoru, kontakt Gregor Dolanc (gregor.dolanc@ijs.si)</t>
  </si>
  <si>
    <t>Equipment is available upon agreement, please contact Gregor Dolanc (gregor.dolanc@ijs.si)</t>
  </si>
  <si>
    <t>Računalniška oprema za obdelavo podatkov, modeliranje in razvoj sistemov za vodenje. 
Merilna oprema proizvajalca Moor Electronics za izvedbo meritev na pacientih (laserski merilnik pretoka krvi,
merilnik nivoja kisika in temperature v tkivih,
merilnik nivoja globoke koncentracije kisika v tkivih)</t>
  </si>
  <si>
    <t>Computer equipment for data processing, modeling and development of control systems.
Measuring equipment from Moor Electronics to perform measurements on patients (laser blood flow meter,
oxygen level and temperature meter,
deep tissue oxygen level meter)</t>
  </si>
  <si>
    <t>69812
69821
70056
70021
70022
70023
70024
70585
71135
71133
71430
71263
71264</t>
  </si>
  <si>
    <t>4, 20, 25, 26, 59, 63</t>
  </si>
  <si>
    <t>Raziskovalci odseka E2</t>
  </si>
  <si>
    <t>Sašo
Šturm</t>
  </si>
  <si>
    <t>Ultra visokotlačni tekočinski kromatograf s PDA
detektorjem</t>
  </si>
  <si>
    <t>Ultra-Performance Liquid Chromatography apparatus with PDA detector</t>
  </si>
  <si>
    <t>P_XIX_120</t>
  </si>
  <si>
    <t xml:space="preserve">Oprema bo večino časa zasedena, ker jo bo uporabljal robot. Do opreme bo mogoče dostopati le po predhodnem dogovoru s skrbnikom sistema, saj bo nameščena v sobi, kjer bo delal robot. </t>
  </si>
  <si>
    <t>The equipment will be occupied most of the time because it will be used by a robot. The equipment will be accessible only by prior arrangement with the system administrator, as it will be installed in the ro</t>
  </si>
  <si>
    <t xml:space="preserve">UPLC je kromatografska tehnika, ki se uporablja za ločevanje, identifikacijo in kvantifikacijo organskih spojin, raztopljenih v tekoči fazi. </t>
  </si>
  <si>
    <t>UPLC is a chromatography technique used for separation, identification and quantification of organic compounds dissolved in liquid phase.</t>
  </si>
  <si>
    <t>Belisa Alcantara Marinho</t>
  </si>
  <si>
    <t>Igor
Muševič</t>
  </si>
  <si>
    <t>Sistem za razvoj integriranih optičnih logičnih
vezij</t>
  </si>
  <si>
    <t>P_XIX_122</t>
  </si>
  <si>
    <t>Rezervacije dostopa do opreme se opravljajo na povezavi: https://teamup.com/login . Termin se določi v soglasju s skrbnikom opreme prof. I.Muševičem</t>
  </si>
  <si>
    <t>Reservations for the use of equipment are registered at: https://teamup.com/login The time slot for the measurements is coordinated by the person in charge of the equipment, Prof. I.Muševič.</t>
  </si>
  <si>
    <t>Nastavljivi nanosekundni laser z osnovno valovno dolžino 532 nm in variabilno valovno dolžino nastavljivega žarka v območu 400 nm do 2400 nm.</t>
  </si>
  <si>
    <t>Nanosecond tuneable laser with base output at 532 nm and tuneable output frim 400 nm to 2400 nm.</t>
  </si>
  <si>
    <t>PR-10099</t>
  </si>
  <si>
    <t>Matjaž
Spreitzer</t>
  </si>
  <si>
    <t>RHEED sistem s pripadajočo opremo</t>
  </si>
  <si>
    <t>P_XIX_124</t>
  </si>
  <si>
    <t>70210, 70725</t>
  </si>
  <si>
    <t>Dragan D.
Mihailović</t>
  </si>
  <si>
    <t>Sistem za nelinearno spektroskopijo in
mikroskopijo v širokem energijskem območju z
dodatki</t>
  </si>
  <si>
    <t>System for nonlinear spectroscopy and microscopy in a wide energy range with accessories</t>
  </si>
  <si>
    <t>P_XIX_126</t>
  </si>
  <si>
    <t>Sistem za nelinearno spektroskopijo in mikroskopijo v širokem energijskem območju z dodatki omogoča proučevanje različnih materialov v okviru dveh tehnologij: (1) Nelinearne resonančne ekstremne ultravijolične spektroskopije in (2) Nelinearne optične mikroskopije.</t>
  </si>
  <si>
    <t>The system for nonlinear spectroscopy and microscopy in a wide energy range with accessories allows the study of various materials in two technologies: (1) Nonlinear resonant extreme ultraviolet spectroscopy and (2) Nonlinear optical microscopy.</t>
  </si>
  <si>
    <t>69572
70689
71045
71047
71046
70783
70782
70781
71044
70841
71016
71051
71083
71082
71081
71077
71076
71075
70767
70766
70765
70764
70763
71096
71095
71156
71172
70842
71103
70760
70759
70758
70757
71199
71197
71094
71121
71120
71119
71118
71117
70513
71140
71280
71099
71098
69651
70037
71162
41290
71349
71348
71374
71419</t>
  </si>
  <si>
    <t>Andrej
Filipčič</t>
  </si>
  <si>
    <t>Nadgradnja distribuiranega računskega vozlišča SiGNET Tier-2.</t>
  </si>
  <si>
    <t>Upgrade of SiGNET-T2 distributed cluster</t>
  </si>
  <si>
    <t>P_XIX_145</t>
  </si>
  <si>
    <t>Omogočen oddaljen dostop za vse uporabnike SLING infrastrukture preko strežnika ARC-CE</t>
  </si>
  <si>
    <t>Remote access for SLING users through ARC Computing Element</t>
  </si>
  <si>
    <t>Računska gruča za intenzivno obdelavo podatkov in računske simulacije, predvsem pri eksperimentih ATLAS in Belle-II</t>
  </si>
  <si>
    <t>Compute cluster for intensive data processing primarily for ATLAS and Belle-II experiments</t>
  </si>
  <si>
    <t>71350
71372
71370
71369
71368
71367
71366
71365
71364
71363
71362
71361
71360
71359
71358
71371</t>
  </si>
  <si>
    <t>raziskovalci</t>
  </si>
  <si>
    <t>Marko
Mikuž</t>
  </si>
  <si>
    <t>Obnova centra za analizo podatkov SiGNET</t>
  </si>
  <si>
    <t>Upgrade of analysis facility at SiGNET</t>
  </si>
  <si>
    <t>P_XIX_157</t>
  </si>
  <si>
    <t>Uporaba diskovnega prostora preko sistema dCache in Ceph</t>
  </si>
  <si>
    <t>Storage access through dCache and Ceph</t>
  </si>
  <si>
    <t>Diskovni prostor se uporablja za začasno shrambo vmesnih podatkov ter za obdelavo podatkov pri fizikalnih analizah</t>
  </si>
  <si>
    <t>Disk space used for temporary dataset storage and for permanent storage of analysis datasets</t>
  </si>
  <si>
    <t>XJET, Izrael 3D tiskalnik za kovinske materiale in keramiko, preimenovan v Hage 3D tiskalnik</t>
  </si>
  <si>
    <t>XJET, Israel 3D printer for metal materials and ceramics, renamed to Hage 3D material extrusion printer</t>
  </si>
  <si>
    <t>Po predhodnem dogovru s skrbnikom (mail skrbnika)</t>
  </si>
  <si>
    <t>By prior arrangement with the administrator (administrator's mail)</t>
  </si>
  <si>
    <t>Izdelava prototipov kompleksnih oblik z ekstruzijo materiala. Možnost uporabe kompozitnih materialov</t>
  </si>
  <si>
    <t>Prototyping of compelex shapes with materila extrusion. Can be used with composite materials.</t>
  </si>
  <si>
    <t>65499, 70724</t>
  </si>
  <si>
    <t>Benjamin Podmiljšak (K7)</t>
  </si>
  <si>
    <t>PR-12426</t>
  </si>
  <si>
    <t>PR-12539</t>
  </si>
  <si>
    <t>Spomenka Kobe (K7)</t>
  </si>
  <si>
    <t>Andraž Kocjan (K7)</t>
  </si>
  <si>
    <t>Kontrolni sistem pospeševalnika Tandetron</t>
  </si>
  <si>
    <t>P_XVIII_018</t>
  </si>
  <si>
    <t xml:space="preserve">Oprema je dostopna  akademskim institucijam in gospodarskim družbam (primoz.pelicon@ijs.si), kot tudi raziskovalcem in industriji iz evropskega raziskovalnega prostora (EU H2020 RADIATE, https://www.ionbeamcenters.eu/). </t>
  </si>
  <si>
    <t>The equipment is available for national users at the contact "primoz.pelicon@ijs.si", as well as to the international users via EU Transbnational Access  (EU H2020 RADIATE, https://www.ionbeamcenters.eu/).</t>
  </si>
  <si>
    <t>Kontrolni sistem pospeševalnika nadzira delovanje celotnega sklopa strojne opreme od ionskih virov, pospeševanja in oblikovanja visokoenergijskih žarkov, kot tudi injeciranja v izbrano žarkovno linijo na pospeševalniku Instituta Jožef Stefan.</t>
  </si>
  <si>
    <t>The control system of the tandetron accelerator is providing the regulation and monitoring feedback of all the components of the ion accelerator, starting from the ion sources, beam shaping and acceleration, as well as beam injection into one of the beamlines at the tandem ion accelerator of Jožef Stefan Institute.</t>
  </si>
  <si>
    <t>Primož Vavpetič</t>
  </si>
  <si>
    <t>Magnetometer z tresočim vzorcem za termomagnetne meritve v različnih atmosferah</t>
  </si>
  <si>
    <t>Shaking sample magnetometer for thermomagnetic measurements in different atmospheres</t>
  </si>
  <si>
    <t>P_XVIII_027</t>
  </si>
  <si>
    <t>Karakterizacija magnetnih materialov v magnetnem polju, pri različnih temperaturah in atmosferah.</t>
  </si>
  <si>
    <t>Characterization of magnetic materials in a magnetic field, at different temperatures and atmospheres.</t>
  </si>
  <si>
    <t>PR-10730</t>
  </si>
  <si>
    <t>PR-10604-1</t>
  </si>
  <si>
    <t>Kristina Žužek</t>
  </si>
  <si>
    <t>Boštjan Jenčič</t>
  </si>
  <si>
    <t>Ionska optika za nanožarek</t>
  </si>
  <si>
    <t>P_XVIII_074</t>
  </si>
  <si>
    <t xml:space="preserve">Oprema je dostopna  akademskim institucijam in gospodarskim družbam (bostjan.jencic@ijs.si), kot tudi raziskovalcem in industriji iz evropskega raziskovalnega prostora (EU H2020 RADIATE, https://www.ionbeamcenters.eu/). </t>
  </si>
  <si>
    <t>The equipment is available for national users at the contact bostjan.jencic@ijs.si, as well as to the international users via EU Transbnational Access  (EU H2020 RADIATE, https://www.ionbeamcenters.eu/).</t>
  </si>
  <si>
    <t>Ionska optika je namenjena fokusiranju visokoenergijskih ionskih žarkov na premere žarkov manjše od enega mikrometra. S temi žarki izvajamo elemnetno in molekularno kartiranje vzorcev, kot tudi površinsko strukturirano implantacijo ionov.</t>
  </si>
  <si>
    <t>The ion optics forms high energy focused ion beam with sub-micrometre diameter, used for elemental and molecular mapping, as well as for patterned ion implantation.</t>
  </si>
  <si>
    <t>Paula Pongrac</t>
  </si>
  <si>
    <t>Jelena Vesić</t>
  </si>
  <si>
    <t xml:space="preserve">Teleskopski detektor Ge-Si </t>
  </si>
  <si>
    <t>Telescope detector Ge-Si</t>
  </si>
  <si>
    <t>P_XVIII_085</t>
  </si>
  <si>
    <t>Prijava na žarkovni čas na pospeševalniku Tandetron na IJS po predhodnem posvetovanju s skrbnikom opreme.</t>
  </si>
  <si>
    <t>Application for beam time at the Tandetron accelerator at JSI with a previous consultation with equipment guardian</t>
  </si>
  <si>
    <t>Meritve elektronov</t>
  </si>
  <si>
    <t>Electron measurements</t>
  </si>
  <si>
    <t xml:space="preserve">raziskovalci </t>
  </si>
  <si>
    <t xml:space="preserve">Hibridni kvadrupol-Orbitrap masni spektrometer (Q-Orbitrap MS) s pripadajočo opremo </t>
  </si>
  <si>
    <t>Hybride qudruple-Orbitrap mass spectrometer (Q-Orbitrap MS).</t>
  </si>
  <si>
    <t>P_XVIII_106</t>
  </si>
  <si>
    <t>Instrumet bo na voljo po instalaciji opreme v juniju 2022. Kontakt: Milena.horvat@ijs.si .</t>
  </si>
  <si>
    <t xml:space="preserve">Instrument will be available after final instalation in June 2022. Please contact: milena.horvat@ijs.si . </t>
  </si>
  <si>
    <t xml:space="preserve">Orbitrap masni spektrometer sklopljen s tekočinskim kromatografom (hibridni LC-MS) in opremljen s programsko opremo za interpretacijo MS-MS spektrov in karakterizacijo malih organskih molekul se bo uporabljal za kvalitativno in kvantitativno netarčno ter tarčno analizo organskih spojin v sledovih v vzorcih iz okolja, vode, hrane, zdravilnih učinkovin, bioloških in geoloških snovi ter podobnih materialov. </t>
  </si>
  <si>
    <t>Q-Orbitrap mass spectrometer is equipped with liquid chromatograph (LC-MS), atmospheric ionization ion source (ESI) and different software programs for interpretation MS-MS spectra. IT is used for characterization and structure determination of small organic molecules, qualitative and quantitative target and nontarget analysis of traces of organic compounds in samples from environment, water, food, pharmaceuticals, biological, geological and similar materials.</t>
  </si>
  <si>
    <t>In situ merilnik fizikalnih lastnosti na nanoskali</t>
  </si>
  <si>
    <t>in-situ system for measuring physical properties on nanoscale</t>
  </si>
  <si>
    <t>P_XVIII_167</t>
  </si>
  <si>
    <t xml:space="preserve">Uporaba naprave je vezana na  SEM mikroskop. Uporaba je možna po predhodnem pogovoru (aljaz.drnovsek@ijs.si) </t>
  </si>
  <si>
    <t>The use of the device is related to the use of the SEM microscope. Use is possible after a preliminary conversation (aljaz.drnovsek@ijs.si)</t>
  </si>
  <si>
    <t>meritve nanomehanskih lastnosti materialov majhnih volumnov pri sobni in povišani temperaturi</t>
  </si>
  <si>
    <t>measurements of nanomechanical properties of small volume materials at room and elevated temperatures</t>
  </si>
  <si>
    <t>PR-11236</t>
  </si>
  <si>
    <t>Žan Gostenčnik</t>
  </si>
  <si>
    <t>Masni analizator</t>
  </si>
  <si>
    <t>Nano electrospray ionization-quadrupole time-of-flight mass spectrometer (ESI-qTOF)</t>
  </si>
  <si>
    <t>250.737,28</t>
  </si>
  <si>
    <t>P_XX_013</t>
  </si>
  <si>
    <t xml:space="preserve">Oprema je na voljo akademskim ustanovam in gospodarskim družbam, bodisi za plačilo, ki pokriva stroške analize, bodisi v okviru sodelovanja. Navodila za pripravo vzorcev in cenik storitev so na voljo na spletni strani oddelka (http://www-b2.ijs.si/expertise/). Stranka se lahko neposredno obrne na osebe, odgovorne za opremo, in se dogovori za izvedbo analize. </t>
  </si>
  <si>
    <t xml:space="preserve">The equipment is available to academic institutions and companies, either for a fee covering the cost of the analysis or as part of a collaboration. Instructions for sample preparation and a price list for services are available on the Department's website (http://www-b2.ijs.si/expertise/). The customer can contact the persons responsible for the equipment directly to arrange for the analysis to be carried out. </t>
  </si>
  <si>
    <t xml:space="preserve">ESI-qTOF se uporablja za "top-down/bottom-up" kvalitativno in kvantitativno analizo proteinov v bioloških vzorcih. </t>
  </si>
  <si>
    <t xml:space="preserve">ESI-qTOF is used for top-down/bottom-up qualitative and quantitative analysis of proteins in biological samples. </t>
  </si>
  <si>
    <t xml:space="preserve">72813, 73201, 73203, 73204 </t>
  </si>
  <si>
    <t>Adrijana Leonardi</t>
  </si>
  <si>
    <t>Razširitev računske gruče s hitrimi rezinami nove generacije</t>
  </si>
  <si>
    <t>Expansion of the computer cluster with fast new-generation nodes</t>
  </si>
  <si>
    <t>P_XX_014</t>
  </si>
  <si>
    <t>Uporaba je možna po predhodnem dogovoru (rok.zitko@ijs.si)</t>
  </si>
  <si>
    <t>Upon prior agreement (rok.zitko@ijs.si)</t>
  </si>
  <si>
    <t>Izvajanje računskih nalog na področjih fizike trdne snovi, fizike osnovnih delcev, biofizke in kvantne fizike.</t>
  </si>
  <si>
    <t>73316
73376
73375
73374
73372
73371
73370
73369</t>
  </si>
  <si>
    <t>6-osni goniometer za ionsko kanaliziranje s sistemom za menjavo vzorcev in zajemom podatkov</t>
  </si>
  <si>
    <t>6-axis goniometer for ion channeling with system for sample exchnage and data acquisition</t>
  </si>
  <si>
    <t>P_XX_016</t>
  </si>
  <si>
    <t xml:space="preserve">Uporabniki bodo lahko dostopali do opreme tako, da bodo predlagali, kaj bi zeleli preučevati. Način kontaktiranja je preko elektronskega sporočila sabina.markelj@ijs.si. </t>
  </si>
  <si>
    <t>Users will be able to access the equipment by proposing what they would like to study. The method of contact is via e-mail sabina.markelj@ijs.si.</t>
  </si>
  <si>
    <t>6-osni gonimeter je namenjen za natančno poravnavo monokristalov  za meritve v načinu ionskega kanaliziranja skupaj z na primer metodo povratnih sipanih ionov. V tem načinu lahko preučujemo napake v kristalni rešetki. Z uporabo drugih ionskih metod, lahko preučuejemo pozicije nečistoč v materialih. Sistem nam omogoča hitro menjavo vzorcev ter gretje ali hlajenje vzorcev.</t>
  </si>
  <si>
    <t>The 6-axis goniometer is intended for precise aligment of single crystal samples in order to preform ion channeling measurements utilising for instance  Rutherford backscattering spectrometry method. This can be be used to study defects in the crystal lattice. Using other ion beam methods in channeling configuration, one can also study the position of impurities in materials. The system allows us to quickly change samples and heat or cool the samples.</t>
  </si>
  <si>
    <t>PR-10827, J2-3038-1</t>
  </si>
  <si>
    <t>Integrirani elektrotermometrični optični merilni sistem</t>
  </si>
  <si>
    <t>Integrated electrothermometric optical measurement system</t>
  </si>
  <si>
    <t>P_XX_017</t>
  </si>
  <si>
    <t>Za dostop se kontaktira dr. Z. Kutnjaka (zdravko.kutnjak@ijs.si) na IJS, ki uredi uporabniški dostop do opreme znotraj 1. meseca.</t>
  </si>
  <si>
    <t>To access the equipment contact Dr. Zdravko Kutnjak (zdravko.kutnjak@ijs.si). The user access to the equipment is arranged afterwards within 1 month.</t>
  </si>
  <si>
    <t>Meritve električnih, dielektričnih in termičnih lastnosti materialov.</t>
  </si>
  <si>
    <t>Measurements of electrical, dielectrical and thermal properties of materials.</t>
  </si>
  <si>
    <t>72293, 72884</t>
  </si>
  <si>
    <t>Martin Draksler</t>
  </si>
  <si>
    <t>P_XX_018</t>
  </si>
  <si>
    <t>Po predhodnem dogovoru na naslov bojan.zefran@ijs.si ali martin.draksler@ijs.si</t>
  </si>
  <si>
    <t>Equipment is available on demand. Please contact bojan.zefran@ijs.si or martin.draksler@ijs.si</t>
  </si>
  <si>
    <t>Računalniška gruča za izvajanje znanstvenih računskih simulacij. Hitra mrežna komunikacija med računskimi vozlišči omogoča dobro skaliranje večprocesnih izračunov. Oprema vsebuje 100 računskih vozlišč po 2 procesorja, vsak z 20/24/28 jedri in 196GB spomina.</t>
  </si>
  <si>
    <t>Compute cluster for fast scientific calculations. Fast interconnect enables a good calculation scalability of multinode multicore jobs. Equipment consists of 100 compute nodes with 2 socket processors. each with 20/24/28 cores and 196GB of memory.</t>
  </si>
  <si>
    <t xml:space="preserve">0.02 </t>
  </si>
  <si>
    <t xml:space="preserve">0.1 </t>
  </si>
  <si>
    <t xml:space="preserve">Gruča ni namenjena neizučenim uporabnikom. </t>
  </si>
  <si>
    <t>L2-4432</t>
  </si>
  <si>
    <t>Andrej Prošek</t>
  </si>
  <si>
    <t>Z2-4437</t>
  </si>
  <si>
    <t>Janez Kokalj</t>
  </si>
  <si>
    <t>Leskovar Matjaž</t>
  </si>
  <si>
    <t>Matija Milanič</t>
  </si>
  <si>
    <t>Sistem za slikanje z optično koherenčno tomografijo (OCT) pri valovni dolžini 1300 nm</t>
  </si>
  <si>
    <t>Optical coherence tomography (OCT) imaging system at a wavelength of 1300 nm</t>
  </si>
  <si>
    <t>P_XX_026</t>
  </si>
  <si>
    <t>Po predhodnem dogovoru na naslov jost.stergar@ijs.si</t>
  </si>
  <si>
    <t>By prior arrangement at jost.stergar@ijs.si</t>
  </si>
  <si>
    <t>Optična tomografija bioloških in nebioloških materialov v IR področju (1300nm). Sistem omogoča opazovanje strukture in optičnih lastnosti opazovanih vzorcev v tem področju.</t>
  </si>
  <si>
    <t>Optical tomography of biological and non-biological materials in the IR range (1300nm). The system enables observation of the structure and optical properties of observed samples in this area.</t>
  </si>
  <si>
    <t>72706
73007</t>
  </si>
  <si>
    <t>Dr. Matija Milanič</t>
  </si>
  <si>
    <t>Z1-4384</t>
  </si>
  <si>
    <t>Dr. Jošt Stergar</t>
  </si>
  <si>
    <t>Igor Serša</t>
  </si>
  <si>
    <t>100 MHz NMR/MRI spektrometer</t>
  </si>
  <si>
    <t>100 MHz NMR/MRI spectrometer</t>
  </si>
  <si>
    <t>P_XX_027</t>
  </si>
  <si>
    <t>Zainteresirani za meritve na 100 NMR/MRI sistemu se lahko za termin meritev dogovorijo z vodjo laboratorija (igor.sersa@ijs.si).</t>
  </si>
  <si>
    <t>Those interested in measurements on the 100 NMR/MRI system can arrange a time for the measurements with the head of the laboratory (igor.sersa@ijs.si).</t>
  </si>
  <si>
    <t xml:space="preserve">Oprema je namenjena magnetnoresonančnemu slikanju in mikroskopiji materialov. Vzorci morajo vsebovati vodikove atome v tekočinah. </t>
  </si>
  <si>
    <t>The equipment is intended for magnetic resonance imaging and microscopy of materials. The samples must contain hydrogen atoms in liquids.</t>
  </si>
  <si>
    <t>Miha Mihovilovič</t>
  </si>
  <si>
    <t>SISTEM ZA VISOKOLOČLJIVO SPEKTROMETRIJO GAMA</t>
  </si>
  <si>
    <t>SYSTEM FOR HIGH-RESOLUTION GAMMA SPECTROMETR</t>
  </si>
  <si>
    <t>P_XX_028</t>
  </si>
  <si>
    <t>Laboratoriju za meritve radioaktivnosti na IJS - stavba B (trenutno v garancijskem popravilu, na voljo spet v juniju 2023). Kontakt: miha.mihovilovic@ijs.si</t>
  </si>
  <si>
    <t xml:space="preserve">The system is available in Laboratory for radioactivity measurements at the JSI (B building) (currently under warranty repair, available again in June 2023). Contact: miha.mihovilovic@ijs.si </t>
  </si>
  <si>
    <t>Meritve gama energijskega spektra v vzorcih pri jedrskih raziskavah, kot tudi pri zahtevnejših aplikativnih raziskavah (karakterizacija referenčnih materialov, nadzor radioaktivnih izpustov, itd.).</t>
  </si>
  <si>
    <t xml:space="preserve">Measurements of gamma spectra fot fundamental and applicative research in the LMR at JSI. </t>
  </si>
  <si>
    <t>Iztok Urbančič</t>
  </si>
  <si>
    <t>Sistem za dolgotrajno super-ločljivo optično mikroskopijo živih celic</t>
  </si>
  <si>
    <t>System for long-term live cells super-resolution optical microscopy</t>
  </si>
  <si>
    <t>P_XX_047</t>
  </si>
  <si>
    <t xml:space="preserve">Oprema je dostopna ostalim odsekom in zunanjim uporabnikom po predhodnem dogovoru (rok.podlipec@ijs.si). Spada pod Center za napredne optične mikroskopije (CNOM) in se uporaba zaračunava po ceniku IJS. </t>
  </si>
  <si>
    <t>The equipment is accessible to other IJS departments and external users by prior arrangement (rok.podlipec@ijs.si). It is part of the Center for Advanced Optical Microscopy (CNOM) and its use is charged according to the IJS price list.</t>
  </si>
  <si>
    <t>Napredni mikroskop omogoča hkratno večbarvno multi kanalno fluorescenčno slikanje čez celotni vidni spekter v x/y/z/t na živih bioloških sistemih s super-ločljivostjo.</t>
  </si>
  <si>
    <t>The advanced microscope enables simultaneous multi-color multi-channel fluorescence imaging across the entire visible spectrum in x/y/z/t on living biological systems with super-resolution modality.</t>
  </si>
  <si>
    <t>Iztok Urbančič,Rok Podlipec,
Boštjan Kokot,
Hana Kokot, Petra Čotar</t>
  </si>
  <si>
    <t>Vakuumska predkomora s pripadajočo opremo</t>
  </si>
  <si>
    <t>Loadlock with included required equipment</t>
  </si>
  <si>
    <t>P_XX_048</t>
  </si>
  <si>
    <t>Oprema se nahaja v laboratoriju za pulzno lasersko depozicijo na Odseku za raziskave sodobnih materialov - K9. Dostop do opreme je omogočen tehnično usposobljenim uporabnikom laboratorija. Za uporabo opreme je potrebna predhodna rezervacija časovnega termina.</t>
  </si>
  <si>
    <t>The equipment is located at the laboratory for pulsed laser deposition at the Advanced Materials Department - K9. Access to the equipment is provided to technically qualified users of the laboratory. In order to use the equipment, a prior appointment is required.</t>
  </si>
  <si>
    <t>Vakuumska predkomora predstavlja nadgradnjo obstoječega sistema za pulzno lasersko depozicijo (PLD), predvsem z vidika možnosti doseganja boljšega vakuuma (10-8 mbar), kar bo omogočilo lažje spremljanje rasti tankih plasti in izbor širšega nabora sinteznih parametrov. S tem bo dosežena optimizacija sinteze in posledično izboljšana kakovost pripravljenih vzorcev. Hkrati bo mogoče sintetizirati nove materiale, kot so funkcionalni oksidi s silicijem in germanijem, ki zahtevajo izjemno visoko stopnjo čistosti atmosfere. Vakuumska predkomora omogoča tudi povezavo s suho komoro, kar bo omogočilo neposreden prenos vzorcev iz glavnega PLD sistema v suho komoro, kjer bo potekala manipulacija z vzorci ali shranjevanje vzorcev v inertni atmosferi. Takšen način prenosa vzorcev bo v prihodnosti omogočil pripravo bolj občutljivih materialov, ki jih ni mogoče pripraviti na obstoječem PLD sistemu zaradi izpostavitve zraku pri sobnih pogojih pri vnosu in odstranitvi vzorca iz sistema.</t>
  </si>
  <si>
    <t>The loadlock represents an upgrade to the existing pulsed laser deposition (PLD) system, mainly in terms of the possibility of achieving a better vacuum (10-8 mbar), which will enable easier monitoring of the growth of thin films and a wider selection of synthesis parameters. This will result in an optimization of the deposition process and consequently an improvement in the quality of prepared samples. At the same time, it will be possible to synthesize new materials, such as functional oxides with silicon and germanium, which require an extremely high level of atmospheric purity. Additionally, the loadlock will also be connected to a glove box, which will allow for direct transfer of samples from the main PLD system, where synthesis takes place, to the glove box, where sample manipulation or storage in an inert atmosphere will occur. Such a method of transferring samples will enable the preparation of more sensitive materials in the future, which cannot be prepared on the existing PLD system due to exposure to air under ambient conditions during sample insertion and removal from the system.</t>
  </si>
  <si>
    <t>N2-0176</t>
  </si>
  <si>
    <t>J2-2510</t>
  </si>
  <si>
    <t>Oprema za izvajanje postopkov avtomatizacije strojnega učenja</t>
  </si>
  <si>
    <t>Equipment for performing machine learning automation processes</t>
  </si>
  <si>
    <t>P_XX_049</t>
  </si>
  <si>
    <t>Čas dostopa do opreme vsak delovni dan od 8:00 do 16:00 glede na razpoložljivost po predhodnem dogovoru s skrbnikom. Glede pogojev dostopa in razpoložljivosti kontaktirati Martina Žnidaršiča (martin.znidarsic@ijs.si)</t>
  </si>
  <si>
    <t>The equipment is available upon request every day from 8 am to 4 pm subject to availability. For access conditions and availability contact Martin Žnidaršič (martin.znidarsic@ijs.si)</t>
  </si>
  <si>
    <t>CPU in GPU strežniki za pripravo podatkov ter razvoj in  testiranje  procesov avtomatizacije strojnega učenja.</t>
  </si>
  <si>
    <t>CPU and GPU servers for data preprocessing and development and testing of machine learning automation processes.</t>
  </si>
  <si>
    <t>72368, 72345, 72370, 72650, 72370, 72994, 73303, 73304, 73247, 73324, 73346, 73345, 73344, 73343, 73290, 72286, 72358, 72491, 72757, 73408, 73409</t>
  </si>
  <si>
    <t>Matic Lozinšek</t>
  </si>
  <si>
    <t>Nizkotemperaturni ramanski spektrometer</t>
  </si>
  <si>
    <t>Low-temperature Raman spectrometer</t>
  </si>
  <si>
    <t>P_XX_050</t>
  </si>
  <si>
    <t>Spektrometer je opremljen z dvema laserjema valovnih dolžin 532 nm in 785 nm  ter omogoča merjenje ramanskih spektrov z veliko prostorsko in spektralno ločljivostjo. Vzorec se v fokus laserskega žarka premika z električno kontrolirano pomično mizico, ki omogoča natančne premike v vseh treh dimenzijah in s tem skeniranje oziroma »kartografiranje« vzorca pri čemer se v vsaki točki posname ramanski spekter. Na ta način je mogoče pridobiti informacijo o kemijski sestavi in homogenosti vzorca. Del tega spektrometra obsega tudi posebna hladilna enota, ki bo omogočala hlajenje vzorca s pomočjo tekočega dušika.</t>
  </si>
  <si>
    <t>The spectrometer is equipped with 532-nm and 785-nm lasers and enables the measurement of Raman spectra with high spatial and spectral resolution. The sample is moved into the focus of the laser beam with a motorized xyz stage, which enables precise movements in all three dimensions and thus mapping of the sample, whereby the Raman spectrum is recorded at each point. In this way, it is possible to obtain information about the chemical composition and homogeneity of the sample. This spectrometer also includes a special cooling unit, which will enable cooling of the sample with the help of liquid nitrogen.</t>
  </si>
  <si>
    <t>Oprema za fazno in strukturno analizo z rentgensko praškovno difrakcijo</t>
  </si>
  <si>
    <t>P_XX_051</t>
  </si>
  <si>
    <t>Oprema se nahaja v »Odsek za elektronsko keramiko, K5« (https://www-k5.ijs.si/). Uporaba opreme je omogočena samo za strokovno usposobljene uporabnike. Dostop se uredi preko dogovora s kontaktno osebo, dr. Mirelo Dragomir. Cena meritev je odvisna od zahtevnosti eksperimentov in interpretacije podatkov. Informacijo o ceni dobite od skrbnika ob dogovoru za izvedbo eksperimentov. Čas dostopa je odvisen od zasedenosti opreme.</t>
  </si>
  <si>
    <t>The equipment is located at the "Electronic Ceramics Department, K5"  (https://www-k5.ijs.si/en/). Researchers with proper training on X-ray powder diffraction equipment can get access through the contact person, dr. Mirela Dragomir. The price depends on the type of measurement and the complexity of data collection and interpretation. The information about the price is obtained from the contact person before the agreement for measurements. The availability of the equipment depends on the ongoing research activities at K5.</t>
  </si>
  <si>
    <t>Oprema nam omogoča strukturno in fazno analizo s rentgensko praskovno diffrakcijo. Namizni rentgenski praškovni difraktometer ima naslednji značilnosti: bakrova rentgenska cev, nastavki za meritve praškov, tankih plasti, in za kapilare, celica za vzorce materialov, ki so občutljivimi na zrak, silicijev 1D detektor, Kβ filter, programska oprema za Rietveldovo analizo.</t>
  </si>
  <si>
    <t>The equipment enables structural  and phase characterisation using X-ray powder diffraction. The benchtop X-ray powder diffractometer has the following features: copper X-ray tube, possiility to analyse powder, thin film, and capillaries, sample cell for air-sensitive materials, silicon 1D detector, Kβ filter, variable edge slit, Rietveld analysis software.</t>
  </si>
  <si>
    <t>Obsevalni kompleks z aktivirano vodo na reaktorju TRIGA na IJS</t>
  </si>
  <si>
    <t>Irradiation facility with water activation loop at JSI TRIGA reactor</t>
  </si>
  <si>
    <t>P_XX_052</t>
  </si>
  <si>
    <t xml:space="preserve">Obsevalna naprava bo dostopna v reaktorski hali raziskovalnega reaktorja IJS TRIGA. Posamezne komponente delujejo vendar celotna obsevalna naprava še ni sestavljena, saj nam ni uspelo nakupiti celotne predvidene opreme (npr. nabava in izdelava vodne zanke po specifikacijah, izdelava alarmnega sistema, izdelava dodatnega ščita, itd.)  zaradi ogromnih zamud in bistveno daljših dobavnih rokov kot je bilo prvotno predvideno (vpliv/posledice COVID-a). Nakup preostale opreme bo opravljen (oz. dobavljeno) v letu 2023 (del tudi v sklopu Paket21).  </t>
  </si>
  <si>
    <t>The irradiation facility with a water activation loop will be accessible in the reactor hall of JSI TRIGA the research reactor. The individual components are functional, but the entire facility has not yet been commissioned due to procurement, production delays, etc, which were much longer than first anticipated (COVID). The purchase/construction of the remaining equipment will be completed (or delivered) in 2023 (partially also within Paket21).</t>
  </si>
  <si>
    <t xml:space="preserve">Obsevalna naprava z aktivirano vodo na rekaotjru TRIGA na IJS bo služila kot natančno določen in stabilen izvor visoko-energijskih karakterističnih žarkov gama in nevtronov. Omogočala bo različne eksperimente, ki temeljijo na procesu aktivacije vode, validacijo računskih metodologij, kalibaracijo detektorjev, meritve doznih pol in gama spektrometrija, integralne meritve presekov, itd. Sestavljajo jo različni tipi opreme: a) detektorji žarkov gama in nevtronov ter ustrezna merilna oprema, b) oprema za vodno zanko (črpalka, ventili, merilci pretoka), c) oprema za regulacijo zanke, d) izdelava specifičnih kosov po meri (betonski bloki – ščit, predel za obsevanje, itd.). </t>
  </si>
  <si>
    <t>The activated water irradiator on the TRIGA detector at the IJS will serve as a well-defined and stable source of high-energy characteristic gamma rays and neutrons. It will enable various experiments based on the water activation process, validation of computational methods, calibration of the detector,  gamma spectrometry and dose field measurements, integral cross-section measurements, etc. It consists of various equipment: a) gamma and neutron detectors and corresponding measuring instruments, b) equipment for the water loop (pump, valves, flow metre), c) equipment for the control of the loop, d) production of specific custom-made products (concrete blocks - shielding, irradiation area, etc.).</t>
  </si>
  <si>
    <t>73054, 73083, 73055, 72862, 72861</t>
  </si>
  <si>
    <t>Presevni elektronski mikroskop za konvencionalne, 3D, magnetne in operando preiskave kemijskih in faznih transformacij na atomarnem nivoju pri spremenljivi pospeševalni napetosti</t>
  </si>
  <si>
    <t>Transmission electron microscope for conventional, 3D, magnetic and operando investigations of chemical and phase transformations at the atomic level under variable accelerating voltage</t>
  </si>
  <si>
    <t>P_XX_054</t>
  </si>
  <si>
    <t xml:space="preserve">1. Skrbnika opreme zaprosiš za usposabljanje in za trening. Usposabljanje obsega 50 ur. Nato dobi uporabnik dostop do rezervacijskega sistema rezervacije.ijs.si in rezervira termin.       2. Uporabnik kontaktira skrbnika opreme in potem skrbnik opreme izvede analize v sodelovanju z uporabnikom. </t>
  </si>
  <si>
    <t>1. You ask the equipment administrator for training. The training consists of 50 hours. Then the user gets access to the reservation system rezervacija.ijs.si and books an appointment. 2. The user contacts the equipment administrator and then the equipment administrator performs analyzes in cooperation with the user.</t>
  </si>
  <si>
    <t>Presevni elektronski mikroskop s spremenljivo pospeševalno napetostjo (80-200 kV) zagotavlja atomarno ločljivost pri
najvišji napetosti v vseh načinih delovanja, medtem ko nižje napetosti omogočajo tudi opazovanje občutljivih vzorcev, ki
drugače med opazovanjem razpadajo zaradi vpliva primarnih elektronov. Mikroskop omogoča konvencionalno
opazovanje vzorcev (TEM) ter vrstičenje elektronskega snopa skozi vzorec (STEM) pri povečavi nekaj × 1.000 do nekaj ×
1.000.000. Stabilni visoko-svetilni izvor elektronov zagotavlja resolucijo blizu difrakcijske limite in preiskave praškovnih
vzorcev, tankih lamel in klasičnih vzorcev do debeline 100 nm, odvisno od atuneacije elektronov.</t>
  </si>
  <si>
    <t>A transmission electron microscope with a variable accelerating voltage (80-200 kV) provides atomic resolution at
the highest voltages in all modes of operation, while lower voltages also allow the observation of sensitive patterns which
otherwise, they decay during observation due to the influence of primary electrons. The microscope allows conventional
observation of samples (TEM) and scanning of the electron beam through the sample (STEM) at a magnification of a few × 1,000 to a few ×
1,000,000. A stable high-brightness electron source provides resolution close to the diffraction limit and powder investigations
samples, thin lamellae and classical samples up to a thickness of 100 nm, depending on the electron attunement.</t>
  </si>
  <si>
    <t>41,76 eur</t>
  </si>
  <si>
    <t>P1-0417</t>
  </si>
  <si>
    <t>doc. dr. Janez Zavašnik, Martin Košiček</t>
  </si>
  <si>
    <t>P_XX_076</t>
  </si>
  <si>
    <t>Računalniška oprema za obdelavo podatkov, modeliranje in razvoj sistemov za vodenje. 
Set CAD orodij za modeliranje in konstruiranje AUTODESK
Razvojno okolje za izdelavo krmilnih programov in operaterskih vmesnikov Siemens Simatic TIA V17
Oprema za zajem podatkov National Instruments NI USB-6210 779675-01, 3 kosi</t>
  </si>
  <si>
    <t>Computer equipment for data processing, modeling and development of control systems.
Set of CAD toos for modelling and design AUTODESK
Develpment package for the design of control programs and operator interfaces Siemens Simatic TIA V17
Data-acquisition equipment National Instruments NI USB-6210 779675-01, 3 pcs.</t>
  </si>
  <si>
    <t>71991, 72395, 72642, 72950, 72867, 72846, 72830, 72831, 72833, 72847, 73004, 72949, 73407, 73169, 73225, 73224, 73223, 73222, 73406, 73405</t>
  </si>
  <si>
    <t>Sistem za infrardečo tomografijo</t>
  </si>
  <si>
    <t>Fast mid-infrared camera and pulsed laser source</t>
  </si>
  <si>
    <t>P_XX_108</t>
  </si>
  <si>
    <t>globinska karakterizacija optično sipajočih vzorcev z lokaliziranimi absorberji v vidnem področju, druge radiometrične meritve v srednje-IR območju</t>
  </si>
  <si>
    <t>spatial characterization of optically scattering samples with localized absorbers in visible spectral range; other radiometric measurements in mid-IR spectral range</t>
  </si>
  <si>
    <t>72422, 72421, 72866, 72866, 73114</t>
  </si>
  <si>
    <t>Jan Babič</t>
  </si>
  <si>
    <t>Sistem za brezkontaktni zajem gibanja in nadzor srčnožilnih odzivov v realnem času</t>
  </si>
  <si>
    <t>System for contactless motion capture and real-time monitoring of cardiovascular responses</t>
  </si>
  <si>
    <t>P_XX_113</t>
  </si>
  <si>
    <t>Za dostop do opreme "Sistem za brezkontaktni zajem gibanja in nadzor srčnožilnih odzivov v realnem času" morate najprej pridobiti ustrezna pooblastila od odgovorne osebe ali institucije. Po pridobitvi pooblastil se obrnite na odgovorno osebo ali tehnično osebje, ki vam bo zagotovilo navodila za uporabo opreme in dostop do programske opreme, če je potrebno. Pred uporabo opreme natančno preberite navodila za uporabo in upoštevajte vsa varnostna navodila, da se izognete morebitnim nevarnostim ali poškodbam.</t>
  </si>
  <si>
    <t>To access the "System for contactless motion capture and real-time monitoring of cardiovascular responses" equipment, you must first obtain appropriate authorization from a responsible person or institution. After obtaining authorization, contact the responsible person or technical staff for instructions on using the equipment and access to any necessary software. Before using the equipment, carefully read the instructions and follow all safety guidelines to avoid potential hazards or injury.</t>
  </si>
  <si>
    <t>Oprema "Sistem za brezkontaktni zajem gibanja in nadzor srčnožilnih odzivov v realnem času" je zasnovana za neinvazivno in realno spremljanje gibanja in srčnožilnih odzivov človeškega telesa. Lahko se uporablja v različnih okoljih, kot so raziskovalni laboratoriji, bolnišnice in športni objekti, za zbiranje podatkov o telesni aktivnosti in srčnožilnem zdravju. Oprema uporablja napredne senzorje in programsko opremo za zajem in analizo podatkov, kar omogoča natančne in zanesljive meritve. Sistem lahko zagotovi dragocene vpoglede v človeško gibanje in srčnožilno zdravje, kar lahko služi kot podlaga za klinična zdravljenja, športne programe usposabljanja in znanstvene raziskave.</t>
  </si>
  <si>
    <t>The "System for contactless motion capture and real-time monitoring of cardiovascular responses" equipment is designed for non-invasive and real-time tracking of motion and cardiovascular responses of the human body. It can be used in a variety of settings, such as research laboratories, hospitals, and sports facilities, to gather data on physical activity and cardiovascular health. The equipment uses advanced sensors and software to capture and analyze data, allowing for accurate and reliable measurements. The system can provide valuable insights into human movement and cardiovascular health, which can inform clinical treatments, athletic training programs, and scientific research.</t>
  </si>
  <si>
    <t>72446, 72637, 73220</t>
  </si>
  <si>
    <t>Oprema za tunelsko in tipalno mikroskopijo</t>
  </si>
  <si>
    <t>Equipment for tunneling and probe microscopy</t>
  </si>
  <si>
    <t>P_XX_114</t>
  </si>
  <si>
    <t>Oprema je dostopa po predhodnem dogovoru. Za uporabo zahtevnejše opreme je omogočeno šolanje. Cena storitev je odvisna od zahtevnosti meritev. Kontakt damjan.svetin@ijs.si</t>
  </si>
  <si>
    <t xml:space="preserve">
Mikroskop na atomsko silo - AFM je namenjen tako osnovni karakterizaciji kot tudi bolj specifičnim meritvam lastnosti površin, nanomaterialov, elektronskih naprav, bioloških molekul ipd. Omogoča delovanje v kontaktnem in tiplanem načinu, meritve faz in lateralnih sil, mikroskopijo magnetnih sil. FAST STM je nadgradnja za tunelski mikroskop, ki omogoča hitro slikanje, do 50 Hz na sliko (frame rate). Nadgradnja omogoča slikanje dinamičnih procesov, ki so za 3 rede velikosti hitrejši kot običajno, s čimer odpira možnosti za dodaten vpogled v hitro dinamiko. Optična zakasnitvena linija omogoča uravnavanje zamikov svetlobnih sunkov v kombinaciji s hitrim STM.</t>
  </si>
  <si>
    <t>The atomic force microscope - AFM is intended for both basic characterization and more specific measurements of the properties of surfaces, nanomaterials, electronic devices, biological molecules, etc. It enables operation in contact and probe mode, measurements of phases and lateral forces, microscopy of magnetic forces. FAST STM is an upgrade for the tunneling microscope that enables fast imaging, up to 50 Hz per image (frame rate). The upgrade enables imaging of dynamic processes that are 3 orders of magnitude faster than usual, thereby opening up possibilities for additional insight into fast dynamics. An optical delay line allows the adjustment of light burst delays in combination with fast STM.</t>
  </si>
  <si>
    <t>71340, 73195</t>
  </si>
  <si>
    <t>Oprema za obdelavo površin trdnih snovi z virucidnim delovanjem</t>
  </si>
  <si>
    <t>Material surface treatment equipment for solids with virucidal action</t>
  </si>
  <si>
    <t>P_XX_115</t>
  </si>
  <si>
    <t>Uporaba opreme je po dogovoru. Gre za opremo, ki potrebuje znanja za rokovanje z biološkim materialov. Krijejo se stroški operaterja in po potrebi materialni stroški. Kontakt alenka.vesel@ijs.si.</t>
  </si>
  <si>
    <t>The use of the equipment is by agreement. It is equipment that needs knowledge to handling biological materials. The operator's costs and, where appropriate, material costs shall be covered by the client. Kontact alenka.vesel@ijs.si.</t>
  </si>
  <si>
    <t>Omogoča obdelavo tekočih in trdnih materialov s plinsko plazmo ter analizo tekočin za namen raziskav inaktivacije mikroorganizmov.</t>
  </si>
  <si>
    <t>It enables the processing of liquid and solid materials with gas plasma and fluid analysis for the purpose of researching the inactivation of micro-organisms.</t>
  </si>
  <si>
    <t>L7-3184</t>
  </si>
  <si>
    <t>Izr. prof. dr. Rok Zaplotnik</t>
  </si>
  <si>
    <t>Doc. dr. Gregor Primc</t>
  </si>
  <si>
    <t>J3-4502</t>
  </si>
  <si>
    <t>Dr. Metka Benčina</t>
  </si>
  <si>
    <t>Boris Rogelj</t>
  </si>
  <si>
    <t>Visoko zmogljivi analizator delcev v tekočini</t>
  </si>
  <si>
    <t>High performance particle in liquid analyzer</t>
  </si>
  <si>
    <t>P_XX_129</t>
  </si>
  <si>
    <t xml:space="preserve">
Raziskovalna oprema je instalirana v laboratoriju B101, odseka B3, kjer je tudi predvidena njena uporaba.Oprema je dostopna po predhodnem dogovoru. Kontakt preko e-pošte na naslovu boris.rogelj@ijs.si</t>
  </si>
  <si>
    <t>The research equipment is installed in laboratory B101 of B3 Department, where its use is also planned. The equipment is accessible by prior agreement. Contact by e-mail at boris.rogelj@ijs.si</t>
  </si>
  <si>
    <t>Visoko zmogljivi analizator delcev v tekočini ima v svoji konfiguraciji 4 laserje (405nm,  488nm, 561nm, 638nm) in omogoča sočasno vrednotenje večjega števila različnih parametrov (14 barvnih kombinacij oziroma 16 parametrov hkrati). Vsebuje tudi modul samodejno zajemanje vzorcev (avtosampler), zaradi česar ni potrebna stalna prisotnost operaterja.</t>
  </si>
  <si>
    <t>The high-performance analyzer of particles in liquid has 4 lasers (405nm,  488nm, 561nm, 638nm) in its configuration and enables the simultaneous evaluation of a large number of different parameters (14 color combinations or 16 parameters at the same time). It also contains an automatic sample capture module (autosampler), which does not require the constant presence of an operator.</t>
  </si>
  <si>
    <t>J3-4503</t>
  </si>
  <si>
    <t>P4-0127 </t>
  </si>
  <si>
    <t>J3-2516 </t>
  </si>
  <si>
    <t>Milica Perisic Nanut</t>
  </si>
  <si>
    <t>J7-4420 </t>
  </si>
  <si>
    <t>Ales Berlec</t>
  </si>
  <si>
    <t>Anaerobna komora</t>
  </si>
  <si>
    <t>A35 anaerobic workstation (Don Whitley Scientific)</t>
  </si>
  <si>
    <t>P_XX_130</t>
  </si>
  <si>
    <t>Oprema je namenjena  gojenju mikroorganizmov in eksperimentom pod anaerobnimi pogoji.</t>
  </si>
  <si>
    <t>The equipment is intended for the cultivation of microorganisms and experiments under anaerobic conditions.</t>
  </si>
  <si>
    <t>Andraž Rešetič</t>
  </si>
  <si>
    <t>NMR/NQR konzola za superprevodni magnet 9 T</t>
  </si>
  <si>
    <t>NMR/NQR console for superconducting 9T magnet</t>
  </si>
  <si>
    <t>P_XX_133</t>
  </si>
  <si>
    <t>Konzola omogoča generiranje, prejem in digitalizacijo radio-frekvenčnih signalov za opravljanje magnetoresonančnih meritev na 380MHz 9T NMR spektrometru.</t>
  </si>
  <si>
    <t>The console enables generation, receiving and digitalization of radio-frequency signals for performing magnetoresonance measurements on a 380MHz 9T NMR spectrometer.</t>
  </si>
  <si>
    <t>Nadgradnja PIV sistema na STB sistem</t>
  </si>
  <si>
    <t>Upgrade of PIV to STB system</t>
  </si>
  <si>
    <t>P_XX_152</t>
  </si>
  <si>
    <t>Raziskovalna oprema je instalirana na namensko eksperimentalno napravo v laboratoriju THELMA odseka R4, kjer je tudi predvidena njena uporaba. Prošnjo za dostop in uporabo raziskovalne opreme, se pošlje na naslov blaz.mikuz@ijs.si.</t>
  </si>
  <si>
    <t>The equipment is installed in a special test facility within the THELMA laboratory at R4. Request for the access shall be sent to blaz.mikuz@ijs.si.</t>
  </si>
  <si>
    <t xml:space="preserve">Oprema je namenjena volumetričnim 3D meritvam hitrostnih polj v tokovih tekočin. Uporablja se za meritve hitrosti laminarnih in turbulentnih tokov na različnih skalah in v različnih sistemih ter spremljanju medfazne površine dvo-faznih tokov plin-kapljevina.  </t>
  </si>
  <si>
    <t>The equipment is used for volumetric 3D measurements of velocity fields in fluid flows. It is used for velocity measurements of laminar and turbulent flows on different scales and in different systems, as well as for capturing the interphase surface of two-phase gas-liquid flows.</t>
  </si>
  <si>
    <t>73285, 73286, 73287, 73232</t>
  </si>
  <si>
    <t xml:space="preserve">IGOR SERŠA </t>
  </si>
  <si>
    <t xml:space="preserve">Oprema za sestavljanje in karakterizacijo modelnih baterij </t>
  </si>
  <si>
    <t>Equipment for assembly and characterization of model batteries</t>
  </si>
  <si>
    <t>Zainteresirani za opremo se lahko za termin uporabe dogovorijo z vodjo laboratorija (igor.sersa@ijs.si).</t>
  </si>
  <si>
    <t>Those interested in the equipment can arrange a time of use with the head of the laboratory (igor.sersa@ijs.si).</t>
  </si>
  <si>
    <t>Oprema "glove-box" je namenjena setstavljanju baterij v inertni atmosferi, potentiostat pa natančnim elektrokemijskim meritvam delovanja baterij.</t>
  </si>
  <si>
    <t>The glove-box is intended for assembling batteries in an inert atmosphere, and the potentiostat for accurate electrochemical measurements of battery performance.</t>
  </si>
  <si>
    <t>75524, 75589</t>
  </si>
  <si>
    <t>P1-0102 </t>
  </si>
  <si>
    <t>JELENA VESIĆ</t>
  </si>
  <si>
    <t xml:space="preserve">Elektronska postaja za razvoj in testiranje sodobnih detektrojev za FAIR </t>
  </si>
  <si>
    <t>The electronic station for the development and testing of modern detectors for FAIR</t>
  </si>
  <si>
    <t>P_XXI_008</t>
  </si>
  <si>
    <t>Oprema je dostopna  akademskim institucijam (kontakt: jelena.vesic@ijs.si) kot tudi raziskovalcem iz evropskega znanstvenega prostora.</t>
  </si>
  <si>
    <t>The equipment is available for national users at the contact "jelena.vesic@ijs.si", as well as to the ERA international users .</t>
  </si>
  <si>
    <t>Elektronsko postajo za razvoj sodobnih detektorjev za FAIR sestavlja vrhunska elektronika za testiranje in razvoj sodobnih detektorjev za jedrsko fiziko.</t>
  </si>
  <si>
    <t xml:space="preserve">The electronics station for the development of modern detectors for FAIR consists of state-of-the-art electronics for testing and developing modern detectors for nuclear physics. </t>
  </si>
  <si>
    <t>75081, 75447</t>
  </si>
  <si>
    <t>Gregor Košir</t>
  </si>
  <si>
    <t>I0-E005 </t>
  </si>
  <si>
    <t xml:space="preserve">MARTINA MODIC </t>
  </si>
  <si>
    <t xml:space="preserve">Sistem za hiperspektralno mikrokopijo </t>
  </si>
  <si>
    <t xml:space="preserve">Hyperspectral microscopy system </t>
  </si>
  <si>
    <t>P_XXI_009</t>
  </si>
  <si>
    <t>Oprema je dostopna po dogovoru, kontak Martina Modic (martina.modic@ijs.si)</t>
  </si>
  <si>
    <t>Equipment is available via arrangement, contact Martina Modic (martina.modic@ijs.si)</t>
  </si>
  <si>
    <t xml:space="preserve">Sistem za hiperspektralno mikroskopijo je nadgradnja optočnega mikroskopa, ki omogoča hitro in natančno zajemanje širokega dela elektromagnetnega spektra opazovanega vzorca v razponu od 170 - 1100 nm. Vsaka zajeta točka vsebuje celotno spektralno informacijo, v treh dimenzijah, od katerih sta dve dimenziji prostorki, tretja pa je spektralna dimenzija. Vse tri tvorijo takoimenovano hiperspektralno kocko. Sistem omogoča zajemanje informacij iz površine mikroorganizmov (identifikacija na podlagi njihovega HSI spektra) ter spremljanje  procesov znotraj mikrobnih celic. </t>
  </si>
  <si>
    <t>The system for hyperspectral microscopy is an upgrade of the optical microscope, which enables fast and accurate capture of a wide part of the electromagnetic spectrum of the observed sample in the range of 170 - 1100 nm. Each captured point contains the entire spectral information, in three dimensions, two of which are spatial dimensions and the third is the spectral dimension. All three form a so-called hyperspectral cube. The system enables the capture of information from the surface of microorganisms (identification based on their HSI spectrum) and the monitoring of processes inside microbial cells.</t>
  </si>
  <si>
    <t>75836 01
75312
75836</t>
  </si>
  <si>
    <t>Martina Modic</t>
  </si>
  <si>
    <t>P3-0003</t>
  </si>
  <si>
    <t>Gregor Serša</t>
  </si>
  <si>
    <t>IGOR VASKIVSKYI</t>
  </si>
  <si>
    <t xml:space="preserve">Laserski sistem za časovno-ločljivo in nelinearno spektroskopijo </t>
  </si>
  <si>
    <t>Laser system for time-resolved and nonlinear spectroscopy</t>
  </si>
  <si>
    <t>P_XXI_118</t>
  </si>
  <si>
    <t>Oprema je dostopna po predhodnem dogovoru. Za uporabo zahtevnejše opreme je omogočeno šolanje. Cena storitev je odvisna od zahtevnosti meritev. Kontakt igor.vaskivskyi@ijs.si</t>
  </si>
  <si>
    <t>Equipment is available on demand. Training can be arranged. The price of services depends on complexity of the measurements. Contact igor.vaskivskyi@ijs.si</t>
  </si>
  <si>
    <t xml:space="preserve">Laserski sistem je namenjen uporabi za številne različice nelinearnih optičnih metod, vključno s femtosekundno in pikosekundno ločljivo spektroskopijo v širokem spektralnem območju  v koreliranih materialih, elektronskih napravah, magnetnih in elektronsko urejenih sistemih itd.. </t>
  </si>
  <si>
    <t>The laser system is intended for use in many variations of nonlinear optical methods, including femtosecond and picosecond time-resolved spectroscopy in a wide spectral range  in correlated materials, electronic devices, magnetic and electronically ordered systems, etc.</t>
  </si>
  <si>
    <t>75268, 74321</t>
  </si>
  <si>
    <t>Igor Vaskivskyi</t>
  </si>
  <si>
    <t>N1-0295</t>
  </si>
  <si>
    <t>Yevhenii Vaskivskyi</t>
  </si>
  <si>
    <t>J7-3146</t>
  </si>
  <si>
    <t>prof. dr. Tomaž Mertelj</t>
  </si>
  <si>
    <t xml:space="preserve">MATJAŽ HUMAR </t>
  </si>
  <si>
    <t xml:space="preserve">Nanosekundni pulzni laser z nastavljivo valovno dolžino in veliko repeticijo </t>
  </si>
  <si>
    <t>ANDREJ GORIŠEK</t>
  </si>
  <si>
    <t>Osciloskop z široko pasovno sirino</t>
  </si>
  <si>
    <t>PESTOTNIK ROK</t>
  </si>
  <si>
    <t xml:space="preserve">Senzor posameznih fotonov z mikrokanalnimi ploščami </t>
  </si>
  <si>
    <t xml:space="preserve">75189 
75597 </t>
  </si>
  <si>
    <t xml:space="preserve">JASMINA KOŽAR LOGAR </t>
  </si>
  <si>
    <t>Sistem za datiranje in okoljsko forenziko z radioogljikom in tritijem</t>
  </si>
  <si>
    <t xml:space="preserve">75211 
75595 
75608 
75588 
75582 
75516 
75515 
75595 
75607 
</t>
  </si>
  <si>
    <t>KRISTIAN RADAN</t>
  </si>
  <si>
    <t>Visoko zmogljiv stereo mikroskop</t>
  </si>
  <si>
    <t xml:space="preserve">LEON CIZELJ </t>
  </si>
  <si>
    <t>Nadgradnja visokozmogljive računske gruče Skuta IV</t>
  </si>
  <si>
    <t>P_XXI_126</t>
  </si>
  <si>
    <t xml:space="preserve">TOMAŽ ŠEF </t>
  </si>
  <si>
    <t>Nadgradnja sistema za raziskave v umetni inteligenci na kognitivno umetno inteligenco</t>
  </si>
  <si>
    <t>Upgrading the Artificial Intelligence Research System to Cognitive Artificial Intelligence</t>
  </si>
  <si>
    <t>Oprema je dostopna  akademskim institucijam in gospodarskim družbam (blaz.mahnic@ijs.si), kot tudi raziskovalcem in industriji iz evropskega raziskovalnega prostora.</t>
  </si>
  <si>
    <t>The equipment is available for national users at the contact (blaz mahnic@ijs.si), as well as to the international users via EU Transnational Access.</t>
  </si>
  <si>
    <t>Sistem za raziskave v umetni inteligenci je bil zasnovan tako, da omogoča pospešeno izvajanje računskih operacij pri rudarjenju podatkov in globokem učenju z nevronskimi mrežami, na preiskovalnih in optimizacijskih algoritmih v računski inteligenci, na algoritmih za obdelavo slik in govora ter drugih algoritmih umetne inteligence za internet stvari (IoT), robotiko, avtonomno vožnjo in številne druge podatkovno intenzivne ali senzorsko vodene naloge. Osnova sistema je visokozmogljiv računalnik s posebnim najmodernejšim namenskim pospeševalnikom za hitro izvajanje algoritmov umetne inteligence. Poseben poudarek je na hitrem izvajanju algoritmov za globoko učenje (angl. Deep Learning).</t>
  </si>
  <si>
    <t>The Artificial Intelligence Research System was designed to enable accelerated computational operations in data mining and deep learning with neural networks, investigative and optimization algorithms in computational intelligence, image and speech processing algorithms, and other artificial intelligence algorithms for the Internet of things (IoT), robotics, autonomous driving and many other data-intensive or sensor-driven tasks. The basis of the system is a high-performance computer with a special state-of-the-art dedicated accelerator for fast execution of artificial intelligence algorithms. Special emphasis is placed on fast implementation of deep learning algorithms.</t>
  </si>
  <si>
    <t>Gašper Slapničar</t>
  </si>
  <si>
    <t>N1-0319</t>
  </si>
  <si>
    <t>N2-0254</t>
  </si>
  <si>
    <t>Bogdan Filipič</t>
  </si>
  <si>
    <t>DENIS ARČON</t>
  </si>
  <si>
    <t>Digitalna nadgradnja pulznega EPR spektrometra</t>
  </si>
  <si>
    <t>Digital upgrade of pulsed EPR spectrometer</t>
  </si>
  <si>
    <t>Oprema je na voljo po predhodnem dogovoru s skrbnikom. Uporaba je možna samo ob prisotrnosti izučenega operaterja. Možna je tudi uporaba opreme pri nizkih temperaturah (T &gt; 4 K) ob predhodni najavi.</t>
  </si>
  <si>
    <t>The equipment is available by prior agreement with the administrator. Use is possible only in the presence of a trained operator. It is also possible to use the equipment at low temperatures (T &gt; 4 K) with prior notice.</t>
  </si>
  <si>
    <t>EPR je spektroskopska tehnika, ki se pogosto uporablja v biologiji, kemiji, medicini in fiziki za preučevanje sistemov z enim ali več nesparjenimi elektroni. Ker je to lokalna tehnika, EPR zagotavlja informacije o strukturi, dinamiki in prostorski porazdelitvi paramagnetnih vrst. Poleg meritev EPR spektrov, oprema omogoča meritve relaksacijskih časov in tako imenovanih ESEEM signalov.</t>
  </si>
  <si>
    <t xml:space="preserve">EPR is a spectroscopic technique widely used in biology, chemistry, medicine and physics to study systems with one or more unpaired electrons. Being a local probe technique, EPR provide information on the structure, dynamics and the spatial distribution of the paramagnetic species. Beside the measurements of EPR spectra, the equippment allows for measurements of relaxation times and so-called ESEEM signals.  </t>
  </si>
  <si>
    <t>Tilen Knaflič</t>
  </si>
  <si>
    <t>Matjaž Gomilšek</t>
  </si>
  <si>
    <t xml:space="preserve">JERNEJ FESEL KAMENIK </t>
  </si>
  <si>
    <t xml:space="preserve">Razširitev računske gruče z energijsko varčnimi rezinami </t>
  </si>
  <si>
    <t>P_XXI_129</t>
  </si>
  <si>
    <t>Uporaba je možna po predhodnem dogovoru z vodjo odseka in skrbniki (rok.zitko@ijs.si, luka.leskovec@ijs.si)</t>
  </si>
  <si>
    <t>Usage possible upon prior agreement with Department Head and Administrators (rok.zitko@ijs.si, luka.leskovec@ijs.si)</t>
  </si>
  <si>
    <t>Osnovno orodje teoretične fizike; na novih rezinah se izvajajo izračuni na področjih fizike trdne snovi, fizike osnovnih delcev, biofizke in kvantne fizike.</t>
  </si>
  <si>
    <t>Basic tool of theoretical physics; new compute nodes are being used for computations in the fields of solid state physics, particle physics, biophysics and quantum physics.</t>
  </si>
  <si>
    <t xml:space="preserve">75425 
75426 
75427 
75428 
75429 
75430 
75431 
75432 
75518 
75519 
75520 
75521 
75522 </t>
  </si>
  <si>
    <t>GEORGIOS KORDOGIANNIS</t>
  </si>
  <si>
    <t>Akustični merilni aparat "kvarčna mikrotehtnica z nadzorom disipacije" (Quartz Crystal Microbalance with Dissipation monitoring, QCM-D)</t>
  </si>
  <si>
    <t>Quartz Crystal Microbalance with Dissipation monitoring (QCM-D)</t>
  </si>
  <si>
    <t>P_XXI_130</t>
  </si>
  <si>
    <t>Oprema je dostopna akademskim in raziskovalnim institucijam na zahtevo. Kontaktna oseba: Georgios Kordogiannis &lt;georgios.kordogiannis@ijs.si&gt;</t>
  </si>
  <si>
    <t>The equipment is available for academic and research institutions upon request. Contact person: Georgios Kordogiannis &lt;georgios.kordogiannis@ijs.si&gt;</t>
  </si>
  <si>
    <t>Študije biomimetičnih membran (kot so podprti lipidni dvosloji in vezikli), faznih prehodov v lipidnih membranah, nanosenzorike.</t>
  </si>
  <si>
    <t>Studies of supported biomimetic membranes (such as lipid bilayers and vesicles), phase transitions in lipid membranes, nano-sensing.</t>
  </si>
  <si>
    <t>Georgios Kordogiannis, Marta Lavrič</t>
  </si>
  <si>
    <t>J2-4447</t>
  </si>
  <si>
    <t>Laure Bar</t>
  </si>
  <si>
    <t xml:space="preserve">SAŠO ŠTURM </t>
  </si>
  <si>
    <t>CeraFab S65, 3D tiskalnik za keramične materiale na podlagi sterolitografije</t>
  </si>
  <si>
    <t>CeraFab System S65, a 3D printer for ceramic materials based on stereolithography (*v prijavnem obrazcu je bila vrednost 356.297,18, lastna sredstva v višini 55,8 %)</t>
  </si>
  <si>
    <t>P_XXI_131</t>
  </si>
  <si>
    <t>CeraFab S65 je najosdobnejši 3D tiskalnik keramičnih materialov. Ta vrsta opreme je zelo redka v Srednji Evropi. Oprema bo dostopna na Odseku za nanostrukturne materiale na IJS-ju. Umeščena bo v poseben prostor s prilagojeno svetlobo, v že ostoječem laboratoriju aditivnih tehnlogij. Na ta način bomo lahko konkurenčni v 3D tiskanju keramike v svetovnem merilu, kar nam bo omogočalo mreženje in povezovanje z vodilnimi laboratoriji v Evropi, ki so specializirani za 3D  tiskanje (keramičnih) materialov.</t>
  </si>
  <si>
    <t>CeraFab S65 is state-of-the-art 3D printer for ceramic materialc. This type of equipment is very rare in Central Europe. The equipment will be available at the Department of Nanostructured Materials at IJS, more precisely, it will be located in the specially adopted room with yellow light, in the already existing laboratory of additive manufacturing technologies.  This will place us among the most competitives groups in the wolrd and to netowkr/connect with the existing laboratories in Europe that specialize in additive manufacturing of (ceramic) materials.</t>
  </si>
  <si>
    <t>Oprema predstavlja najnaprednejšo tehnologijo pri aditivni proizvodnji keramike in omogoča tiskanje  zelo tankih funkcionalnih plasti kot tudi visokozmogljive volumetrske inženirske keramike z edinstveno resolucijo in geometrijsko kofiguracijo. Stereolitgrafija (LCM - litography based ceramic manufacturing) je "bottom-up" tehnika oblikovanja keramične komponente, ki jih natisnemo iz fotoobčutljive suspenzije vsebujoč visoki delež suhe snovi, t.j. prahu keramičnih (nano)delcev. Dodatna prednost te metode je izdelava zelo kompleksnih komponent in prototipov, saj ne zahteva izdelave podpornih stuktur kot pri drugih tehnikah 3D tiskanja.</t>
  </si>
  <si>
    <t>The equipment represents the most advanced technology in the additive manufacturing of ceramics and enables the printing of very thin functional layers as well as high-performance volumetric engineering ceramics with a unique resolution and geometric configuration. Litography based ceramic manufacturing (LCM) is a "bottom-up" technique of designing ceramic components, which are printed from a photosensitive suspension containing a high proportion of dry matter, i.e. powder of ceramic (nano)particles. An additional advantage of this method is the production of very complex components and prototypes, as it does not require the production of supporting structures as with other 3D printing techniques.</t>
  </si>
  <si>
    <t>Sašo Šturm</t>
  </si>
  <si>
    <t>P2-0087-2</t>
  </si>
  <si>
    <t xml:space="preserve">Andraž Kocjan </t>
  </si>
  <si>
    <t xml:space="preserve">DANJELA KUŠČER HROVATIN </t>
  </si>
  <si>
    <t xml:space="preserve">Sistem za izdelavo in karakterizacijo plastnih struktur </t>
  </si>
  <si>
    <t>System for fabrication  and characterization of layered structures</t>
  </si>
  <si>
    <t>P_XXI_132</t>
  </si>
  <si>
    <t xml:space="preserve">Oprema je instalirana na Institutu Jožef Stefan, Odseku za elektronko keramiko. Za opremo je zadolžen raziskovalec- odgovorna oseba, ki skrbi, da je oprema operativna, vzdrževana in servisirana. Oprema je dostopna  uporabnikom. Uporabniki se glede časa in načina uporabe opreme dogovorijo z odgovorno osebo osebno, preko telefona ali e-maila. </t>
  </si>
  <si>
    <t>The equipment is installed at the Jožef Stefan Institute, Electronic Ceramics Department. The equipment is the responsibility of the researcher-in-charge, who ensures that the equipment is operational, maintained and serviced. The equipment is accessible to users. Users arrange the time and manner of use of the equipment with the researcher-in-charge in person, by telephone or by e-mail.</t>
  </si>
  <si>
    <t>Raziskovalna oprema je namenjena izvajanju eksperimentov in raziskav na področju znanosti o materialih. Gre za vrhunsko procesno in analitsko opremo, ki omogoča raziskovalcem izvajanje eksperimentov na najvišji kakovostni ravni. Le-ti so ključni za povečanje prepoznavnosti raziskovalcev tako na domači kot mednarodni ravni ter za uspešno udejstvovanje v različnih projektih. Oprema je dostopna širšemu krogu uporabnikov in omogoča tako izvajanje eksperimentov kot prikazovanje dela na njej.</t>
  </si>
  <si>
    <t>Research equipment is used to carry out experiments and research in materials science. It is advanced processing and analytical equipment that enables researchers to carry out experiments at the highest quality level. These are key to increasing the visibility of researchers both nationally and internationally and to their successful participation in various projects. The equipment is accessible to a wide range of users and allows both experiments to be carried out and work to be demonstrated.</t>
  </si>
  <si>
    <t xml:space="preserve">73955 
74604 
75170 
75472 
75554 </t>
  </si>
  <si>
    <t>Danjela Kuščer, Tadej Rojac, Mojca Otoničar</t>
  </si>
  <si>
    <t>L2-4469</t>
  </si>
  <si>
    <t>Danjela Kuščer</t>
  </si>
  <si>
    <t>J2-50077</t>
  </si>
  <si>
    <t>Mojca Otoničar</t>
  </si>
  <si>
    <t>J2-3042</t>
  </si>
  <si>
    <t>IGOR MUŠEVIČ</t>
  </si>
  <si>
    <t>Nastavljivi pulzni laser</t>
  </si>
  <si>
    <t>LUKA SNOJ</t>
  </si>
  <si>
    <t>P_XXI_134</t>
  </si>
  <si>
    <t>Po predhodnem dogovoru preko e-mail naslova domen.kotnik@ijs.si.</t>
  </si>
  <si>
    <t>By prior arrangement via e-mail address domen.kotnik@ijs.si.</t>
  </si>
  <si>
    <t>Obsevalna naprava z aktivirano vodo na rekaotjru TRIGA na IJS bo služila kot natančno določen in stabilen izvor visoko-energijskih</t>
  </si>
  <si>
    <t>The activated water irradiator on the TRIGA detector at the IJS will serve as a well-defined and stable source of high-energy characteristic</t>
  </si>
  <si>
    <t xml:space="preserve">74193 
74444 
74443 
73054 
74512 
74511 
74510 
74509 
73842 </t>
  </si>
  <si>
    <t>ijs</t>
  </si>
  <si>
    <t>TADEJ PETRIČ</t>
  </si>
  <si>
    <t xml:space="preserve">Dvoročni kolaborativni robotski sistem za imitacijo hitrih gibov pri človeku </t>
  </si>
  <si>
    <t>Dual-arm collaborative robotic system for imitating rapid human movements</t>
  </si>
  <si>
    <t>P_XXI_135</t>
  </si>
  <si>
    <t>Oprema se nahaja na odseku E1. Uporaba s strani zunanjih RO je možna po predhodnem dogovoru,  odvisno od trenutnega poteka razsikav. Za dostop je potrebno kontaktirati skrbnika (tadej.petric@ijs.si).</t>
  </si>
  <si>
    <t>The equipment is located at department E1. Use by external ROs is possible by prior arrangement, depending on the current course of research. To gain access, it is necessary to contact the caretaker (tadej.petric@ijs.si).</t>
  </si>
  <si>
    <t>Dvoročni robotski sistem, zasnovan za posnemanje človeških gibov, ki lahko učinkovito sodeluje z ljudmi. Oprema je zasnovana za natančno posnemanje zapletenih človeških gibov, kar omogoča učinkovito sodelovanje med ljudmi in stroji pri različnih nalogah.</t>
  </si>
  <si>
    <t>Dual-arm manipulation system designed to emulate human movements, capable of interacting seamlessly with humans. This advanced equipment is engineered for precise mimicry of complex human gestures, facilitating smooth collaboration between humans and machines in various tasks.</t>
  </si>
  <si>
    <t>Tadej Petrič</t>
  </si>
  <si>
    <t xml:space="preserve">VASYL SHVALYA </t>
  </si>
  <si>
    <t xml:space="preserve">In-situ plazmonska vibracijska spektroskopija </t>
  </si>
  <si>
    <t>In-situ Plasmon-driven vibrational spectroscopy</t>
  </si>
  <si>
    <t>P_XXI_137</t>
  </si>
  <si>
    <t>Dostop do opreme: po dogovoru (odsek F6 vasyl.shvalya@ijs.si)</t>
  </si>
  <si>
    <t>Access to the device: via agreement (department F6 vasyl.shvalya@ijs.si)</t>
  </si>
  <si>
    <t>Naprava vsebuje: Nicolet™ iS50 FTIR spektrometer z nameščenim s tekočim dušikom hlajenim hitrim skeniranjem MCT-A detektorjem za srednje
IR območje. Priložen optični IR sistem omogoča izvajanje IR meritev z naslednjimi moduli: GladiATR (z grelno ploščo do 300 stopinj Celzija, pH
1-14), plinska celica (spremenljiva optična pot 1-16m), tekoča celica s KBr in ZnSe okencami, celica DRIFT (do 1000 stopinj Celzija).</t>
  </si>
  <si>
    <t>The device includes: Nicolet™ iS50 FTIR spectrometer with installed liquid nitrogen cooled high-speed scan MCT-A detector for mid-IR range.
The accompanied optical IR system allow to conduct the IR measurements with following modules: GladiATR module (with a heating plate up to
300 degrees Celsius, pH 1-14), Gas-cell (variable optical path 1-16m), liquid cell with KBr and ZnSe windows, DRIFT cell (up to 1000 degrees
Celsius).</t>
  </si>
  <si>
    <t xml:space="preserve">75531 
75678 
75677 
75676 </t>
  </si>
  <si>
    <t>Vasyl Shvalya</t>
  </si>
  <si>
    <t>P2-0056</t>
  </si>
  <si>
    <t>Vincenc Nemanič</t>
  </si>
  <si>
    <t>N2-0213</t>
  </si>
  <si>
    <t>James Leon Walsh</t>
  </si>
  <si>
    <t xml:space="preserve">PRIMOŽ PELICON </t>
  </si>
  <si>
    <t xml:space="preserve">UHV vakuumski sklop za žarkovno linijo </t>
  </si>
  <si>
    <t>SAŠO DŽEROSKI</t>
  </si>
  <si>
    <t xml:space="preserve">Oprema za optimizacijo pri analizi podatkov s strojnim učenjem </t>
  </si>
  <si>
    <t>Equipment for optimizing machine learning data analysis</t>
  </si>
  <si>
    <t>P_XXI_139</t>
  </si>
  <si>
    <t>CPU in GPU strežniki za predpripravo podatkov ter razvoj in  testiranje  procesov optimizacije analize podatkov s strojnim učenjem.</t>
  </si>
  <si>
    <t>CPU and GPU servers for data preprocessing and development and testing of machine learning data analysis optimization.</t>
  </si>
  <si>
    <t xml:space="preserve">66207 
75230 
75283 
75460 
75461 
75511 
75513 
75555 
75556 
75557 
75579 
75580 
75586 
75590 
75592 
75593 
75594 
75600 
75613 
75679 
75680 </t>
  </si>
  <si>
    <t>Raziskovalci odsekov E8 in E3</t>
  </si>
  <si>
    <t>MIRAN MOZETIČ</t>
  </si>
  <si>
    <t xml:space="preserve">Oprema za aktivacijo in sterilizacijo organskega materiala </t>
  </si>
  <si>
    <t>Research equipment for activation and sterilization of organic material</t>
  </si>
  <si>
    <t>P_XXI_140</t>
  </si>
  <si>
    <t>Uporaba opreme je po dogovoru. Gre za opremo, ki potrebuje znanja za rokovanje z biološkim materialov. Krijejo se stroški operaterja in po potrebi materialni stroški. Kontakt miran.mozetic@ijs.si.</t>
  </si>
  <si>
    <t>The use of equipment is by arrangement. This is equipment that requires skills to handle biological materials. Operator costs and, where applicable, material costs are covered. Contact miran.mozetic@ijs.si.</t>
  </si>
  <si>
    <t>Oprema omogoča hitro sterilizacijo organskega materiala s predhodno aktivacijo. Oprema je primerna za raziskavo kinetike sterilizacije tako v tekoči kot v plinski (aerosol) fazi z doziranjem peroksidušikove kisline. Oprema je še posebej primerna za raziskavo kinetike sterilizacije hrane in semen, ki jih ni mogoče sterilizirati s klasičnimi tehnikami, saj slednje povzročijo nepopravljive spremembe materialov, ki jih želimo sterilizirati.</t>
  </si>
  <si>
    <t>The equipment allows rapid sterilisation of organic material by pre-activation. The equipment is suitable for the investigation of sterilisation kinetics in both liquid and gas (aerosol) phases by dosing peroxy-nitrous acid. The equipment is particularly suitable for investigating the kinetics of sterilisation of food and seeds which cannot be sterilised by conventional techniques, as the latter cause irreversible changes to the materials to be sterilised.</t>
  </si>
  <si>
    <t>Doc. dr. Gregor Primc, dr. Nina Recek, Prof. Dr. Miran Mozetič</t>
  </si>
  <si>
    <t>L7-4567</t>
  </si>
  <si>
    <t>Dr. Nina Recek</t>
  </si>
  <si>
    <t>J1-3014</t>
  </si>
  <si>
    <t xml:space="preserve">ALJAŽ DRNOVŠEK </t>
  </si>
  <si>
    <t xml:space="preserve">Sistem za ovrednotenje nanomehanskih lastnosti tankih plasti </t>
  </si>
  <si>
    <t>system for evaluation of nanomechanical properties of thin films</t>
  </si>
  <si>
    <t>Uporaba je možna po predhodnem pogovoru (aljaz.drnovsek@ijs.si)</t>
  </si>
  <si>
    <t>Use is possible after a preliminary conversation (aljaz.drnovsek@ijs.si)</t>
  </si>
  <si>
    <t>Naprava se uporablja primarno za določanje trdote ter elastičnega modula. Omogoča tudi izdelavo 2D zemljevidov trdoote ali drugih mehanskih lastnosti, ki so izpeljane iz krivulje napetosti in deformacije.</t>
  </si>
  <si>
    <t>The device is primarily used for determining hardness and the elastic modulus. It also allows for the creation of 2D maps of hardness or other mechanical properties derived from the stress-strain curve.</t>
  </si>
  <si>
    <t>L2-50059</t>
  </si>
  <si>
    <t xml:space="preserve">NIVES OGRINC </t>
  </si>
  <si>
    <t>Masni spektroemeter za analitiko stabilnih izotopov lahkih elementov - DELTA Q</t>
  </si>
  <si>
    <t xml:space="preserve">GREGOR PRIMC </t>
  </si>
  <si>
    <t xml:space="preserve">Dvoprekatni previjalni plazemski reaktor </t>
  </si>
  <si>
    <t>Two-stage rewinding plasma reactor</t>
  </si>
  <si>
    <t>P_XXI_144</t>
  </si>
  <si>
    <t>Uporaba opreme je po dogovoru. Gre za opremo, ki potrebuje znanja za rokovanje s plazemskim reaktorjem, nameščanjem elektrod in pravilno nameščanje obdelovancev za neskončno previjanje skozi plinsko plazmo. Krijejo se stroški operaterja in materialni stroški: plin, elektrode, hlajenje. Kontakt gregor.primc@ijs.si.</t>
  </si>
  <si>
    <t>Use of equipment is by arrangement. This is equipment that requires skills in handling the plasma reactor, installing electrodes and correctly positioning the workpieces for endless plasma gas rewinding. Operator and material costs are covered: gas, electrodes, cooling. Contact gregor.primc@ijs.si.</t>
  </si>
  <si>
    <t>Omogoča obdelavo neskončnih materialov na previjanje (folije, papir, itd.) skozi plinsko plazmo pri nizkem tlaku v kapacitivni ali induktivni konfiguraciji plazemske sklopitve. Omogoča tudi sprejanje prekurzorjev v samo plazmo ali na že obdelano površino.</t>
  </si>
  <si>
    <t>It enables the processing of continuous rewindable materials (film, paper, etc.) through a gas plasma at low pressure in a capacitive or inductive plasma coupling configuration. It also allows precursors to be sprayed into the plasma itself or onto an already treated surface.</t>
  </si>
  <si>
    <t>Dr. Domen Paul, dr. Dane Lojen, doc. dr. Gregor Primc, prof. dr. Alenka Vesel</t>
  </si>
  <si>
    <t>L2-50052</t>
  </si>
  <si>
    <t>Prof. dr. Alenka Vesel, Izr. prof. dr. Rok Zaplotnik, Jernej Ekar</t>
  </si>
  <si>
    <t>L1-50007</t>
  </si>
  <si>
    <t>Prof. dr. Miran Mozetič, doc. dr. Gregor Primc</t>
  </si>
  <si>
    <t xml:space="preserve">ŠPELA KUNEJ </t>
  </si>
  <si>
    <t xml:space="preserve">Laboratorijske zaščitne, sušilne komore in površine s pripadajočo opremo </t>
  </si>
  <si>
    <t xml:space="preserve">75111 
75159 
75409 
75533 
75506 
75507 
75509 
75508 
75537 
75581 
75605 </t>
  </si>
  <si>
    <t>SREČO DAVOR ŠKAPIN</t>
  </si>
  <si>
    <t>Impedančni analizator in pripadajoča oprema za dielektrično spektroskopijo</t>
  </si>
  <si>
    <t xml:space="preserve">MARJETA MAČEK KRŽMANC </t>
  </si>
  <si>
    <t xml:space="preserve">Analiza plinov pri razvoju materialov za proizvodnjo zelene elektrike in za toplotno izolacijo s pripadajočo opremo </t>
  </si>
  <si>
    <t xml:space="preserve">74413 
75395 
75535 
75468 
75601 </t>
  </si>
  <si>
    <t xml:space="preserve">GREGOR DOLANC </t>
  </si>
  <si>
    <t xml:space="preserve">Oprema za raziskave in aplikacije na področju tehnologije vodenja </t>
  </si>
  <si>
    <t xml:space="preserve">74312 
75001 
75252 
75611 
75612 
75585 
75584 
75583 </t>
  </si>
  <si>
    <t>ADAM C. MC DONNELL</t>
  </si>
  <si>
    <t xml:space="preserve">Sistem za določanje maksimalne aerobne in anaerobne zmogljivosti </t>
  </si>
  <si>
    <t>ANDREJ FILIPČIČ</t>
  </si>
  <si>
    <t>Nadgradnja distribuiranega računskega vozlišča SiGNET Tier-2</t>
  </si>
  <si>
    <t>ERIK ZUPANIČ</t>
  </si>
  <si>
    <t xml:space="preserve">Nadgradnja nizkotemperaturnega vrstičnega tunelskega mikroskopa z mikroskopom na atomsko silo </t>
  </si>
  <si>
    <t>Upgrade of low-temperature scanning tunneling microscope with atomic-force microscope</t>
  </si>
  <si>
    <t>Dostop je možen v dogovoru z vodjo Laboratorija za vrstični tipalno mikroskopijo (Erik Zupanič, erik.zupanic@ijs.si), kot je navedeno na domači strani laboratorija. Prioriteto pri dostopu do raziskovalne opreme imajo sodelavci Laboratorija za vrstično tipalno mikroskopijo .Za raziskovalce z javnih raziskovalnih zavodov in javnih univerz, bo uporaba v okviru skupnih projektov (tudi neformalnih sodelovanj) brezplačna. Za vsa sodelovanja z gospodarstvom pa se bomo držali pravil, zapisanih v "Pravila za oblikovanje cen za uporabo raziskovalne opreme, obveščanje in poročanje o uporabi raziskovalne opreme" št. 007-5/2023-1 z dne 3. 5. 2023.</t>
  </si>
  <si>
    <t>Access is possible by appointment with the Head of the Laboratory for Scanning Probe Microscopy (Erik Zupanič, erik.zupanic@ijs.si), as indicated on the homepage of the laboratory. Priority for access to research equipment is given to the collaborators of the Laboratory for Scanning Probe Microscopy. For researchers from public research institutions and public universities, use will be free of charge in the context of joint projects (including informal collaborations). For all collaborations with industry, we will follow the rules set out in the "Rules on pricing for the use of research equipment, notification and reporting on the use of research equipment" No 007-5/2023-1 of 3.5.2023.</t>
  </si>
  <si>
    <t>Raziskovalna oprema bo edina v Sloveniji omogočila hkratne energijsko in prostorsko visokoločljive meritve tunelskega toka in sile med konico in površino v ultra visokem vakuumu pri nizkih temperaturah in s tem razločevanje med lokalno elektronsko gostoto in strukturo površine, ki ju sicer ne bi bilo mogoče razločiti. Prav tako tako bo edini mikroskop v Sloveniji, ki bo omogočal preiskave molekulskih struktur na različnih površinah pri pogojih ultravisokega vakuuma in kriogenih temperatur.</t>
  </si>
  <si>
    <t xml:space="preserve">The research equipment will be the only one in Slovenia to enable simultaneous high-energy and high-spatial resolution measurements of the tunneling current and the tip-surface force in ultra-high vacuum at low temperatures, and thus to distinguish between the local electron density and the surface structure, which would otherwise be impossible to resolve. It will also be the only microscope in Slovenia that will allow the investigation of molecular structures on different surfaces under ultra-high vacuum and cryogenic temperature conditions.  </t>
  </si>
  <si>
    <t xml:space="preserve">74447 
74664 
75510 
76324 </t>
  </si>
  <si>
    <t>3.6.1</t>
  </si>
  <si>
    <t>P21-151</t>
  </si>
  <si>
    <t>Erik Zupanič</t>
  </si>
  <si>
    <t xml:space="preserve">PETER JEGLIČ </t>
  </si>
  <si>
    <t xml:space="preserve">Laserski sistem za eksperimente s kubiti na osnovi Rydbergovih atomov cezija </t>
  </si>
  <si>
    <t>Laser system for experiments with qubits based on Rydberg cesium atoms</t>
  </si>
  <si>
    <t>Raziskovalna oprema predstavlja nadgradnjo eksperimentalnega sistema za hlajenje in lovljenje atomov cezija, ki smo ga v zadnjih desetih letih razvijali in postavljali v Laboratoriju za hladne atome na Institutu “Jožef Stefan”. Ko bo nadgradnja v celoti zaključena (predvidoma septembra 2024), bo ta eksperimentalna oprema integrirana v obstoječ eksperimentalni sistem.
Prioriteto pri dostopu do raziskovalne opreme imajo sodelavci Laboratorija za hladne atome. Za raziskovalce z javnih raziskovalnih zavodov in javnih univerz, bo uporaba v okviru skupnih projektov (tudi neformalnih sodelovanj) brezplačna. Za sodelovanja z gospodarstvom se bomo držali pravil, zapisanih v "Pravila za oblikovanje cen za uporabo raziskovalne opreme, obveščanje in poročanje o uporabi raziskovalne opreme" št. 007-5/2023-1 z dne 3. 5. 2023.</t>
  </si>
  <si>
    <t>The research equipment represents an upgrade of the experimental system for cooling and trapping cesium atoms that we have developed and built over the last ten years in the Laboratory for cold atoms at the Jožef Stefan Institute. Once the upgrade is fully completed (expected by mid-2024), this experimental equipment will be integrated into the existing experimental system. 
Team members from the Laboratory for cold atoms will have priority access to the research equipment. For researchers from public research institutes and public universities, use will be possible via joint projects (including informal collaboration) and is free of charge. For collaborations with industry, we will adhere to the rules outlined in the "Pravila za oblikovanje cen za uporabo raziskovalne opreme, obveščanje in poročanje o uporabi raziskovalne opreme", No. 007-5/2023-1 dated May 3, 2023.</t>
  </si>
  <si>
    <t>Laserski sistem za eksperimente s kubiti na osnovi Rydbergovih atomov cezija omogoča širok spekter novih raziskav in razvoja, ki je bil do zdaj nedostopen:
- Razvoj kvantnega računalništva z ansambli hladnih atomov, kjer vsak ansambel predstavlja en kubit.
- Razvoj hitre in zanesljive priprave kubitov v poljubni superpoziciji stanj 0 in 1.
- Razvoj hitre metode za branje kubitov.
- Raziskovanje fizike Rydbergovih atomov in uporaba mehanizma Rydbergove blokade v kvantnih napravah.
- Možnost uporabe laserskega sistema tako za manipulacijo kubitov na osnovi ansamblov hladnih atomov kot tudi za posamezne atome.</t>
  </si>
  <si>
    <t>The laser system for experiments with qubits based on Rydberg cesium atoms enables a broad spectrum of new research and development that was previously inaccessible:
- Development of quantum computers with ensembles of cold atoms, where each ensemble represents a qubit.
- Development of a fast and reliable preparation of qubits in arbitrary superposition states of 0 and 1.
- Development of a fast method for reading out qubits.
- Research into the physics of Rydberg atoms and the application of the Rydberg blockade mechanism in quantum devices.
- The possibility of using the laser system for the manipulation of qubits based on ensembles of cold atoms as well as for individual atoms.</t>
  </si>
  <si>
    <t xml:space="preserve">74905 
75392 
75470 
75944 </t>
  </si>
  <si>
    <t>6.4.7</t>
  </si>
  <si>
    <t>P21-153</t>
  </si>
  <si>
    <t>Peter Jeglič</t>
  </si>
  <si>
    <t xml:space="preserve">SABINA MARKELJ </t>
  </si>
  <si>
    <t xml:space="preserve">Sistem za skeniranje ionskega žarka </t>
  </si>
  <si>
    <t xml:space="preserve">BORIS ROGELJ </t>
  </si>
  <si>
    <t>Spining disk naprava</t>
  </si>
  <si>
    <t>Spinning disc device</t>
  </si>
  <si>
    <t>P_XXI_155</t>
  </si>
  <si>
    <t xml:space="preserve">Oprema je dostopna odsekom IJS in zunanjim uporabnikom po predhodnem dogovoru (Boris.Rogelj@ijs.si) in znotraj delovnega časa. Opremo lahko uporabljajo le usposobljeni operaterji. Možnost brezplačne uporabe v primeru izvajanja skupnih RR projektov in možnost uporabe po ceniku IJS. </t>
  </si>
  <si>
    <t>The equipment is available to IJS departments and external users by prior arrangement (contact Boris.Rogelj@ijs.si) within the working hours. The equipment can be used only by trained operators. The possibility of free use is offered in case of joint RR project, otherwise the use is charged according to the JSI price list.</t>
  </si>
  <si>
    <t xml:space="preserve">Spining disk omogoča "live cell imaging", mikroskopske analize živih nativnih vzorcev. Zaradi zmanjšanega navzkrižnega zajemanja signala med luknjicami vrtečega diska (Nipkow disk),  je mogoč jasen zajem slike signalov monoslojev in debelejših bioloških vzorcev (tkivne rezine, sferoidi ali organoidi). Vrteči disk je osnovan za zajem večjega vidnega polja (FOV). Izboljšani vgrajeni mehanizem naprave omogoča premike diskov v optični poti na način, da je omogočena zelo hitra in lahka konfokalna in ne-konfokalna projekcija slik s fluorescenco in faznim kontrastom. Zaradi vhodov in sistema sočasnega zajemanja signalov z dvema kamerama omogoča uporabo različnih kombinacij barvil v nativnih vzorcih in opazovanje skozi daljše časovno obdobje brez foto-bledenja. </t>
  </si>
  <si>
    <t>Spinning disk enables "live cell imaging", microscopic analysis of living native samples. Due to the reduced cross-capture of the signal between the holes of the spinning disk (Nipkow disk), clear image capture of the signals of monolayers and thicker biological samples (tissue slices, spheroids or organoids) is enabled. The spinning disk is designed to capture a larger field of view (FOV). The improved built-in mechanism of the device enables the movements of the discs in the optical path in such a way that a very fast and easy confocal and non-confocal projection of images with fluorescence and phase contrast is enabled. Thanks to the enabled inputs and the system of simultaneous capture of signals with two cameras, it allows for the use of combinations of dyes in native samples and bservation over a longer period of time without photo-fading.</t>
  </si>
  <si>
    <t>J7-4420</t>
  </si>
  <si>
    <t>Aleš Berlec</t>
  </si>
  <si>
    <t>J4-4555</t>
  </si>
  <si>
    <t>Jerica Sabotič</t>
  </si>
  <si>
    <t xml:space="preserve">HELENA MOTALN </t>
  </si>
  <si>
    <t xml:space="preserve">Motoriziran mikroskop z laser HW autofocus in live imaging komoro </t>
  </si>
  <si>
    <t>Motorized microscope with laser HW autofocus and live imaging chamber</t>
  </si>
  <si>
    <t>P_XXI_156</t>
  </si>
  <si>
    <t>Oprema je dostopna odsekom IJS in zunanjim uporabnikom po predhodnem dogovoru (Helena.Motaln@ijs.si) in znotraj delovnega časa. Opremo lahko uporabljajo le usposobljeni operaterji. Možnost brezplačne uporabe v primeru izvajanja skupnih RR projektov in možnost uporabe po ceniku IJS.</t>
  </si>
  <si>
    <t>The equipment is available to IJS departments and external users by prior arrangement (contact Helena.Motaln@ijs.si) within the working hours. The equipment can be used only by trained operators. The possibility of free use is offered in case of joint RR project, otherwise the use is charged according to the JSI price list.</t>
  </si>
  <si>
    <t>Motoriziran mikroskop s poudarkom na kompletno motoriziranem krmiljenju in laserskem autofokus sistemu, ki z uporabo dveh kamer za sočasen zajem signala v izjemno kratkih (milisekundnih intervalih) omogoča analizo dinamičnih procesoc v celicah, tkivih in bakterijskih biofilmih. Te je možno vzdrževati v in vivo pogojih v posebni komori direktno na mikroskopu, skozi celotno eksperimentalno obdobje. Pri tem poleg temperature in automatskega prilagajanja autofocusa objektivov sistem omogoča tudi nadzor atmosferskega mikrookolja zrak/CO2. Sistem z uporabo fluorescentnega vira svetlobe omogoča analizo strukturnih komponent celic, študij dinamičnih procesov in lokalizacijo molekul na znotrajceličnem nivoju.</t>
  </si>
  <si>
    <t>A motorized microscope with an emphasis on fully motorized control and a laser autofocus system that, by using two cameras for simultaneous signal capture in extremely short (millisecond intervals), enables the analysis of dynamic processes in cells, tissues and bacterial biofilms. These can be maintained under in vivo conditions in a special chamber directly on the microscope, throughout the entire experimental period. In addition to the temperature and automatic adjustment of the autofocus of the lenses, the system also allows control of the atmospheric microenvironment air/CO2. The system, using a fluorescent light source, enables the analysis of structural components of cells, the study of dynamic processes and the localization of molecules at the intracellular level.</t>
  </si>
  <si>
    <t>P2-0050</t>
  </si>
  <si>
    <t>Bojan Podgornik</t>
  </si>
  <si>
    <t>INSTRON- STATIČNI 500KN</t>
  </si>
  <si>
    <t>Renovation and upgrade of static-dynamic test device INSTRON 1255 (500 kN)</t>
  </si>
  <si>
    <t>Obnovljena in nadgrajena naprava je namenjena statičnim mehanskim preskusom kovinskih materialov z obremenitvijo do 500 kN. Po predhodnem dogovoru so možne storitve tudi za zunanje naročnike.</t>
  </si>
  <si>
    <t>Renewed and upgraded device enables static mechanical tests of metallic materials with loads up to 500 kN. External services are possible after previous appointment of interested customers.</t>
  </si>
  <si>
    <t>Oprema omogoča raziskovalno delo kot tudi storitve za zunanje zainteresirane uporabnike pri statičnem preskušanju kovinskih materialov s tlačno in natezno obremenitvijo do 500 kN.</t>
  </si>
  <si>
    <t>Equipment enables research work as well as services for external interested customers for tests in static mode with tensile or compression loads up to 500 kN.</t>
  </si>
  <si>
    <t>https://www.imt.si/organizacijske-enote/infrastrukturna-organizacijska-enota</t>
  </si>
  <si>
    <t>P2-0132</t>
  </si>
  <si>
    <t>Matjaž Godec</t>
  </si>
  <si>
    <t>Janez Šetina</t>
  </si>
  <si>
    <t>N2-0276</t>
  </si>
  <si>
    <t>N2-0249</t>
  </si>
  <si>
    <t>Aljaž Iveković-IJS</t>
  </si>
  <si>
    <t>L2-4445</t>
  </si>
  <si>
    <t>Aleksandra Kocijan</t>
  </si>
  <si>
    <t>L2-3164</t>
  </si>
  <si>
    <t>Irena Paulin</t>
  </si>
  <si>
    <t>N2-0182</t>
  </si>
  <si>
    <t>J2-3052</t>
  </si>
  <si>
    <t>VAKUUMSKA PEČ ZA TOPLOTNO OBDELAVO IPSEN VTTC-324R Z HOLOGENIM OHLAJANJEM POD VISOKIM PRITISKOM DUŠIKA</t>
  </si>
  <si>
    <t xml:space="preserve">Vacuum furnace for heat treatment IPSEN VTTC-324R </t>
  </si>
  <si>
    <t>Izvajanje storitev po dogovoru.</t>
  </si>
  <si>
    <t>Performing service by agreement.</t>
  </si>
  <si>
    <t>Naprava se uporablja za toplotno obdelavo zlitin</t>
  </si>
  <si>
    <t>Equipment for heat treatment of tool steel</t>
  </si>
  <si>
    <t>VAKUUMSKA INDUKCIJSKA LABORATORIJSKA PEČ ZA IZDELAVO JEKLA IN DRUGIH ZLITIN</t>
  </si>
  <si>
    <t>Vacuum induction furnace for production of steel and other alloys</t>
  </si>
  <si>
    <t>Naprava se uporablja za izdelavo novih zlitin</t>
  </si>
  <si>
    <t>Equipment for melting and casting of alloys</t>
  </si>
  <si>
    <t>ELEKTRIČNA LABORATORIJSKA PEČ ZA IONSKO NITRIRANJE</t>
  </si>
  <si>
    <t>Laboratory nitriding furnace</t>
  </si>
  <si>
    <t>Naprava se uporablja za nitriranje površin orodij</t>
  </si>
  <si>
    <t>Equipment for plasma nitriding</t>
  </si>
  <si>
    <t xml:space="preserve">MIKROSKOP JEOL JSM 6500 F - vrstični elektronski mikroskop z EDS/WDS/EBSD </t>
  </si>
  <si>
    <t>Electron microanalyzer JOEL JSM 6500 F with EDS/WDS/EBSD</t>
  </si>
  <si>
    <t>Izvajanje storitev po dogovoru</t>
  </si>
  <si>
    <t xml:space="preserve">Performing service by agreement </t>
  </si>
  <si>
    <t>Sodobna raziskovalna oprema Analitski elektronski mikroskop s Schotkyjevim izvorom elektronov (FE)opremljen z EDS in WDS analitskima tehnikama, HKL -EBSD in BSE za raziskave materialov</t>
  </si>
  <si>
    <t>Advanced research equipment -analytical electron microscope with Schotky electron source (FE) equiped with EDS and WDS analytical techniques and HKL-EBSD and BSE for materials investigations</t>
  </si>
  <si>
    <t>VAKUUMSKI SISTEM ZA KALIBRACIJE IN MER</t>
  </si>
  <si>
    <t>Vacuum system for calibration and metrology research in UHV and XHV range</t>
  </si>
  <si>
    <t>Možnost izvajanja zunanjih storitev po predhodnem dogovoru.</t>
  </si>
  <si>
    <t>External service is posible after previous appointment of vacuum systems.</t>
  </si>
  <si>
    <t>Oprema se uporablja za kalibracije vakuumskih merilnikov po metodi neposredne primerjave z referenčnimi etaloni v območju tlakov od 1E-10 mbar do 1E-3 mbar in kot primarni etalon po metodi statične ekspanzije v območju tlakov od 1E-7 mbar do 1 mbar. Kalibracije se izvajajo tako za uporabnike v industriji za zagotavljanje sledljivosti kot za raziskave meroslovnih lastnosti izbranih vakuumskih merilnikov.</t>
  </si>
  <si>
    <t>Equipment is used for calibration of vacuum gauges by means of the reference gauge comparison method in the pressure range from 1E-10 mbar to 1E-3 mbar, and as a primary standard based in the static expansion method in pressure range from 1E-7 mbar to 1 mbar. Calibration are performed for both users in industry to assure the measurement tracebility and research of metrological properties of selected vacuum gauges.</t>
  </si>
  <si>
    <t xml:space="preserve">MASNI SPEKTOMETER HIDEN HAL/3F RC 301 </t>
  </si>
  <si>
    <t xml:space="preserve">Mass spectrometer HIDEN HAL/3F RC 301 </t>
  </si>
  <si>
    <t>Oprema se uporabja za analiziranje kemijske sestave plinov</t>
  </si>
  <si>
    <t>Equipment is used for gas chemical analysis</t>
  </si>
  <si>
    <t>GATAN PECS 682 (IONSKI NAPRAŠEVALNIK)</t>
  </si>
  <si>
    <t>GATAN PECS 682 (ion sputtering)</t>
  </si>
  <si>
    <t xml:space="preserve"> Performing service by agreement.</t>
  </si>
  <si>
    <t>Naprava za nanos tankih plasti C, Au, itd za potrebe raziskav vzorcev na FE-SEM eletronski analitski mikroskop</t>
  </si>
  <si>
    <t>Device for C or AU etc. Thin films deposition for the sample preparation for use of FE-SEM electron analytical microscope</t>
  </si>
  <si>
    <t>MERILNIK  TLAKA RPM 4</t>
  </si>
  <si>
    <t>Working ethalon</t>
  </si>
  <si>
    <t>Uporaba za namene kalibracije</t>
  </si>
  <si>
    <t>Using for calibrations</t>
  </si>
  <si>
    <t>JEOL CROSS SECTION POLISHER</t>
  </si>
  <si>
    <t>Ostalo (CO AMM)</t>
  </si>
  <si>
    <t>Uporaba za pripravo vzorcev</t>
  </si>
  <si>
    <t>Using for sample preparation</t>
  </si>
  <si>
    <t>JEOL ION SLICER</t>
  </si>
  <si>
    <t xml:space="preserve">INSTRON-DINAMIČNI 250 KN + Računalniško vodenje statičnega in dinamičnega preskuševalnega stroja INSTRON (1255 in 8802) </t>
  </si>
  <si>
    <t>Dynamic testing machine +/- 250 kN load, with high temperature furnace, extensiometer and software.</t>
  </si>
  <si>
    <t>Paket 13/Paket 21</t>
  </si>
  <si>
    <t>Oprema je namenjena dinamičnemu preskušanju materialov pri sobni in povišani temperaturi (do 1250 oC). Možnost izvajanja zunanjih storitev po predhodnem dogovoru.</t>
  </si>
  <si>
    <t>Equipment is for dynamic testing of materials at room and elevated temperatures (up to 1250 oC). External service is posible after previous appointment.</t>
  </si>
  <si>
    <t>Raziskovalna oprema je najsodobnejša in omogoča kvalitetno raziskovalno delo na področju dinamičnih obremenitev kovinskih materialov in tehnologij .</t>
  </si>
  <si>
    <t>Equipment is modern and enables quality research work in the field of dynamic loads of metallic materials as well as services for external customers.</t>
  </si>
  <si>
    <t>5 / P21-051</t>
  </si>
  <si>
    <t>MERILNIK TRDOTE VICKERS</t>
  </si>
  <si>
    <t>Vickers micro-hardness</t>
  </si>
  <si>
    <t>Oprema je namenjena merjenju mikrotrdo</t>
  </si>
  <si>
    <t>Equipment is used for Vickers micro-hardness</t>
  </si>
  <si>
    <t>PROGRAMSKA OPREMA THERMO-CALC</t>
  </si>
  <si>
    <t xml:space="preserve"> THERMO-CALC</t>
  </si>
  <si>
    <t>Program se uporablja za simulacijo napovedi faznih diagramov</t>
  </si>
  <si>
    <t>Program is used for simulation of phase diagrams</t>
  </si>
  <si>
    <t>SPEKTROMETER PRISMA PLUS MASNI</t>
  </si>
  <si>
    <t xml:space="preserve">PRISMA PLUS MASS SPEKTROMETER </t>
  </si>
  <si>
    <t xml:space="preserve">Spektrometer se uporablja za določevanje kemijske sestave </t>
  </si>
  <si>
    <t>Spectrometer is used for kemichal analysis</t>
  </si>
  <si>
    <t>SISTEM ZA KARAKTERIZACIJO GETROV</t>
  </si>
  <si>
    <t>Ultrahigh vacuum system for characterizing getter materials</t>
  </si>
  <si>
    <t>Oprema je namenjena za določanje sorpcijksih lastnosti nenaparljivih getrov (NEG) na osnovi Ti- in Zr-zlitin. NEG se uporabljajo v majhnih statičnih vakuumskih napravah za vzdrževanje UVV do EVV pogojev. Oprema je osnova na IMT razvite statične sorpcijske metode za karakterizacijo NEG.</t>
  </si>
  <si>
    <t>Equipment is used for determining sorption properies of non-evaporable getters (NEGs) based on Ti- and Zr- alloys. NEGs are applied in small-volume static vacuums devices to maintain UHV to XHV conditions. Equipment represents the base of a static gas-sorption method (developed at IMT) for NEG characterization.</t>
  </si>
  <si>
    <t>GATAN NOSILEC ZA GRETJE VZORCEV</t>
  </si>
  <si>
    <t>GATAN for sample heating</t>
  </si>
  <si>
    <t>Nosilec se uporablja za in-situ analize</t>
  </si>
  <si>
    <t>Heating stage is used for in-situ analysis</t>
  </si>
  <si>
    <t>ANALIZATOR ZLITIN XL3T 980S HE GOLDD +</t>
  </si>
  <si>
    <t>portable XRF analyser</t>
  </si>
  <si>
    <t>Naprava se uporablje za deločitev kemijske swestave materiala</t>
  </si>
  <si>
    <t>Equipoment for kemichal analysis for materials</t>
  </si>
  <si>
    <t>TRIBOLOŠKO PREIZKUŠEVALIŠČE ZA IZMENIČNO DRSENJE</t>
  </si>
  <si>
    <t>Naprava se uporablja za tribološke preiskave</t>
  </si>
  <si>
    <t>Equipment fo tribological evaluation</t>
  </si>
  <si>
    <t xml:space="preserve">DEFORMACIJSKI DILATOMETER </t>
  </si>
  <si>
    <t>Strain dilatometer</t>
  </si>
  <si>
    <t xml:space="preserve">Naprava je namenjena študiju termo-mehanskih fizikalnih lastnosti materialov </t>
  </si>
  <si>
    <t>Equipment for thermo-mechanical studies</t>
  </si>
  <si>
    <t>Konfokalni  mikroskop</t>
  </si>
  <si>
    <t>Confocal  microscope</t>
  </si>
  <si>
    <t>Naprava je namenjena raziskavam materialov</t>
  </si>
  <si>
    <t>Equipment for materials research</t>
  </si>
  <si>
    <t>P16-125</t>
  </si>
  <si>
    <t>ODPRTA INDUKCIJSKA TALILNA PEČ Z GENERATORJEM</t>
  </si>
  <si>
    <t>Open induction furnace with generator</t>
  </si>
  <si>
    <t>P16 - 141</t>
  </si>
  <si>
    <t>PEČ EUP-K 650/1300</t>
  </si>
  <si>
    <t>Furnace EUP-K 650/1300</t>
  </si>
  <si>
    <t>ANALITIČNI KVADROPOLNI SPEKTROMETER</t>
  </si>
  <si>
    <t>Analytical mass spectometer</t>
  </si>
  <si>
    <t>P16 - 142</t>
  </si>
  <si>
    <t>ELTRA CS-800 analizator</t>
  </si>
  <si>
    <t>ELTRA CS-800 analyser</t>
  </si>
  <si>
    <t>Naprava je namenjena kemijski analizi vsebnosti C in S</t>
  </si>
  <si>
    <t>Equipment for chemical analysis of C and S</t>
  </si>
  <si>
    <t>THERMO-CALC</t>
  </si>
  <si>
    <t>Svetlobni mikroskop Axio Imager Z2M</t>
  </si>
  <si>
    <t>Microscope Axio Imager Z2M</t>
  </si>
  <si>
    <t>Svetlobni mikroskop</t>
  </si>
  <si>
    <t>Light mycroscope</t>
  </si>
  <si>
    <t>Elektronski mikroskop</t>
  </si>
  <si>
    <t>Mikroskop Crossbeam 550 FE-SEM Gemini II</t>
  </si>
  <si>
    <t>Sodobna raziskovalna oprema Vrstični elektronski mikroskop opremljen s FIB, EDS, STEM, EBSD za raziskave materialov</t>
  </si>
  <si>
    <t>Advanced research equipment Scanning electron microscope equiped with FIB, EDS, STEM, EBSD for materials investigations</t>
  </si>
  <si>
    <t>Borut Žužek</t>
  </si>
  <si>
    <t xml:space="preserve">Zwick Roell Kappa DS 50 kN, naprava za lezenje </t>
  </si>
  <si>
    <t>Zwick Roell Kappa DS 50 kN creep testing</t>
  </si>
  <si>
    <t>Naprava za lezenje z možnostjo utrujanja pri temperaturi do 1200 °C</t>
  </si>
  <si>
    <t>Creep testing device with the possibility of fatigue up to 1200 ° C</t>
  </si>
  <si>
    <t>P17-119</t>
  </si>
  <si>
    <t xml:space="preserve">Aconity MINI 3D tiskalnik za kovinske materiale </t>
  </si>
  <si>
    <t xml:space="preserve">Aconity MINI 3Dprinter for metallic materials </t>
  </si>
  <si>
    <t>3D tiskalnik za kovinske materiale (laboratorijsko usmerjena AM SLM naprava) z možnostjo ogrevanja podlage do 800 °C</t>
  </si>
  <si>
    <t>3D printer for metallic materials (laboratory AM SLM instrument) with heat stage up to 800 °C</t>
  </si>
  <si>
    <t>P17-102</t>
  </si>
  <si>
    <t>ELEMENTRAC ONH</t>
  </si>
  <si>
    <t>ELEMENTRAC ONH analyzer</t>
  </si>
  <si>
    <t>Naprava je namenjena kemijski analizi vsebnosti O, N, H</t>
  </si>
  <si>
    <t>Equipment for chemical analysis of O, N, H</t>
  </si>
  <si>
    <t>Žaga za razrez vzorcev Accutom-100</t>
  </si>
  <si>
    <t>Precision cutting and grinding machine</t>
  </si>
  <si>
    <t>Žaga za razrez vzorcev</t>
  </si>
  <si>
    <t>Tegramin 30 brusilna polirna nap.</t>
  </si>
  <si>
    <t>Grinding and polishing machine</t>
  </si>
  <si>
    <t>brusilna polirna naprava</t>
  </si>
  <si>
    <t>Generator za indukcijsko segrevanje htg-600</t>
  </si>
  <si>
    <t>Induction heating generator type htg-6000</t>
  </si>
  <si>
    <t>Naprava za indukcijsko segrevanje</t>
  </si>
  <si>
    <t>Equipment for induction heating</t>
  </si>
  <si>
    <t>Agilent 5800 VDV ICP-OES Spektrometer</t>
  </si>
  <si>
    <t>Agilent 5800 VDV ICP-OES Spectrometer</t>
  </si>
  <si>
    <t>Naprava je namenjena kemijski analizi</t>
  </si>
  <si>
    <t>Equipment for chemical analysis</t>
  </si>
  <si>
    <t>P19-44</t>
  </si>
  <si>
    <t>Računalniško krmiljena naprava za celovito vrednotenje lastnosti orodnih jekel</t>
  </si>
  <si>
    <t>Computer - controlled device for comprehensive evaluation of tool steel properties</t>
  </si>
  <si>
    <t>Naprava za pripravo vzorcev</t>
  </si>
  <si>
    <t>Equipment for sample preparation</t>
  </si>
  <si>
    <t>P19-115</t>
  </si>
  <si>
    <t>I0-0006</t>
  </si>
  <si>
    <t>Atomizer (plazemsko ultrazvočni) AMAZEMET</t>
  </si>
  <si>
    <t>Plasma ultrasonic atomizer AMAZEMET</t>
  </si>
  <si>
    <t>Naprava za izdelavo kovinskih prahov</t>
  </si>
  <si>
    <t>Equipment for metal powder production</t>
  </si>
  <si>
    <t>P19-43</t>
  </si>
  <si>
    <t>Nap za difer.vrst. kalorimetrijo – DSC 404</t>
  </si>
  <si>
    <t>Differential scanning calorimetry DSC 404</t>
  </si>
  <si>
    <t>Naprava za termično analizo</t>
  </si>
  <si>
    <t>Equipment for thermal analysis</t>
  </si>
  <si>
    <t>Nap.za difer.vrst. kalorimetrijo - DSC 204</t>
  </si>
  <si>
    <t>Differential scanning calorimetry DSC 204</t>
  </si>
  <si>
    <t>PHI VersaProbe IIIAD scan.XPS Microprobe</t>
  </si>
  <si>
    <t>Naprava za analizo površin</t>
  </si>
  <si>
    <t>Equipment for surface analysis</t>
  </si>
  <si>
    <t>Vrstični presevni elektr.mikroskop</t>
  </si>
  <si>
    <t>Transmission electron microscope</t>
  </si>
  <si>
    <t>Naprava za analizo materialov</t>
  </si>
  <si>
    <t>Equipment for analysis of materials</t>
  </si>
  <si>
    <t>Rentgenski fluorescenčni spektrometer XRF</t>
  </si>
  <si>
    <t>X-ray Fluorescence Spectrometer</t>
  </si>
  <si>
    <t xml:space="preserve">https://www.imt.si/organizacijske-enote/infrastrukturna-organizacijska-enota </t>
  </si>
  <si>
    <t>P20-099</t>
  </si>
  <si>
    <t xml:space="preserve">Naprava za horizontalno kontinuirno litje </t>
  </si>
  <si>
    <t>Horizontal continuous casting machine</t>
  </si>
  <si>
    <t>P20-097</t>
  </si>
  <si>
    <t xml:space="preserve">Laboratorijska visokotlačna vakuumska kalilna peč  </t>
  </si>
  <si>
    <t>Laboratory high-pressure vacuum furnace</t>
  </si>
  <si>
    <t>P20-100</t>
  </si>
  <si>
    <t>Črtomir Donik</t>
  </si>
  <si>
    <t>SIMS sklopljen s FIB-SEM aparatom</t>
  </si>
  <si>
    <t>SIMS coupled with FIB-SEM</t>
  </si>
  <si>
    <t>P20-098</t>
  </si>
  <si>
    <t>PRENOS.EMISIJ.SPEKTROMETER PMI-MASTER Smart</t>
  </si>
  <si>
    <t>Portable Spark OES Spectrometer PMI-MASTER Smart</t>
  </si>
  <si>
    <t>P2-033</t>
  </si>
  <si>
    <t>Barbara Šetina Batič</t>
  </si>
  <si>
    <t>Naprava za ionsko jedkanje,poliranje in napraševan</t>
  </si>
  <si>
    <t>Device for ion etching, polishing and ion sputtering</t>
  </si>
  <si>
    <t>P21-034</t>
  </si>
  <si>
    <t>Visokoločljivostni presevni mikroskop TEM</t>
  </si>
  <si>
    <t>P21-052</t>
  </si>
  <si>
    <t>SEM mikroskop s software posodobitvijo</t>
  </si>
  <si>
    <t>Scanning electron microscope</t>
  </si>
  <si>
    <t>P2-0133</t>
  </si>
  <si>
    <t>P2-0051</t>
  </si>
  <si>
    <t>P2-0057</t>
  </si>
  <si>
    <t>N2-0277</t>
  </si>
  <si>
    <t>N2-0250</t>
  </si>
  <si>
    <t>L2-4446</t>
  </si>
  <si>
    <t>L2-3165</t>
  </si>
  <si>
    <t>N2-0183</t>
  </si>
  <si>
    <t>J2-3053</t>
  </si>
  <si>
    <t>J2-3045</t>
  </si>
  <si>
    <t>Srdjan Novaković</t>
  </si>
  <si>
    <t>SEKVENTOR DRUGE GENERACIJE-MISEQDX-ILLUMINA</t>
  </si>
  <si>
    <t>NGS – next generation sequenator</t>
  </si>
  <si>
    <t>Oprema se uporablja samo za potrebe Onkološkega inštituta Ljubljana. Cena za uporabo opreme je zgolj informativne narave in je ne zaračunavamo zunanjim inštitucijami.</t>
  </si>
  <si>
    <t>The equipment is used only for the needs of the Institute of Oncology Ljubljana. The price for the use of the equipment is only for the informative use.</t>
  </si>
  <si>
    <t>Sekvenciranje. Napravo uporabljamo za  rutinsko diagnostiko in raziskovalne namene.</t>
  </si>
  <si>
    <t>Sequencing. The device is used for routine diagnostic and research purposes.</t>
  </si>
  <si>
    <t xml:space="preserve">37981 SEKVENTOR DRUGE GENERACIJE-MISEQDX-ILLUMINA
38256 RAČ. THINK STATION P900TWR MT (ZA SEKVENTOR INV. 3
38257 RAČ.LENOVO THINKCENTRE M93p (ZA SEKVENTOR INV. 379
38258 MONITOR DELL P2815Q 28" (ZA SEKVENTOR INV. 37981)
38259 MONITOR DELL P2815Q 28" (ZA SEKVENTOR INV. 37981)
38260 UPS SMC1500I- APC SMART8ZA SEKVENTOR INV. 37981)
</t>
  </si>
  <si>
    <t>https://www.onko-i.si/dejavnosti/raziskovalna_in_izobrazevalna_dejavnost/raziskovalna_oprema/</t>
  </si>
  <si>
    <t>P3-0352</t>
  </si>
  <si>
    <t>Vida Stegel</t>
  </si>
  <si>
    <t>P3-0321</t>
  </si>
  <si>
    <t>APARAT X-RAY GULMAY MOD. D3225</t>
  </si>
  <si>
    <t>X-RAY MACHINE GULMAY</t>
  </si>
  <si>
    <t>Za izvajanje ionizirajočega obsevanja celic, tkiv in celotnega organizma laboratorijskih miši</t>
  </si>
  <si>
    <t>For ionizing iradiation of cells, tissues and whole laboratory mice.</t>
  </si>
  <si>
    <t>Simona Kranjc Brezar, Urška Kamenšek, Maša Omerzel, Katja Uršič  Valentinuzzi, Urša Lampreht Tratar, Tim Božič, Živa Modic, Iva Šantek, Ajda Medved, Saša Kupčič, Boštjan Markelc</t>
  </si>
  <si>
    <t>J3-3083</t>
  </si>
  <si>
    <t xml:space="preserve">Maša Omerzel, Urša Lampreht Tratar, Tanja Jesenko, Tim Božič, Boštjan Markelc, Urška Kamenšek, </t>
  </si>
  <si>
    <t>J3-4504</t>
  </si>
  <si>
    <t>Maša Omerzel, Urša Lampreht Tratar, Maja Čemažar, Boštjan Markelc</t>
  </si>
  <si>
    <t>J7-4635</t>
  </si>
  <si>
    <t>Katja Uršič  Valentinuzzi</t>
  </si>
  <si>
    <t>Maja Čemažar</t>
  </si>
  <si>
    <t>Laserski skenirni sistem in konfokalni mikroskop</t>
  </si>
  <si>
    <t>Laser scanning system and confocal microscope</t>
  </si>
  <si>
    <t>Za opazovanje fizioloških procesov v živih živalih</t>
  </si>
  <si>
    <t>For obseervation of physiological processes in live animals</t>
  </si>
  <si>
    <t>39698-MIKROSKOP KONFOKALNI-LASERSKI SKENIRNI SISTEM LSM8 39699-MONITOR DELL ULTRASHARP U3017 30" WIDE-ZA LSM800  39700-RAČ.ESPRIMO P920 ZA LSM800 S PROG. ZEN 2,3 Z MODUL</t>
  </si>
  <si>
    <t>P16-200</t>
  </si>
  <si>
    <t>Maša Omerzel, Urša Lampreht Tratar, Maja Čemažar, Boštjan Markelc, Urška Kamenšek</t>
  </si>
  <si>
    <t>Prenosni ultrazvok Mindary M9GI</t>
  </si>
  <si>
    <t>Portable ultrasound system Mindraz M9GI</t>
  </si>
  <si>
    <t>Za potrebe sledenja učinkov elektroterapije in elektrokemoterapije, specifično za spremlanje strukturnih sprememb tkiva ter pretoka krvi.</t>
  </si>
  <si>
    <t>For observation of the effects of electroporation and electrochemotherapy on the level of tissue structure and blood flow.</t>
  </si>
  <si>
    <t>42221-ULTRAZVOK MINDRAY M9                                           42222-VOZIČEK UMT-500 Z PEM-51
042041 - Anestezijski aparat VetFlo</t>
  </si>
  <si>
    <t>P17</t>
  </si>
  <si>
    <t xml:space="preserve">Sistem za avtomatizirano digitalno mikroskopijo in več-funkcijsko detekcijo
</t>
  </si>
  <si>
    <t>Cytation 1Cell Imaging Multi-Mode Reader</t>
  </si>
  <si>
    <t>Za merjenje testov, ki temeljijo na spremembah v absorbanci ter fluorescenci ter multimodalno slikanje celičnih kultur, z možnostjo  inkubacije celic (CO2, O2, Temperatura)</t>
  </si>
  <si>
    <t>For measuring tests based on changes in absorbance or fluorescence and multimodal imaging of cell cultures, with the possibility of incubation of cells (CO2, O2, Temperature)</t>
  </si>
  <si>
    <t>43839-CYTATION 1 CELL IMAGING-SISTEM ZA AVT. DIG.MIKROSKOPIRANJE</t>
  </si>
  <si>
    <t>P18</t>
  </si>
  <si>
    <t>J1-4417</t>
  </si>
  <si>
    <t>Maša Omerzel, Urša Lampreht Tratar, Maja Čemažar</t>
  </si>
  <si>
    <t>Optični sistem za spremljanje uspešnosti proti-tumorskih terapij na in vitro ter in vivo nivoju</t>
  </si>
  <si>
    <t xml:space="preserve">IVIS Lumina XRMS III &amp; Zeiss Axio Obsever 7  </t>
  </si>
  <si>
    <t>Za avtomatizirano slikanje bioluminiscence, fluorescence ter rentgensko slikanje miši v anesteziji in s multimodalno slikanje celičnih kultur, z možnostjo inkubacije celic (CO2, O2, Temperatura)</t>
  </si>
  <si>
    <t>For automated bioluminescence, fluorescence and X-ray imaging of mice under anaesthesia and multimodal imaging of cell cultures, with the option of cell incubation (CO2, O2, Temperature)</t>
  </si>
  <si>
    <t>048120 - IVIS Lumina XRMS Series III
048208 - ZEISS Axio Observer 7</t>
  </si>
  <si>
    <t>P21</t>
  </si>
  <si>
    <t>P3-0428</t>
  </si>
  <si>
    <t>Urša Lampreht Tratar, Tim Božič</t>
  </si>
  <si>
    <t>P4-0220</t>
  </si>
  <si>
    <t>Nadja Kokalj Vokač</t>
  </si>
  <si>
    <t>Aparat za avotmatizirano sekvenciranje PSQ 96, System SQA Pyrosequencing</t>
  </si>
  <si>
    <t>Beckman Coulter sekvenator 285501 CEQ 8000 Genetic analysis system</t>
  </si>
  <si>
    <t>Oprema je dostopna po dogovoru</t>
  </si>
  <si>
    <t>Equipment is available according to agreement</t>
  </si>
  <si>
    <t>Omogoča ločevanje fragmentov enovijačnih DNA verig z najvećjo natančnostjo (1bp). Zato se uporablja za natančno meritev velikosti alelov pri analizi polimorfnih ponavaljajočih se zaporedij nukleotidov. Zelo senzitivna fluorescetna detekcija omogoča kvantifikacijo jakosti signalov in uporabo pri določanju števila lokusov (kvantitativna analiza). V kombinaciji z Sangerjevo metodo omogoča določanje zaporedja nukleotidov (sekveniranje) in zato mutacijsko analizo.</t>
  </si>
  <si>
    <t>Beckman Coulter CEQ8000 is a machine for  capillary  electrophoresis with fluorescent detection which is capable of separating single stranded DNA fragments with 1 bp difference. This allows precise measurement of allele lengths of polymophic fragments. Highly sensitive fluorescent detection enables quantitative analysis and copy number analysis of loci of interest. In combination with the Sanger chemistry sequencing and mutation analysis is also available.</t>
  </si>
  <si>
    <t>60-80</t>
  </si>
  <si>
    <t>http://www.ukc-mb.si</t>
  </si>
  <si>
    <t>Laboratorij za medicinsko genetiko</t>
  </si>
  <si>
    <t xml:space="preserve">Diagnostika in drugi raziskovalni nameni
</t>
  </si>
  <si>
    <t>Iztok Takač</t>
  </si>
  <si>
    <t>3D/4D digitalni diagnostični ultrazvočni aparat za aplikacije v ginekologiji Accuvix-xq prestige</t>
  </si>
  <si>
    <t>3D/4D digital diagnostic ultrasound machine for applications in gynecology Accuvix-xq prestige</t>
  </si>
  <si>
    <t>Ultrazvočni pregledi v ginekologiji. Abdominalni in vaginalni pregledi.</t>
  </si>
  <si>
    <t>Ultrasonics examinations in gynecology. Abdominal and vaginal examinations.</t>
  </si>
  <si>
    <t>Klinika za ginekol. in perinatol.</t>
  </si>
  <si>
    <t>Raziskovalni fluorescenčni mikroskop z računalniško opremo za analizo slike</t>
  </si>
  <si>
    <t xml:space="preserve">Research light microscope with computer software for image analysis </t>
  </si>
  <si>
    <t xml:space="preserve">Fluorescenčni raziskovalni mikroskop omogoča svetlobno mikroskopijo in analizo fluorescenčne slike do 1000X povečave, predvsem za potrebe molekularne citogenetske analize: FISH, CGH. Pripadajoča kamera in računalniška oprema služi za zajemanje, analizo in arhiviranje slike. Omogočena je kariotipizacija, FISH, M-FISH in CGH analiza. </t>
  </si>
  <si>
    <t xml:space="preserve">Fluorescent research microscope is used for bright field and fluorescent microscopy with 1000X magnification, mostly used for the needs of molecular cytogenetics analysis: FISH, CGH. Belonging camera and computer equipment is used for image capture, image analysis and archiving, enabling karyotypization, FISH, M-FISH and CGH. </t>
  </si>
  <si>
    <t>90-100</t>
  </si>
  <si>
    <t>P3-0335</t>
  </si>
  <si>
    <t>Vojko Flis</t>
  </si>
  <si>
    <t>Ultrazvočni diagnostični aparat</t>
  </si>
  <si>
    <t xml:space="preserve">Diagnostic ultrasound machine </t>
  </si>
  <si>
    <t>Ultrazvočni pregledi v abdominalni urgenci. Abdominalni in vaskularni pregledi.</t>
  </si>
  <si>
    <t>Ultrasound examinations of acute abdomen. Abdominal and vascular examinations.</t>
  </si>
  <si>
    <t>Predvidoma 50-80</t>
  </si>
  <si>
    <t>UKC MB</t>
  </si>
  <si>
    <t>Visokoresolucijski čitalec za mikromreže</t>
  </si>
  <si>
    <t>Microarray scanner</t>
  </si>
  <si>
    <t xml:space="preserve">Čitalec omogoča analizo mikromrež, kar se uporablja za določanje števila kopij strukturnih genetskih variabilnosti, analizo izražanja genov, določanje enobaznih polimorfizmov pri analizi vezave dedovanja. Aparat meri jakost fluorescence označenega vzorca DNA ali RNA v primerjavi s kontrolno označeno DNA ali RNA. </t>
  </si>
  <si>
    <t>The scanner analyses microarray slides  for the detection of copy number variations, gene expression, single nucletide polymorphisms.</t>
  </si>
  <si>
    <t>P2-0046</t>
  </si>
  <si>
    <t>Artur Pahor</t>
  </si>
  <si>
    <t>Digitalni ultrazvočni aparat ALOKA Alpha 10 z LCD monitorjem</t>
  </si>
  <si>
    <t xml:space="preserve">Ultrasound machine ALOKA Alpha 10 with monitor </t>
  </si>
  <si>
    <t>Ultrazvok srca in ožilja</t>
  </si>
  <si>
    <t>Cardiac and vascular ultrasound</t>
  </si>
  <si>
    <t>Željko Knez</t>
  </si>
  <si>
    <t>UKC Maribor</t>
  </si>
  <si>
    <t>P3-0327</t>
  </si>
  <si>
    <t>Borut Kovačič</t>
  </si>
  <si>
    <t>Sistem video za morfodinamiko zarodkov</t>
  </si>
  <si>
    <t>Time lapsse system</t>
  </si>
  <si>
    <t>Paket 15</t>
  </si>
  <si>
    <t>Oprema je dostopna po dogovoru z vodjo Laboratorija za OBMP</t>
  </si>
  <si>
    <t>Equipment is available according to agreement with head of IVF laboratory</t>
  </si>
  <si>
    <t>Video sistem služi za spremljanje razvoja in morfodinamike predimplantacijskih zarodkov in vitro in za ugotavljanje nepravilnosti v delitvah njihovih celic.</t>
  </si>
  <si>
    <t>Time lapse system is used for continuous monitoring of preimplantation embryo development and morphodinamic in vitro and for identification  of cleavage irregularities.</t>
  </si>
  <si>
    <t>Laboratorij za OBMP</t>
  </si>
  <si>
    <t xml:space="preserve">Optična oprema za mikrokirurške operacije na modih in mikrofertilizacijo s semenčicami iz tkiva mod pri moških s težko obliko azoospermije </t>
  </si>
  <si>
    <t>Optical equipment for microsurgical testicular biopsy and intracytoplasmic sperm injection with testicular spermatozoa in men with a severe azospermia</t>
  </si>
  <si>
    <t>En del optične opreme se uporablja za identifikacijo semenskih kanalčkov z ohranjeno spermatogenezo med mikrokirurško biopsijo testisa. Drugi del optične opreme se uporablja za identifikacijo in izolacijo sperme iz bioptičnega tkiva, ki se nato uporablja v postopku intracitoplazmatske injekcije semenčic v procesu oploditve in vitro.</t>
  </si>
  <si>
    <t>One part of the optical equipment is used to identify tubuli seminiferi with preserved spermatogenesis during microsurgical testicular biopsy. The second part of optical equipment is used to identify and isolate sperm from bioptic tissue , which is then used in the intracytoplasmic sperm injection in the in vitro fertilization process.</t>
  </si>
  <si>
    <t>132892; 133312</t>
  </si>
  <si>
    <t>P3-0036</t>
  </si>
  <si>
    <t>Jernej Dolinšek</t>
  </si>
  <si>
    <t>Aparat za diagnostiko zgornjega prebavnega trakta Laborie Solar GI</t>
  </si>
  <si>
    <t>HRMI - High Resolution Manometry and Impedance</t>
  </si>
  <si>
    <t>Sistem omogoča hkratno zajemanje številnih podatkov o tlaki in impedanci v požiralniku od žrela do želodca. Omogoča natančno analizo in diagnostiko motenj požiranja v skladu s klasifikacijo Chicago.</t>
  </si>
  <si>
    <t>The system allows the simultaneous capture of a number of data on pressure and impedance in the esophagus from the throat to the stomach. It allows accurate analysis and diagnosis of swallowing disorders according to the Chicago classification.</t>
  </si>
  <si>
    <t>Klinika za pediatrijo</t>
  </si>
  <si>
    <t>Sekvenator za genske analize MiSeq</t>
  </si>
  <si>
    <t>MiSeq - Illumina</t>
  </si>
  <si>
    <t>Omogoča analizo več vzorcev in več genov hkrati, sekvenciranje amplikonov in tarčno sekvenciranje.</t>
  </si>
  <si>
    <t>It allows the analysis of multiple samples and multiple genes simultaneously, amplicon sequencing, and target sequencing.</t>
  </si>
  <si>
    <t>Aparat UZ GE Voluson P8</t>
  </si>
  <si>
    <t>Ultrasound GE Voluson P8</t>
  </si>
  <si>
    <t>Ultrazvočni pregledi v ginekologiji.</t>
  </si>
  <si>
    <t>Ultrasonics examinations in gynecology</t>
  </si>
  <si>
    <t>Modularna inkubatorska postaja ESCO MAV-4D8-MC, Inkubator ESCO MRI-6A10</t>
  </si>
  <si>
    <t>Modular incubator station</t>
  </si>
  <si>
    <t>Postaja zagotavlja kontrolirano inkubacijo človeških jajčnih celic in zarodkov.</t>
  </si>
  <si>
    <t>The station provides controlled incubation of human eggs and embryos.</t>
  </si>
  <si>
    <t>143666; 143667; 143668; 143669</t>
  </si>
  <si>
    <t>53,46;
 53,57;
 53,57;
 53,42</t>
  </si>
  <si>
    <t>2,30;
 2,39;
 2,39; 
2,26</t>
  </si>
  <si>
    <t>6,48;
 6,50;
 6,50;
 6,48</t>
  </si>
  <si>
    <t>44,68;
44,68;
44,68
44,68</t>
  </si>
  <si>
    <t>53,46;
53,57 
 53,57; 
53,42</t>
  </si>
  <si>
    <t xml:space="preserve">Aparat za verižno reakcijo s polimerazo v realnem času </t>
  </si>
  <si>
    <t>Real-time polymerase chain reaction apparatus</t>
  </si>
  <si>
    <t>Aparat za verižno reakcijo s polimerazo v realnem času omogoča natančno določanje nukleinskih kislin v bioloških vzorcih.</t>
  </si>
  <si>
    <t>Real-time polymerase chain reaction apparatus enables accurate determination of nucleic acids in biological samples.</t>
  </si>
  <si>
    <t>Veèprekatni inkubator z integrirano kamero, mikroskopom in raèunalniškim programom za sledenje morfodinamike razvoja zarodkov in vitro.</t>
  </si>
  <si>
    <t>Multi-chamber incubator with integrated camera, microscope and computer program for tracking the morphodynamics of embryo development in vitro</t>
  </si>
  <si>
    <t>Paket 22</t>
  </si>
  <si>
    <t>The equipment is installed in the Department of Reproductive Medicine and Gynecological Endocrinology. The equipment is accessible to external users by agreement with the process manager, Prof. Borut Kovačič, Univ. B.Sc. biol., PhD.</t>
  </si>
  <si>
    <t>Inkubatorji s time-lapse sistemom v Sloveniji so, vendar tako napredne tehnologije s tako nadzorovanimi fizikalno parametri in tako napredno pripadajočo programsko opremo, kot jih nudi zgoraj omenjena oprema, v Sloveniji ni.</t>
  </si>
  <si>
    <t>There are incubators with a time-lapse system in Slovenia, but there is no such advanced technology with such controlled physical parameters and such advanced related software as the above-mentioned equipment offers in Slovenia.</t>
  </si>
  <si>
    <t xml:space="preserve">Univerza v Ljubljani, Medicinska fakulteta </t>
  </si>
  <si>
    <t>Radovan Komel, Damjana Rozman</t>
  </si>
  <si>
    <t>6135,       6013</t>
  </si>
  <si>
    <t>Oprema za pripravo in analizo bio-čipov</t>
  </si>
  <si>
    <t>Equipment for preparing and analysing bio-chips</t>
  </si>
  <si>
    <t>Možnost dostopa v Center za funkcijsko genomiko in bio-čipe ( CFGBC)   glede na dogovor z vodstvom in zaposlenimi v  CFGBC ali preko elektronske pošte: CFGBC @mf.uni-lj.si</t>
  </si>
  <si>
    <t>Consulting,  preparing and analysing bio-chips; access to the Centre for functional genomics and bio-chips is possible by agreement with management and workers CFGBC or by reservation on CFGBC @mf.uni-lj.si</t>
  </si>
  <si>
    <t>Sklop A: sklop aparatur za pripravo in analizo bio-čipov nizke
    gostote, ki omogoča pripravo lastnih čipov in mikromrež ter
    njihovo analizo:
    - sistem za pripravo biočipov s programsko in računalniško opremo
    ( nanašalec, ang.spotter), računalniško vodeni nanašalni robot
    velike preciznosti.
    - UV/VIS spektofotometer za mikrotitrske ploščice, ki odčitava
    absorbnost vzorcev.
    - barvni laserski čitalec    ( scanner) za detekcijo različnih barvil
    s programsko in računalniško opremo.
    - vakuumska centrifuga za centrifugiranje mikrotitrske ploščice in čipe, ki  omogoče
    centrifugiranje mikrotitrskih ploščic in hitro sušenje čipov pod
    vakuumom.
    - UV aparat za vezavo DNA na trdno podlogo čipa ( UV
    crosslinker).</t>
  </si>
  <si>
    <t>Assembly A:  aparatures for preparing and analysis bio-chips of low density which allows to preparation of own bio-chips and microarays and their anaysis: - system for preparation bio-chips  with softwer and coputer equipment ( spotter), computer guided robot of high precision.     -UV/VIS spectrophotometer for microarrays slide, which reads absorbtion of samples.     - color laser  reader  ( scanner) for detection of different dyes with softwer and computer equiment.  -  vacuum centrifuge for centrifuging microarrays slides and bio-chips which allows to cenrifuge microarrays slides and fast drying of bio-chips under vacuum.  -  UV equipmet for bindind DNA on hard base of the cbip ( UV crosslinker).</t>
  </si>
  <si>
    <t xml:space="preserve">
290111001863-računalnik k čitalcu biočipov (32.867,63)
290111001870-čitalec biočipov (38.390,92),  
</t>
  </si>
  <si>
    <t>a) 16,50 € ( brez DDV)  / uro skeniranja                      ( partnerji Konzorcija za bio-čipe);                      b) 26,40 € ( brez DDV) / uro skeniranja; akademski ne-člani  Konzorcija za bio-čipe;                      c) 33,00 € ( brez DDV)  / uro skeniranja                      ( ne- akademski ne-člani Konzorcija za bio-čipe)</t>
  </si>
  <si>
    <t>b) oprema je amortizirana, se še vedno redno uporablja                c) oprema je amortizirana, se še vedno redno uporablja</t>
  </si>
  <si>
    <t>https://www.mf.uni-lj.si/ibk/oprema</t>
  </si>
  <si>
    <t>glede na izvajalca; različni profili opreaterjev</t>
  </si>
  <si>
    <t>projekti in program v okviru prog.skupine         P1-0104;                             partnerske inštitucije Konzorcija za bio-čipe ( http://cfgbc.mf.uni-lj.si/)</t>
  </si>
  <si>
    <t>člani konzorcija in člani programske skupine</t>
  </si>
  <si>
    <t>1902- UV pečica za mreženje DNA (977,32)-NI V REGISTRU</t>
  </si>
  <si>
    <t>a) 3,00 € ( brez DDV)  / uro                     ( partnerji Konzorcija za bio-čipe);                      b) 8,00 € ( brez DDV) / uro ; akademski ne-člani  Konzorcija za bio-čipe;                      c) 11,00 € ( brez DDV)  / uro                     ( ne- akademski ne-člani Konzorcija za bio-čipe)</t>
  </si>
  <si>
    <t>1869-centrifuga vakuumska (11.287,06)</t>
  </si>
  <si>
    <t>a) 10 € ( brez DDV)  / uro                     ( partnerji Konzorcija za bio-čipe);                      b) 14,00 € ( brez DDV) / uro ; akademski ne-člani  Konzorcija za bio-čipe;                      c) 18,00 € ( brez DDV)  / uro                     ( ne- akademski ne-člani Konzorcija za bio-čipe)</t>
  </si>
  <si>
    <t>glede na izvajalca; različni profili opreaterjev?</t>
  </si>
  <si>
    <t>290111001871-robot za čitalec biočipov (30.221EUR), spektrofotometer</t>
  </si>
  <si>
    <t>a) 27,02 € ( 96 well) ali 71,91 € ( 384 well) ( brez DDV)             ( partnerji Konzorcija za bio-čipe);                      b) 86,77 € ( 96 well) ali 107,87 € ( 384 well) ( brez DDV) ; akademski ne-člani  Konzorcija za bio-čipe;                      c) 115,69 € ( 96 well) ali 143,83 € ( 384 well)  ( brez DDV)               ( ne- akademski ne-člani Konzorcija za bio-čipe)</t>
  </si>
  <si>
    <t>Robert Zorec</t>
  </si>
  <si>
    <t>Sklop raziskovalne opreme za celično inženirstvo</t>
  </si>
  <si>
    <t>2002,
2004</t>
  </si>
  <si>
    <t>Research equipment for cell engineering</t>
  </si>
  <si>
    <t xml:space="preserve">Oprema je amortizirana. Še v uporabi. Najava pri skrbniku opreme najmanj 60 dni pred želenim terminom uporabe. Določen termin v skladu z razpoložljivostjo. Terminska souporaba zaradi karantene v 30-dnevnih sklopih. </t>
  </si>
  <si>
    <t xml:space="preserve">The equipment is depriciated. In use. Reservation with the equipment coordinator at least 60 days in advance. The booking in accordance to availability. Term use in 30-days time period. </t>
  </si>
  <si>
    <t>Priprava, shranjevanje celic</t>
  </si>
  <si>
    <t>Preparation and storage of cells</t>
  </si>
  <si>
    <t>???</t>
  </si>
  <si>
    <t>21,00 €/uro</t>
  </si>
  <si>
    <t>http://lnmcp.mf.uni-lj.si/Neuroendo/Oprema.html</t>
  </si>
  <si>
    <t>2 - Procesna Oprema – Biološka</t>
  </si>
  <si>
    <t>1 - Rast in manipulacija</t>
  </si>
  <si>
    <t>3 -Celične kulture</t>
  </si>
  <si>
    <t>11 Raziskovalna oprema za celične kulture</t>
  </si>
  <si>
    <t>25,00 €/uro</t>
  </si>
  <si>
    <t>P3 310</t>
  </si>
  <si>
    <t>Tomaž Marš</t>
  </si>
  <si>
    <t>Raziskovalna oprema za kvantitativno analizo slik bioloških vzorcev označenih z radioizotopi</t>
  </si>
  <si>
    <t>Equipment for quantitative analysis of autoradiograms and microscopic images</t>
  </si>
  <si>
    <t>Po dogovoru s skrbnikom in predstojnikom Inštituta za patološko fiziologijo MF</t>
  </si>
  <si>
    <t>After prior agreement with the curator and head of the Institute of Pathophysiology</t>
  </si>
  <si>
    <t>Invertni mikroskop z računalniško analizo mikroskopskih in avtoradiografskih slik</t>
  </si>
  <si>
    <t>Invert microscope with computerized analysis of microscopic and autoradiographic images</t>
  </si>
  <si>
    <t>290114002874-mikroskop (52.203,66)</t>
  </si>
  <si>
    <t>75,00 €/uro</t>
  </si>
  <si>
    <t>https://www.mf.uni-lj.si/application/files/7415/8391/7733/Razpolozljiva_raziskovalna_oprema_UL_MF.pdf</t>
  </si>
  <si>
    <t>4 Oprema za analizo / Analitical facilites</t>
  </si>
  <si>
    <t>glede na izvajalca; različni profili operaterjev</t>
  </si>
  <si>
    <t>P3-0171</t>
  </si>
  <si>
    <t>Samo Ribarič</t>
  </si>
  <si>
    <t>P3-0043</t>
  </si>
  <si>
    <t>Matej Podbregar</t>
  </si>
  <si>
    <t>P3-0019</t>
  </si>
  <si>
    <t>Dušan Šuput</t>
  </si>
  <si>
    <t>Andrej Zupan</t>
  </si>
  <si>
    <t>Transgenomic Wave DHPLC sistem za analizo DNA in odkrivanje mutacij</t>
  </si>
  <si>
    <t>2002, 2003</t>
  </si>
  <si>
    <t>Transgenomic Wave DHPLC System for Nucleic Acid Fragment Analysis and Mutation Detection</t>
  </si>
  <si>
    <t>Druge raziskovalne organizacije lahko koristijo opremo do 16 ur tedensko. Oprema je na voljo na Inštitutu za patologijo, Oddelek za molekularno genetiko, Zaloška 4.</t>
  </si>
  <si>
    <t>Other institution can use system up to 16 hours per week. Equipment is available at Institut for Pathology, Department for Molecular Genetics, Zaloška 4.</t>
  </si>
  <si>
    <t>Raziskovalna oprema se uporablja za detekcijo znanih in neznanih mutacij v nukleotidnem zaporedju DNA.</t>
  </si>
  <si>
    <t>Equipment is used for detection of known and unknown mutations in nucleotide DNA sequence.</t>
  </si>
  <si>
    <t>3291-aparat DHPLC sistem za analizo DNA (85.028)</t>
  </si>
  <si>
    <t>15€/uro</t>
  </si>
  <si>
    <t>10,00 €/uro</t>
  </si>
  <si>
    <t>25,00 €/eur</t>
  </si>
  <si>
    <t>spletna stran ne obstaja</t>
  </si>
  <si>
    <t>ni neizučenih uporabnikov</t>
  </si>
  <si>
    <t>L3-6021</t>
  </si>
  <si>
    <t>Damjan Glavač</t>
  </si>
  <si>
    <t>P3-0054</t>
  </si>
  <si>
    <t>Nina Gale</t>
  </si>
  <si>
    <t>Tatjana Avšič</t>
  </si>
  <si>
    <t>Zaščitna mikrobiološka komora - III. Stopnje varnosti (izolator)</t>
  </si>
  <si>
    <t>Biosafety cabinet (BSL 3) - glowbox</t>
  </si>
  <si>
    <t>Oprema dostopna po dogovoru - potrebno znanje dela z visoko nevarnimi MO</t>
  </si>
  <si>
    <t>Service offered only highly qualified lab. personnel</t>
  </si>
  <si>
    <t>Izolator se uporablja za delo z mikroorganizmi, ki sodijo v 3. in 4. stopnjo biološke nevarnosti</t>
  </si>
  <si>
    <t xml:space="preserve">Biosafety cabinet (BSL 3) -glowbox is used when work with pathogens of BSL-3 level are performed. </t>
  </si>
  <si>
    <t>nima inv.št. - zaščitna mikrobiološka komora 3.varnostne stopnje-izolator</t>
  </si>
  <si>
    <t xml:space="preserve"> 500,00 €/uporabo</t>
  </si>
  <si>
    <t>http://www.imi.si/raziskovalna-dejavnost/raziskovalna-oprema</t>
  </si>
  <si>
    <t>P3-0083</t>
  </si>
  <si>
    <t>Potočnik Nejka, Cankar Ksenija</t>
  </si>
  <si>
    <t>5201, 15243</t>
  </si>
  <si>
    <t>Sistem za mikrodializo, volumski kateter</t>
  </si>
  <si>
    <t>System for cardiovascular pharmacologycal testing</t>
  </si>
  <si>
    <t xml:space="preserve">Oprema je namenjena izključno za raziskovalne namene. Uporaba zahteva prisotnost skrbnika opreme, prav tako je potrebna posebna priprava opreme za uporabo, ki je odvisna od tega ali ima srrbnik v željenem terminu dovolj časa na razpolaga. Ta postopek lahko traja 2 ali več mesecev. Zato je treba pravočasno načrtati poskus, v katerem se bo uporabljala oprema, ki vključuje preiskovance ali živali. </t>
  </si>
  <si>
    <t>Only for bilateral research projects. Equipment can be used under tutorship of the possessor and may take 2 months or more time for preparation of the experiment in which the quipment is tended to be used. .</t>
  </si>
  <si>
    <t>Sistem za mikrodializo je namenjen za oceno delovanja učinkovin na mikrocirkulacijo pri človeku. Enkratna meritev z sistetemom za mikrodializo je 200 EUR. Sistem z volumskim katetrom je namenjen studiju delovanja ucinkovin na odprtem prsnem kosu pri budri ali podgani in zahteva pripravo poskusa z malimi zivalmi. Namenjen je izkljucno za raziskovalne namene obeh sodelujocih projektnih skupin.</t>
  </si>
  <si>
    <t>System for microdialisys can be used to assess effects of drugs on the microcirculation. Sistem for ventricular volume plethismography can be used to assess effects of cardiac drugs on the mechanical properties of the open chest the left ventricle in rats and in guinea'pigs.</t>
  </si>
  <si>
    <t>2106- sistem za mikrodializo (5.173,76)</t>
  </si>
  <si>
    <t>834,00 €/uporabo</t>
  </si>
  <si>
    <t>Inštitut za fiziologijo</t>
  </si>
  <si>
    <t>Peter Jevnikar</t>
  </si>
  <si>
    <t>Sistem za ciklično obremenjevnje trdih zobnih tkiv in dentalnih materialov</t>
  </si>
  <si>
    <t>servo-hydraulic fatigue testing instrument INSTRON 8871</t>
  </si>
  <si>
    <t xml:space="preserve">laboratorijsko ponazarjanje mehanskih obremenitev zob in dentalnih materialov v ustni votlini </t>
  </si>
  <si>
    <t>simulation of hard dental tissues and dental materials fatigue</t>
  </si>
  <si>
    <t>290126001199 - aparat dinamični aksialni testni (72.727)</t>
  </si>
  <si>
    <t>Gorazd Drevenšek</t>
  </si>
  <si>
    <t>Aparat za izolirane organe - dopolnitev in elektrofiziološka nadgradnja</t>
  </si>
  <si>
    <t>Apparatus for isolated cardivascular tissues and organs; measurements of CVS parameters "in vivo" and "in situ"</t>
  </si>
  <si>
    <t xml:space="preserve">Za delo na aparatih za izolirane organe se je potrebno dogovoriti vsaj 2 meseca pred pričetkom izvedbe poskusov. Stroški potrebni za izvedbo poskusov obsegajo pripravo raztopin izbranih učinkovin, nabavo in umerjanje merilnih sond (npr. tlačno-pretočne sonde ipd.) in stroški povezani z vzrejo laboratorijskih živali. Za izvedbo poskusov na laboratorijskih živalih je potrebno predhodno pridobiti ustrezno dovoljenje iz strani VURS-a. Opremo lahko ponudimo le v sodelovanju, saj je za delo pri raziskavi potrebno imeti  veljavno licenco za delo s poskusnimi živalmi oz. izkušnje za delo z napravami (v primeru humanega materiala), saj vpeljevanje v delo traja najmanj 3 mesece. </t>
  </si>
  <si>
    <t>Apparatus for isolated heart allows measurements of left ventricular contractility, coronary flow, heart rate and electrophysiological measurements (ECG). Apparatus for isolated blood vessels enables recording of isometric contraction and relaxation of the vascular rings, the cardiac atrial preparations or other internal organs.</t>
  </si>
  <si>
    <t xml:space="preserve">Oprema za delo na izoliranih organih se uporablja za študije farmakološkega delovanja preizkušanih učinkovin na srčno-žilni sistem. Z opremo za izolirano srce je moč spremljati zaščitno proti-ishemično delovanje zdravilnih učinkovin po indukciji ishemične okvare ali potencialno direktno toksično delovanje preučevanih zdravil, toksinov itd. na srčno mišičnino. Z aparatom za izolirane žile pa se preučujejo direktni sprostitveni učinki (vazodilatacija) ali potencialni toksični učinki izbranih učinkovin.  </t>
  </si>
  <si>
    <t>Equipment for the isolated organs is used to study the pharmacological activity of studied drugs on the cardiovascular system. The apparatus for isolated heart can be used to study the protective anti-ischemic activity of active substances by prior induction of ischemic damage or potential toxic activity of the studied toxins on myocardium. The apparatus for isolated blood vessels can be used to examine vasorelaxation (vasodilation) or potential toxic effects of studied substances.</t>
  </si>
  <si>
    <t>290104000851-aparat za poizkuse na izoliranem srcu</t>
  </si>
  <si>
    <t xml:space="preserve">Raziskovalna oprema je na voljo le po dnevih, saj postopki običajno trajajo več kot 8 ur na poskus.   Stroški dela so lahko ocenjeni z obsegom ur, še raje pa v obliki vsebinskega sodelovanja. Po dosedanji praksi je za sklop raziskav polno sodeloval po  en raziskovalec in en tehnik vsaj 3 mesece!
</t>
  </si>
  <si>
    <t xml:space="preserve">oprema je amortizirana, se še vedno redno uporablja. Na voljo do 50 % časa po predhodnem dogovoru in izpolnitvi kadrovskih pogojev.                </t>
  </si>
  <si>
    <t xml:space="preserve">Letni stroški vzdrževanja opreme so povezani na uporabo (izrabo) in znesejo od 3-4 € ob polni zasedenosti (zamenjava posameznih merilnih elementov in obrabljenih delov). </t>
  </si>
  <si>
    <t>Stroški dela so lahko ocenjeni z obsegom ur, še raje pa v obliki vsebinskega sodelovanja. Po dosedanji praksi je za sklop raziskav polno sodeloval po  en raziskovalec in en tehnik vsaj 3 mesece!</t>
  </si>
  <si>
    <t>Običajno 1 FT raziskovalca in tehnika na 3 mesece za študijo vrednotenja zdravila</t>
  </si>
  <si>
    <t>J3-9432</t>
  </si>
  <si>
    <t>Borut Geršak</t>
  </si>
  <si>
    <t>J3-0024</t>
  </si>
  <si>
    <t>Univerza v Ljubljani, Medicinska fakulteta</t>
  </si>
  <si>
    <t>Vita Dolžan</t>
  </si>
  <si>
    <t>Oprema za pripravo subceluarnih frakcij mikroorganizmov</t>
  </si>
  <si>
    <t>System for preparation of subcellular fractions: shaker, high speed vacum centrifuge</t>
  </si>
  <si>
    <t>Opremo uporabljamo sodelavci Inštituta za biokemijo in sodelavci iz drugih inštitucij s katerimi preko projektov sodelujemo pri raziskovalnem delu</t>
  </si>
  <si>
    <t>Equipment available for the researchers of the  Institute of Biochemistry and their collaborators</t>
  </si>
  <si>
    <t>Oprema obsega: stresalni inkubator s hlajenjem, ki omogoča gojenje mikroorganizmov (glive in bakterije), ki so naši modelni raziskovalni organizmi in hlajeno vakumsko centrifugo, ki omogoča pripravo večjih količin subcelularnih frakcij organizmov, pa tudi vseh drugih bioloških materialov.</t>
  </si>
  <si>
    <t>Equipment has two components: shaker for growth for microorganisms and high speed vacuum centrifuge for preparation for subcellular fractions</t>
  </si>
  <si>
    <t>1754 - stresalnik inkubatorski (11.944,98)-NI V REGISTRU, 290111001752 - centrifuga hlajena (24.901,04)</t>
  </si>
  <si>
    <t>http://ibk.mf.uni-lj.si/equipment</t>
  </si>
  <si>
    <t>N/A</t>
  </si>
  <si>
    <t>J4-1019</t>
  </si>
  <si>
    <t>N.Gunde Cimerman v sodelovanju z A.Plemenitaš</t>
  </si>
  <si>
    <t>J4-2022,</t>
  </si>
  <si>
    <t>Uporaba v lastne namene ali v okviru sodelovanja z inštituti MF</t>
  </si>
  <si>
    <t>Bojan Božič</t>
  </si>
  <si>
    <t>Sistem za analizo optično mikroskopske slike</t>
  </si>
  <si>
    <t>Fluorescence microscope w/ cooled CCD B/W camera, Nikon Diaphot 200</t>
  </si>
  <si>
    <t>Po individualnem dogovoru</t>
  </si>
  <si>
    <t>Use of equipment by individual agreement</t>
  </si>
  <si>
    <t>Fluorescentna mikroskopija (Hg obločna luč)</t>
  </si>
  <si>
    <t>Fluorescence microscopy (Hg-arc lamp)</t>
  </si>
  <si>
    <t>15,79 €/uro</t>
  </si>
  <si>
    <t>1,40 €/uro</t>
  </si>
  <si>
    <t>14,39 €/uro</t>
  </si>
  <si>
    <t>https://www.mf.uni-lj.si/ibf/raziskovanje</t>
  </si>
  <si>
    <t>Janja Majhenc</t>
  </si>
  <si>
    <t>J3-2268</t>
  </si>
  <si>
    <t>Mally</t>
  </si>
  <si>
    <t>Damjana Rozman</t>
  </si>
  <si>
    <t>Oprema za pripravo in analizo bio-čipov - sklop II</t>
  </si>
  <si>
    <t xml:space="preserve">Equipment for preparing and analysing bio-chips </t>
  </si>
  <si>
    <t>Aparatura za avtomatsko  hibridizacijo in spiranje DNA čipov</t>
  </si>
  <si>
    <t>Equipment for automatic hibridization and washing  chips</t>
  </si>
  <si>
    <t>290111002031- sistem za pripravo in analizo biočipov (86.653)</t>
  </si>
  <si>
    <t>a) 40,00 € ( brez DDV)   cena za storitev hibridizacije in spiranja             ( partnerji Konzorcija za bio-čipe);                      b) 60,00 € ( brez DDV)  ; akademski ne-člani  Konzorcija za bio-čipe;                      c) 80,00 € ( brez DDV)                    ( ne- akademski ne-člani Konzorcija za bio-čipe)</t>
  </si>
  <si>
    <t>Sistem za lasersko mikrodisekcijo</t>
  </si>
  <si>
    <t>System for Laser Microdissection</t>
  </si>
  <si>
    <t>Raziskovalna oprema se uporablja za lasersko mikrodisekcijo tkiva.</t>
  </si>
  <si>
    <t>Equipment is used for tissue laser microdisection.</t>
  </si>
  <si>
    <t>3649 - sistem za lasersko mikrodisekcijo (101.483)
3662 - sistem za lasersko mikrodisekcijo (31.555)</t>
  </si>
  <si>
    <t>60€/uro</t>
  </si>
  <si>
    <t>40€/uro</t>
  </si>
  <si>
    <t>20€/uro</t>
  </si>
  <si>
    <t>Marko Kreft</t>
  </si>
  <si>
    <t>Oprema za večkanalno mikroskopsko dinamično slikanje</t>
  </si>
  <si>
    <t>Equipment for multichannel dynamic microscopy imaging</t>
  </si>
  <si>
    <t xml:space="preserve">Najava pri skrbniku opreme najmanj 15 dni pred želenim terminom uporabe. Določen termin v skladu z razpoložljivostjo. Terminska souporaba v 24-urnih sklopih. </t>
  </si>
  <si>
    <t xml:space="preserve">Reservation with the equipment coordinator at least 15 days in advance. The booking in accordance to availability. Term use in 24-hour time period. </t>
  </si>
  <si>
    <t>Slikanje živih in fiksiranih celic v 5D, shranjevanje in analiza slik</t>
  </si>
  <si>
    <t>Imaging live and fixed cell in 5D, storage and analysis of images</t>
  </si>
  <si>
    <t>290114003082 - mikroskop konfokalni (110.544)</t>
  </si>
  <si>
    <t>15,25 €/uro</t>
  </si>
  <si>
    <t>4 - Meritve in analiza vzorcev</t>
  </si>
  <si>
    <t>5 - Optična</t>
  </si>
  <si>
    <t>5 -Slikanje-Imaging visoke ločljivosti</t>
  </si>
  <si>
    <t>10-Sistemi za biomedicinsko slikanje</t>
  </si>
  <si>
    <t>25 EUR/uro</t>
  </si>
  <si>
    <t>J3-0031</t>
  </si>
  <si>
    <t>Sistem za mikroskopijo TIRF ("total internal reflection fluorescence")</t>
  </si>
  <si>
    <t>112.669 + 122.575,81 = 235.244,81</t>
  </si>
  <si>
    <t>Fluorescentna mikroskopija (Ar-laser, 488 nm) v adsorbirani plasti debeline do 200 nm</t>
  </si>
  <si>
    <t>Fluorescence microscopy (Ar-laser, 488 nm) in the adsorbed layer, thickness up to 200 nm</t>
  </si>
  <si>
    <t>290105001569 - mikroskop invertni (112.669) z 290105001651 modul konfokalni  (122.575,81 = 235.244,81 EUR</t>
  </si>
  <si>
    <t>34,42 €/uro</t>
  </si>
  <si>
    <t xml:space="preserve">10,00 €/uro </t>
  </si>
  <si>
    <t>20,00 €/uro</t>
  </si>
  <si>
    <t xml:space="preserve">Janja Majhenc </t>
  </si>
  <si>
    <t>Peter Veranič</t>
  </si>
  <si>
    <t xml:space="preserve">Mikroskop Axio Imager z dodatkom ApoTome </t>
  </si>
  <si>
    <t xml:space="preserve">Microscope Axio Imager with ApoTome attachment </t>
  </si>
  <si>
    <t>Za člane konzorcija je po pogodbi določena prosta uporaba mikroskopa po 4 ure tedensko za začetni vložek 1000000 sit (4000EUR) oziroma sorazmerno deležu prispevka pri nakupu.</t>
  </si>
  <si>
    <t>Members of the consortium have, by the contract, a free access to the microscope for 4 hours per week as for the initial participation of 1000000 SIT ( 4000 EUR) or proportionally
 to the participation value.</t>
  </si>
  <si>
    <t>Mikroskop z dodatkom ApoTome je namenjen za analizo fluorescenčno označenih celic (tkiva) po x,y,z osi preparata. Omogoča optično rezanje in 3D rekonstrukcijo slike preparata.</t>
  </si>
  <si>
    <t>The microscope with the ApoTome attachment is used for the analysis of  fluorescently labelled cells (tissue) in x, y and z axis. The system enables optical sectioning and a 3D reconstruction of the speciment.</t>
  </si>
  <si>
    <t>290102001315 - mikroskop apotome (101.110)</t>
  </si>
  <si>
    <t xml:space="preserve">80,00 €/uro z raziskovalcem; 30,00 €/uro samostojno </t>
  </si>
  <si>
    <t>spletna stran v delu</t>
  </si>
  <si>
    <t>3. karakterizacija materialov</t>
  </si>
  <si>
    <t>4. optična mikroskopija</t>
  </si>
  <si>
    <t>7. fluorescenčna</t>
  </si>
  <si>
    <t>50,00 €/uro</t>
  </si>
  <si>
    <t>P3-108</t>
  </si>
  <si>
    <t>Sklop raziskovalne opreme za detekcijo, analizo in uničevanje visoko nevarnih patogenov</t>
  </si>
  <si>
    <t>2004, 2005</t>
  </si>
  <si>
    <t>System for detection, analysis and decontamination of highly pathogenic microorganisms</t>
  </si>
  <si>
    <t>Oprema dostopna po dogovoru - potrebno znanje dela z nevarnimi MO</t>
  </si>
  <si>
    <t xml:space="preserve">Nikon-ECLIPSE 80i - mikroskop s fluorescenčnim sistemom ter sistemom za digitalno detekcijo, ki preko računalniškega sistema omogoča projekcijo slike tudi v prostor izven laboratorija 3. stopnje biološke varnosti (P 3), kjer se bo mikroskop sicer uporabljal.  </t>
  </si>
  <si>
    <t xml:space="preserve">Nikon-ECLIPSE 80i – fluorescent microscope with digital detection system and computer projection of picture outside of the BSL3 laboratory.
</t>
  </si>
  <si>
    <t>290312004431- mikroskop flourescentni (29.472)</t>
  </si>
  <si>
    <t>15,00 €/uporabo</t>
  </si>
  <si>
    <t>15,00 €/uro</t>
  </si>
  <si>
    <t xml:space="preserve">Parni sterilizator (avtoklav) v dvostenski izvedbi je namenjen za dekontaminacijo visoko nevarnih mikrorooganizmov v vseh materialih, tekočinah in gojiščih.
 </t>
  </si>
  <si>
    <t>Autoclave – doubleside version designed for decontamination of highly patgogenic microorganisms in all kinds of material, liquid and media.</t>
  </si>
  <si>
    <t>4546 - parni sterilizator (avtoklav)</t>
  </si>
  <si>
    <t>25,00 €/uporabo</t>
  </si>
  <si>
    <t>Marko Živin</t>
  </si>
  <si>
    <t>Oprema za meritve izražanja genov v živčevju in mišicah</t>
  </si>
  <si>
    <t>2004,
2005</t>
  </si>
  <si>
    <t>Equipment for measuring gene expression in excitable and other tissues</t>
  </si>
  <si>
    <t>Po dogovoru s skrbnikom in vodjo programa P3-0171</t>
  </si>
  <si>
    <t>Prior agreement with the curator and principal investigator of the program</t>
  </si>
  <si>
    <t>Scintilacijski števec, luminometer, slikovna analiza gelov</t>
  </si>
  <si>
    <t>Scintillation counter, luminometer, image analysis of gels</t>
  </si>
  <si>
    <t>290114002994,290114002993, 334</t>
  </si>
  <si>
    <t>https://www.mf.uni-lj.si/raziskovanje/oprema</t>
  </si>
  <si>
    <t>P0-0043</t>
  </si>
  <si>
    <t>Emil Hudomalj</t>
  </si>
  <si>
    <t>Strežniška raziskovalna osrednja oprema na MF</t>
  </si>
  <si>
    <t>2005, 2006</t>
  </si>
  <si>
    <t>Central servers for research on Faculty of Medicine</t>
  </si>
  <si>
    <t>Oprema je vgrajena v računalniško omrežje in služi vsem uporabnikom, ki dostopajo do storitev na Medicinski fakulteti.</t>
  </si>
  <si>
    <t>The equipment is integrated into the computer network and serves all users who access services offered by Faculty of Medicine.</t>
  </si>
  <si>
    <t>Oprema zagotavlja osrednjo strežniško podporo omrežnim storitvam Medicinske fakultete.</t>
  </si>
  <si>
    <t>The equipment is a basis for network services of Faculty of Medicine.</t>
  </si>
  <si>
    <t xml:space="preserve">601-klima naprava (3.271) 602-klima naprava (3.271) 603-sistem UPS (4.287) 607-strežnik (8.117) 608-strežnik (8.117) 641-diskovno polje (14.673) 643- računalnik prenosni (1.583) </t>
  </si>
  <si>
    <t>http://www.mf.uni-lj.si/ris/oprema</t>
  </si>
  <si>
    <t>večina projektov na MF</t>
  </si>
  <si>
    <t>Sistem za analizo ekspresije proteinov s pomočjo dvodimenzionalne elektroforeze</t>
  </si>
  <si>
    <t>Two-dimensional Electrophoresis for Protein Expression Analysis</t>
  </si>
  <si>
    <t xml:space="preserve">Raziskovalna oprema se uporablja za analizo izražanja proteinov s pomočjo dvo-dimenzionalne elektroforeze. </t>
  </si>
  <si>
    <t>Equipment is used for two-dimensional electophoretic analysis of protein expression.</t>
  </si>
  <si>
    <t>290213003836 - sistem za dvodimenz.elektroforezo (33.123)</t>
  </si>
  <si>
    <t>45,00 €/uro</t>
  </si>
  <si>
    <t>Elektroforeza</t>
  </si>
  <si>
    <t>Projekti in programi v okviru programske skupine P3-054</t>
  </si>
  <si>
    <t>Člani programske skupine P3-054</t>
  </si>
  <si>
    <t>Jure Dimec</t>
  </si>
  <si>
    <t>Sistem za zajemanje in analizo bibliografskih podatkov v medecini za Slovenijo</t>
  </si>
  <si>
    <t>System for data input and analysis of bibliographic data in Slovenian biomedicine</t>
  </si>
  <si>
    <t>The equipment is integrated into the computer network and serves all users who access the bibliographic services offered by Faculty of Medicine.</t>
  </si>
  <si>
    <t>Oprema zagotavlja strežniško in omrežno podporo bibliografskim aplikacijam.</t>
  </si>
  <si>
    <t>The equipment is a basis for server and network services used by bibliographic applications.</t>
  </si>
  <si>
    <t>605-mrežno stikalo (7.431) 609-tračna enota (11.049) 633-ohišje USB (646,00) 634-klima naprava (4.139) 640-mrežno stikalo (12.237)</t>
  </si>
  <si>
    <t>14, 19</t>
  </si>
  <si>
    <t>J3-2155</t>
  </si>
  <si>
    <t>Janez Stare</t>
  </si>
  <si>
    <t>Laboratorij za mikrospektrofluorimetrijo</t>
  </si>
  <si>
    <t>2005,
2006</t>
  </si>
  <si>
    <t>Laboratory for microspectrofluorimetry</t>
  </si>
  <si>
    <t>Oprema je na voljo drugim raziskovalcem do 8 ur tedensko. Cena se oblikuje glede na materialne stroške, večinoma pa gre za sodelovanje.</t>
  </si>
  <si>
    <t>Te equipment is available to other institutions up to 8 hr weekly. The price is set according to the actual material costs, but so far most of the use was done in collaboration and joint publications.</t>
  </si>
  <si>
    <t>Oprema je namenjena predvsem meritvam intracelularne koncentracije ionov, predvsem Ca2+ in H+ ter za namen epifluorescenčne mikroskopije</t>
  </si>
  <si>
    <t>The equipment is mostly used for measurements of intenal calcium and hydrogen ion concentrations</t>
  </si>
  <si>
    <t>http://www.mf.uni-lj.si/CKF</t>
  </si>
  <si>
    <t>10,11,70</t>
  </si>
  <si>
    <t>27580,10779,18825,28326</t>
  </si>
  <si>
    <t>J3-2317</t>
  </si>
  <si>
    <t>J3-0029</t>
  </si>
  <si>
    <t>24927,15667,10779</t>
  </si>
  <si>
    <t>Raziskovalna osrednja oprema na MF</t>
  </si>
  <si>
    <t>Central equipment for research on Faculty of Medicine</t>
  </si>
  <si>
    <t>Oprema zagotavlja zaščito omrežja Medicinske fakultete ter nadzor delovanja in nudi diskovni prostor osrednjim omrežnim storitvam na Medicinski fakulteti.</t>
  </si>
  <si>
    <t>The equipment is a basis for security services and for the control of the network of Faculty of Medicine. It serves also as a disk storage for central network services of Faculty of Medicine.</t>
  </si>
  <si>
    <t>604-požarna pregrada (18.151) 610- diskovno polje (27.407) + računalniški program</t>
  </si>
  <si>
    <t>Sistem za statistično analizo podatkov v medicini</t>
  </si>
  <si>
    <t>Sytem for statistical analysis of medical data</t>
  </si>
  <si>
    <t>The equipment is integrated into the computer network and serves all users who access statistical services offered by Faculty of Medicine.</t>
  </si>
  <si>
    <t>Oprema zagotavlja strežniško in omrežno podporo statističnim obdelavam.</t>
  </si>
  <si>
    <t>The equipment is a basis for server and network services used for statistical processing.</t>
  </si>
  <si>
    <t>603-sistem UPS (4.287) 606-mrežno stikalo (335,00) 611-stikalo mrežno (3.719) 630-preklopnik (14.027) 642-strežnik (13.409) 638-zunanji disk (162,00)</t>
  </si>
  <si>
    <t>P3-0154</t>
  </si>
  <si>
    <t>Žarko Finderle</t>
  </si>
  <si>
    <t>Sistem za ocenjevanje oksidativnega stresa</t>
  </si>
  <si>
    <t>DNA injury assement with "Comet test"</t>
  </si>
  <si>
    <t>Oprema je namenjena izključno za raziskovalne namene. Metoda za oceno poškodb DNA izoliranih celic s kometnim testom. Cena ene meritve je 620 EUR za 10 vzorcev.</t>
  </si>
  <si>
    <t>Only for bilateral research projects.</t>
  </si>
  <si>
    <t>2173 - sistem za ocenjevanje oksidativnega stresa (41.108)</t>
  </si>
  <si>
    <t>60,00 €/uporabo</t>
  </si>
  <si>
    <t>Oprema za študij izražanja genov. Sklop 1. - Oprema za kvantitaivni PCR in post PCR analizo</t>
  </si>
  <si>
    <t>Real-time PCR system
 7500, with PC tower</t>
  </si>
  <si>
    <t>Oprema omogoča proučevanje izražanje genov, pa tudi alelno diskriminacijo enonukleotidnih polimorfizmov (SNP).</t>
  </si>
  <si>
    <t>Real-time PCR system 7500, with PC tower</t>
  </si>
  <si>
    <t>290111002364 - sistem PCR real time (42.928)</t>
  </si>
  <si>
    <t>L3-3648</t>
  </si>
  <si>
    <t>V.Dolžan</t>
  </si>
  <si>
    <t>P1-0170</t>
  </si>
  <si>
    <t>Oprema za študij izražanja genov. Sklop 2.- Oprema za vakumsko koncentriranje vzorcev</t>
  </si>
  <si>
    <t>Vacuum SpeedVac 
Concentrator</t>
  </si>
  <si>
    <t>Oprema omogoča pripravo vzorcev za kvantitativni RT-PCR analizo ter pripravo vzorcev proteinov in lipidov</t>
  </si>
  <si>
    <t xml:space="preserve"> can be used for concentration  of samples for RT-PCR analysis as well as samples of proteins and lipids</t>
  </si>
  <si>
    <t>290111002405- aparat za koncentracijo vzorcev (25.196)</t>
  </si>
  <si>
    <t>P1-170-35</t>
  </si>
  <si>
    <t>Bojan Božič,            Jure Derganc</t>
  </si>
  <si>
    <t>Sistem za biofizikalno karakterizacijo na podlago pritrjenih celic                                      Nadgradnja sistema za biofizikalno karakterizacijo na podlago pritrjenih celic</t>
  </si>
  <si>
    <t>2008, 2015</t>
  </si>
  <si>
    <t>Optical tweezers</t>
  </si>
  <si>
    <t>132,114,14     +30.903,94</t>
  </si>
  <si>
    <t>Paket 13                          Paket 16</t>
  </si>
  <si>
    <t>po individualnem dogovoru</t>
  </si>
  <si>
    <t>use of equipment by individual agreement</t>
  </si>
  <si>
    <t>brezkontaktna manipulacija (IR laser, 1064 nm) dielektričnih delcev v vidnem polju mikroskopa</t>
  </si>
  <si>
    <t>contactless manipulation (IR laser, 1064 nm) of dielectric particles within the microscope field of view</t>
  </si>
  <si>
    <t>1615 - sistem za biof.  karakterizacijo celic (100.800);                            povečanje vrednosti osnovnega sredstva (Paket 16)</t>
  </si>
  <si>
    <t>Jure Derganc</t>
  </si>
  <si>
    <t>Miroslav Petrovec</t>
  </si>
  <si>
    <t>Detekcijski in dokumentacijski mini center za raziskovanje značilnosti manj pogostih patogenih mikrobov</t>
  </si>
  <si>
    <t>2007, 2008</t>
  </si>
  <si>
    <t xml:space="preserve"> Mini center for detection
 and documentation of characteristics of rare pathogens.</t>
  </si>
  <si>
    <t>Pomnoževalnik DNK, LightCycler 2.0 – pomnoževanje NK</t>
  </si>
  <si>
    <t>LightCycler 2.0 – Nucleic acid amplification</t>
  </si>
  <si>
    <t>5236 - analizator genetski (93.062)</t>
  </si>
  <si>
    <t>290312005066 - sistem analitski (67.632)</t>
  </si>
  <si>
    <t>Oprema za mikrofluorimetrijo</t>
  </si>
  <si>
    <t>2006,
2007</t>
  </si>
  <si>
    <t>Equipment for 
microfluorimetry</t>
  </si>
  <si>
    <t>Slikanje živih in fiksiranih celic, shranjevanje in analiza slik</t>
  </si>
  <si>
    <t>Imaging live and fixed cells, storage and analysis of images</t>
  </si>
  <si>
    <t>22,00 €/uro</t>
  </si>
  <si>
    <t>Oprema za povišanje hitrosti in razpoložljivosti osrednjega dela omrežja Medicinske fakultete</t>
  </si>
  <si>
    <t>Equipment for increasing throughput and availability of the core network of Faculty of Medicine</t>
  </si>
  <si>
    <t>Oprema zagotavlja ustrezno razpoložljivost, zanesljivost, zmogljivost in nadgradljivost osrednjega dela omrežja Medicinske fakultete.</t>
  </si>
  <si>
    <t>The equipment is a foundation for the high availability, reliability, throughput and upgradability of the core network of Faculty of Medicine</t>
  </si>
  <si>
    <t>Cankar Ksenija</t>
  </si>
  <si>
    <t>Sklop za neinvazivno spremljanje in ocenjevanje delovanja srčno-žilnega sistema pri človeku</t>
  </si>
  <si>
    <t>System for 
noninvasive 
cardiovascular
 testing</t>
  </si>
  <si>
    <t>Oprema je namenjena neinvazivnemu spremljanju in ocenjevanju delovanja srčno-žilnega sistema pri človeku. Cena ene meritve je 280 EUR za eno meritev.</t>
  </si>
  <si>
    <t>210,00 €/uporabo</t>
  </si>
  <si>
    <t>Barokomora</t>
  </si>
  <si>
    <t>2000,
2001</t>
  </si>
  <si>
    <t>Hyperbaric 
chamber</t>
  </si>
  <si>
    <t>Barokomora je namenjena za zdravljenje določenih obolenj. Cena enega standardnega potopa (15m 90 minut O2) 113 EUR.</t>
  </si>
  <si>
    <t>Treatment
 available 
24 hours 
a day.</t>
  </si>
  <si>
    <t>290106002101 - komora 
hiperbarična (114.113)</t>
  </si>
  <si>
    <t>113,00 €/uporabo</t>
  </si>
  <si>
    <t>Sistem za visokotlačno tekočinsko kromatografijo</t>
  </si>
  <si>
    <t>HPLC System</t>
  </si>
  <si>
    <t>HPLC omogoča ločevanje 
komponent z nizko molekulsko 
maso na koloni z ustreznim 
nosilcem s pomočjo topila 
(mobilne faze), ki pod visokim 
pritiskom potuje skozi kolono.  
Omogoča tudi analizo radioaktivno 
označenih vzorcev.</t>
  </si>
  <si>
    <t>HPLC is used for separation 
of low molecular weight 
molecules</t>
  </si>
  <si>
    <t>290111001674 - nanašalec 
vzorcev avtomatski HPLC (17.425,17)</t>
  </si>
  <si>
    <t>290111001676- spektrofotometer (23.095,30)</t>
  </si>
  <si>
    <t>290111001675 - detektor radioaktivnosti (14.960,69)</t>
  </si>
  <si>
    <t>Alojz Ihan</t>
  </si>
  <si>
    <t>Pretočni citometer</t>
  </si>
  <si>
    <t>Flow cytometer</t>
  </si>
  <si>
    <t>142702            +22475</t>
  </si>
  <si>
    <t>Oprema dostopna po dogovoru - potrebno znanje dela z pretočnim citometrom in računalniki.</t>
  </si>
  <si>
    <t>Service offered only experienced personnel familiar with use of computers.</t>
  </si>
  <si>
    <t>Pretočni citometer 
uporabljamo za določanje 
različnih populacij in subpopulacij
 imunskih celic v suspenziji ter 
za merjenje lastnosti posameznih
 delcev.</t>
  </si>
  <si>
    <t>Flow cytometer is used 
to detect various population 
and subpopulation of immune 
cells in suspension and to 
measure the property of individual 
particles.</t>
  </si>
  <si>
    <t>290312004875 - pretočni 
citometer (142.702)</t>
  </si>
  <si>
    <t>28,00 €/uro</t>
  </si>
  <si>
    <t>18,00 €/uro</t>
  </si>
  <si>
    <t>4-Sistem za analizo</t>
  </si>
  <si>
    <t>glede na izvajalca; različni profili opreaterjev; uvajanje novih uporabnikov 28,00 €/uro</t>
  </si>
  <si>
    <t>Inštitut za mikrobiologijo in imunologijo</t>
  </si>
  <si>
    <t xml:space="preserve">Univerza v Ljubljani, Medicinska 
fakulteta </t>
  </si>
  <si>
    <t>Igor Poberaj 
/Robert Zorec</t>
  </si>
  <si>
    <t>8851, 3702</t>
  </si>
  <si>
    <t>Mrežni sistem za 
analizo slike</t>
  </si>
  <si>
    <t>Image analysis
 network system</t>
  </si>
  <si>
    <t xml:space="preserve">Oprema je amortizirana, v uporabi pri dr. Poberaj. Najava pri skrbniku opreme najmanj 30 dni pred želenim terminom uporabe. Določen termin v skladu z razpoložljivostjo. Terminska souporaba v 24-urnih sklopih. </t>
  </si>
  <si>
    <t xml:space="preserve">The equipment is depriciated. (In use at
Dr. Poberaj). Reservation with the equipment coordinator at least 30 days in advance. The booking in accordance to availability. Term use in 24-hour time period. </t>
  </si>
  <si>
    <t>Laserska pinceta za mehanično manipulacijo delov celice</t>
  </si>
  <si>
    <t>Laser tweezer 
manipulations in
 living cells</t>
  </si>
  <si>
    <t xml:space="preserve">Univerza v Ljubljani, Medicinska
 fakulteta </t>
  </si>
  <si>
    <t>Igor Poberaj /
Robert Zorec</t>
  </si>
  <si>
    <t>Celična kirurgija</t>
  </si>
  <si>
    <t>Cell Surgery</t>
  </si>
  <si>
    <t>Laser tweezer 
manipulations 
in living cells</t>
  </si>
  <si>
    <t>Radovan Komel,    Damjana Rozman</t>
  </si>
  <si>
    <t>Oprema za pripravo in analizo bio-čipov nizke gostote (nadgradnja Centra za funkcijsko genomiko in bio-čipe; sklop 2)</t>
  </si>
  <si>
    <t>2007, 
2008</t>
  </si>
  <si>
    <t>Equipment for preparing a
nd analysing bio-chips of low density ( upgrade of Center for functional genomics and bio-chips ; assembly II)</t>
  </si>
  <si>
    <t>consulting,  preparing and analysing bio-chips; access to the Centre for functional genomics and bio-chips is possible by agreement with management and workers CFGBC or by reservation on CFGBC @mf.uni-lj.si</t>
  </si>
  <si>
    <t xml:space="preserve"> Sklop B: komplet aparatur za čitanje in analizo komercialnih
  litografskih DNA čipov visoke gostote ; - mikroprocesorska vodena hibridizacijska postaja s standardiziranimi protokoli za hibridizacijo litografskih DNA
    čipov visoke gostote.   - barvni laserski čitalec visoke ločljivosti s programsko in računalniško opremo, ki omogoča analizo in statistično obdelavo
    podatkov litografskih DNA čipov velike gostote
</t>
  </si>
  <si>
    <t>Assemly B: set of aparatures for reading and analysing comercional litographic DNA chips of high density:  - mircoprocessor gieded hibridisation station with standardized protocols for hibridization lithographic DNA high density.  - color laser reader of high definition with softwer and computer equipment, which allows to analysis and statistical prosess of  data from lithographic DNA chips of high density</t>
  </si>
  <si>
    <t>290111002357 - hibridizacijska postaja Tecan; 4/07    (39.914,45)</t>
  </si>
  <si>
    <t>a) 36,00 € ( brez DDV)  cena za storitev hibridizacije in spiranja              ( partnerji Konzorcija za bio-čipe);                      b) 70,00 € ( brez DDV) ; akademski ne-člani  Konzorcija za bio-čipe;                      c) 106,00 € ( brez DDV)                       ( ne- akademski ne-člani Konzorcija za bio-čipe)</t>
  </si>
  <si>
    <t>a) 36,00 € ( brez DDV)  cena za storitev hibridizacije in spiranja             ( partnerji Konzorcija za bio-čipe);                      b) 70,00 € ( brez DDV) ; akademski ne-člani  Konzorcija za bio-čipe;                      c) 106,00 € ( brez DDV)                       ( ne- akademski ne-člani Konzorcija za bio-čipe)</t>
  </si>
  <si>
    <t>290111002382 - aparat za vizualizacijo biočipov (36.108)</t>
  </si>
  <si>
    <t>http://cfgbc.mf.uni-lj.si/</t>
  </si>
  <si>
    <t>Katarina Černe</t>
  </si>
  <si>
    <t>Pretočni citometer Cell Lab QUANTA SC MPL</t>
  </si>
  <si>
    <t>Flow cytometer Cell Lab QUANTA SC MPL</t>
  </si>
  <si>
    <t>Možnost dostopa za zunanje uporabnike po predhodnem dogovoru s skrbnikom (preko elektronske pošte: katarina.cerne@mf.uni-lj.si) in v skladu z dogovorom med uporabniki.</t>
  </si>
  <si>
    <t>Access for external consumers is possible with preagreement with management and according with rules and conditions for use, preagreement is possible via e-mail: katarina.cerne@mf.uni-lj.si .</t>
  </si>
  <si>
    <t>Quanta SC MPL omogoča sočasno merjenje 3 fluorescenc, analizo različnih celičnih parametrov in uporabo kitov za merjenje le-teh, merjenje št.celic in celičnega volumna s metodo Coulter volumen.</t>
  </si>
  <si>
    <t>Quanta SC MPL enables analysis of different cell paramethers use of 3 type fluorescens, cell number analysis and cell volume analysis with use of Counter volume.</t>
  </si>
  <si>
    <t>290104001953 - pretočni 
citometer (138.627)</t>
  </si>
  <si>
    <t>27,50 €/uro</t>
  </si>
  <si>
    <t>http://www.mf.uni-lj.si/ifet</t>
  </si>
  <si>
    <t>4,11,17</t>
  </si>
  <si>
    <t xml:space="preserve">glede na izvajalca; različni profili opreaterjev; </t>
  </si>
  <si>
    <t>P3-0067</t>
  </si>
  <si>
    <t>Nataša Debeljak, Petra Hudler, Mirjana Liović</t>
  </si>
  <si>
    <t>Sklop za visokozmogljivostno 
določanje nukleotidnih 
zaporedij, Genome Sequencer 
FLX (Roche) – 1. sklop</t>
  </si>
  <si>
    <t>High-throughput sequencing platform equipment, for Genome Sequencer FLX (Roche) -1st Assembly</t>
  </si>
  <si>
    <t xml:space="preserve">Paket 14 </t>
  </si>
  <si>
    <t>Možnost dostopa v Medicinskem Centru za molekularno biologijo (MCMB) glede na 
dogovor s skrbnikom opreme (mcmb@mf.uni-lj.si).</t>
  </si>
  <si>
    <t>After prior agreement with the curator of eqiupment at Medical Centre for Molecular Biology (mcmb@mf.uni-lj.si).</t>
  </si>
  <si>
    <t xml:space="preserve">Sklop 1: Quickgene-810 je enota za izolacijo nukleinskih kislin omogoča izolacijo DNA in RNA iz majhnih količin bioloških vzorcev z visokim izkoristkom. 
</t>
  </si>
  <si>
    <t xml:space="preserve">Assembly 1: Quickgene-810 is an automated system for isolation of DNA/RNA from varied samples with high quality and high yield. Fujilm LAS 4000 is an imaging system with six interchangeable light sources, a five position filter turret, and a 3.2-megapixel Sepper CCD imaging chip, enabling a range of applications including fluorescence, chemiluminescence, bioluminescence, and in vivo imaging.
</t>
  </si>
  <si>
    <t>1102517- sistem za avtomatsko izolacijo in zajemanje nukleinskih kislin FujiFilm ter sistem za zajemanje podob FujiFilm (86.918,88 €)</t>
  </si>
  <si>
    <t>glede na potrebe postopka uporabnika / naročnika</t>
  </si>
  <si>
    <t>http://ibk.mf.uni-lj.si/equipment/quickgene-810.html</t>
  </si>
  <si>
    <t>4-sistemi za analize</t>
  </si>
  <si>
    <t>projekti in program v okviru prog.skupine         P1-0104</t>
  </si>
  <si>
    <t>člani programske skupine, člani Inštituta za biokemijo, Onkološki inštitut</t>
  </si>
  <si>
    <t>Sklop za visokozmogljivostno 
določanje nukleotidnih 
zaporedij, Genome Sequencer 
FLX (Roche) – 2. sklop</t>
  </si>
  <si>
    <t>High-throughput sequencing platform equipment, for Genome Sequencer FLX (Roche) -2nd Assembly</t>
  </si>
  <si>
    <t xml:space="preserve">Sklop 2: Fujifilm LAS 4000 je enota za zajemanje podob s šestimi zamenljivimi viri svetlobe, petimi filtri in 3.2-MP kamero CCD, ki omogoča različne aplikacije, kot so kemoluminiscenčno, fluorescenčno, bioluminiscenčno zaznavanje  in in- vivo slikanje.       </t>
  </si>
  <si>
    <t xml:space="preserve">Assembly 2: Fujilm LAS 4000 is an imaging system with six interchangeable light sources, a five position filter turret, and a 3.2-megapixel Sepper CCD imaging chip, enabling a range of applications including fluorescence, chemiluminescence, bioluminescence, and in vivo imaging.  </t>
  </si>
  <si>
    <t>http://ibk.mf.uni-lj.si/equipment/las-4000.html</t>
  </si>
  <si>
    <t xml:space="preserve">glede na izvajalca; različni profili opreaterjev, </t>
  </si>
  <si>
    <t>Oprema za osrednjo 
strežniško in omrežno 
podporo na Medicinski 
fakulteti - 1. in 2. sklop</t>
  </si>
  <si>
    <t>2009, 
2010</t>
  </si>
  <si>
    <t>Central server and network equipment of Faculty of Medicine - part 1 and part 2</t>
  </si>
  <si>
    <t xml:space="preserve">Oprema zagotavlja strežniško in omrežno podporo osrednjim storitvam Medicinske fakultete. </t>
  </si>
  <si>
    <t>The equipment is a basis for server and network services of Faculty of Medicine.</t>
  </si>
  <si>
    <t>290135000744-49
290135000734-43, 290135000750-54, 
290135000835-37</t>
  </si>
  <si>
    <t>2 do 5 let</t>
  </si>
  <si>
    <t xml:space="preserve">Nanomehano-optična mikroskopija za biomedicino                            Nadgradnja konfokalnega mikroskopa </t>
  </si>
  <si>
    <t>2011,      2015</t>
  </si>
  <si>
    <t xml:space="preserve">Paket 14              </t>
  </si>
  <si>
    <t>290114002634-mikroskop konfokalni</t>
  </si>
  <si>
    <t>Visokozmogljivostni integrirani sistem za biočipe na kroglicah</t>
  </si>
  <si>
    <t>Highperformanced integrated system; sequencer</t>
  </si>
  <si>
    <t>Access to the Centre for Functional Genomics and Bio-Chips is possible by agreement with management and workers CFGBC or by reservation on CFGBC @mf.uni-lj.si</t>
  </si>
  <si>
    <t>Namizni sekvenator nove generacije; pomoč pri metagenomskih študijah, sekvenciranje amplikonov, sekvenciranje "de novo", sekvenciranje tarčnih odsekov z metodo "Sequence capture"</t>
  </si>
  <si>
    <t>new generation of desktop sequencer; help with metagenomics studies,  sequencing of amplicons, sequencing of "de novo" sequencing of target segments using the "Sequence Capture"</t>
  </si>
  <si>
    <t>290111002675-sistem za biočipe na kroglicah</t>
  </si>
  <si>
    <t>glede na izvajalca; različni profili opreraterjev; glede na potrebe postopka uporabnika / naročnika</t>
  </si>
  <si>
    <t>http://www.mf.uni-lj.si/IBK/oprema</t>
  </si>
  <si>
    <t>projekti in program v okviru prog.skupine         P1-0104;                             partnerske inštitucije Konzorcija za bio-čipe                             ( http://cfgbc.mf.uni-lj.si/)</t>
  </si>
  <si>
    <t>Magnetno resonančni tomograf</t>
  </si>
  <si>
    <t>Oprema je trenutno na voljo drugim uporabnikom . Obvezno je delo z izučenimi in pooblaščenimi operaterji. Meritve praviloma trajajo več ur. Za dolgotrajnejše delo je potreben poseben dogovor. Za medicinske raziskave je potrebno dovoljenje republiške komisije za medicinsko etiko. Podrobnosti glede uporabe so navedene na spletni strani CKF / MRI. Namen uporabe je potrebno dogovoriti vsaj 2 tedna pred začetkom dela</t>
  </si>
  <si>
    <t>Reservation and contract needed. The equipment is available for other researchers, partly as collaboration. For medical research a valid approval from the committee of RS for medical ethic is mandatory. The equipment can be used only with trained engineers of radiology. Details of terms of use are posted on our web site. Details of use must be settled at least 2 weeks before the start of use of the tomograph.</t>
  </si>
  <si>
    <t>MRI, MRS, DTI, traktografija, DWI, DWI celega telesa, BOLD fMRI, ASL, VBM</t>
  </si>
  <si>
    <t>MRI, MRS, DTI, tractography, DWI, whole body DWI, BOLD fMRI, VBM, ASL etc.</t>
  </si>
  <si>
    <t>290114003656-tomograf magnetnoresonančni (nadgradnja 2023)</t>
  </si>
  <si>
    <t>50,00 €/h</t>
  </si>
  <si>
    <t>27580,  10779,  18825,  28326</t>
  </si>
  <si>
    <t>J5―4230, L3―4255</t>
  </si>
  <si>
    <t>J3―4076</t>
  </si>
  <si>
    <t>P3―0338</t>
  </si>
  <si>
    <t>Oprema za analizo in detekcijo patogenih organizmov</t>
  </si>
  <si>
    <t>MagPix System</t>
  </si>
  <si>
    <t>Analizator uporabljamo za določanje različnih populacij in subpopulacij  imunskih celic v suspenziji ter za merjenje lastnosti posameznih delcev.</t>
  </si>
  <si>
    <t>Analizator
uporabljamo za določanje 
različnih populacij in subpopulacij
 imunskih celic v suspenziji ter 
za merjenje lastnosti posameznih
 delcev.</t>
  </si>
  <si>
    <t>290312016713 čitalec fluoresc.</t>
  </si>
  <si>
    <t>500,00 €/uporabo</t>
  </si>
  <si>
    <t>Individualna nabava</t>
  </si>
  <si>
    <t>Nadgradnja sistema za bifizikalno karakterizacijo na podlagi pritrjenih celic</t>
  </si>
  <si>
    <t>Glej vrstico 36 povečanje vrednosti sistema za biofizikalno karakterizacijo</t>
  </si>
  <si>
    <t>Nadgradnja konfokalnega mikroskopa</t>
  </si>
  <si>
    <t>Glej vrstico 55 povečanje vrednosti konfokalnega mikroskopa</t>
  </si>
  <si>
    <t>290114002634, 290114003317,  doknjižba k tej inventarni številki (Paket 16)</t>
  </si>
  <si>
    <t>Sistem za vnos DNK v celice</t>
  </si>
  <si>
    <t>System for DNA delivery in cells</t>
  </si>
  <si>
    <t>290114003997-sistem za vnos DNK v celice</t>
  </si>
  <si>
    <t>Motoriziran invertni mikroskop Axio Observer Z1</t>
  </si>
  <si>
    <t>Motorised inverted microscope Axko Observer Z1</t>
  </si>
  <si>
    <t>Slikanje živih in fiksiranih celic</t>
  </si>
  <si>
    <t>Imaging live and fixed cell</t>
  </si>
  <si>
    <t>290114004036-mikroskop invertni</t>
  </si>
  <si>
    <t>P3 311</t>
  </si>
  <si>
    <t xml:space="preserve">ION S5 SYSTEM               </t>
  </si>
  <si>
    <t xml:space="preserve">ION S5 SYSTEM         </t>
  </si>
  <si>
    <t>Možnost dostopa do opreme na Inštitutu za patologijo glede na 
dogovor s skrbnikom opreme.</t>
  </si>
  <si>
    <t>Access to the equipment is possible by arrangement with the custodian at the Institute of Pathology UL MF.</t>
  </si>
  <si>
    <t>Sistem nove generacije sekvenciranja (NGS).</t>
  </si>
  <si>
    <t>Določanje nukleotidnega zaporedja visoke zmogljivosti.</t>
  </si>
  <si>
    <t>290213004826-sistem za določanje nuk.zaporedja</t>
  </si>
  <si>
    <t>Sergej Pirkmajer</t>
  </si>
  <si>
    <t>MAGPIX z xPONENT 4.2</t>
  </si>
  <si>
    <t>MAGPIX with xPONENT 4.2</t>
  </si>
  <si>
    <t>Dostop do opreme možen po dogovoru z Laboratorijem za molekularno nevrobiologijo, Inštitut za patološko fiziologijo.</t>
  </si>
  <si>
    <t>Access to the equipment is possible by arrangement with the Laboratory of Molecular Neurobiology, Institute for Pathophysiology</t>
  </si>
  <si>
    <t>Multipleksno merjenje koncentracije specifičnih proteinov v mediju za celične kulture, celičnih homogenatih ali v vzorcih krvi.</t>
  </si>
  <si>
    <t>Multiplex measuring of specific protein concentrations in  cell culture medium, cell homogenates or blood samples.</t>
  </si>
  <si>
    <t>290114004040-čitalec multipleksni</t>
  </si>
  <si>
    <t>Inštitut za patološko fiziologijo in Inštitut za anatomijo</t>
  </si>
  <si>
    <t>Inštitut za farmakologijo</t>
  </si>
  <si>
    <t>Sklop za funkcijsko analizo - funkcijska genomika: Sklop 1</t>
  </si>
  <si>
    <t>Platform for functional analysis - Functional Genomics : 1st Assembly</t>
  </si>
  <si>
    <t xml:space="preserve">Nadgradnja obstoječega sistema Synergy H4 (BioTek Instruments; merjenje absorbance in fluorescence) z moduloma za luminiscenco in fluorescenčno polarizacijo, z enoto za merjenje fluorescence po času in z dvema injektorjema. </t>
  </si>
  <si>
    <t xml:space="preserve">Upgrade of existing Synergy H4 system (BioTek Instruments; absorbance and fluorescence measurements) with modules for luminiscence and fluorescence polarisation, time-resolved fluorescence (TRP) and double injector. </t>
  </si>
  <si>
    <t>3 - Karakterizacija materialov</t>
  </si>
  <si>
    <t>2 - Spektrometrija</t>
  </si>
  <si>
    <t>1- Spektrofotometrija</t>
  </si>
  <si>
    <t>4 - Sistemi za analize</t>
  </si>
  <si>
    <t>P1-0390</t>
  </si>
  <si>
    <t>člani programske skupine, člani IBK, za pedagoško delo na MF, občasno tudi zunanji (raziskovalci iz drugih fakultet UL, podjetja Roche itd.).</t>
  </si>
  <si>
    <t>Sklop za funkcijsko analizo - funkcijska genomika: Sklop 2</t>
  </si>
  <si>
    <t>Platform for functional analysis - Functional Genomics : 2st Assembly</t>
  </si>
  <si>
    <t>Mikroskopska kamera</t>
  </si>
  <si>
    <t>Dostop do opreme možen po dogovoru z Infrastrukturnim centrom BMCB, Inštitut za biologijo celice.</t>
  </si>
  <si>
    <t>Access to the equipment is possible by arrangement with theInfrastructural centre BMCM, Institute of Cell Biology</t>
  </si>
  <si>
    <t>Nadgradnja obstoječega sistema presevne elektronske mikroskopije</t>
  </si>
  <si>
    <t xml:space="preserve">Upgrade of the existing  system of transmission electron microscopy. </t>
  </si>
  <si>
    <t>290102001822-kamera mikros.</t>
  </si>
  <si>
    <t>a) 100€ ( z DDV)  / uro mikroskopije z operaterjem  ( zunanji uporabniki);                      b) 30€ ( z DDV) / uro mikroskopije samostojno (interni uporabniki )                     c) 70,00 € ( z DDV)  / uro mikroskopiranje z operaterjem (zunanji uporabniki)                    d) 20,00€ (zDDV) / uro mikroskopiranje samostojno (interni uporabniki)</t>
  </si>
  <si>
    <t>P3-0108</t>
  </si>
  <si>
    <t>člani programske skupine in zunanji uporabniki</t>
  </si>
  <si>
    <t xml:space="preserve">  Uroš Tkalec</t>
  </si>
  <si>
    <t>11088, 26467</t>
  </si>
  <si>
    <t>Sistem za pripravo in vizualizacijo kapljične mikrofluidike</t>
  </si>
  <si>
    <t>System for preparation and visualization of droplet microfluidics</t>
  </si>
  <si>
    <t>Po individualnem dogovoru. Za dostop do opreme prosim pošljite elektronsko pošto na uros.tkalec@mf.uni-lj.si s kratkim opisom predvidenega dela in okvirnim časovnim planom.</t>
  </si>
  <si>
    <t>Use of equipment upon individual agreement. In order to access the equipment please write an email to uros.tkalec@mf.uni-lj.si with a brief description of the work planned and the approximate time needed to complete it.</t>
  </si>
  <si>
    <t>Sistem za pripravo in vizualizacijo kapljične mikrofluidike je sestavljen iz naprave za obdelavo steklenih kapilar in hitre kamere. Oprema omogoča avtomatizirano izdelavo komponent za mikrofluidične čipe, ki jih lahko uporabljamo na tvorjenje različnih vrst kapljic in emulzij.</t>
  </si>
  <si>
    <t xml:space="preserve">System for the preparation and visualization of droplet microfluidics consists of micropipette puller and high speed camera. The equipment enables automated production of glass components for microfluidic chips which can be used for generation of various droplets and emulsions. </t>
  </si>
  <si>
    <t>290105001736-sistem za obdelavo st.kapilar, 290105001737,kamera hitra</t>
  </si>
  <si>
    <t xml:space="preserve">0,96 in 3,09 </t>
  </si>
  <si>
    <t>4.03 Gibanje</t>
  </si>
  <si>
    <t>4.03.01 Visokohitrostni video</t>
  </si>
  <si>
    <t xml:space="preserve">Sistem za spremljanje energijskega metabolizma živih celic  </t>
  </si>
  <si>
    <t>System for analysis of energy metabolisms of  cells</t>
  </si>
  <si>
    <t>Dostop do opreme možen na Inštitutu za farmakologijo in ekseprimentalno toksikologijo po dogovoru s skrbnikom opreme (bojan.bozic@mf.uni-lj.si; mojca.pavlin@mf.uni-lj.si)</t>
  </si>
  <si>
    <t>After prior agreement with the curator of eqiupment (bojan.bozic@mf.uni-lj.si; mojca.pavlin@mf.uni-lj.si) at the Institute of Pharmacology and Experimental Toxicology</t>
  </si>
  <si>
    <t xml:space="preserve">Napravo SeaHorse XFe24 analizator omogoča spremljanje energijskega metabolizma živih celic, meri spremembe porabe kisika in stopnjo glikolize (preko meritve pH) živih celic in vitro, ter manjših vzorcev tkiv. V realnem času spremlja bazalni energijski metabolizem ter hkrati omogoča meritve sprememb po predhodnem tretiranju celic z učinkovinami ali odziva pri sprotnem dodajanju različnih učinkovin, </t>
  </si>
  <si>
    <t>SeaHorse XFe24 analyser enables measurement of cell energy metabolism of live cells by measuring oxigen consuption and rate of glycolisis of live cells in vitro or  in small tissue samples. It enable emasurments in real time of basal eenrgy metabolism or changes in metabolism after treatment by different compounds.</t>
  </si>
  <si>
    <t>290105001741-analizator celičnih metabolatov</t>
  </si>
  <si>
    <t xml:space="preserve"> 120€ ( z DDV)  / uro uporabe naprave Seahorse analyser z operaterjem  ( zunanji uporabniki);                      b) 60€ ( z DDV) / uro uporabe z operaterjem    člani UL ) , c) člani konzorcija-interni uporabniki 0 EUR                    </t>
  </si>
  <si>
    <t>Material po porabi</t>
  </si>
  <si>
    <t xml:space="preserve"> 100€ ( z DDV)  / uro uporabe naprave Seahorse analyser z operaterjem  ( zunanji uporabniki);                      b) 50€ ( z DDV) / uro uporabe z operaterjem    člani UL ) , c) člani konzorcija-interni uporabniki 0 EUR                    </t>
  </si>
  <si>
    <t>člani konzorcija za nakup opreme:  program-P1-0055 Inštitut za biofiziko, P3-0067 Inštitut za farmakologijo in eksperimentalno toksikologija  člani programa P3-0043 -  (Laboratorij za molekularno nevrobiologij o in Inšititut za anatomijo), IJS-  P1-0207</t>
  </si>
  <si>
    <t>Aljoša Bavec</t>
  </si>
  <si>
    <t>Sklop opreme za analizo biomarkerjev in molekularnih interakcij: 1. del. Inštrument Monolith NT115 za detekcijo molekulskih interakcij</t>
  </si>
  <si>
    <t xml:space="preserve">138.043,00 </t>
  </si>
  <si>
    <t>Možnost dostopa do opreme na Inštitutu za biokemijo glede na 
dogovor s skrbnikom opreme (aljosa.bavec@mf.uni-lj.si).</t>
  </si>
  <si>
    <t>Access to the equipment is possible by arrangement with the custodian at the Institute of Biochemistry UL MF   (aljosa.bavec@mf.uni-lj.si).</t>
  </si>
  <si>
    <t>Inštrument za detekcijo molekulskih interakcij na principu termofereze</t>
  </si>
  <si>
    <t>290111003508-instr. Za detekcijo molek.interakcij</t>
  </si>
  <si>
    <t>Metka Lenassi</t>
  </si>
  <si>
    <t>Sklop opreme za analizo biomarkerjev in molekularnih interakcij, 2. del: Inštrument  NanoSight NS300 z enoto za avtomatizirano merjenje nanodelcev</t>
  </si>
  <si>
    <t xml:space="preserve">Instrument NanoSight NS300 connected to the autosampler </t>
  </si>
  <si>
    <t xml:space="preserve">83.498,00 </t>
  </si>
  <si>
    <t>Možnost dostopa do opreme na Inštitutu za biokemijo in molekularno genetiko glede na 
dogovor s skrbnikom opreme (metka.lenassi@mf.uni-lj.si).</t>
  </si>
  <si>
    <t>Access to the equipment is possible by arrangement with the custodian at the Institute of Biochemistry and Molecular Genetics UL MF  (metka.lenassi@mf.uni-lj.si).</t>
  </si>
  <si>
    <t>Inštrument za merjenje velikosti in koncentracije nanodelcev</t>
  </si>
  <si>
    <t>To determine the size and concentration of nanoparticles</t>
  </si>
  <si>
    <t>290111003514-sistem za analizo biomarkerjev</t>
  </si>
  <si>
    <t>10 EUR/uro za strokovnega sodelavca; 13 EUR/uro za doktorja znanosti</t>
  </si>
  <si>
    <t>Cena za RO: za strokovnega sodelavca: 16,93 eur/uro; za doktorja znanosti: 19,93 eur/uro; Tržna cena (uporabnike izven mreže ARRS): za strokovnega sodelavca: 20,144 eur/uro; za doktorja znanosti: 23,144 eur/uro</t>
  </si>
  <si>
    <t>4 Sistemi za analize</t>
  </si>
  <si>
    <t>J3-3068</t>
  </si>
  <si>
    <t>J3-50117</t>
  </si>
  <si>
    <t>J3-50113</t>
  </si>
  <si>
    <t>Transkranialna magnetna stimulacija za neinvazivno stimulacijo možganeske skorje poskusnih živali</t>
  </si>
  <si>
    <t>System for transcranial magnetic stimulation of cerebral cortex in rats</t>
  </si>
  <si>
    <t>Po dogovoru s skrbnikom in vodjo programa P3-0171. Za dostop do naprave je pogoj opravljen tečaj za delo z laboratorijskimi živalmi.</t>
  </si>
  <si>
    <t>Prior agreement with the curator and principal investigator of the program. Potential users should have completed the Course for work with laboratory animals.</t>
  </si>
  <si>
    <t>Sistem MagVenture za transkranialno magnetno stimulacijo in sondo za stimulacijo možganske skorje pri podganah</t>
  </si>
  <si>
    <t>MagVenture system for transcranial magnetic stimulation and a cooled rat coil</t>
  </si>
  <si>
    <t>290114004170-simulator repet.transkanalni</t>
  </si>
  <si>
    <t>Raziskovalna oprema je na voljo le po dnevih, saj postopki običajno trajajo več kot 6 ur na poskus.   Stroški dela so lahko ocenjeni z obsegom ur, še raje pa v obliki vsebinskega sodelovanja. Po dosedanji praksi je za sklop raziskav polno sodeloval po  en raziskovalec in en tehnik .</t>
  </si>
  <si>
    <t xml:space="preserve">Oprema je amortizirana, se še vedno občasno uporablja. Na voljo  po predhodnem dogovoru in izpolnitvi kadrovskih pogojev.                </t>
  </si>
  <si>
    <t>5, 60</t>
  </si>
  <si>
    <t>P3-0310</t>
  </si>
  <si>
    <t>Nadgradnja konfokalnega mikroskopa na Zeiss LSM 800 KMAT</t>
  </si>
  <si>
    <t>Upgrade of confocal microscope to Zeiss LSM 800 KMAT</t>
  </si>
  <si>
    <t>Paket 17 +        Paket 18</t>
  </si>
  <si>
    <t>290114002634-mikroskop konf. (doknj k inv.št)</t>
  </si>
  <si>
    <t>Sklop opreme za analizo biomarkerjev in molekularnih interakcij, 3. del: Inštrument  Quantstudio 7 za kvantitativno analizo nukleinskih kislin v realnem času</t>
  </si>
  <si>
    <t>Instrument Quantstudio7 for the quantitative analysis of nucleic acids</t>
  </si>
  <si>
    <t xml:space="preserve">79.300,00 </t>
  </si>
  <si>
    <t>Možnost dostopa do opreme na Inštitutu za biokemijo in molekularno genetiko glede na 
dogovor s skrbnikom opreme (vita.dolzan@mf.uni-lj.si).</t>
  </si>
  <si>
    <t>Access to the equipment is possible by arrangement with the custodian at the Institute of Biochemistry and Molecular Genetics UL MF  (vita.dolzan@mf.uni-lj.si).</t>
  </si>
  <si>
    <t xml:space="preserve"> Inštrument za kvantitativno analizo nukleinskih kislin v realnem času</t>
  </si>
  <si>
    <t>Instrument for kvantitative real time PCR</t>
  </si>
  <si>
    <t>glede na potrebe postopka uporabnika / naročnika oziroma 32 Eur brez DDV/uporabo</t>
  </si>
  <si>
    <t xml:space="preserve">P1-0170, L-2622 </t>
  </si>
  <si>
    <t>V.Dolžan; člani programske skupine</t>
  </si>
  <si>
    <t xml:space="preserve">J3-2527 </t>
  </si>
  <si>
    <t>Člani P1-0170 in OI</t>
  </si>
  <si>
    <t>Člani P1-0170 in UKC Lj</t>
  </si>
  <si>
    <t>Kvantitativna metabolomika:  nadgradnja sistema za tekočinsko kromatografijo</t>
  </si>
  <si>
    <t>Quantitative metabolomics: upgrade of the liquid chromatography system</t>
  </si>
  <si>
    <t>Možnost dostopa do opreme  glede na dogovor z vodstvom in zaposlenimi na  CFGBC ali preko elektronske pošte: CFGBC @mf.uni-lj.si</t>
  </si>
  <si>
    <t>Access to the equipment is possible by agreement with management and workers CFGBC or by reservation on CFGBC @mf.uni-lj.si</t>
  </si>
  <si>
    <t>Masni spektrometer SCIEX TripleQuad3500, generator dušika Genius 1024</t>
  </si>
  <si>
    <t>Mass spectrometer SCIEX TripleQuad3500, nitrogen generator Genius 1024</t>
  </si>
  <si>
    <t>290111003568-spektrofotometer masnos.</t>
  </si>
  <si>
    <t>člani Konzorcija in člani programske skupine</t>
  </si>
  <si>
    <t>Sistem za sekvenciranje po Sangerju in izvajanje fragmentnih analiz s pomočjo kapilarne elektroforeze.</t>
  </si>
  <si>
    <t>System for Sanger sequencing and fragment analysis by capillary electrophoresis</t>
  </si>
  <si>
    <t>Instrument za določanje nukleotidnega zaporedja po Sangerju in opravljanje fragmentne analize s pomočjo kapilarne elektroforeze.</t>
  </si>
  <si>
    <t xml:space="preserve">Instrument for nucleic acids Sanger sequencing and fragment analysis by capillary electrophoresis. </t>
  </si>
  <si>
    <t>290213005213-aparat za sekveniranje</t>
  </si>
  <si>
    <t>60,00 €/uro</t>
  </si>
  <si>
    <t>https://www.mf.uni-lj.si/raziskovanje</t>
  </si>
  <si>
    <t>Sklop opreme za pripravo bioloških vzorcev na analize biomarkerjev: Elektronska 96-kanalna pipeta z nosilcem mikroploščic</t>
  </si>
  <si>
    <t>VIAFLO 384Handheld Electronic 96 Channel Pipette</t>
  </si>
  <si>
    <t>Elektronska 96-kanalna pipeta za pripravo bioloških vzorcev</t>
  </si>
  <si>
    <t>Elektronska 96-kanalna pipeta za pripravo bioloških vzorcev, Ultracentrifuga</t>
  </si>
  <si>
    <t>1103667, 1103692</t>
  </si>
  <si>
    <t>glede na potrebe postopka uporabnika / naročnika oziroma 12 Eur brez DDV/uporabo</t>
  </si>
  <si>
    <t>L3-8203</t>
  </si>
  <si>
    <t>Sklop opreme za analize celic v realnem času</t>
  </si>
  <si>
    <t>A set of equipment for real-time cell analysis</t>
  </si>
  <si>
    <t>Fazno kontrastni mikroskop InCellis (Bertin)</t>
  </si>
  <si>
    <t>Phase Contrast Microscope In Cellis (Bertin)</t>
  </si>
  <si>
    <t>290111003662-mikroskop celični</t>
  </si>
  <si>
    <t>Uroš Tkalec</t>
  </si>
  <si>
    <t>Polarizacijski optični mikroskop z dodatki</t>
  </si>
  <si>
    <t>Polarized light microscope with accessories</t>
  </si>
  <si>
    <t xml:space="preserve">Polarizacijski optični mikroskop z dodatki omogoča vizualizacijo prosojnih in dvolomnih vzorcev v polarizirani vidni svetlobi. Uporablja se lahko diaskopski in episkopski način osvetljevanja, kar je pripravno tudi za opazovanje tankih slojev tekočin na mikrostrukturiranih neprosojnih podlagah. Mikroskop omogoča povečave od 20x do 500x. </t>
  </si>
  <si>
    <t>The polarizing optical microscope with accessories enables the visualization of translucent and birefringent patterns in polarized visible light. Diascopic and episcopic illumination can be used, which is suitable for observing thin layers of liquids on microstructured opaque substrates. The microscope allows magnifications from 20x to 500x.</t>
  </si>
  <si>
    <t>290105001753-mikroskop lab.</t>
  </si>
  <si>
    <t>Sistem za multikanalno fluoresčenčno označevanje ter detekcijo in analizo proteinov in DNA</t>
  </si>
  <si>
    <t>System for multichannel fluorescent labelling,  detection and analysis of proteins and DNA</t>
  </si>
  <si>
    <t>290114004309-mikroskop stereo ,290114004314-aparat PCR, 290114004315-centrifuga</t>
  </si>
  <si>
    <t>63,32 in 60,00 in 61,00</t>
  </si>
  <si>
    <t>Sistem za spremljanje PCR v realnem času ter detekcijo nukleotidnih sprememb z analizo talilne krivulje pri visoki ločljivosti</t>
  </si>
  <si>
    <t>Real-time PCR system with high resolution analysis.</t>
  </si>
  <si>
    <t>Instrument za spremljanje PCR reakcije v realnem času z analizo talilne krivulje pri visoki ločljivosti.</t>
  </si>
  <si>
    <t>Instrument for detection of PCR reaction in real-time with possibility of high resolution melt analysis.</t>
  </si>
  <si>
    <t>290213005500-aparat PCR</t>
  </si>
  <si>
    <t>Branimir Leskošek</t>
  </si>
  <si>
    <t>Zagonska računalniška gruča in diskovno polje za Arhiv raziskovalnih podatkov UL MF (ARM)</t>
  </si>
  <si>
    <t>Starting HPC and storage cluster for Archive of research data of Faculty of Medicine (ARM)</t>
  </si>
  <si>
    <t>Po individualnem dogovoru. Za dostop do opreme prosim izpolnite informativno prijavo projekta na https://elixir-slovenia.org/sl/naroci-storitev/. Po oddaji vas bomo kontaktiral za podrobnosti dostopa.</t>
  </si>
  <si>
    <t>Use of equipment upon individual agreement. For access please submit the informative order form at https://elixir-slovenia.org/order-a-service/. After submission you will be contacted for access details.</t>
  </si>
  <si>
    <t>Namen začetne računalniške gruče je dostop do procesorske moči za vse raziskovalce s področja ved o življenju za razvoj in testiranje bioinformatskih algoritmov in analiz ter omogočanje varnega dolgotrajnega arhiva raziskovalnih podatkov za vse raziskovalce/oddelke, ki upravljanja s podatki še nimajo urejenega (v obsegu, kot ga gruča omogoča).</t>
  </si>
  <si>
    <t>Aim of starting computer cluster is to enable access to compute power for all researchers from life science area for development and testing bioinformatical algorithms and analyses and to enable access to sustainable long term archive for all researchers/departments that doesn't have data management in place (in the amount that cluster allows).</t>
  </si>
  <si>
    <t>290135001272-73-strežnika</t>
  </si>
  <si>
    <t>glede na potrebe uporabnika / naročnika</t>
  </si>
  <si>
    <t>https://elixir-slovenia.org/sl/dry-lab-slo/</t>
  </si>
  <si>
    <t>1, 2, 5</t>
  </si>
  <si>
    <t>14, 23, 25, 57,59</t>
  </si>
  <si>
    <t>raziskovalni projekti MF oz. partnerjev ELIXIR-SI</t>
  </si>
  <si>
    <t>Fusion FX, Vilber, sistem za slikanje in analizo gelov in blotov</t>
  </si>
  <si>
    <t xml:space="preserve">Fusion FX, Vilber, documentation system for gels and blots </t>
  </si>
  <si>
    <t>Sistem za visokoločljivostno detekcijo, dokumentiranje in analizo kemiluminiscenčnih, UV in fluorescenčnih signalov na gelih ali blotih (odtis western).</t>
  </si>
  <si>
    <t>System for high resolution detection and documentation of chemiluminescence, UV and fluorescence signals from gels and Western blot images.</t>
  </si>
  <si>
    <t>290114004310-aparat za slikanje gelov in membran</t>
  </si>
  <si>
    <t>potrebno dodati na stran MF raziskovalna oprema</t>
  </si>
  <si>
    <t>P3-310</t>
  </si>
  <si>
    <t>Inštitut za patološko fiziologijo</t>
  </si>
  <si>
    <t>BD FACS Aria II-pretočni citometer za ločevanje celic</t>
  </si>
  <si>
    <t>BD FACS Aria II cell sorter</t>
  </si>
  <si>
    <t>Možnost dostopa do opreme na Inštitutu za mikrobiologijo in imunologijo glede na dogovor s skrbnikom opreme (andreja-natasa.kopitar@mf.uni-lj.si)</t>
  </si>
  <si>
    <t>Access to the equipment is possible by arrangement with the custodian at the Institute for microbiology and immunology UL MF(andreja-natasa.kopitar@mf.uni-lj.si)</t>
  </si>
  <si>
    <t xml:space="preserve">Pretočni citometer za ločevanje celic BD FACS Aria III. 15 parametersko zaznavanje imunofluorescenčno označenih celic in njihovo razvrščanje za nadalnje genske in funkcijske teste. </t>
  </si>
  <si>
    <t xml:space="preserve">BD FACSAria II cell sorter has 3 laser wavelength-633 nm, 488 nm and 405nm and can measure up to 15 colors simultaneously and sort 4 cell population at once.  </t>
  </si>
  <si>
    <t>290312018357-citometer pretočni</t>
  </si>
  <si>
    <t xml:space="preserve"> 100€ ( z DDV)  / uro uporabe naprave BD Aria III z operaterjem  ( zunanji uporabniki); 90€ ( z DDV) / uro uporabe z operaterjem  člani UL )</t>
  </si>
  <si>
    <t xml:space="preserve">http://www.imi.si/raziskovalna-dejavnost/raziskovalna-oprema </t>
  </si>
  <si>
    <t>4-sistem za analizo</t>
  </si>
  <si>
    <t>izučeni uporabnik 105€/uro, neziučeni uporabnik 115€/uro</t>
  </si>
  <si>
    <t>Irena Zupanic Pajnič</t>
  </si>
  <si>
    <t xml:space="preserve">EZ1 Advanced XL </t>
  </si>
  <si>
    <t>EZ 1 Advanced / Qiagen</t>
  </si>
  <si>
    <t>Dostopna v LMG / ISM; Možno je analizirati le vzorce DNA pridobljene iz starodavnih bioloških materialov zaradi preprečevanje kontaminacije</t>
  </si>
  <si>
    <t>Equipment is situated at the Laboratory for Molecular Genetics; Institute of Forensic Medicine: It is possible to use the equipment for analysis of ancient biological material because of the contamination prevention.</t>
  </si>
  <si>
    <t>Uporablja se za izolacijo in purifikacijo nukleinskih kislin pri vzorcih z  nizko vsebnostjo DNK (kosti)</t>
  </si>
  <si>
    <t>It is used for DNA purification for samples that contain low levels of DNA (bones)</t>
  </si>
  <si>
    <t>290409003240-aparat za avtom. izolacijo DNK</t>
  </si>
  <si>
    <t>Souporaba možna le za analizo arheoloških vzorcev. Cena po dogovoru z morebitnim uporabnikom.</t>
  </si>
  <si>
    <t>Stroški materiala in storitev za vzdrževanje opeme so določeni glede na vsakoletne pogodbe  z dobavitelji / serviserji  (redni letni servisi) in so odvisni tudi od števila urgentnih (predhodno nenapovedanih) intrervencij na aparaturi.</t>
  </si>
  <si>
    <t xml:space="preserve">Stroški so določeni s številom uporabljenih kartuš . </t>
  </si>
  <si>
    <t>potrebno dodati na stran IMI MF UL raziskovalna oprema (http://www.imi.si/raziskovalna-dejavnost/raziskovalna-oprema</t>
  </si>
  <si>
    <t>QuantStudio QS5 Real Time PCR System</t>
  </si>
  <si>
    <t>QuantStudio QS5 Real Time PCR System / Appllied Biosystem</t>
  </si>
  <si>
    <t>Dostopna v LMG / ISM</t>
  </si>
  <si>
    <t>Equipment is situated at the Laboratory for Molecular Genetics; Institute of Forensic Medicine</t>
  </si>
  <si>
    <t>Uporablja se za določanje količine in  kvalitete DNK v izolatu</t>
  </si>
  <si>
    <t>It  provides  the information regarding DNA quantity and quality of a given sample</t>
  </si>
  <si>
    <t>290409003239-aparat za kvant.DNA</t>
  </si>
  <si>
    <t>50,00 Eur / h   ( z DDV)</t>
  </si>
  <si>
    <t>Stroški materiala in storitev za vzdrževanje opeme so določeni glede na vsakoletne pogodbe  z dobavitelji / serviserji in so odvisni tudi od števila urgentnih / (predhodno nenapovedanih) intrervencij na aparaturi.</t>
  </si>
  <si>
    <t>Glede na  dogovor z uporabnikom</t>
  </si>
  <si>
    <t>Konfokalna nadgradnja za optično pinceto</t>
  </si>
  <si>
    <t>Confocal module for optical tweezers</t>
  </si>
  <si>
    <t>Po individualnem dogovoru. Za dostop do opreme prosim pošljite elektronsko pošto na jure.derganc@mf.uni-lj.si s kratkim opisom predvidenega dela in okvirnim časovnim planom.</t>
  </si>
  <si>
    <t>Use of equipment upon individual agreement. In order to access the equipment please write an email to jure.derganc@mf.uni-lj.si with a brief description of the work planned and the approximate time needed to complete it.</t>
  </si>
  <si>
    <t>Nadgradnja omogoča hkratno uporabo konfokalne mikroskopije in optične pincete</t>
  </si>
  <si>
    <t>The system for simultaneous use of optical tweezers and confocal microscopy</t>
  </si>
  <si>
    <t xml:space="preserve">290105001765-nastavek za kon. za pros. slikanje </t>
  </si>
  <si>
    <t>Sklop opreme za analize celic v realnem času Actiwatch Spectrum PRO System</t>
  </si>
  <si>
    <t>naprave za spremljanje dnevno-nočne aktivnosti pri človeku,  Actiwatch Spectrum PRO System</t>
  </si>
  <si>
    <t>Actiwatch Spectrum PRO System</t>
  </si>
  <si>
    <t>290111003724-290111003727-aparat za spremljanje akt. In spanja</t>
  </si>
  <si>
    <t>projekti in program v okviru prog.skupine         P1-0390;                             partnerske inštitucije Konzorcija za bio-čipe ( http://cfgbc.mf.uni-lj.si/)</t>
  </si>
  <si>
    <t>Sklop opreme za analize celic v realnem času  Esco LVG-3AG-F8 in PCR-3A1</t>
  </si>
  <si>
    <t>Laminarija za pripravo vzorcev</t>
  </si>
  <si>
    <t>Laminarium for preparing the samples</t>
  </si>
  <si>
    <t>1103732-33</t>
  </si>
  <si>
    <t>1903,57 (1x1029,84; 1x 873,763)</t>
  </si>
  <si>
    <t>Sklop opreme za analize celic v realnem času oprema Eppendorf</t>
  </si>
  <si>
    <t>Nadgradnja aparata, pipetirnega robota EpMotion 5075t</t>
  </si>
  <si>
    <t>Upgrade the EpMotion 5075t system, pipeting robot</t>
  </si>
  <si>
    <t>Sklop opreme za analize celic v realnem času Centrifuga Eppendorf</t>
  </si>
  <si>
    <t xml:space="preserve">hlajena centrifuga 5910 R Eppendorf </t>
  </si>
  <si>
    <t>refrigerated centrifuge 5910 R Eppendorf</t>
  </si>
  <si>
    <t>Sklop opreme za analize celic v realnem času Synergy Neo2</t>
  </si>
  <si>
    <t>Luminometer za merjenje luminescence v realnem času</t>
  </si>
  <si>
    <t>Luminometer for measuring real-time luminescence</t>
  </si>
  <si>
    <t>290111003736-luminometer</t>
  </si>
  <si>
    <t>Sklop opreme za funkcijske analize genoma</t>
  </si>
  <si>
    <t>A set of equipment for functional genome analysis</t>
  </si>
  <si>
    <t>Možnost dostopa do opreme  glede na dogovor z vodstvom in zaposlenimi na  MCMB</t>
  </si>
  <si>
    <t>Access to the equipment is possible by agreement with management and workers MCMB</t>
  </si>
  <si>
    <t>Sonikator za npr. razbijanje celic, fragmentacijo kromatina.</t>
  </si>
  <si>
    <t>sonicator for e.g. cell lysis, chromatine fragmentation.</t>
  </si>
  <si>
    <t>290111003742-sonikator</t>
  </si>
  <si>
    <t>projekti in program v okviru prog.skupine         P1-0390</t>
  </si>
  <si>
    <t>nadgradnja Affymetrix sistema</t>
  </si>
  <si>
    <t>upgrade of the Affymetrix system</t>
  </si>
  <si>
    <t>290111002375-sistem za pripravo in analizo biočipov</t>
  </si>
  <si>
    <t>Rok Romih</t>
  </si>
  <si>
    <t>Po dogovoru z vodstvom Centra za elektronsko mikroskopija na IBC ali preko elektronske pošte: rok.romih@mf.uni-lj.si</t>
  </si>
  <si>
    <t>By agreement with management of Center for electron microscopy or by e-mail: rok.romih@mf.uni-lj.si</t>
  </si>
  <si>
    <t>Kriokomora na ultramikrotomu za rezanje ultratankih rezin pri kriogenih temperaturah</t>
  </si>
  <si>
    <t>Leica EM FC7 low temperature sectioning system for Leica EM UC7</t>
  </si>
  <si>
    <t>290102001905-kriokomora</t>
  </si>
  <si>
    <t>https://www.mf.uni-lj.si/ibc/predstavitev</t>
  </si>
  <si>
    <t>glede na izvajalca</t>
  </si>
  <si>
    <t>projekti in program v okviru prog.skupine P3-0108</t>
  </si>
  <si>
    <t>Možnost dostopa do opreme na Inštitutu za biokemijo in molekularno genetiko  po dogovoru z Laboratorijem za translacijsko medicinsko biokemijo (inge.sotlar@mf.uni-lj.si).</t>
  </si>
  <si>
    <t>Access to the equipment is possible by arrangement with the Laboratory for Translational Medical Biochemistry at the Institute of Biochemistry and Molecular Genetics UL MF  (inge.sotlar@mf.uni-lj.si).</t>
  </si>
  <si>
    <t xml:space="preserve">Hlajena centrifuga 5910 Ri Eppendforf </t>
  </si>
  <si>
    <t>Refrigerated centrifuge 5910 Ri Eppendorf</t>
  </si>
  <si>
    <t>290111003762-centrifuga hlajena</t>
  </si>
  <si>
    <t xml:space="preserve">člani programske skupine, člani IBKMG, občasno tudi zunanji raziskovalci </t>
  </si>
  <si>
    <t>Možnost dostopa na Inštitutu za biokemijo in molekularno genetiko glede na dogovor z vodstvom in odgovornimi osebami ali preko rezervacije na spletnem koledarju iBright</t>
  </si>
  <si>
    <t>Access to the Institute of biochemistry and molecular genetics upon agreement with management and responsible people for the machine, or through reservation on the online calendar</t>
  </si>
  <si>
    <t>iBright; Naprava za slikanje gelov nukleinskih kislin in membran prenosa western</t>
  </si>
  <si>
    <t>Aparature for imaging nucleic acid gels and immuno (western) blotting membranes</t>
  </si>
  <si>
    <t>290111003776-aparat za slikanje gelov</t>
  </si>
  <si>
    <t>Oprema :: UL Medicinska fakulteta (uni-lj.si)</t>
  </si>
  <si>
    <t>projekti in programi v okviru Inštituta za biokemijo in molekularno genetiko, Inštituta za biologijo celice</t>
  </si>
  <si>
    <t>Globoko zamrzovalna omara - 80 st.C; deep freezer</t>
  </si>
  <si>
    <t>Deep freezer - 80 st.C</t>
  </si>
  <si>
    <t>290111003772-omara zamrzovalna</t>
  </si>
  <si>
    <t>Tatjana Avšič-Županc</t>
  </si>
  <si>
    <t>QIAcuity Four - naprava za kamrično digitalno reakcijo s polimerazo</t>
  </si>
  <si>
    <t>QIAcuity Four - chamber-based digital PCR instrument</t>
  </si>
  <si>
    <t>Možnost dostopa do opreme na Inštitutu za mikrobiologijo in imunologijo UL MF glede na dogovor s skrbnikom opreme.</t>
  </si>
  <si>
    <t>Access to the equipment is possible by arrangement with the custodian at the Institute of Microbiology and Immunology UL MF.</t>
  </si>
  <si>
    <t>Popolnoma integriran digitalni PCR aparat za absolutno kvantifikacijo tarčnih nukleinskih kislin, ki zazna do 5 fluorescentnih barvil.</t>
  </si>
  <si>
    <t>Fully integrated digital PCR instrument for absolute quantification of nucleic acid targets detecting up to 5 fluorescent dyes.</t>
  </si>
  <si>
    <t>290312018502-aparat PCR</t>
  </si>
  <si>
    <t>potrebno dodati na stran IMI MF UL raziskovalna oprema (http://www.imi.si/raziskovalna-dejavnost/raziskovalna-oprema)</t>
  </si>
  <si>
    <t>Igor Kopač</t>
  </si>
  <si>
    <t>CAD-CAM za digitalizacijo v zobozdravstvu "CC Universe 589"</t>
  </si>
  <si>
    <t>CAD CAM equipment for use in dentistry CC Universe 589</t>
  </si>
  <si>
    <t>Možnost dostopa do opreme na Katedri za somatološko protetiko MF glede na dogovor s skrbnikom opreme.</t>
  </si>
  <si>
    <t xml:space="preserve">Access to the equipment is possible by arrangement with the custodian at the Prosthodontic department of MF. </t>
  </si>
  <si>
    <t>Računalniško vodena rezkalna enota za izdelavo različnih protetičnih restavracij.</t>
  </si>
  <si>
    <t>Computer assisted milling machine for use in dentistry</t>
  </si>
  <si>
    <t>290126002091-sistem CAD CAM</t>
  </si>
  <si>
    <t>še ni v uporabi</t>
  </si>
  <si>
    <t>L2-1831</t>
  </si>
  <si>
    <t>Katedra za sto,matološko protetiko</t>
  </si>
  <si>
    <t>Sistem za slikovno zajemanje presnovnih procesov v celicah</t>
  </si>
  <si>
    <t>System for rapid metabolic imaging of single cells</t>
  </si>
  <si>
    <t>Sistem za slikovno zajemanje presnovnih procesov v celicah temelji na meritvah fluorescence in je namenjen študiju presnovnih procesov v posamrznih celicah. Sistem omogoča meritve FRET.</t>
  </si>
  <si>
    <t>System for rapid metabolic imaging of single cells is based on fluorescence measurements and is intended for the study of metabolic processes in cells. The system enables FRET.</t>
  </si>
  <si>
    <t>290114002634-mikroskop kon. (doknj k inv.št)</t>
  </si>
  <si>
    <t>P3-0293</t>
  </si>
  <si>
    <t>Večnamenski brezžični 64 kanalni EEG/fNIRS sistem</t>
  </si>
  <si>
    <t>Flexible, wireless 64-channel EEG/fNIRS system</t>
  </si>
  <si>
    <t>Dostopnost po dogovoru (MF IFET in UKC - Stomatološke klinike). Kontaktni e-mail je stoma.ifet.nevro@gmail.com</t>
  </si>
  <si>
    <t>For the use of the equipment contact (MF IFET and the Departmento of Stomatology of the UMC LJ) via the email; stoma.ifet.nevro@gmail.com</t>
  </si>
  <si>
    <t>Naparava za kombinirano ali ločeno zajemanje električnih signalov nevronov v humane možganskem korteksu in spremljanja deoksigeniranega in oksigeniranega hemoglobina  v korteksu.</t>
  </si>
  <si>
    <t>The measurment of electrical signals of neuronal activity in the human cortex and of the levels of deoxygenated and oxygenated hemoglobin.</t>
  </si>
  <si>
    <t>290104002192-aparat za snemanje EEG</t>
  </si>
  <si>
    <t>Odvisno od potrebe uporabnika, materialni stroški so 5-10 € na meritev. Ocena 20 € za uro dela.</t>
  </si>
  <si>
    <t>~10e</t>
  </si>
  <si>
    <t>7e</t>
  </si>
  <si>
    <t>~20e</t>
  </si>
  <si>
    <t>20e</t>
  </si>
  <si>
    <t>Sklop opreme za pripravo bioloških vzorcev na analize biomarkerjev: Preparativna ultracentrifuga za večje volumne</t>
  </si>
  <si>
    <t xml:space="preserve">Ultracentrifuge Optima XPN 80 </t>
  </si>
  <si>
    <t>Preparativna ultracentrifuga za večje volumne (doseže hitrosti do 800.000 xg) omogoča ločevanje in izolacijo (nano)delcev biološkega izvora iz razredčenih tekočin.</t>
  </si>
  <si>
    <t xml:space="preserve">Ultracentrifuge Optima XPN 80 enables separation and isolation of (nano)particles from diluted fluids </t>
  </si>
  <si>
    <t>290111003692-ultracentrifuga</t>
  </si>
  <si>
    <t>854 EUR za redni letni servis + izredni stroški</t>
  </si>
  <si>
    <t>17 Raziskovalna oprema za klinične raziskave</t>
  </si>
  <si>
    <t xml:space="preserve"> P1-0390</t>
  </si>
  <si>
    <t>Sklop za digitalni PCR: Inštrument QuantStudio AbsoluteQ za absolutno kvantifikacijo DNA in RNA, genotipizacijo, gensko ekspresijo, detekcijo redkih mutacij in patogenov brez potrebe po umeritveni krivulji</t>
  </si>
  <si>
    <t>Digital PCR kit: QuantStudio AbsoluteQ instrument for absolute quantification of DNA and RNA, genotyping, gene expression, detection of rare mutations and pathogens without the need for a calibration curve</t>
  </si>
  <si>
    <t>Access to the equipment is possible by arrangement with the custodian at the Institute of Biochemistry and Molecular genetics UL MF (vita.dolzan@mf.uni-lj.si).</t>
  </si>
  <si>
    <t xml:space="preserve"> Inštrument za absolutno kvantifikacijo DNA in RNA, genotipizacijo, gensko ekspresijo, detekcijo redkih mutacij in patogenov brez potrebe po umeritveni krivulji</t>
  </si>
  <si>
    <t>instrument for absolute quantification of DNA and RNA, genotyping, gene expression, detection of rare mutations and pathogens without the need for a calibration curve</t>
  </si>
  <si>
    <t>glede na potrebe postopka uporabnika / naročnika oziroma 45 Eur brez DDV/uporabo</t>
  </si>
  <si>
    <t xml:space="preserve">glede na potrebe postopka uporabnika / naročnika oziroma 45 Eur brez DDV/uporabo  </t>
  </si>
  <si>
    <t>15 Eur</t>
  </si>
  <si>
    <t xml:space="preserve">P1-0170, J3-3068 </t>
  </si>
  <si>
    <t>drugi nameni - izvedba šolanja</t>
  </si>
  <si>
    <t>Omega d.o.o.</t>
  </si>
  <si>
    <t xml:space="preserve">J3-3068 </t>
  </si>
  <si>
    <t>Veterinarska fakulteta</t>
  </si>
  <si>
    <t>Biotehniška fakulteta</t>
  </si>
  <si>
    <t>Oprema za visokozmogljivo metabolomiko majhnih molekul</t>
  </si>
  <si>
    <t>Equipment for high-throughput small molecule metabolomics</t>
  </si>
  <si>
    <t>Hlajena c entrifuga</t>
  </si>
  <si>
    <t>Refrigerated centrifuge</t>
  </si>
  <si>
    <t>290111003797   </t>
  </si>
  <si>
    <t>LCMS-8050 masni spektrometer
s trojnim kvadropolom</t>
  </si>
  <si>
    <t xml:space="preserve">LCMS-8050 Triple Quadrupole Mass Spectrometer </t>
  </si>
  <si>
    <t>290111003802</t>
  </si>
  <si>
    <t>Modularni sistem za fluorespirometrijo visoke ločljivosti Oroboros</t>
  </si>
  <si>
    <t>Modular system for High-Resolution Respirometry Oroboros</t>
  </si>
  <si>
    <t>90.877,80</t>
  </si>
  <si>
    <t>Oprema je namenjena spremljanju porabe kisika v majhnih bioloških vzorcih z dodatno možnostjo fluorespirometrije, ki omogoča merjenje tvorbe vodikovega peroksida, ATP in merjenje mitohondrijskega membranskega potenciala.</t>
  </si>
  <si>
    <t xml:space="preserve">The equipment is specificied for monitoring oxygen consumption using small amounts of biological material, with the upgrade fluorespirometer offering the possibility to measure hydrogen peroxide production, ATP production, and mitochondrial membrane potential. </t>
  </si>
  <si>
    <t>48 € / uro</t>
  </si>
  <si>
    <t>1200 € / leto</t>
  </si>
  <si>
    <t>7- Bio-Medicinske</t>
  </si>
  <si>
    <t>5 -Celicei</t>
  </si>
  <si>
    <t>P20-042</t>
  </si>
  <si>
    <t>v fazi vzpostavljanja protokolov</t>
  </si>
  <si>
    <t xml:space="preserve">Projekti v okviru programa P3-0043 </t>
  </si>
  <si>
    <t xml:space="preserve">Inštitut za farmakologijo in eksperimentalno toksikologijo </t>
  </si>
  <si>
    <t xml:space="preserve">Inštitut za biofiziko </t>
  </si>
  <si>
    <t>Strokovna dejavnost</t>
  </si>
  <si>
    <t>Inštitut za anatomijo</t>
  </si>
  <si>
    <t>Set mikromanipulatorjev za kapljično mikrofluidiko</t>
  </si>
  <si>
    <t>Set of micromanipulators for droplet microfluidics</t>
  </si>
  <si>
    <t>Po dogovoru. Za dostop do opreme pošljite elektronsko pošto na uros.tkalec@mf.uni-lj.si z opisom predvidenega dela in časovnim planom.</t>
  </si>
  <si>
    <t>Use of equipment upon individual agreement. In order to access the equipment write an email to uros.tkalec@mf.uni-lj.si with a work plan and the time needed to complete it.</t>
  </si>
  <si>
    <t>Precizni mikroinjekcijski sistem z elektronsko krmiljenimi mikromanipulatorji za prenos majhnih količin kapljevin pri delu z optičnim mikroskopom.</t>
  </si>
  <si>
    <t>Precision microinjection system with electronically controlled micromanipulators for transferring small amounts of liquids when working with an optical microscope.</t>
  </si>
  <si>
    <t>290105001817-mikromanipulator</t>
  </si>
  <si>
    <t>Paket 21,št. prijave 40</t>
  </si>
  <si>
    <t>Rok Štanc, MR</t>
  </si>
  <si>
    <t>J2-50092</t>
  </si>
  <si>
    <t>Tine Krajnc, študent</t>
  </si>
  <si>
    <t>Brane Leskošek</t>
  </si>
  <si>
    <t>Sistem za virtualizacijo in varnostne preslikave raziskovalne gruče ELIXIR-SI HPC na UL MF</t>
  </si>
  <si>
    <t>The virtualization system and backups of the ELIXIR-SI HPC research cluster at UL MF</t>
  </si>
  <si>
    <t>Oprema je namenjena pripravi, namestitvi in izvajanju samostojnih virtualnih strežnikov in vsebnikov združljivih z računsko gručo ELIXIR-SI HPC ter za izdelavo varnostnih preslikav kritičnih podatkov iz arhiva raziskovalnih podatkov UL MF (ARM).</t>
  </si>
  <si>
    <t>The equipment is intended for the preparation, installation, and execution of standalone virtual servers and containers compatible with the ELIXIR-SI HPC cluster, as well as for creating backups of critical data from the UL MF (ARM) research data archive.</t>
  </si>
  <si>
    <t>stara: 290135001446 in 290135001447, nova: 290135001535, 290135001536</t>
  </si>
  <si>
    <t>https://elixir-slovenia.org/sl/dry-lab-slo/ in https://www.mf.uni-lj.si/raziskovanje/oprema</t>
  </si>
  <si>
    <t>14, 23, 25, 57, 59</t>
  </si>
  <si>
    <t>raziskovalni projekti UL MF oz. projektnih partnerjev ELIXIR-SI</t>
  </si>
  <si>
    <t>Mojca Pavlin</t>
  </si>
  <si>
    <t>Optični in fluorimetrični čitalec mikrotiterskih plošč</t>
  </si>
  <si>
    <t xml:space="preserve">Optical and fluorimetric microplate reader </t>
  </si>
  <si>
    <t>Možnost dostopa do opreme na Inštitutu za biofiziko glede na dogovor s skrbnikom opreme (mojca.pavlin@mf.uni-lj.si).</t>
  </si>
  <si>
    <t>Access to the equipment is possible by arrangement with the custodian at the Institute of Biophysi sUL MF  (mojca.pavlin@mf.uni-lj.si).</t>
  </si>
  <si>
    <t>Čitalec mikrotiterskih plošč Infinite PRO 200 omogoča meritve fluorescence, absorbance in luminiscence pritrjenih ali suspenzijskih celice ali drugih vzorcev .</t>
  </si>
  <si>
    <t xml:space="preserve">Optical in fluorimetric microplate reader Infinite PRO 200 enables measurements of fluorescence, aborbance and luminiscence of attached cells and cells in suspensions or other samples. </t>
  </si>
  <si>
    <t>stara: 290105001820/nova: 290105002041</t>
  </si>
  <si>
    <t xml:space="preserve">26,67  </t>
  </si>
  <si>
    <t xml:space="preserve">Oprema je izrabljena v okviru programa P1-0055, J3-3077, J1-50025 ,  J2-50092, J7-4493  </t>
  </si>
  <si>
    <t xml:space="preserve">zaposleni raziskovalci v okviru projketov, člani konzorcija  P1-0055, J3-3077, J1-50025 ,  J2-50092, J7-4493  </t>
  </si>
  <si>
    <t>Aparatura za zmrzovanje pri visokem tlaku</t>
  </si>
  <si>
    <t>High-pressure freezing system</t>
  </si>
  <si>
    <t>Aparatura za zmrzovanje pri visokem tlaku je namenjena fiksaciji tkiv, celičnih kultur, celičnih suspenzij, mikroveziklov in drugih vzorcev, namenjenih za elektronsko mikroskopijo (EM) ter za korelativno svetlobno in elektronsko mikroskopijo (CLEM). Omogoča v zamrzovanje vzorcev debeline do 0,3 mm na -196 °C do v manj kot 10 ms (kriofiksacija) brez nastanka ledenih kristalov (vitrifikacija).</t>
  </si>
  <si>
    <t>High Pressure Freezing arrests aqueous samples in their native state to deliver the best possible sample preservation. Currently cryofixation is the only way to biological samples without introducing significant structural alterations.</t>
  </si>
  <si>
    <t>stara: 290102001940/ nova: 290102002571</t>
  </si>
  <si>
    <t>https://www.ibc.mf.uni-lj.si/</t>
  </si>
  <si>
    <t>35,00 €/uro</t>
  </si>
  <si>
    <t>člani Mreže raziskovalnih infrastrukturnih centrov Univerze v Ljubljani (MRIC UL)</t>
  </si>
  <si>
    <t>projekti v okviru Inštituta za biologijo celice</t>
  </si>
  <si>
    <t>člani IBC</t>
  </si>
  <si>
    <t xml:space="preserve">SeqStudio 8 Flex genetski analizator </t>
  </si>
  <si>
    <t>SeqStudio 8 Flex Genetic Analyzer</t>
  </si>
  <si>
    <t>Možnost dostopa do opreme na Inštitutu za mikrobiologijo in imunologijo UL MF glede na dogovor s skrbnikom opreme. (misa.korva@mf.uni-lj.si)</t>
  </si>
  <si>
    <t>Access to the equipment is possible by arrangement with the custodian at the Institute of Microbiology and Immunology UL MF. (misa.korva@mf.uni-lj.si)</t>
  </si>
  <si>
    <t>Najnovejši avtomatizirani kapilarno-elektroforezni sistem za analizo nukleinskih kislin in fragmentne analize.</t>
  </si>
  <si>
    <t>The latest automated capillary electrophoresis system for nucleic acid and fragment analysis.</t>
  </si>
  <si>
    <t>stara: 290312019291, nova: 290312023175</t>
  </si>
  <si>
    <t>projekti in program v okviru prog.skupine         P3-0083</t>
  </si>
  <si>
    <t>Tadeja Režen</t>
  </si>
  <si>
    <t>Oprema za analize nukleinskih kislin v realnem času</t>
  </si>
  <si>
    <t>hlajena centrifuga Thermo za klinične vzorce</t>
  </si>
  <si>
    <t>Refrigerated centrifuge Thermo for clinical samples</t>
  </si>
  <si>
    <t>stara: 290111003894/ nova: 290111005789</t>
  </si>
  <si>
    <t>0,79 €/uro</t>
  </si>
  <si>
    <t>16,23 €/uro</t>
  </si>
  <si>
    <t>17,03 €/uro</t>
  </si>
  <si>
    <t>Instrument za spremljanje PCR reakcije v realnem času z analizo talilne krivulje pri visoki ločljivosti QuantStudio 5, Thermo</t>
  </si>
  <si>
    <t>Instrument for detection of PCR reaction in real-time QuantStudio5, Thermo</t>
  </si>
  <si>
    <t>stara: 290111003889/ nova: 290111005310</t>
  </si>
  <si>
    <t>6,22 €/uro</t>
  </si>
  <si>
    <t>2,82 €/uro</t>
  </si>
  <si>
    <t>3,40 €/uro</t>
  </si>
  <si>
    <t>22,45 €/uro</t>
  </si>
  <si>
    <t>Sklop opreme za analizo 2D in 3D celičnih modelov</t>
  </si>
  <si>
    <t xml:space="preserve">Lionheart FX, Agilent, </t>
  </si>
  <si>
    <t>Sistem za slikanje živih celic Lionheart FX, avtomatsli mikroskop</t>
  </si>
  <si>
    <t>Automated mcroscop Lionheart FX</t>
  </si>
  <si>
    <t>21,71 €/uro</t>
  </si>
  <si>
    <t>37,94 €/uro</t>
  </si>
  <si>
    <t>Termostatiran mikroskopski sistem za zajemanje slik živih struktur v globino v visoki ločljivosti in v realnem času</t>
  </si>
  <si>
    <t>System for Real-time High-resolution microscopy of live samples</t>
  </si>
  <si>
    <t>Sistem za slikovno zajemanje procesov v celicah temelji na meritvah fluorescence v realnem času in visoki ločljivosti. Sistem omogoča meritve FRET.</t>
  </si>
  <si>
    <t>The system for imaging cellular processes is based on real-time and high-resolution fluorescence measurements. The system enables FRET measurements.</t>
  </si>
  <si>
    <t xml:space="preserve">Kmetijski inštitut Slovenije  </t>
  </si>
  <si>
    <t>P4-0133</t>
  </si>
  <si>
    <t>Tomaž Žnidaršič</t>
  </si>
  <si>
    <t>NIRS analizator</t>
  </si>
  <si>
    <t>Foss NIRSystem 6500, Monochromator</t>
  </si>
  <si>
    <t>Oprema je dosegljiva po dogovoru s skrbnikom. Cena se računa po vzorcu in je odvisna od števila vzorcev.</t>
  </si>
  <si>
    <t xml:space="preserve">Equipment is accessible after an agreement with a system administrator. Price is calculated by sample and  depends upon number of samples. </t>
  </si>
  <si>
    <t>NIR analizator se uporablja za ocenjevanje kemične sestave in hranilne vrednosti rastlinskih in živalskih vzorcev ter v raziskovalne namene.</t>
  </si>
  <si>
    <t>NIR analyser is used for the estimation of chemical composition, nutritive value of plant and animal samples and for research purposes</t>
  </si>
  <si>
    <t>https://www.kis.si/Cenik_storitev_KIS_1/</t>
  </si>
  <si>
    <t>Žnidaršič</t>
  </si>
  <si>
    <t>Franc Čuš</t>
  </si>
  <si>
    <t>Ultratermostatirane destilacijske kolone</t>
  </si>
  <si>
    <t xml:space="preserve">ADCS Automated Distillation System </t>
  </si>
  <si>
    <t>Oprema je dosegljiva po dogovoru s skrbnikom. Cena se računa po vzorcu in je odvisna od števila in vrste vzorca .</t>
  </si>
  <si>
    <t xml:space="preserve">Equipment is accessible after an agreement with a system administrator. Price is calculated by sample and  depends upon number and type of sample. </t>
  </si>
  <si>
    <t>Oprema je namenjena destilaciji oz. ekstrakciji etanola iz vzorcev z visokimi izkoristki in visokim deležem etanola v destilatu. Destilati so namenjeni analizi sestave stabilnih izotopov.</t>
  </si>
  <si>
    <t>Equipment is intended for extraction of ethanol from samples with high extraction rates and high percentages of ethanol within distillate. We analyse composition of stable isotopes in distillates.</t>
  </si>
  <si>
    <t>Lisjak</t>
  </si>
  <si>
    <t>P4-0072, P4-0133</t>
  </si>
  <si>
    <t>Tanja Kokalj</t>
  </si>
  <si>
    <t>Liofilizator</t>
  </si>
  <si>
    <t>freeze-dryer</t>
  </si>
  <si>
    <t>Oprema je dosegljiva po dogovoru s skrbnikom. Obračuna se število ur uporabe.</t>
  </si>
  <si>
    <t xml:space="preserve">Equipment is accessible after an agreement with a system administrator. Price is calculated by working hours. </t>
  </si>
  <si>
    <t>Oprema se uporablja za sušenje oziroma odstranjevanje vode iz različnih materialov s pomočjo procesa submilacije, pri katerem pri znižani temperaturi (pod -10°C) in vakuumu voda prehaja iz trdne faze direktno v plinasto.</t>
  </si>
  <si>
    <t>The equipment is used for drying of different materials using sublimation proces, during which the water is transited directly from solid to gas.</t>
  </si>
  <si>
    <t>Sinkovič</t>
  </si>
  <si>
    <t>Vanzo Andreja</t>
  </si>
  <si>
    <t>HPLC-Tekočinski kromatograf</t>
  </si>
  <si>
    <t>HPLC-High Pressure Liquid Chromatograph with DAD and RI detectors</t>
  </si>
  <si>
    <t>HPLC se uporablja za ločbo, identifikacijo in kvantifikacijo spojin.</t>
  </si>
  <si>
    <t xml:space="preserve">HPLC is used to separate, identify and quantify compounds. </t>
  </si>
  <si>
    <t>Irena Mavrič Pleško</t>
  </si>
  <si>
    <t>15489                 18981</t>
  </si>
  <si>
    <t>PCR v realnem času (Kvantitativni PCR)</t>
  </si>
  <si>
    <t>real-time PCR</t>
  </si>
  <si>
    <t>Oprema se uporablja za pomnoževanje iskanih odsekov nukleinskih kislin, količina nastalega produkta se spremlja z detekcijo v vsakem ciklu pomnoževanja.</t>
  </si>
  <si>
    <t>The equipment is used for nucleic acid amplification and detects the amount of amplification product in real time.</t>
  </si>
  <si>
    <t>Sedlar</t>
  </si>
  <si>
    <t>Gerič Stare</t>
  </si>
  <si>
    <t xml:space="preserve">P4-0072 </t>
  </si>
  <si>
    <t>Hans-Josef Schroers</t>
  </si>
  <si>
    <t>Raziskovalni svetlobni mikroskop z opremo</t>
  </si>
  <si>
    <t>Motorized light microscope Axio imager Z1, digital camera AxioCam MRc5,  image analyzing software AxioVs40 V4.8.2.0</t>
  </si>
  <si>
    <t>Oprema je dosegljiva po dogovoru s skrbnikom. Cena se računa po času uporabe in je odvisna od uporabe žarnic (HBO ali HAL).</t>
  </si>
  <si>
    <t>Equipment is accessible after an agreement with a system administrator. Price is calculated according to time usage and depends on the bulb (HBO or HAL) used.</t>
  </si>
  <si>
    <t xml:space="preserve">Oprema je namenjena mikrokskopiranju in omogoča povečave do 1600-krat. Omogoča tehinke fazni kontrst, svetlo in temno polje, DIC. Osvetlitev je s halogensko in živosrebrno lučjo (DAPI fluorochrome filterset). </t>
  </si>
  <si>
    <t>The equipment magnifies microscopical structures  to factor 1600. Contrast techniques are bright field, dark field and differential interference. Illumination is by halogen or mercury lamp (DAPI fluorochrome filterset).</t>
  </si>
  <si>
    <t>?</t>
  </si>
  <si>
    <t>Schroers</t>
  </si>
  <si>
    <t>Urek</t>
  </si>
  <si>
    <t>Špela Velikonja Bolta</t>
  </si>
  <si>
    <t>Tekočinski kromatograf s tandemskim masno spektrometričnim detektorjem</t>
  </si>
  <si>
    <t>Liquid chromatograph with tandem mass detector</t>
  </si>
  <si>
    <t>Oprema se uporablja za ločbo, identifikacijo in kvantifikacijo organskih spojin.</t>
  </si>
  <si>
    <t xml:space="preserve">The equipment is used to separate, identify and quantify organic compounds. </t>
  </si>
  <si>
    <t>3910-3914</t>
  </si>
  <si>
    <t>Velikonja Bolta</t>
  </si>
  <si>
    <t>Kmetijski inštitut Slovenije</t>
  </si>
  <si>
    <t>P4-0072</t>
  </si>
  <si>
    <t>Aleš Kolmanič</t>
  </si>
  <si>
    <t>Parcelni kombajn WINTERSTEIGER QUANTUM</t>
  </si>
  <si>
    <t>Wintersteiger Quantum plot combine</t>
  </si>
  <si>
    <t>Oprema na razpolago po dogovoru s skrbnikom, razpoložljivost je odvisna od zasedenosti opreme. Opremo lahko upravljajo samo za to usposobljeni operaterji.</t>
  </si>
  <si>
    <t>The equipment is available upon agreement; access time is dependable on equipment occupation. The equipment can only be used by specialy trained  operators.</t>
  </si>
  <si>
    <t>Oprema omogoča natančno vrednotenje poljskih poskusov na način, da sama meri in shranjuje podatke ter odvzame vzorce za laboratorijske analize. Oprema je primerna tudi za uporabo v programih žlahtnjenja poljščin in trav.</t>
  </si>
  <si>
    <t xml:space="preserve">The equipment enables accurate evaluation of field trials by automatic measuring, data collection and sample preparation. The equipment is also suitable for use in the breeding of crops and grasses. </t>
  </si>
  <si>
    <t>7 5010</t>
  </si>
  <si>
    <t>Andrej Zemljič
Janko Verbič
Aleš Kolmanič</t>
  </si>
  <si>
    <t>7 5020</t>
  </si>
  <si>
    <t>Aleš Kolmanič
Andrej Zemljič
Janko Verbič</t>
  </si>
  <si>
    <t>3 0006</t>
  </si>
  <si>
    <t>Aleš Kolmanič
Andrej Zemljič
Vladimir Meglič
Lovro Sinkovič</t>
  </si>
  <si>
    <t>4 1815</t>
  </si>
  <si>
    <t xml:space="preserve">Aleš Kolmanič
</t>
  </si>
  <si>
    <t>RAZISKAVE NA DRUGIH INSTITUCIJAH - TRG</t>
  </si>
  <si>
    <t>ŽIPO LENART, RGA, FKBV</t>
  </si>
  <si>
    <t>Klemen Lisjak</t>
  </si>
  <si>
    <t xml:space="preserve">Avtomatski Dionex ASE 350 ekstraktor za </t>
  </si>
  <si>
    <t>Dionex ASE 350 accelerated solvent extractor</t>
  </si>
  <si>
    <t>Oprema na razpolago po dogovoru s skrbnikom, razpoložljivost je odvisna od zasedenosti opreme. Uporaba v prisotnosti skrbnika/operaterja.</t>
  </si>
  <si>
    <t>The equipment is available upon agreement; access time is dependable on equipment occupation.</t>
  </si>
  <si>
    <t>Oprema (avtomatski ekstraktor) omogča pospešeno ekstrakcijo analitov pod tlakom (103 bar), nastavljivo temperaturo ter več različnimi topili.</t>
  </si>
  <si>
    <t xml:space="preserve">The equipment (accerelated solvent extractor) enables accerelated extraction of analytes under pressure (103 bar), adjustible temerature and several different solvents. </t>
  </si>
  <si>
    <t>Alenka Mihelčič</t>
  </si>
  <si>
    <t xml:space="preserve">Centrifugalni evaporator Genevac EZ-2 </t>
  </si>
  <si>
    <t xml:space="preserve">Centrifugal evaporator Genevac EZ-2 </t>
  </si>
  <si>
    <t xml:space="preserve">Oprema (evaporator) omogoča izparevanje vode s pomočjo centrifuge in željene temperature, primeren za oparevanje različnih organskih topil. </t>
  </si>
  <si>
    <t>The equipment (centrifugal evaporator) enables evaporation of water and different organic solvents from sample with adjustible temperature.</t>
  </si>
  <si>
    <t>Liofilizator VirTis BenchTop Pro with Omnitronics</t>
  </si>
  <si>
    <t>Freeze dryer VirTis BenchTop Pro with Omnitronics</t>
  </si>
  <si>
    <t xml:space="preserve">Oprema (liofilizator) omogoče sušenje vzorca z zmrzovanjem s katerim odstranimo vodo iz bioloških in organskih snovi, ki so občutljivi na odstranitev vode kako drugače. </t>
  </si>
  <si>
    <t>The equipment (Freeze dryer) enables dry water from samples that are sensitive to water removal otherwise with freeze draying .</t>
  </si>
  <si>
    <t>Tomaž Poje</t>
  </si>
  <si>
    <t>Postaja kontejnerska za analizo vzorcev</t>
  </si>
  <si>
    <t>Station container type for the preparation of the sample</t>
  </si>
  <si>
    <t>Oprema na razpolago po dogovoru s skrbnikom, razpoložljivost je odvisna od zasedenosti opreme. Uporaba možna samo v prisotnosti skrbnika/operaterja.</t>
  </si>
  <si>
    <t>The equipment is available upon agreement; access time is dependable on equipment occupation. The equipment can only be used by an experienced  operator or in the presence of experienced operator.</t>
  </si>
  <si>
    <t xml:space="preserve">Oprema je namenjena za pripravo in analizo vzorcev odpadne kmetijske biomase, ki se uporabljajo v anaerobni digestiji in dodatnem čiščenju ter nadgradnji produkta anaerobne digestije – bioplina v biometan.   </t>
  </si>
  <si>
    <t>The equipment is intended for preparation and analysis of samples of waste agricultural biomass used in anaerobic digestion and additional purification and upgrading of the product of anaerobic digestion - biogas into biomethane.</t>
  </si>
  <si>
    <t xml:space="preserve">Viktor Jejčič </t>
  </si>
  <si>
    <t xml:space="preserve">Ugotavljanje emisij toplogrednih plinov in sestave bioplina, bioplinskega digestata, deleža biometana, porabe energije  v anaerobni digestiji  in nadgradnji bioplina do faze biometana za MKGP, MOP, študentske naloge, itn. ,        </t>
  </si>
  <si>
    <t>Tomaž Poje, Viktor Jejčič, Uroš Eberl</t>
  </si>
  <si>
    <t>Ugotavljanje emisij toplogrednih plinov in sestave bioplina, bioplinskega digestata, deleža biometana, porabe energije  v anaerobni digestiji  in nadgradnji bioplina do faze biometana za razvojno raziskovalno delo za domačo industrijo na področju procesne tehnike.</t>
  </si>
  <si>
    <t>Tomaž Poje,Viktor  Jejčič, Uroš Eberl</t>
  </si>
  <si>
    <t>Martin Škrlep</t>
  </si>
  <si>
    <t>Spektračni fotometer za mikrotitrske plošče (večfunkcijski); Infinitie 200 PRO M Nano+</t>
  </si>
  <si>
    <t>Spectral microplate reader (multifunctional) Infinite 200 PRO M Nano+</t>
  </si>
  <si>
    <t>Oprema je na razpolago po dogovoru s skrbnikom; čas dostopa je odvisen od zasedenosti opreme. Opremo lahkom uporabljajo le izkušeni operaterji oziroma v prisotnosti izkušenih operaterjev.</t>
  </si>
  <si>
    <t>Oprema (monokromatorski čitalec) omogoča branje mikrotitrskih ploščic različnih formatov, merjenje absorbance in fluorescence ter kinetične meritve. Primerna za spremljanje biokemičnih procesov na nivoju molekul ali celic.</t>
  </si>
  <si>
    <t>The equipment (monocromator reader) enables spectroscopic (absorbance, fluorescence, kinetics) on various microplate formats. Suitable for monitoring of various biochemical processes on the molecule or cell level.</t>
  </si>
  <si>
    <t>Marjeta Čandek Potokar, Klavdija Poklukar, Martin Škrlep, Urška Tomažin, Nina Batorek Lukač</t>
  </si>
  <si>
    <t>Klavdija Poklukar</t>
  </si>
  <si>
    <t>Marjeta Čandek Potokar, Martin Škrlep</t>
  </si>
  <si>
    <t>Lovro Sinkovič</t>
  </si>
  <si>
    <t>Analizator NIT za cela zrna  in moko</t>
  </si>
  <si>
    <t>NIT analyzer for whole grains and flour</t>
  </si>
  <si>
    <t xml:space="preserve">Analizator za cela zrna uporablja globalno priznano prenapetostno tehnologijo prenosa (t.j. globalne umeritvene krivulje) in istočasno testira več parametrov (vlago, beljakovine, olje, škrob itd.) na širokem spektru različnih vrst celih zrn ter oljnic. Z napravo lahko analiziramo zelo širok spekter vzorcev: cela zrna žit (pšenica, durum pšenica, ječmen, koruza, oves, rž, tritikala, proso), oljnice (soja, oljna ogrščica, sončnična semena) in stročnice (leča, fižol, čičerika, grah). </t>
  </si>
  <si>
    <t xml:space="preserve">Analyzer for whole grains uses globally recognized overvoltage transfer technology (i.e. global calibration curves) and simultaneously measures several parameters (moisture, protein, oil, starch, etc.) on a wide range of different types of whole grains and oilseeds. With that device we can analyze a  wide range of samples: whole grain of cereals (wheat, durum wheat, barley, corn, oat, rye, triticale, millet), oilseeds (soybean, oilseed rape, sunflower seeds) and legumes (lentil, bean, chickpea, pea). </t>
  </si>
  <si>
    <t>Lovro Sinkovič, Vladimir Meglič</t>
  </si>
  <si>
    <t>Tjaša Babnik</t>
  </si>
  <si>
    <t>Lovro Sinkovič, Barbara Pipan</t>
  </si>
  <si>
    <t>Helena Baša Česnik</t>
  </si>
  <si>
    <t xml:space="preserve">Sistem za mikrovalovni razklop vzorcev
</t>
  </si>
  <si>
    <t>Microwave digestion system</t>
  </si>
  <si>
    <t>Sistem se uporablja za razklop vzorcev pred ICP-MS analizo.</t>
  </si>
  <si>
    <t>System is used for digestion of samples before ICP-MS analyses.</t>
  </si>
  <si>
    <t>Analizator NIR s pripadajočo opremo</t>
  </si>
  <si>
    <t>NIR analyser with belonging equipment</t>
  </si>
  <si>
    <t>Oprema je na razpolago po dogovoru s skrbnikom; čas dostopa je odvisen od zasedenosti opreme. Za uporabo je potrebno krajše uvajanje.</t>
  </si>
  <si>
    <t>The equipment is available upon agreement; access time is dependable on equipment occupation.For the use a short introduction is needed.</t>
  </si>
  <si>
    <t>Oprema omogoča skeniranje rastlinskih in živalskih vzorcev, ravijanje klabiracijskih enačb ter ocenjevanje njihove sestave</t>
  </si>
  <si>
    <t>Equipment enables scanning of samples of plant and animal origin, calibration equation development and determination of composition</t>
  </si>
  <si>
    <t>20133, 32002, 32010, 32011</t>
  </si>
  <si>
    <t>Tomaž Žnidaršič, Andreja Žabjek, Urška Tomažin</t>
  </si>
  <si>
    <t>50, 30, 20</t>
  </si>
  <si>
    <t>Plinski kromatograf z masno selektivnim detektorjem s trojnim kvadrupolom ter trdno-fazno mikro ekstrakcijo (SPME) - v pripravi</t>
  </si>
  <si>
    <t xml:space="preserve">Gas Chromatography - Triple Quadrupole Mass Spectrometry and solid-phase microextraction (SPME) </t>
  </si>
  <si>
    <t>Plinska kromatografija v povezavi z masno spektrometrijo za identifikacijo analitov v vzorcu.MS/MS se uporablja za kvantifikacijo nizkih koncentracij analitov v kompleksnih matriksih.</t>
  </si>
  <si>
    <t>The features of gas-chromatography and mass spectrometry are combined to identify substances within a sample.  MS/MS is used to quantitate low levels of target compounds in the presence of a high sample matrix background.</t>
  </si>
  <si>
    <t>L4-1841</t>
  </si>
  <si>
    <t>Klemen Lisjak,   Andreja Vanzo, Katja Šuklje</t>
  </si>
  <si>
    <t>L4-1842</t>
  </si>
  <si>
    <t>Visokozmogljiv tekočinski kromatograf z detektorjem z nizom diod in fluorescenčnim detektorjem</t>
  </si>
  <si>
    <t>High performance liquid chromatograph with diode array detector and fluorescence detector</t>
  </si>
  <si>
    <t>Oprema je na razpolago po dogovoru s skrbnikom; čas dostopa je odvisen od zasedenosti opreme. Opremo lahko uporabljajo le izkušeni analitiki.</t>
  </si>
  <si>
    <t>Equipment is available by arrangement with the administrator; access time depends on equipment occupancy. The equipment can only be used by experienced analysts.</t>
  </si>
  <si>
    <t>Visokozmogljiv tekočinski kromatograf sestavljajo črpalka, ki prenese tlake najmanj 600 bar, termostat za kromatografsko kolono, termostatiran avtomatski vzorčevalnik, razplinjevalec, diode array  detektor in fluorescenčni detektor. Celoten sistem omogoča identifikacijo in kvantifikacijo različnih spojin (npr. fenoli, flavonoidi, antociani).</t>
  </si>
  <si>
    <t>The high-performance liquid chromatograph consists of the pump that can withstand pressures of at least 600 bar, thermostat for the chromatographic column, thermostated automatic sampler, degasser, diode array detector and fluorescent detector. The whole system allows the identification and quantification of different compounds (e.g. phenols, flavonoids, anthocyanins).</t>
  </si>
  <si>
    <t>Irena Bertoncelj</t>
  </si>
  <si>
    <t>Ekstraktor talnih živali Kempson</t>
  </si>
  <si>
    <t>Kempson extractor</t>
  </si>
  <si>
    <t>Oprema je na razpolago po dogovoru s skrbnikom; čas dostopa je odvisen od zasedenosti opreme. Je v uporabo le izkušenim operaterjem oz. v prisotnosti izkušenih operaterjev.  Talne vzorce naročnik dostavi na KIS ter jih izprazni na ekstrakotr, kjer ostanejo vsaj 1 teden; sam zagotovi pasti, lovilno tekočino in odvoz talnega vzorca ter ujetih živali</t>
  </si>
  <si>
    <t xml:space="preserve">The equipment is available upon agreement; access time is dependable on equipment occupation. The equipment can only be used by an experienced  operator or in the presence of experienced operator. The user brings soil samples to KIS and arranges them on the extractor, where they have to be left for at least a week. The user has to acquire the preserving liquid and traps for the soil fauna. After the extraction the user has to arrange for removal of the soil and the trapped animals. </t>
  </si>
  <si>
    <t xml:space="preserve">Kempson ekstraktor za talne živali je namenjen izključno izločanju talne favne iz vzorcev tal. </t>
  </si>
  <si>
    <t>Kempson ekstraktor can be used for a sole purpose of ekstraction of animals from soil samples.</t>
  </si>
  <si>
    <t>Irena Bertoncelj, Jurka Lesjak, Borut Vršaj, Anže Rovanšek</t>
  </si>
  <si>
    <t>Irena Bertoncelj, Jurka Lesjak, Borut Vršaj, Anže Rovanšek, Ana Čebin</t>
  </si>
  <si>
    <t>I0-0011</t>
  </si>
  <si>
    <t>Mojca Škof</t>
  </si>
  <si>
    <t xml:space="preserve">Senzorsko omrežje za poskusno infrastrukturo in poskusna polja
</t>
  </si>
  <si>
    <t>Environmental monitoring system for experimental fields</t>
  </si>
  <si>
    <t>Oprema je premična in omogoča spremljanje glavnih okoljskih parametrov (temperatura zraka in tal, vlaga in EC tal, fotosintetsko aktivnega sevanja in koncentracije CO2). Podatki so skrbniku sproti dostopni preko spletne alikacije FieldClimate.</t>
  </si>
  <si>
    <t>The mobile equipment  enables the monitoring of the main environmental parameters (soil and air temperature, soil moisture, photosynthetically active radiation and CO2 concentrations). For the administrator, the data are acessable in real time through the web application FieldClimate .</t>
  </si>
  <si>
    <t>6585, 6588, 6596, 6771, 6593, 6601</t>
  </si>
  <si>
    <t>https://www.kis.si/Oprema/Raziskovalna_oprema_doc/</t>
  </si>
  <si>
    <t>Kristina Ugrinović, Damjana Žnidar, Mojca Škof</t>
  </si>
  <si>
    <t>Kristina Ugrinović 
Damjana Žnidar
Mojca Škof</t>
  </si>
  <si>
    <t>Uroš Žibrat</t>
  </si>
  <si>
    <t>Hiperspektralni sistem z brezpilotnim letalnikom</t>
  </si>
  <si>
    <t>Hyperspectral system with unmanned aerial vehicle</t>
  </si>
  <si>
    <t>Oprema je na razpolago po dogovoru s skrbnikom; čas dostopa je odvisen od zasedenosti opreme. Opremo lahkom uporabljajo le registrirani, izkušeni in ustrezno izobraženi upravljavci.</t>
  </si>
  <si>
    <t>The equipment is available upon agreement; access time is dependable on equipment occupation. The equipment can only be used by registered, experienced, and adequately educated operators.</t>
  </si>
  <si>
    <t>Oprema omogoča zajem prostorsko natančnih  hiperspektralnih podatkov valovnih dolžin 400 do 2500 nm. To omogoča fenotipizacijo z visoko pretočnostjo in prostorsko natančno določanje zdravstvenega stanja in kemometrične analize rastlin.</t>
  </si>
  <si>
    <t xml:space="preserve">The equipment enables the acquisition of spatially accurate hyperspectral images in wavelengths from 400 to 2500 nm. Thus advanced high-throughput phetotyping and spatially accurate assessment of plant health and chemometry are enabled. </t>
  </si>
  <si>
    <t>Matej Knapič  Janez Lapajne  Andrej Vončina  Uroš Žibrat</t>
  </si>
  <si>
    <t>L4-1840</t>
  </si>
  <si>
    <t>H2020 Ecobreed</t>
  </si>
  <si>
    <t>H2020 Excalibur</t>
  </si>
  <si>
    <t>NemDetect</t>
  </si>
  <si>
    <t>Jože Hladnik</t>
  </si>
  <si>
    <t xml:space="preserve">Prenosni merilec etilena Feliks F-500 </t>
  </si>
  <si>
    <t xml:space="preserve">Portable Ethylene  Analyzer Feliks F-500 </t>
  </si>
  <si>
    <t>Aparat omogoča merjenje koncentracijo etilena v zračni mešanici. Aparat zazna etilen (C2H4) od
0-200 ppm z natančnostjo 0.5 ppm. Naprava ima dodatna senzorja  CO2 (0-20 % natančnost 0,01 %) in O2 (0-100%, natančnost 0,1%). Vgrajena programska oprema omogoča merjenje absolutnih vrednosti v zračnem toku ali pa spremljanje dinamike sproščanja/porabljanja etilena v kiveti.</t>
  </si>
  <si>
    <t>The device can measuring the ethylene concentration in the air mixture. The device detects ethylene (C2H4) from 0-200 ppm with an accuracy of 0.5 ppm. The device has additional sensors for CO2 (0-20% accuracy 0.01%) and O2 (0-100%, accuracy 0.1%). The built-in software enables the measurement of absolute values in the air flow or a dynamic monitoring of the ethylene release / consumption in the cuvette.</t>
  </si>
  <si>
    <t>3 2019</t>
  </si>
  <si>
    <t>Jože Hladnik, Anka Čebulj,  Matej Stopar,</t>
  </si>
  <si>
    <t>3 6003</t>
  </si>
  <si>
    <t>Jože Hladnik, Anka Čebulj,   Matej Stopar,</t>
  </si>
  <si>
    <t>7 0032</t>
  </si>
  <si>
    <t>Jože Hladnik, Anka Čebulj, Nika Cvelbar Weber, Matej Stopar,</t>
  </si>
  <si>
    <t>7 0033</t>
  </si>
  <si>
    <t>prosto</t>
  </si>
  <si>
    <t>Merilec vodne aktivnosti AQUALAB 4 TE</t>
  </si>
  <si>
    <t>Water activity meter Aqualab 4 TE</t>
  </si>
  <si>
    <t xml:space="preserve">Aparat omogoča merjenje aktovnosti vode (aw) na osnovi merjenje točke rosišča na hlajenem zrcalu z natančnostjo +/- 0.03 aw. Primeren za ocenjevanje parametra aw v različnih trdnih snoveh, primarno pa v prehranskih proizvodih </t>
  </si>
  <si>
    <t xml:space="preserve">The device enables determination of water activity (aw) basing on detection of dew point on a cooled mirror plate at the accuracy od +/- 0.003 aw. Suitable for measurement of aw in various solid materials, preferentially in food product </t>
  </si>
  <si>
    <t>Marjeta Čandek Potokar, Martin Škrlep, Urška Tomažin, Nina Batorek Lukač</t>
  </si>
  <si>
    <t>Plinski kromatograf sklopljen z masnim spektrometrom</t>
  </si>
  <si>
    <t xml:space="preserve">Gas Chromatography - Triple Quadrupole Mass Spectrometry with stir bar sorptive extraction desorption unit </t>
  </si>
  <si>
    <t>Špela Velikonja Bolta           Helena Baša Česnik</t>
  </si>
  <si>
    <t>Vladimir Meglič</t>
  </si>
  <si>
    <t>Avtomatski laboratorijski sistem za genetske analize kmetijskih rastlin</t>
  </si>
  <si>
    <t>Automatic laboratory system for genetic analysis of agricultural plants</t>
  </si>
  <si>
    <t>Oprema je na razpolago po dogovoru s skrbnikom; čas dostopa je odvisen od zasedenosti opreme. Opremo lahko uporabljajo le registrirani, izkušeni in ustrezno izobraženi upravljavci.</t>
  </si>
  <si>
    <t>Avtomatski laboratorijski sistem za genetske analize kmetijskih rastlin je setavljen iz dveh sklopov; sklop 1 zajema Kompakten pretočni citometer za analizo DNA in velikosti genoma kmetijskih rastlin, sklop 2 pa Aparat za avtomatsko pripravo reakcijskih mešanic za PCR. Obe aparaturi sta umeščeni in se uporabljata v genetskem laboratoriju na KIS.</t>
  </si>
  <si>
    <t>The automatic laboratory system for genetic analysis of agricultural plants consists of two components; component 1 includes a compact flow cytometer for analysis of DNA and genome size of agricultural plants, and component 2 includes a robot for automatic preparation of reaction mixtures for PCR. Both aparatures are located and used in the genetic laboratory at KIS.</t>
  </si>
  <si>
    <t>6750, 6866</t>
  </si>
  <si>
    <t>5</t>
  </si>
  <si>
    <t>6</t>
  </si>
  <si>
    <t>H2020 Ecobreed;  PRP RGV; JS Vrtnarstvo (žlahtnenje fižola)</t>
  </si>
  <si>
    <t>Barbara Pipan, Teja Krpan</t>
  </si>
  <si>
    <t xml:space="preserve">Jaka Razinger </t>
  </si>
  <si>
    <t>Rastna komora KBWF 720, 3 kosi</t>
  </si>
  <si>
    <t>Growth chamber KBWF 720, 3 pieces</t>
  </si>
  <si>
    <t>The equipment is available upon agreement with equipment administrator; availability depends on equipment occupancy. The equipment can only be used by specially trained operators.</t>
  </si>
  <si>
    <t xml:space="preserve">Rastne komore omogočajo varne in optimalne pogoje za gojenje različnih organizmov, tako rastlin, rastlinskih kultur, žuželk, kot tudi mikroorganizmov vključno s tujerodnimi invazivnimi in karantenskimi vrstami. Prav tako rastne komore omogočajo izvajanje raziskav s področja rastlinske genetike, izvedbo testov patogenosti povzročiteljev bolezni, poskusov biotičnega varstva rastlin ter vpliva abiotskih dejavnikov na rast in razvoj rastlin v luči aktualnih raziskav klimatskih sprememb, na primer suše ter povišane temperature. </t>
  </si>
  <si>
    <t>Growth chambers provide safe and optimal conditions for the cultivation of various organisms - plants, pests, as well as microorganisms including invasive alien and quarantine species. Growth chambers also enable research in plant genetics, pathogenicity tests, biotic plant protection experiments and the impact of abiotic factors on plant growth and development in the light of current research on climate change, such as drought and high temperatures.</t>
  </si>
  <si>
    <t>6791, 6792, 6793</t>
  </si>
  <si>
    <t>Eva Blatnik</t>
  </si>
  <si>
    <t>J4-1772</t>
  </si>
  <si>
    <t>Jaka Razinger</t>
  </si>
  <si>
    <t>J4-2543</t>
  </si>
  <si>
    <t>Borut Vrščaj</t>
  </si>
  <si>
    <t>Informacijska infrastruktura za ustvarjanje in prenos znanja in rezultatov raziskav na</t>
  </si>
  <si>
    <t xml:space="preserve">Information infrastructure for the creation and transfer of knowledge and research results. </t>
  </si>
  <si>
    <t>Gre za precej pester seznam  opreme s področja infrastrukturne informacijske tehnologije, ki omogoča lažje, učinkovitejše delovanje drugim komponentam (npr. strežnikom, bazam podatkov, informacijskim servisom) in programsko opremo.</t>
  </si>
  <si>
    <t xml:space="preserve">It is a rather diverse list of equipment in the field of infrastructural information technology, which enables easier, more efficient operation of other components (eg servers, databases, information services) and software. </t>
  </si>
  <si>
    <t xml:space="preserve">Virtualizacija strežniškov, usvarjanje namenski strežnikov v Linux okolju za sektoreke baze alfanumeričnih in grafičnih (prostorskih) podatkov; progranska oprema za spletno kartografijo; licence programske opreme za raziskovalce, pomnilniške ezmogljivosti raziskovalne infrastrukture.  </t>
  </si>
  <si>
    <t xml:space="preserve">Server virtualization, creation of dedicated servers in Linux environment for alphanumeric and graphical (spatial) database sectors; web mapping software; software licenses for researchers, storage capacity of research infrastructure. </t>
  </si>
  <si>
    <t>6501, 6831, 6832, 6833, 6834, 6835, 6836, 6837, 6838, 6839, 6840, 6841, 6842, 6843, 6844, 6855, 6856, 6857, 6858, 6859, 6860, 6228, 6869, 6888</t>
  </si>
  <si>
    <t>1</t>
  </si>
  <si>
    <t>Zaradi raznovrstnosti komponent težko napovedati/oceniti: npr. pomnilniški mediji; virutalizacij astrežnikov, licence poamnzen programske opreme.</t>
  </si>
  <si>
    <t>Ker gre za IT infrastrukturopraktično vsi raziskovalni projekti;</t>
  </si>
  <si>
    <t>Del - vsi raziskovalci KIS, del posebej Jani Bergant, Nik Susišč, Matej Knapič Uroš Žibrat</t>
  </si>
  <si>
    <t>0401-008</t>
  </si>
  <si>
    <t>Avtomatski sistem za precizno krmljenje prašičev Compident MLP II</t>
  </si>
  <si>
    <t xml:space="preserve">Automatic feeding system for pigs </t>
  </si>
  <si>
    <t>Oprema je na razpolago po dogovoru s skrbnikom; čas dostopa je odvisen od zasedenosti opreme. Opremo lahko uporabljajo le izkušeni operaterji oziroma v prisotnosti izkušenih operaterjev</t>
  </si>
  <si>
    <t>The equipment is available upon agreement; access time is dependable on equipment occupation. The equipment can only be used by an experienced operator or in the presence of experienced operator</t>
  </si>
  <si>
    <t>Krmilni sistem vsebuje avtomatski sistem doziranja krme z nasipnikom in tehtnico za spremljanje telesne mase živali in tehtanje obroka, transponderje za registracijo živali, kompresor ter računalniško in programsko opremo za nadzor delovanja sistema, ki omogoča nastavitve in spremljanje porabe krme, računanje prirastov, konzumacije in oddaljen dostop do podatkov. Komplet vsebuje 4 enote, ki omogočajo spremljanje 4 x 12 živali, kar omogoča izvedbo poskusov s 4 poskusnimi skupinami po 12 živali.</t>
  </si>
  <si>
    <t>The feeding system consists of  automatic feeders and scales for monitoring feed distributionthe and animal body weight, transponders for animal registration, a compressor and a computer with software for controlling the operation of the system and monitoring of feed consumption, body weight growth, consumption and enables a remote access to data. The set contains 4 units, each enabling the monitoring of 12 animals (i.e. 4 experimental groups)</t>
  </si>
  <si>
    <t>https://www.kis.si/Oprema/</t>
  </si>
  <si>
    <t>V4-2201</t>
  </si>
  <si>
    <t>J4-3094</t>
  </si>
  <si>
    <t>V4-2024</t>
  </si>
  <si>
    <t>Nina Batorek Lukač</t>
  </si>
  <si>
    <t>Adiabatični bombni kalorimeter za določanje bruto energije organskih snovi IKA C6000+RC2</t>
  </si>
  <si>
    <t>Adiabatic bomb calorimeter for determining the gross energy of organic substances</t>
  </si>
  <si>
    <t xml:space="preserve">Adiabatični bombni kalorimeter je namenjen določanju bruto energije v organskih snoveh v tekoči in trdni obliki. Meri količino sproščene energije ob izgorevanju znane količine vzorca v gorilni komori ob prisotnosti čistega kisika. Aparat tako omogoča določanje bruto energije posamezne komponente krmila, popolne krmne mešanice, izločkov živali ter živalskih tkiv in produktov. Omogoča torej tudi določanje natančne energijske vrednosti živil.  </t>
  </si>
  <si>
    <t>The adiabatic bomb calorimeter is intended for the determination of gross energy in organic substances in liquid and solid form. It measures the amount of energy released when a known amount of sample is burned in a combustion chamber in the presence of pure oxygen. The device thus enables determination of the gross energy of each feed component, complete feed mixture, animal secretions and animal tissues and products. It also enables the determination of the exact energy value of foods.</t>
  </si>
  <si>
    <t>P4-0022</t>
  </si>
  <si>
    <t>Ajda Moškrič</t>
  </si>
  <si>
    <t xml:space="preserve">Sistem treh premičnih zabojnikov v okviru mobilne čebelarsko-okoljske analitske postaje  </t>
  </si>
  <si>
    <t>System of three movable containers within a mobile beekeeping-environmental analytical station</t>
  </si>
  <si>
    <t>paket 20</t>
  </si>
  <si>
    <t>Sistem treh premičnih zabojnikov, ki so med sabo lahko povezani in opremljeni za potrebe opravljanja raziskovalnega dela na področju (1) spremljanja vpliva okolja na razvoj čebeljih družin, (2) selekcije in vzreje v čebelarstvu ter (3) okoljske analitike (spremljanje klimatskih vplivov, vzorčenje in analize tal, talne biote in biomase; čebel, čebeljih pridelkov in spremljanje medenja). Prostori so zasnovani tako, da omogočajo nemoteno in neodvisno terensko delo in situ analitiko.</t>
  </si>
  <si>
    <t>The system of three movable containers, which can be interconnected and equipped for the needs of research work in the fields of (1) monitoring the impact of the environment on the development of bee colonies, (2) honeybee selection and breeding, and (3) environmental analysis (monitoring of climate impacts, sampling and analysis of soil, soil biota and biomass; bees, bee products and monitoring of honey production). The space is designed to allow for smooth and independent field work and on-site analysis.</t>
  </si>
  <si>
    <t>7158-7159</t>
  </si>
  <si>
    <t>Manca Kojek, David Kozamernik, Špela Zarnik</t>
  </si>
  <si>
    <t>Janez Prešern</t>
  </si>
  <si>
    <t>Notranja oprema laboratorijskega kontejnerja</t>
  </si>
  <si>
    <t>Interior equipment</t>
  </si>
  <si>
    <t>Notranja oprema, ki je sestavljena iz umivalnika, sistema pultov, sistemov za shranjevanje v obliki fiksnih omar in mobilnih elementov, omogoča natančno laboratorijsko delo in analitiko vzorcev nabranih na terenu, cepljenje matic, umetno inseminacijo. Načrtovana notranja oprema je primerna za sterilno delo, površine je mogoče kemijsko očistiti. Mobilni elementi omogočajo prilagajanje prostora za vsakokratne zahteve določenega raziskovalnega dela. MED OPREMO SPADAJO ŠE: avtonomni sistem za spremljanje razpoložljivih okoljskih virov, prenosni inkubator matičnikov, avtomatizirani odpiralec panjev, analitsko-nadzorni računalnik in ročni rentgenski fluoroscenčni analizator.</t>
  </si>
  <si>
    <t xml:space="preserve">Interior equipment contains the sink, countertop system, storage systems in the form of fixed cabinets and mobile elements that enable precise laboratory work and analysis of samples collected in the field, queen bee grafting, and artificial insemination. The planned interior equipment is suitable for sterile work, and the surfaces can be chemically cleaned. Mobile elements allow for the adaptation of the space to the specific requirements of each research task. Additional equipments are: Autonomous system for monitoring available environmental resources, mobile incubator for queen cells, automated opener of the hives, analytical-monitoring computer and portable handheld XRF analyser. </t>
  </si>
  <si>
    <t>7074-7086,7172,7201,7202,7203,7413,7414-7424,7426</t>
  </si>
  <si>
    <t>0401-009</t>
  </si>
  <si>
    <t>Čebulj</t>
  </si>
  <si>
    <t>Shranjevanje materiala: Ultra globok zamrzovalnik -80 °C, Zamrzovalna omara -20 °C</t>
  </si>
  <si>
    <t>Storage of research material: Deep freezer (-80 °C), freezer (-20 °C)</t>
  </si>
  <si>
    <t>Oprema je dostopna na Oddelku za sadjarstvo, vinogradništvo in vinarstvo Kmetijskega inštituta po dogovoru s skrbnikom.</t>
  </si>
  <si>
    <t>Agricultural Institute, Department of Fruitgrowing, Viticulture and Oenology. Contact the responsible person.</t>
  </si>
  <si>
    <t>Oba zamrzovalnika sta namenjena shranjevanju vzorcev.  Globok zamrzovalnik za shranjevanje rastlinskih vzorcev, za katere je pomembno hranjenje pri izjemno nizki temperaturi zaradi ohranjanja metabolitov, ki bi se pri višji temperaturi razgradili ali pretvorili. Shranjevanje kemijskih standardov.</t>
  </si>
  <si>
    <t>Botrh freezers are ment for the storage of samples. Ultra deep freezer is suitable for the storage of plant samples for which storage at an extremely low temperature is important to preserve metabolites that would be degraded or transformed at a higher temperature. Also, an ultra-deep freezer is required to store chemical standards.</t>
  </si>
  <si>
    <t>7095, 7192</t>
  </si>
  <si>
    <t>60 Raziskovalni sistemi</t>
  </si>
  <si>
    <t>Čebulj, Šuklje, Vanzo, Poklukar Žnidaršič</t>
  </si>
  <si>
    <t>P4-0431 </t>
  </si>
  <si>
    <t>Cvelbar Weber</t>
  </si>
  <si>
    <t>H2020-EXCALIBUR-817946 </t>
  </si>
  <si>
    <t>Oprema za pripravo vzorcev: precizna tehtnica z mizo, stresalnik,  posodi za tekoči dušik</t>
  </si>
  <si>
    <t xml:space="preserve">Equpment for sample preparation: Analytical balance with table, shaker, liquid nitrogen containers (10 L and 2L) </t>
  </si>
  <si>
    <t xml:space="preserve">Precizna tehtnica s tehtalno mizo. Tehtnica z interno kalibracijo omogoča visok nivo natančnosti. Raven stresalnik z orbitalnim načinom stresanja z možnostjo uporabe več različnih nastavkov za najrazličnejše oblike laboratorijske posode. Izolirani namenski posodi za prenos tekočega dušika. </t>
  </si>
  <si>
    <t>Analytical balance with weighing table. The balance with internal calibration enables a high level of accuracy and easy handling. Level shaker with an orbital shaking mode with the possibility of using several different attachments for a wide variety of laboratory container shapes. Insulated dedicated containers for the transfer of liquid nitrogen.</t>
  </si>
  <si>
    <t>7157,7160,7161,7162,7163</t>
  </si>
  <si>
    <t>Čebulj, Hyllmayr, Šuklje, Vanzo</t>
  </si>
  <si>
    <t>0401-010</t>
  </si>
  <si>
    <t>Vanzo</t>
  </si>
  <si>
    <t>Spektrofotometer Cary 3500 Compact Peltier UV
Vis</t>
  </si>
  <si>
    <t xml:space="preserve">Spectrophotometer Cary 3500 Compact Peltier UV
Vis </t>
  </si>
  <si>
    <t>Cary 3500 UV-Vis je dvožarkovni, večcelični spektrofotometer, ki ponuja nove možnosti merjenja UV-Vis spektroskopije. Namenjen je rutinskim analizam in kompleksnejšim meritvam.</t>
  </si>
  <si>
    <t>The Cary 3500 UV-Vis is a double beam, multicell spectrophotometer system offering new a measurement capabilities in UV-Vis spectroscopy—for routine analysis and challenging measurements.</t>
  </si>
  <si>
    <t>Vanzo, Čuš, Lisjak, Bavčar, Čebulj, Weber</t>
  </si>
  <si>
    <t xml:space="preserve">Šuklje </t>
  </si>
  <si>
    <t>N4-0158</t>
  </si>
  <si>
    <t>Šuklje, Vanzo, Lisjak</t>
  </si>
  <si>
    <t>Bioreaktorski sistem za preučevanje mikrobioloških procesov in mikrobiomov v vinarstvu</t>
  </si>
  <si>
    <t>A bioreactor system for the study of microbiological processes and microbiomes in winemaking</t>
  </si>
  <si>
    <t>Bioreaktorski sistem (BS) je namenjen spremljanju mikrobioloških procesov v vinarstvu in optimizaciji vseh vrst fermentacij, ki jih uporabljamo v predelavi grozdja. Gre tako za izbor primernih starterskih kultur kvasovk in bakterij z namenom dviga kakovosti in poudarjanja tipičnosti vin pridelanih na določenem geografskem območju. Pri tem je BS namenjen proučevanju vplivov procesnih pogojev (temperatura, vrsta in količina hranil, osmotski stres) na tvorbo kvasnih in bakterijskih metabolitov, ki vplivajo na kemijsko in senzorično kakovost ter varnost pridelanega vina.</t>
  </si>
  <si>
    <t>The bioreactor system (BS) is used to monitor the microbiological processes in winemaking and to optimize all types of fermentation in grape processing. It is therefore a question of selecting suitable starter cultures of yeasts and bacteria with the aim of improving the quality and enhancing the typicity of the wines produced in a specific geographical area. Here, BS aims to study the effects of process conditions (temperature, type and quantity of nutrients, osmotic stress) on the formation of yeast and bacterial metabolites that influence the chemical and sensory quality and safety of the wine produced.</t>
  </si>
  <si>
    <t>8080</t>
  </si>
  <si>
    <t>Oprema v preteklem letu še ni bila dokončno nameščena</t>
  </si>
  <si>
    <t>Saša Širca</t>
  </si>
  <si>
    <t xml:space="preserve">MICROSTATION - sistem BioLog </t>
  </si>
  <si>
    <t>Microstation</t>
  </si>
  <si>
    <t xml:space="preserve">Identifikacija bakterij in filamentoznih gliv. Analiza mikrobnih združb glede na metabolizem 31 virov ogljika z možnostjo analize fiziologije izolatov na številnih drugih metabolitih. Oprema je sestavljena iz spektrofotometra in računalniških programov MicroLog ter Gen5. </t>
  </si>
  <si>
    <t>Idetification of bacteria and filamentous fungi. Microbial community analysis based on 31 sources of carbon with a possibility to analyse isolates's physiology on numerous other metabolites. Equipment package contains spectrophotometer with computer software (MicroLog, Gen5).</t>
  </si>
  <si>
    <t xml:space="preserve">7852, 7982, 7983, 7984, 7985 </t>
  </si>
  <si>
    <t>P4-0431</t>
  </si>
  <si>
    <t>dr. Janja Lamovšek</t>
  </si>
  <si>
    <t>Strokovne naloge iz varstva rastlin - Identifikacija bakterijskih izolatov</t>
  </si>
  <si>
    <t xml:space="preserve">Oprema za nadgradnjo laboratorijev za biotehnološke in kemijske analize v živinoreji in vinarstvu   </t>
  </si>
  <si>
    <t>Equipment for Upgrading Laboratories for Biotechnological and Chemical Analyses in Livestock Farming and Viticulture</t>
  </si>
  <si>
    <t xml:space="preserve">Oprema služi raziskavam v živinoreji in vinarstvu. Nadgrajuje in dopolnjuje obstoječo opremo in omogoča večji obseg raziskav na področju molekularnih analiz DNA, RNA in proteinov (živinoreja) in nadaljevanju spremljanja geografskega porekla vina z metodo SNIF-NMR (vinarstvo). </t>
  </si>
  <si>
    <t>The equipment is used in animal production and oenology research. It upgrades and expands the existing equipment and  allows for greater scope of research in the field of molecular analysis of DNA, RNA and proteins (animal production) and the continuation of monitoring of geographic origin of wine with the SNIF-NMR method (oenology).</t>
  </si>
  <si>
    <t>2638/1, 6255/1, 7880, 7902, 7988</t>
  </si>
  <si>
    <t>Maja Ivana Smodiš Škerl, Ajda Moškrič, Katarina Mole, Andraž Marinč, Martin Škrlep, Jani Debeljak, Bojana Savić, Nina Batorek, Klavdija Poklukar Žnidaršič, Iva Kmetič Ceglar, Katja Šuklje Antalick</t>
  </si>
  <si>
    <t>Sistem za raziskave in razvoj tehnik ohranitvene obdelave tal kot temeljne usmeritve kmetijstva za varovanje naravnih virov (tla, površinske in podzemne vode) in prispevek k blaženju klimatskih sprememb.</t>
  </si>
  <si>
    <t>A system for research and development of conservation tillage techniques as a fundamental direction of agriculture for the protection of natural resouces (soil, surface and underground water) and contribution to mitigating climate change.</t>
  </si>
  <si>
    <t>Raziskovalna oprema omogoča osnovno in strniščno obdelavo poskusnih površin na način minimalne ali ohranitvene obdelave tal. Oprema predstavlja osnovo preciznega kmetijstva pri številnih nalogah - obdelava tal, setev, gnojenje, škropljenje, žetev...</t>
  </si>
  <si>
    <t>Research equipment enables basic and stubble treatment of experimental areas in the manner of minimal or conservation soil treatment. The equipment is the basis of precision agriculture for many tasks - tillage, sowing, fertilizing, spraying, harvesting...</t>
  </si>
  <si>
    <t xml:space="preserve">7931, 7989, 7990 </t>
  </si>
  <si>
    <t xml:space="preserve">P4-0431 </t>
  </si>
  <si>
    <t>Stereomikroskopski lupi</t>
  </si>
  <si>
    <t>Stereomicroscope</t>
  </si>
  <si>
    <t>Opazovanje in analiza objektov pri nizkih do zmernih povečavah, pri čemer je možno opazovati tridimenzionalne strukture. Stereomikroskopa omogočata veliko delovno razdaljo, širok razpon povečav (4x do 160X), vsestranski system osvetljevanja raznovrstnih vzorcev on napreden system za zajem digitalnih fotografij. Stereomikroskopi so poleg biologije in kmetijstva lahko uporabljeni v različnih panogah in aplikacijah.</t>
  </si>
  <si>
    <t>Observation and analysis of objects at low to moderate magnifications, allowing for the observation of three-dimensional structures. Stereomicroscopes provide a large working distance, a wide range of magnifications (4x to 160x), a versatile illumination system for various samples, and an advanced system for capturing digital photographs. Besides biology and agriculture, stereomicroscopes can be used in various industries and applications.</t>
  </si>
  <si>
    <t xml:space="preserve">008011; 008012 </t>
  </si>
  <si>
    <t>J4-50140</t>
  </si>
  <si>
    <t>Hans Josef Schroers, Urša prislan, Janja Zajc, Eva Kovačec</t>
  </si>
  <si>
    <t>L-50142</t>
  </si>
  <si>
    <t>Špela Modic, Igor Nekrep, Jaka Razinger, Eva Praprotnik</t>
  </si>
  <si>
    <t>J4-4552</t>
  </si>
  <si>
    <t>J1-4394</t>
  </si>
  <si>
    <t xml:space="preserve">Strokovna podpora UVHVVR in diagnostika - mikologija </t>
  </si>
  <si>
    <t>Strokovna podpora UVHVVR in diagnostika - entomologija</t>
  </si>
  <si>
    <t>Gozdarski inštitut Slovenije</t>
  </si>
  <si>
    <t>P4-0107</t>
  </si>
  <si>
    <t>Tanja Mrak</t>
  </si>
  <si>
    <t>Spectro Physics HPLC</t>
  </si>
  <si>
    <t>Najava potreb po analizah Vodji laboratorija ali skrbniku; uskladitev prioritet na sestankih oddelkov; uskladitev rokov izvedbe analiz z naročnikom; cena po veljavnih cenikih (potrdi ZG GIS ob spremembah), v katerih je upoštevana amortizacija opreme. Navedena cena vključuje samo postavke vezane neposredno na rabo aparata in ne vključuje stroškov povezanih s pripravo vzorcev za analizo , saj so ti stroški zelo različni v odvisnosti od tipa in števila vzorcev ter končne analize.</t>
  </si>
  <si>
    <t xml:space="preserve">Announcement of the request for analysis at the Head of the Laboratory; setting the priorities in the department meetings; defining deadlines for analyses with the customer; prices according to valid price lists (approved by ZG GIS at changes) in which the depreciation of the equipment is included. Listed price includes only costs of materials and labour associated directly with the use of equipment, but does not include cost of sample preparation as the cost of sample preparation varies considerably depending on sample type and quantity, and/or analysis to be performed.  </t>
  </si>
  <si>
    <t>Kvalitativna in kvantitativna analiza spojin v rastlinskih in glivnih tkviih.</t>
  </si>
  <si>
    <t>Qualitative and quantitative analysis of compounds in plant and fungal samples.</t>
  </si>
  <si>
    <t>https://www.gozdis.si/raziskovalna-oprema/</t>
  </si>
  <si>
    <t>GIS</t>
  </si>
  <si>
    <t>I0-0012</t>
  </si>
  <si>
    <t>Marko Bajc</t>
  </si>
  <si>
    <t>GeneAmp PCR system</t>
  </si>
  <si>
    <t>PCR aparat GeneAmp 9700 (Aplied biosystems). Izvajanje klasičnega PCR - pomnoževanje odsekov tarčne DNA v posamičnih ali multipleksiranih reakcijah.</t>
  </si>
  <si>
    <t>GeneAmp 9700 PCR cycler. Used for performing standard PCR amplification of target DNA - in single or multiplexed reactions.</t>
  </si>
  <si>
    <t>J4-4547</t>
  </si>
  <si>
    <t>J4-3098</t>
  </si>
  <si>
    <t xml:space="preserve">LIFE SySTEMiC </t>
  </si>
  <si>
    <t>Daniel Žlindra</t>
  </si>
  <si>
    <t>Metrohm modularni sistem za ionsko kromatografijo</t>
  </si>
  <si>
    <t>Methrom modular IC system</t>
  </si>
  <si>
    <t>Najava potreb po analizah vodji laboratorija; uskladitev rokov izvedbe analiz z naročnikom; cena po veljavnem ceniku LGE.</t>
  </si>
  <si>
    <t>Announcement of the request for analysis at the Head of the Laboratory;  defining analyses deadlines with the customer; prices according to valid price lists of LFE.</t>
  </si>
  <si>
    <t>Kvalitativna in kvantitativna analiza anionov in kationov v vodnih vzorcih.</t>
  </si>
  <si>
    <t>Qualitative and quantitative analysis of anions and cations in water samples.</t>
  </si>
  <si>
    <t>JGS - Javna gozdarska služba 101004</t>
  </si>
  <si>
    <t>tržni</t>
  </si>
  <si>
    <t>LICOR KPL sistem za meritve fotosinteze</t>
  </si>
  <si>
    <t>LICOR KPL photosynthesis measurement system</t>
  </si>
  <si>
    <t>Najava potreb po analizah skrbiku; uskladitev rokov izvedbe analiz z naročnikom; cena po veljavnem ceniku PIGG.</t>
  </si>
  <si>
    <t>Announcement of the request for analysis equipment caretaker;  defining analyses deadlines with the customer; prices according to valid price lists of PIGG.</t>
  </si>
  <si>
    <t>Meritve odziva rastlin na osnovi IR plinske absorbcije, meritve respiracije tal.</t>
  </si>
  <si>
    <t>Measurement of plant response based on IR gas absorption, soil respiration measurement.</t>
  </si>
  <si>
    <t>J4-3086</t>
  </si>
  <si>
    <t>V4-2025</t>
  </si>
  <si>
    <t>Atomski abropcijski spektrometer Varian AA DUO AAS 240 FS &amp; 240 Z)</t>
  </si>
  <si>
    <t>Atomic absorption spectrometer Varian AA DUO AAS (240 FS &amp; 240 Z)</t>
  </si>
  <si>
    <t>Announcement of the request for analysis at the Head of the Laboratory; defining analyses deadlines with the customer; prices according to valid price lists of LFE.</t>
  </si>
  <si>
    <t>Analize elementov Na, Mg, Al, K, Ca, Cr, Mn, Fe, Co, Ni, Cu, Zn, Cd, Pb v rastlinskih, talnih in vodnih vzorcih.</t>
  </si>
  <si>
    <t>Analysis of the elements of Na, Mg, Al, K, Ca, Cr, Mn, Fe, Co, Ni, Cu, Zn, Cd, Pb in plant tissues, soil and water samples.</t>
  </si>
  <si>
    <t>105043: Monitoring ogljika v gozdnih tleh, mokriščih in urbanih tleh</t>
  </si>
  <si>
    <t>109020: Vzorčenje na kmetijskih tleh za oceno zalog ogljika v letu 2023</t>
  </si>
  <si>
    <t>JGS - Javna gozdarska služba 101006</t>
  </si>
  <si>
    <t>2024542: Naravni procesi obnove v bukovih gozdovih po motnjah</t>
  </si>
  <si>
    <t>Metrohm avtomatski titrator</t>
  </si>
  <si>
    <t>Metrohm automatic titrator</t>
  </si>
  <si>
    <t xml:space="preserve">Določevanje pH vrednosti tekočim vzorcem, določevanje elektroprevodnosti raztopin in določevanje alkalitete s kislinskim tritriranjem do dveh končnih točk (pH=4,5 in 4,2) </t>
  </si>
  <si>
    <t>pH and electroconductivity measurements of the water solutions. Alkalinitiy determination with two end-point titrations (pH=4,5, 4,2)</t>
  </si>
  <si>
    <t>Mitja Ferlan</t>
  </si>
  <si>
    <t>Open Path Eddy covariance system</t>
  </si>
  <si>
    <t>Najava potreb po analizah skrbniku opreme; uskladitev rokov izvedbe analiz z naročnikom; cena po veljavnem ceniku LGE.</t>
  </si>
  <si>
    <t>Announcement of the request for analysis at the equipment caretaker;  defining analyses deadlines with the customer; prices according to valid price lists of LFE.</t>
  </si>
  <si>
    <t>Kontinuirano spremljanje tokov CO2 in H2O med ekosistemom in atmosfero.</t>
  </si>
  <si>
    <t>J4-2540</t>
  </si>
  <si>
    <t>BTC 100× Sistem za snemanje v minirizotronih</t>
  </si>
  <si>
    <t>BTC 100× Minirhizotron Camera System</t>
  </si>
  <si>
    <t xml:space="preserve">Announcement of the request for analysis at the Head of the Laboratory; setting the priorities in the department meetings; defining deadlines for analyses with the customer; prices according to valid price lists (approved by ZG GIS at changes) in which the depreciation of the equipment is included. Listed price includes only costs of materials and labour associated directly with the use of equipment, but does not include cost of sample preparation as the cost of sample preparation varies considerably depending on sample type and quantity and/or analysis to be performed.  </t>
  </si>
  <si>
    <t>Omogoča zajem slik tal iz prozornih cevi, ki se vstavijo v tla. Namenjen je zlasti spremljanju sprememb koreninskih sistemov, glivnih simbiontov in njihovega micelija v naravnem okolju.</t>
  </si>
  <si>
    <t xml:space="preserve">Optical system that enables acquistion of images of soil from a transparent tube inserted into the ground. Primarily used for in situ monitoring of root systems, root fungal symbionts and their mycelia. </t>
  </si>
  <si>
    <t>NA</t>
  </si>
  <si>
    <t>32, 60</t>
  </si>
  <si>
    <t>ABI 7500: sistem za kvantitativni PCR v realnem času</t>
  </si>
  <si>
    <t>ABI 7500: Real-Time PCR system</t>
  </si>
  <si>
    <t>Najava potreb po analizah Vodji laboratorija ali skrbniku; uskladitev prioritet na sestankih oddelkov; uskladitev rokov izvedbe analiz z naročnikom; cena po veljavnih cenikih (potrdi ZG GIS ob spremembah), v katerih je upoštevana amortizacija opreme. Navedena cena vključuje samo postavke vezane neposredno na rabo aparata in ne vključuje stroškov povezanih s pripravo vzorcev za analizo, saj so ti stroški zelo različni v odvisnosti od tipa in števila vzorcev ter končne analize.</t>
  </si>
  <si>
    <t>Sistem za PCR v realnem času. Primarno namenjen izvajanju kvantitativnega PCR - kvantifikacija tarčne DNA v vzorcih glede na standardne vzorce.</t>
  </si>
  <si>
    <t>System for performing PCR in real time. Primarily used for quantitation of target DNA in samples compared to standard samples.</t>
  </si>
  <si>
    <t>Bionumerics; programska oprema za analizo bioloških podatkov</t>
  </si>
  <si>
    <t>Bionumerics software</t>
  </si>
  <si>
    <t>drugi javni viri</t>
  </si>
  <si>
    <t>Najava potreb po analizah Vodji laboratorija ali skrbniku; uskladitev prioritet na sestankih oddelkov; uskladitev rokov izvedbe analiz z naročnikom; cena po veljavnih cenikih (potrdi ZG GIS ob spremembah), v katerih je upoštevana amortizacija opreme. Navedena cena vključuje samo postavke vezane neposredno na rabo opreme in ne vključuje stroškov povezanih s pripravo vzorcev za analizo, saj so ti stroški zelo različni v odvisnosti od tipa in števila vzorcev ter končne analize.</t>
  </si>
  <si>
    <t>Paket programske opreme za analizo molekularnih podatkov, njihovo medsebojno primerjavo in statistične analize. Vstopni podatki so lahko slike 1-D gelov (DGGE, tRFLP), nukleotidna zaporedja in drugi molekularni znaki, lahko v surovi ali tabelarični obliki.</t>
  </si>
  <si>
    <t>Software package for analysis of molecular and other biological data, comparison and statistical anayses. Accepts 1-D gel images (DGGE, tRFLP), DNA sequence and other molecular marker data in raw or tabel form.</t>
  </si>
  <si>
    <t>Mikroskop OLYMPUS</t>
  </si>
  <si>
    <t>Microscope OLYMPUS</t>
  </si>
  <si>
    <t>Najava potreb po analizah Vodji laboratorija ali skrbniku; uskladitev prioritet na sestankih oddelkov; uskladitev rokov izvedbe analiz z naročnikom. Potrošni material se obračunava posebej po porabi, ker je količina odvisna od narave dela.</t>
  </si>
  <si>
    <t>Announcement of the request for analysis at the Head of the Laboratory; setting the priorities in the department meetings; defining deadlines for analyses with the customer. Consumables are charged additionally according to the consumption which is dependent on the nature of work.</t>
  </si>
  <si>
    <t xml:space="preserve">Mikroskopija bioloških vzorcev s kontrastnimi tehnikami svetlo polje, temno polje, fluorescenca, DIC in polarizacija. Zajem posnetkov. Meritve in analize slike. </t>
  </si>
  <si>
    <t xml:space="preserve">Microscopy of biological samples with application of contrast techniques bright field, dark field, fluorescence, DIC and polarisation. Image acquisition. Measurements and image analyses.  </t>
  </si>
  <si>
    <t>J4-4541</t>
  </si>
  <si>
    <t>dr. Otto Miettinen (gostujoči tuji raziskovalec)</t>
  </si>
  <si>
    <t>ZEISS AxioImager.Z2: motoriziran pokončni raziskovalni mikroskop</t>
  </si>
  <si>
    <t>ZEISS AxioImager.Z2: motorised upright microscope</t>
  </si>
  <si>
    <t xml:space="preserve">Mikroskopija bioloških vzorcev s kontrastnimi tehnikami svetlo polje, temno polje, fluorescenca, DIC in polarizacija. Zajem posnetkov - izboljšana globinska ostrina, časovni zajem ter panorama. Meritve in analize slike. </t>
  </si>
  <si>
    <t xml:space="preserve">Microscopy of biological samples with application of contrast techniques bright field, dark field, fluorescence, DIC and polarisation. Image acquisition - extended depth of focus, time series and panorama. Measurements and image analyses.  </t>
  </si>
  <si>
    <t>J4-4542</t>
  </si>
  <si>
    <t>dr. Otto Miettinen (gostujoči raziskovalec)</t>
  </si>
  <si>
    <t>Zeiss StereoLUMAR: stereomikroskop</t>
  </si>
  <si>
    <t>Zeiss StereoLUMAR stereomikroscope</t>
  </si>
  <si>
    <t>Najava potreb po analizah Vodji laboratorija ali skrbniku; uskladitev prioritet na sestankih oddelkov; uskladitev rokov izvedbe analiz z naročnikom.</t>
  </si>
  <si>
    <t xml:space="preserve">Announcement of the request for analysis at the Head of the Laboratory; setting the priorities in the department meetings; defining deadlines for analyses with the customer. </t>
  </si>
  <si>
    <t>Stereomikroskopija bioloških vzorcev s presevno in reflektirano osvetlitvijo. Fluorescenca. Meritve in analiza slike.</t>
  </si>
  <si>
    <t>Stereomicroscopy of biological samples under transmission and reflected light. Fluorescence. Measurements and image analyses.</t>
  </si>
  <si>
    <t>JGS - Javna gozdarska služba 101006, naloga 3</t>
  </si>
  <si>
    <t>Laserski mikrodisekcijski mikroskop Zeiss AxioObserver Z1 + PALM MicroBeam</t>
  </si>
  <si>
    <t>Inverted microscope with laser microdissection system: Zeiss AxioObserver Z1 + PALM MicroBeam</t>
  </si>
  <si>
    <t>Najava potreb po analizah Vodji laboratorija ali skrbniku; uskladitev prioritet na sestankih oddelkov; uskladitev rokov izvedbe analiz z naročnikom. Navedena cena vključuje samo postavke vezane neposredno na rabo aparata in ne vključuje stroškov povezanih s pripravo vzorcev za analizo , saj so ti stroški zelo različni v odvisnosti od tipa vzorcev in končne analize.Potrošni material se obračunava posebej po porabi, ker je količina odvisna od narave dela. Za vsak dostop se obračuna 1x znesek kalibracije v vrednosti 5,54 €.</t>
  </si>
  <si>
    <t>Announcement of the request for analysis at the Head of the Laboratory; setting the priorities in the department meetings; defining deadlines for analyses with the customer. Listed price includes only costs  associated directly with the use microdissection microscope, but does not include cost of sample preparation as the cost of sample preparation varies considerably depending on sample type and analysis to be performed.Consumables are charged additionally according to the consumption which is dependent on the nature of work. For each access, calibration procedure is charged additionaly (5.54 €).</t>
  </si>
  <si>
    <t>Izrezovanje in zajem struktur iz bioloških vzorcev z lasersko mikrodisekcijo. Fluorescenca. Sistem za izdelavo optičnih rezin živih vzorcev. Meritve in analiza slike.</t>
  </si>
  <si>
    <t>Excision and capture of target structures from biological samples with laser microdissection. Fluorescence. System for optical sectioning of living objects. Measurements and image analyses.</t>
  </si>
  <si>
    <t>Ionski kromatograf Metrohm 850 Professional IC</t>
  </si>
  <si>
    <t>Ion chromatograph Metrohm 850 Professional IC</t>
  </si>
  <si>
    <t>Kvalitativna in kvantitativna analiza kratkoverižnih organskih kislin in ogljikovih hidratov v vodnih ekstraktih organskih horizontov prsti.</t>
  </si>
  <si>
    <t>Qualitative and quantitative analysis of short-chain fatty acid and carbohydrate  content in aqueous extracts of soil organic horizonts.</t>
  </si>
  <si>
    <t>Tom Levanič</t>
  </si>
  <si>
    <t>Masni spektrometer IsoPrime 100</t>
  </si>
  <si>
    <t>Mass spectrometer, IsoPrime 100</t>
  </si>
  <si>
    <t>Najava potreb po analizah Vodji laboratorija ali skrbniku; uskladitev prioritet na sestankih oddelkov; uskladitev rokov izvedbe analiz z naročnikom; cena po veljavnih cenikih (potrdi ZG GIS ob spremembah), v katerih je upoštevana amortizacija opreme. * Masni spektrometer (IRMS) in elementni analizator (EA) sta sklopljena, pri čemer EA lahko deluje samostojno, IRMS pa samo v povezavi z EA. Zato je v ceni za IRMS upoštevana tudi cena za EA.</t>
  </si>
  <si>
    <t xml:space="preserve">Announcement of the request for analysis at the Head of the Laboratory; setting the priorities in the department meetings; defining deadlines for analyses with the customer; prices according to valid price lists (approved by ZG GIS at changes) in which the depreciation of the equipment is included. Mass spectrometer (IRMS) and elemental analyzer are coupled; EA can be operated independently, whereas IRMS can only be operated together with EA. Consequently, the operational cost of IRMS also inculdes the EA. </t>
  </si>
  <si>
    <t>Analiza razmerja stabilnih izotopov C, N, S, O, H.</t>
  </si>
  <si>
    <t>Stabile isotope ratio analysis.</t>
  </si>
  <si>
    <t>P40107</t>
  </si>
  <si>
    <t>Tržne analize</t>
  </si>
  <si>
    <t>Elementni analizator Vario PYRO cube</t>
  </si>
  <si>
    <t>Elemental analyzer Vario PYRO cube</t>
  </si>
  <si>
    <t>Najava potreb po analizah Vodji laboratorija ali skrbniku; uskladitev prioritet na sestankih oddelkov; uskladitev rokov izvedbe analiz z naročnikom; cena po veljavnih cenikih (potrdi ZG GIS ob spremembah), v katerih je upoštevana amortizacija opreme.</t>
  </si>
  <si>
    <t xml:space="preserve">Announcement of the request for analysis at the Head of the Laboratory; setting the priorities in the department meetings; defining deadlines for analyses with the customer; prices according to valid price lists (approved by ZG GIS at changes) in which the depreciation of the equipment is included  </t>
  </si>
  <si>
    <t xml:space="preserve">Kvantitativna analiza vsebnosti C, N, S (CNS način) ter O in H (visokotemperaturni pirolizni način). </t>
  </si>
  <si>
    <t>Quantifcation of C, N, S (CNS mode) and H, O (high temperature pyrolisis mode).</t>
  </si>
  <si>
    <t>Vgradni rastni komori Kambič RK-5545 CH CO2</t>
  </si>
  <si>
    <t>Walk-in plant growth chambers RK-5545 CH CO2 (Kambič)</t>
  </si>
  <si>
    <t>Namenjeni raziskavam odziva rastlin in njihovih simbiontov na specifične okoljske razmere (npr. predvidene podnebne spremembe) ter ugotavljanje vpliva le-teh na biološko raznovrstnost, ohranjanje gozdnih genskih virov, dinamiko obrata korenin in micelija ter kroženje ogljika in drugih elementov. Omogočata nadzor temperature, zračne vlage in aditivno koncentracije CO2.</t>
  </si>
  <si>
    <t>Used for studying responses of plants and their symbionts to specific environmental conditions in controlled environment. Topics include fine root and mycelium turnover, cycling of carbon and other elements. Chambers enable control of temperature, air humidity and CO2 in additive mode.</t>
  </si>
  <si>
    <t>Laserski analizator izotopov ogljikovega dioksida CCIA-46 EP</t>
  </si>
  <si>
    <t>Laser CO2 istotope analyzer CCiA-46 EP</t>
  </si>
  <si>
    <t>Najava potreb po analizah pri vodji Oddelka za gozdno ekologijo.</t>
  </si>
  <si>
    <t>Announcement of the request for analysis at the Head of the department for Forest Ecology.</t>
  </si>
  <si>
    <t>Kontinuirano merjenje izotopske sestave CO2 (δ13C, δ17O, δ18O) v zraku in ugotavljanju izvora CO2. Raziskave odziva rastlin na sušni stres, kroženja CO2 in učinkovitosti izrabe vode, učinkovitosti strategij sekvestracije C; hkratno avtomatizirano spremljanje fotosintezne aktivnosti in aktivnosti koreninskega sistema na večjem številu rastlin hkrati.</t>
  </si>
  <si>
    <t>Enables continuous measurement of CO2 isotopic composition (δ13C, δ17O, δ18O) in the air and determination of the origin of CO2. Used in studies of plant drought response, CO2 cycling, efficiency of water uptake, efficiency of C sequestration strategies; enables automated monitoring of photosynthetic and root system activity on a number of plants simultaneously.</t>
  </si>
  <si>
    <t>Genetski analizator Applied biosystems 3500</t>
  </si>
  <si>
    <t>Genetic analyzer; Applied biosystems model 3500</t>
  </si>
  <si>
    <t>Najava potreb po analizah Vodji laboratorija ali skrbniku; uskladitev prioritet na sestankih oddelkov; uskladitev rokov izvedbe analiz z naročnikom. Navedena cena vključuje samo postavke vezane neposredno na rabo aparata ABI 3500 in primarno analizo rezultatov, ne vključuje pa stroškov povezanih s pripravo vzorcev za analizo (izolacija DNA, PCR, dilucija in denaturacija), saj so ti stroški zelo različni v odvisnosti od tipa vzorcev in končne analize.</t>
  </si>
  <si>
    <t>Announcement of the request for analysis at the Head of the Laboratory; setting the priorities in the department meetings; defining deadlines for analyses with the customer. Listed price includes only costs of materials and labour associated directly with the use of ABI 3500 and primary data analysis but does not include cost of sample preparation (DNA isolation, PCR, dillution and denaturation), as the cost of sample preparation varies considerably depending on sample type and analysis performed.</t>
  </si>
  <si>
    <t xml:space="preserve"> 8-kapilarni sistem za izvajanje fragmentne analize (mikrosateliti, t-RFLP, ipd.) in sekveniranja po Sangerju. Uporablja se za gozdni genetski monitoring, genotipizacije, populacijsko genetske študije, molekularno identifikacijo idr.</t>
  </si>
  <si>
    <t>8-capillary system for fragment analyses (microsatellite, t-RFLP, etc.) and Sanger sequencing. Used for forest genetic monitoring, population genetics studies, genotyping, molecular identification etc.</t>
  </si>
  <si>
    <t>JGS - Javna gozdarska služba, naloga 3 201001</t>
  </si>
  <si>
    <t>LIFE SySTEMiC</t>
  </si>
  <si>
    <t>Deaglomerator tal Fritsch Pulverisette 8</t>
  </si>
  <si>
    <t>Fritsch Pulverisette 8 soil deagglomerator</t>
  </si>
  <si>
    <t>Najava potreb po delu z aparatom vodji laboratorija; časovna uskladitev z naročnikom in njegovo izobraževanje za delo z aparatom; cena po veljavnem ceniku.</t>
  </si>
  <si>
    <t>Announcement of the request for working with th eappparatus at the Head of the Laboratory; defining timelines and education of the customer about safe work with the apparatus; prices according to valid price lists.</t>
  </si>
  <si>
    <t>Priprava zračno suhih vzorcev tal v s prisilnim sejanjem skozi 2 mm sito in ločenim zbiranjem frakcij, večjih od 2 mm.</t>
  </si>
  <si>
    <t>Soil deagglomerator Fritsch Pulverisette 8 enables preparation of air-dried soil samples in a single step: nylon brushes break down soil congglomerates and simultaneously force them through a 2-mm sieve producing samples ready for down-stream analyses. Roots and particles larger than 2 mm are collected separately.</t>
  </si>
  <si>
    <t>Nikica Ogris</t>
  </si>
  <si>
    <t>Stereomikroskop Olympus SZX 16 z opremo</t>
  </si>
  <si>
    <t>Stereomicroscope Olympus SZX 16 with accessories</t>
  </si>
  <si>
    <t>Najava potreb po analizah vodji laboratorija; uskladitev prioritet na sestankih oddelkov; uskladitev rokov izvedbe analiz z naročnikom; cena po veljavnih cenikih (potrdi ZS GIS ob spremembah), v katerih je upoštevana amortizacija opreme.</t>
  </si>
  <si>
    <t>Stereomikroskop s priborom za digitalni zajem in obdelavo fotografije</t>
  </si>
  <si>
    <t>Stereomicroscope with digital camera and software</t>
  </si>
  <si>
    <t>JGS naloga 2</t>
  </si>
  <si>
    <t>UVHVVR</t>
  </si>
  <si>
    <t>CRP V4-2218</t>
  </si>
  <si>
    <t>Elementni analizator CNS Elementar vario MAX cube CNS</t>
  </si>
  <si>
    <t>CNS elemental analyzer Elementar vario MAX cube</t>
  </si>
  <si>
    <t xml:space="preserve">Elementna analiza ogljika (C), dušika (N) in žvepla (S) v trdnih vzorcih tal in rastlinskih tkivih. Temperatura sežiga je 1150 °C. Aparat je opremljen z avtomatskim podajalnikom vzorcev kar omogoča delo preko noči.   </t>
  </si>
  <si>
    <t xml:space="preserve">Elemental analysis of carbon (C), nitrogen(N) and sulphur (S) in solid soil samples and plant tissues. Combustion temperature is 1150 °C. Autosampler enables the work over the night.   </t>
  </si>
  <si>
    <t>Peter Prislan</t>
  </si>
  <si>
    <t>Laboratorijska peletirna naprava</t>
  </si>
  <si>
    <t>Laboratory pelleting press</t>
  </si>
  <si>
    <t>Najava uporabe naprave skrbniku; uskladitev rokov izvedbe poizkusne količine z naročnikom; cena po veljavnem ceniku GTE.</t>
  </si>
  <si>
    <t>Announcement of the use of the device to the administrator; coordination of the deadlines for the implementation of the test quantity with the customer; price according to the valid GTE price list.</t>
  </si>
  <si>
    <t xml:space="preserve">Laboratorijska peletirna naprava je namenjena proizvodnji manjših testnih količin pelet, za nadaljnjo analizo kakovosti in analizo ustreznosti izbranih vhodnih surovin. Laboratorijsko peletirno napravo lahko uporabljamo za: (I) Izdelavo pelet iz različnih virov surovine; (II) Optimizacijo mešanic surovine; (III) Optimizacijo peletirnega procesa </t>
  </si>
  <si>
    <t>Laboratory pellet press can produce smaller “testing” quantities of pellets for further analysis of their quality and for assessment of biomass raw materials for use in pellet production. The laboratory pellet mill can be used for: (I) Pellet production using different raw materials; (II) Optimization of raw material formulations; (III) Optimization of the pelletising process.</t>
  </si>
  <si>
    <t>Brezpilotna platforma za daljinski zajem podatkov (dron)</t>
  </si>
  <si>
    <t>Unmanned aerial vehicle (drone) for remote data acquisition</t>
  </si>
  <si>
    <t>Namenjen daljinskemu zajemanju podatkov z različnimi snemalnimi orodji.</t>
  </si>
  <si>
    <t>Remote capture of data using various sensors.</t>
  </si>
  <si>
    <t>TOC elementni analizator Shimadzu za analizo tekočih vzorcev</t>
  </si>
  <si>
    <t>TOC Elemental analyser Shimadzu for analysis of liquid samples</t>
  </si>
  <si>
    <t>Določanje vseh oblik ogljika (organski, anorganski, celokupni) in celokupnega dušika v tekočih vzorcih. Območje merjenja je od 4 ppb do 30.000 ppm za vse oblike ogljika in 5 ppb do 10.000 ppm za celokupni dušik. S pomočjo avtomatskega podajalnika vzorcev je delo v največji možni meri avtomatizirano in avtonomno.</t>
  </si>
  <si>
    <t>Elemental analyser Shimadzu TOC-L+TNM-L is used for measurement of all forms of carbon compounds (organic, inorganic, total) and total nitrogen in liquid samples. Detection range is 5 - 30.000 ppm for carbon, and 5 - 10.000 ppm for total nitrogen. Automatic sampler enables the highest possible degree of automation and autonomy of the work process.</t>
  </si>
  <si>
    <t>Strežnik Dell EMC PowerEdge R740</t>
  </si>
  <si>
    <t>Server Dell EMC PowerEdge R740</t>
  </si>
  <si>
    <t>Oddaja vloge skrbniku opereme in IT skrbniku; uskladitev prioritet; uskladitev rokov izvedbe z naročnikom; cena po veljavnem ceniku v katerih je upoštevana amortizacija opreme</t>
  </si>
  <si>
    <t>Application request to administrator of equipment and IT administrator; defining dedadlines with the customer; prices accordig to valid price lists in which the depreciation of the equipment is included.</t>
  </si>
  <si>
    <t>Strežniška infrastruktura z Windows operacijskim sistemom omogoča virtualizacijo in terminalske storitve ter vključuje podatkovni center in programsko opremo Microsoft SQL Server in ESRI ArcGIS Server. Strežnika sta povezana v gručo za samodejni preklop in v lokalni podatkovni center. Namen sistema je zbiranje in analiza podatkov, vključno s statistično in geostatistično analizo na GIS.</t>
  </si>
  <si>
    <t>Server infrastructure with Windows operating system provides virtualization and terminal services and includes the Microsoft SQL Server and ESRI ArcGIS Server, running in local data center. Two servers are in connected to failover cluster and local datacenter. The purpose of the system is to collect and analyze data, including statistical and geostatistic analysis on GIS.</t>
  </si>
  <si>
    <t>Vsi projekti in programi GIS</t>
  </si>
  <si>
    <t xml:space="preserve">Sistem za meritve turbulentnih tokov CO2 in CH4 po metodi Eddy Covariance </t>
  </si>
  <si>
    <t>System for measurement of flux of CO2 and CH4 using Eddy Covariance method</t>
  </si>
  <si>
    <t>Najava potreb po analizah pri skrbniku opreme in pri vodji Oddelka za gozdno ekologijo.</t>
  </si>
  <si>
    <t>Announcement of the request for analysis at the equipment caretaker and at the Head of department for Forest Ecology.</t>
  </si>
  <si>
    <t>Kontinuirano spremljanje tokov CO2 in H2O med ekosistemom in atmosfero. Meritve se morajo izvajati na enem mestu več časa, npr. vsaj mesec dni.</t>
  </si>
  <si>
    <t>Zina Devetak</t>
  </si>
  <si>
    <t xml:space="preserve">QuantStudio 3 Real-Time PCR </t>
  </si>
  <si>
    <t>Zunanjim izvajalcem je oprema na razpolago, vendar po predhodnem dogovoru z vodjo oddelka za varstvo gozdov. Zaradi karantenskega značaja laboratorija so analize izvedene v sodelovanju z operaterji, ki so pooblaščeni za uporabo opreme.</t>
  </si>
  <si>
    <t>QuantStudio3 Real-Time PCR machine is not yet available to public users due to optimization of the workflow processes; procedure guidelines and the price list are in preparation.</t>
  </si>
  <si>
    <t>Sistem za PCR v realnem času, namenjen izvajanju rtPCR postopkov - kvantifikaciji tarčne DNA v vzorcih glede na standardne vzorce</t>
  </si>
  <si>
    <t>System for performing PCR in real time. Primarily used for quantification of target DNA in samples compared to standard samples.</t>
  </si>
  <si>
    <t>https://www.gozdis.si/raziskovalna-oprema/Paket-18/</t>
  </si>
  <si>
    <t>strokovne naloge UVHVVR</t>
  </si>
  <si>
    <t>PS P4-0107</t>
  </si>
  <si>
    <t>V4-2003</t>
  </si>
  <si>
    <t>Luka Krajnc</t>
  </si>
  <si>
    <t>Univerzalni trgalni stroj za določanje mehanskih lastnosti lesnih preizkušancev</t>
  </si>
  <si>
    <t>Universal testing machine for determining the mechanical properties of wood specimens</t>
  </si>
  <si>
    <t>Najava potreb po analizah Vodji laboratorija za lesno anatomijo ali skrbniku opreme; uskladitev prioritet pri uporabnikih omenjene opreme; uskladitev rokov izvedbe analiz z naročnikom; cena po veljavnih cenikih, v katerih je upoštevana tudi amortizacija opreme. Priprava vzorcev se zaračuna po ločenemu ceniku.</t>
  </si>
  <si>
    <t>Announcement of analysis needs to the Head of Laboratory for Wood Anatomy or Person responsible for the equipment; harmonization of priorities for users of the equipment; coordination of deadlines for performing analyzes with the client; price according to valid price lists, which also take into account the depreciation of equipment. Sample preparation billed separately.</t>
  </si>
  <si>
    <t>Univerzalni trgalni stroj omogoča določanje mehanskih lastnosti lesnih preizkušancev manjših dimenzij, kar je ključno za napovedovanje njihovega obnašanja pod vplivom različnih obremenitev. Različne mehanske teste na trgalnem stroju je mogoče izvesti z uporabo različnih nastavkov in prijemal. Najpogosteje se les testira na upogibne obremenitve, stroj pa omogoča tudi testiranje vzorcev na natezne, tlačne in strižne obremenitve. Poleg tega se da testirati še trdoto, upor proti izvleku vijaka, razcepni upor itd. Za vsako mehansko lastnost je razvit standardni testni postopek (serija standardov ISO 13061 za določanje mehanskih lastnosti čistih lesenih preizkušancev), kar poenostavi in poenoti testiranje različnih lastnosti. Natančnih in objektivnih vrednosti mehanskih lastnosti lesa se ne da določiti brez ustreznih destruktivnih mehanskih testov, ki vzorec trajno poškodujejo.</t>
  </si>
  <si>
    <t>The universal testing machine makes enables determination of the mechanical properties of wood specimens of smaller dimensions, which is crucial for predicting their behavior under the influence of various loads. Different mechanical tests on the testing machine can be performed using different attachments and grips. Most often, wood is tested in bending, and the machine also enables testing of samples for tensile, compressive and shear loads. In addition, hardness, screw pull-out resistance, split resistance, etc. can be tested. A standard test procedure (ISO 13061 series of standards for determining the mechanical properties of pure wood specimens) has been developed for each mechanical property, which simplifies and unifies the testing of different properties. The exact and objective values of the mechanical properties of wood cannot be determined without appropriate destructive mechanical tests that permanently damage the sample.</t>
  </si>
  <si>
    <t>8,5</t>
  </si>
  <si>
    <t>20,08</t>
  </si>
  <si>
    <t>P4-0430 </t>
  </si>
  <si>
    <t>Rewinnuse</t>
  </si>
  <si>
    <t>V4-2017</t>
  </si>
  <si>
    <t>Čitalec plošč Victor Nivo 3S</t>
  </si>
  <si>
    <t>Victor Nivo 3S Plate reader</t>
  </si>
  <si>
    <t>Najava potreb po analizah Vodji laboratorija ali skrbniku; uskladitev prioritet na sestankih oddelkov; uskladitev rokov izvedbe analiz z naročnikom. Ob koncu l. 2021 oprema še ni bila na voljo drugim uporabnikom - operaterji opreme na GIS morajo najprej pridobiti dovolj izkušenj za uporabo te opreme in analitskih postopkov.</t>
  </si>
  <si>
    <t>Announcement of the request for analysis at the Head of the Laboratory; setting the priorities in the department meetings; defining deadlines for analyses with the customer. Equipment not yet available to external users - SFI operators first need to gain enough experience with the equipment and analysis protocols.</t>
  </si>
  <si>
    <t>Multimodalni čitalec plošč, ki omogoča meritve absortbance, luminiscence in fluorescence v mikrotitrskih ploščah formata do 1536 luknjic. Osnovna namena uporabe sta fluorimetrično merjenje koncentracij DNK in kolorimetrično ter fluorimetrično merjenje encimske aktivnosti.</t>
  </si>
  <si>
    <t>Multimodal plate reader for detection of abosorbance, luminescence and fluorescence in microplates with up to 1,536 wells. It is primarily used for fluorimetric measurement of DNA concentration and colorimetric and fluorimetric detection of enzyme activity.</t>
  </si>
  <si>
    <t>Gregor Skoberne</t>
  </si>
  <si>
    <t>Raziskovalni kriostat Leica CM1950</t>
  </si>
  <si>
    <t>Leica CM1950 research cryostat</t>
  </si>
  <si>
    <t xml:space="preserve">Kriostat Leica CM1950 je namenjen rezanju različnih tipov zamrznjenih bioloških vzorcev. V njem je nameščen rotacijski mikrotom,v katerem se lahko uporabljajo standardni nizko- in visoko-profilni noži za enkratno uporabo. Rezanje je motorizirano ali ročno. Kriostat omogoča ločeno nastavljanje temperature komore do -35C ter temperaturo objektne glave do -50C. Dezinfekcija komore poteka z UV žarki. </t>
  </si>
  <si>
    <t>The Leica CM1950 cryostat is designed for cutting various types of frozen biological samples. It is equipped with a rotating microtome, in which standard low- and high-profile disposable knives can be used. Cutting is motorized or manual. The cryostat allows separate setting of the chamber temperature up to -35C and the temperature of the object head up to -50C. The chamber is disinfected with UV rays.</t>
  </si>
  <si>
    <t>P4-0430</t>
  </si>
  <si>
    <t>Špela Jagodic</t>
  </si>
  <si>
    <t>Avtoklav Systec</t>
  </si>
  <si>
    <t xml:space="preserve">Parni sterilizator (avtoklav) </t>
  </si>
  <si>
    <t xml:space="preserve">Zunanjim izvajalcem je oprema na razpolago, vendar po predhodnem dogovoru z vodjo oddelka za varstvo gozdov. Zaradi karantenskega značaja laboratorija je uporaba možna le v sodelovanju z operaterji, ki so pooblaščeni za uporabo opreme. </t>
  </si>
  <si>
    <t>The equipment is available to external operators, but subject to prior agreement with the Head of the Forest Protection Department. Due to the quarantine nature of the laboratory, the usage is only in collaboration with operators who are authorised to use the equipment.</t>
  </si>
  <si>
    <t>Parni sterilizator za suho in mokro sterilizacijo materiala</t>
  </si>
  <si>
    <t>Steam sterilizer for dry and wet sterilization of material</t>
  </si>
  <si>
    <t>https://www.gozdis.si/raziskovalna-oprema/Paket-21/</t>
  </si>
  <si>
    <t>IP I0-0012</t>
  </si>
  <si>
    <t>SN UVHVVR</t>
  </si>
  <si>
    <t>JGS</t>
  </si>
  <si>
    <t>V4-2218</t>
  </si>
  <si>
    <t>Stereomikroskop Olympus SZX 10 z opremo</t>
  </si>
  <si>
    <t>Še ni dodeljena</t>
  </si>
  <si>
    <t>Komplet sond Eijkelkamp (ročne in motorizirane) za vzorčenje tal in korenin z zložljivim vozičkom za prevoz opreme na terenu</t>
  </si>
  <si>
    <t>Eijkelkamp probes (manual probes and percussion hammer probes) for sampling soil and roots with field trasportation trolley</t>
  </si>
  <si>
    <t>Najava interesa vodji laboratorija ali skrbniku opreme, časovna uskladitev z naročnikom, priprava ponudbe, izdaja naročilnice s strani naročnika in podpis strinjanja s pogoji uporabe opreme, preverjanje usposobljenosti/usposabljanje naročnika za delo z aparatom, cena obračunana po veljavnem ceniku v skladu z dejanskim številom ur uporabe opreme. Postopek dostopa se izvede skladno z veljavnim Pravilnikom o prodaji blaga in storitev na trgu Gozdarskega inštituta Slovenije (https://www.gozdis.si/f/docs/cenik/Pravilnik-o-prodaji-blaga-in-storitev-na-trgu-GIS.pdf).</t>
  </si>
  <si>
    <t>Customer should send an inquiry to the Head of the laboratory or equipment caretaker; defining availability/timelines for the specified work to be performed; quotation prepared by the provider; customer must send an official order and sign the terms of use of said equipment; qualification check/training of the customer for safe and proper use of the equipment; final price calculated according to valid price lists and actual time of usage of the equipment. The procedure for the access to and use of research equipment is carried out in accordance with the Rules on the sales of goods and services on the market by Slovenian Forestry Institute (https://www.gozdis.si/f/docs/cenik/Pravilnik-o-prodaji-blaga-in-storitev-na-trgu-GIS.pdf).</t>
  </si>
  <si>
    <t xml:space="preserve">Vzorčenje korenin in vzorcev tal za analizo biotske raznovrstnosti, tudi globljih plasti gozdnih tal, ki so globalno slabo raziskane: ročna sonda M-0502 do globine 2 m, sonda M-0507 (Eijkelkamp) z motoriziranim udarnim kladivom Cobra TT (Atlas Copco) omogoča vzorčenje tal do 1m globine na zahtevnejših terenih, kjer je zgolj fizična moč terenskega delavca premalo. Sondi omogočata tudi opis in klasifikacijo talnih profilov ter raziskave teksture tal. </t>
  </si>
  <si>
    <t>Collection of root and soil samples for studies of soil biodiversity, inlcuding deeper layers of soil, which are poorly studied: the manual probe M-0502 to a depth of 2 m, M-0507 probing kit with motorized percussion hammer allows soil sampling on more challenging terrain where the physical strength of the field worker alone is insufficient. The probes also allow soil profiles to be determined and classified, as well as soil texture research.</t>
  </si>
  <si>
    <t>Liofilizator LIO-20 FP5</t>
  </si>
  <si>
    <t>Freez-dryer, model LIO-20 FP5</t>
  </si>
  <si>
    <t>Zamrzovalno sušenje bioloških vzorcev</t>
  </si>
  <si>
    <t>Freez-drying of biological samples</t>
  </si>
  <si>
    <t>OPOMBA: dobava v oktobru, začetek uporabe v novembru; zato taka letna stopnja izkoriščenosti.</t>
  </si>
  <si>
    <t>Mitja Skudnik</t>
  </si>
  <si>
    <t>Ročni mobilni LiDAR (GeoSlam)</t>
  </si>
  <si>
    <t>Geoslam ZEB Horizon RT lidar</t>
  </si>
  <si>
    <t>Lidarsko snemanje in izdelava 3d oblaka točk</t>
  </si>
  <si>
    <t>Lidar scanning and 3d mapping</t>
  </si>
  <si>
    <t>GS</t>
  </si>
  <si>
    <t>0406-024</t>
  </si>
  <si>
    <t>P4-0053</t>
  </si>
  <si>
    <t>Aleksandra Domanjko Petrič</t>
  </si>
  <si>
    <t xml:space="preserve">18593 </t>
  </si>
  <si>
    <t>Ultrazvok-osnovna enota VIVID E9 PRO2D, osnovna enota LOGIQ S7 PRO, delovna postaja</t>
  </si>
  <si>
    <t xml:space="preserve">Ultrasound-basic unit VIVID E9 PRO2D, basic unit LOGIQ S7 PRO, working station </t>
  </si>
  <si>
    <t xml:space="preserve">Opremo lahko uporabljajo le za to usposobljene osebe zaposlene na VF. Cene so določene v ceniku UL VF. </t>
  </si>
  <si>
    <t>Only for authorized presons. Prices are defined in the price list of UL VF.</t>
  </si>
  <si>
    <t>Ultrazvočne preiskave  srca, trebušnih organov, oči in drugih periferno ležečih tkiv.</t>
  </si>
  <si>
    <t>Ultrasound examination of heart, abdomen, eyes and other peripheral tissues.</t>
  </si>
  <si>
    <t>48,00 eur/uro  (cena vključuje uporabo opreme in delo strokovnjaka)</t>
  </si>
  <si>
    <t>od 400 -3000E /leto, odvisno od leta</t>
  </si>
  <si>
    <t>67 E/uro/aparat</t>
  </si>
  <si>
    <t>97E /uro /aparat</t>
  </si>
  <si>
    <t xml:space="preserve">https://www.vf.uni-lj.si/podrocje/raziskovalna-oprema </t>
  </si>
  <si>
    <t>P40053</t>
  </si>
  <si>
    <t>Domanjko Petrič</t>
  </si>
  <si>
    <t>0406-018</t>
  </si>
  <si>
    <t>P4-0092</t>
  </si>
  <si>
    <t>Matjaž Ocepek</t>
  </si>
  <si>
    <t>11133</t>
  </si>
  <si>
    <t xml:space="preserve">Aparatura za izvajanje sekvenciranja naslednje generacije </t>
  </si>
  <si>
    <t>Ion PGM System for the next-generation sequencing</t>
  </si>
  <si>
    <t xml:space="preserve">Po predhodnem dogovoru je oprema dostopna raziskovalcem, ki so usposobljeni za delo z njo. </t>
  </si>
  <si>
    <t>The equipment is aviable to treined researchers after previous agreement with guardian of the equipment (skrbnik opreme).</t>
  </si>
  <si>
    <t xml:space="preserve">Sistem sestavlja Ion Torrent PGM sekvenator, Ion OneTouch sistem in PGM Torrent strežnik (potrebna pa je tudi dodatna laboratorijska oprema in zunanji strežnik). Oprema omogoča sekvenciranje naslednje generacije (NGS). Pridobimo lahko zaporedja genomov, metagenomska ali druga zaporedja visoke kvalitete za različne tipe vzorcev. Bioinformatsko analizo podatkov izvaja usposobljeno osebje.  </t>
  </si>
  <si>
    <t xml:space="preserve">System, composed of Ion Torrent PGM sequencer, Ion OneTouch System and  PGM Torrent server (plus additional laboratory equipment and external server needed), enables high-throughput massive parallel sequencing (next- generation sequencing, NGS). High quality genome, metagenomic or other data can be obtained for various types of samples. Bioinformatic data analyses can be performed by the trained personnel.   </t>
  </si>
  <si>
    <t>115144  115145  115146  115147</t>
  </si>
  <si>
    <t>Brezplačna uporaba</t>
  </si>
  <si>
    <t>Urška Jamnikar Ciglenečki, Darja Kušar, Bojan Papič</t>
  </si>
  <si>
    <t>J4-8224</t>
  </si>
  <si>
    <t>P4-0092,      P-16</t>
  </si>
  <si>
    <t>Igor Gruntar</t>
  </si>
  <si>
    <t>14880</t>
  </si>
  <si>
    <t>MALDI-TOF</t>
  </si>
  <si>
    <t xml:space="preserve"> Matrix-assisted laser desorption/ ionization (MALDI) - Time of Flight (TOF) Mass Spectrometry </t>
  </si>
  <si>
    <t>Opremo lahko  uporabljajo za to usposobljene osebe, zaposlene na VF. Za stranke je cena opredeljena v ceniku VF - pri uporabi za raziskovalno delo se zaračunajo stroški dela in porabljenega materiala.</t>
  </si>
  <si>
    <t>The equipment can only be used by trained personnel employed at VF. For customers, the price is defined in the VF pricelist; when used for research work, labor costs and material costs are charged.</t>
  </si>
  <si>
    <t xml:space="preserve">Sistem MALDI-TOF se uporablja za analizo celičnih proteinov na principu masne spektrometrije z namenom identifikacije mikrobov v diagnostičnem laboratoriju. </t>
  </si>
  <si>
    <t xml:space="preserve">MALDI-TOF system is employed for the analysis of cell proteins according to the principles of mass spectrometry aiming for the identification of microbes in a diagnostic laboratory. </t>
  </si>
  <si>
    <t>5,66 eur / vzorec (všteto delo in material…brez DDV)</t>
  </si>
  <si>
    <t>2,56 eur na vzorec</t>
  </si>
  <si>
    <t>3,10 eur na vzorec</t>
  </si>
  <si>
    <t>5,66 eur  na vzorec</t>
  </si>
  <si>
    <t>4, 17, 25, 35</t>
  </si>
  <si>
    <t>Paket-16 (št. nakupa: 1)</t>
  </si>
  <si>
    <t>Urška Zajc/Matjaž Ocepek</t>
  </si>
  <si>
    <t xml:space="preserve">J4-1769 </t>
  </si>
  <si>
    <t>Majda Golob</t>
  </si>
  <si>
    <t>Covaris M220 Focused ultrasonikator</t>
  </si>
  <si>
    <t>Covaris M220 Focused-ultrasonicator</t>
  </si>
  <si>
    <t>The equipment is aviable to treined researchers after previous agreement with the guardian of the equipment (skrbnik opreme)</t>
  </si>
  <si>
    <t xml:space="preserve">Ultrasonikator Covaris se uporablja pri pripravi knjižnic za NGS analize (mehanska fragmentacija DNA) ter pri pripravi vzorcev mikobakterij za MALDI-TOF identifikacijo. </t>
  </si>
  <si>
    <t>Covaris ultrasonicator is employed for NGS library preparation (mechanical fragmentation of DNA) and for sample preparation prior to MALDI-TOF identification of mycobacteria.</t>
  </si>
  <si>
    <t>P4-0053        P-17</t>
  </si>
  <si>
    <t>Računalniški tomograf SOMATOM Scope</t>
  </si>
  <si>
    <t>Computed tomography</t>
  </si>
  <si>
    <t>CT slikanja opravljamo tudi za zunanje uporabnike. Naročila sprejemamo na telefon 01 4779 277, ali preko e-pošte: rentgen@vf.uni-lj.si</t>
  </si>
  <si>
    <t>Email: rentgen@vf.uni-lj.si</t>
  </si>
  <si>
    <t>CT aparat naredi slike preseka nekega področja telesa in s tem omogoča vpogled v notranjost  telesa brez kirurškega rezanja.</t>
  </si>
  <si>
    <t>A CT scan produce cross sectional (tomographic) images of specific areas of a scaned object, allowing the user to see inside the body without cutting.</t>
  </si>
  <si>
    <t>Okvirna cena CT slikanja z narkozo in interpretacijo je 350 do 420 eur (v ceno je vključen DDV), odvisno od števila preiskovanih področij in uporabe kontrastnega sredstva</t>
  </si>
  <si>
    <t>Paket-17 (št. nakupa: 1)</t>
  </si>
  <si>
    <t>UL Veterinarska fakulteta</t>
  </si>
  <si>
    <t>Onkološki inštitut</t>
  </si>
  <si>
    <t>P2-0249</t>
  </si>
  <si>
    <t>UL Fakulteta za elektrotehniko</t>
  </si>
  <si>
    <t>Klinična diagnostika pacientov</t>
  </si>
  <si>
    <t>0406-019</t>
  </si>
  <si>
    <t xml:space="preserve">P4-0092        P-17           </t>
  </si>
  <si>
    <t>Jožica Dolenc</t>
  </si>
  <si>
    <t>Masni detektor Agilent 7010B TQ MS s plinskim kromatografom</t>
  </si>
  <si>
    <t xml:space="preserve">Mass spectrometric detector with gas chromatograph </t>
  </si>
  <si>
    <t>Dogovor o uporabi je možen kadarkoli na e-naslov jozica.dolenc@vf.uni-lj.si ali telefonsko od 7.00 do 15.00 ure med ponedeljkom in petkom.</t>
  </si>
  <si>
    <t>email:                 jozica.dolenc@vf.uni-lj.si</t>
  </si>
  <si>
    <t xml:space="preserve">Masni spektrometer je univerzalni detektor, uporaben v kombinaciji s plinsko kromatografijo. Naše aplikacije so povezane z iskanjem in določanjem ostankov veterinarskih zdravil in prepovedanih snovi v živilih živalskega izvora ter urinu in plazmi. </t>
  </si>
  <si>
    <t xml:space="preserve">Mass spectrometer is an univerzal detector which can be used in combination with gas chromatography. In our applications we identify and determine drug residues and banned substances in food of animal origin and urine and plasma. </t>
  </si>
  <si>
    <t>115816      115817     115818</t>
  </si>
  <si>
    <t>Cena ure na napravi znaša 74,49 EUR, pri čemer je všteta uporaba opreme in delo strokovnjaka.</t>
  </si>
  <si>
    <t>Paket-17 (št. nakupa: 2)</t>
  </si>
  <si>
    <t>0406-020</t>
  </si>
  <si>
    <t>Tanja Švara</t>
  </si>
  <si>
    <t>CLEARVUE 100-240V APARAT ZA POKRIVANJE OBARV. TKIVNIH REZIN</t>
  </si>
  <si>
    <t>CLEARVUE 100-240V</t>
  </si>
  <si>
    <t>Po predhodnem dogovoru je oprema dostopna vsem raziskovalcem VF. Dogovor o uporabi je možen na e-naslov tanja.svara@vf.uni-lj.si ali telefonsko od 7.00 do 15.00 ure med ponedeljkom in petkom.</t>
  </si>
  <si>
    <t>The equipment is accessible to all VF researchers after prior agreement . The agreement is possible via e-mail tanja.svara@vf.uni-lj.si or telephone from 7.00 to 15.00 between Monday and Friday.</t>
  </si>
  <si>
    <t>Aparatura se uporablja za pokrivanje obarvanih histoloških rezin in citoloških razmazov.</t>
  </si>
  <si>
    <t>The equipment is used for covering stained histological tissue sections and cytological smears.</t>
  </si>
  <si>
    <t>Oprema je po predhodnem dogovoru na voljo vsem raziskovalcem na VF; v primeru večjega števila vzorcev pa mora uporabnik pokriti materialne stroške</t>
  </si>
  <si>
    <t>Ne moremo oceniti. Aparaturo smo dobili konec leta 2018</t>
  </si>
  <si>
    <t>Ne moremo uvrstiti v nobeno od kategorij</t>
  </si>
  <si>
    <t>Neizučeni uporabniki ne bodo uporabljali aparature.</t>
  </si>
  <si>
    <t>Urška Jamnikar Ciglenečki</t>
  </si>
  <si>
    <t>REAL TIME QUANT STUDIO</t>
  </si>
  <si>
    <t>Oprema je dostopna raziskovalcem, ki so usposobljeni za delo z njo po predhodnem dogovoru.</t>
  </si>
  <si>
    <t xml:space="preserve">The equipment is aviable to trained research personnel after previous agreement with the guardian of the equipment </t>
  </si>
  <si>
    <t>Aparatura se uporablja za genotipizacijo, analizo ekspresije miRNA in genov, zaznavanje prisotnosti ali odsotnosti nukleinskih kislin, identifikacijo in analizo krivulje taljenja DNA.</t>
  </si>
  <si>
    <t xml:space="preserve">The QuantStudio 3 system is used for genotyping, miRNA and gene expression analysis, presence/absence detection, strain identification, and melt curve analysis. </t>
  </si>
  <si>
    <t>Urška Jamnikar Ciglenečki, Urška Henigman, Manja Križman, Jan Plut, Petra Raspor Lainšček</t>
  </si>
  <si>
    <t>monitoring zoonoz</t>
  </si>
  <si>
    <t>Urška Jamnikar Ciglenečki, Urška Henigman, Manja Križman, Petra Raspor Lainšček</t>
  </si>
  <si>
    <t>Urška Kuhar, Darja Kušar, Tina Pirš</t>
  </si>
  <si>
    <t xml:space="preserve">28450,  24296, 24598 </t>
  </si>
  <si>
    <t>SISTEM ZA MIKROFLUIDNE ANALIZE LABCHIP GX TOUCH, 24</t>
  </si>
  <si>
    <t xml:space="preserve"> LABCHIP GX TOUCH 24</t>
  </si>
  <si>
    <t>Po predhodnem dogovoru je oprema dostopna raziskovalcem, ki so usposobljeni za delo z njo.</t>
  </si>
  <si>
    <t xml:space="preserve">Instrument PerkinElmer LabChip GX Touch 24 omogoča avtomatizirano, hitro in občutljivo kvantitativno analizo nukleinskih kislin. Analiza je zelo hitra: vzorčevanje poteka neposredno iz mikrotitrske plošče, brez uporabe gelov, analiza posameznega vzorčka traja od 30 do 150 sekund, odvisno od aplikacije. Sistem z uporabo ustreznih reagentov in čipov podpira širok nabor različnih analiz, ki vključujejo analize DNA (celotna genomska DNA ali fragmenti različnih dolžin) in RNA, pri čemer ponuja tako kvantitativne rezultate (koncentracija in velikost fragmentov) kot tudi numerično oceno integritete RNA ali genomske DNA. Idealen je tudi za analizo knjižnic za sekveniranje naslednje generacije.
</t>
  </si>
  <si>
    <t xml:space="preserve">PerkinElmer LabChip GX Touch 24 instrument enables automated, fast and sensitive quantitative analysis. </t>
  </si>
  <si>
    <t xml:space="preserve">	0406-021 </t>
  </si>
  <si>
    <t>Milka Vrecl Fazarinc</t>
  </si>
  <si>
    <t>Modularni večnamenski čitalec plošč Tristar2 S LB 942</t>
  </si>
  <si>
    <t xml:space="preserve">
 TriStar² LB 942 Multimode Microplate Reader</t>
  </si>
  <si>
    <t xml:space="preserve">42152,15 eur </t>
  </si>
  <si>
    <t xml:space="preserve">Po predhodnem dogovoru je oprema dostopna raziskovalcem VF in zunanjim uporabnikom. </t>
  </si>
  <si>
    <t>The equipment is available for individual researchers at the VF and external users by prior arrangement.</t>
  </si>
  <si>
    <t>Modularni večnamenski čitalec plošč Tristar2 S LB 942 omogoča merjenje luminiscence, fluorescence. in absorbance ter signalov FRET, BRET2 in nanoBRET. Sistem vključuje dva avtomatska injektorja (razpon 10 do 100 µl), nadzor temperature (5 - 42°C), monokromator (območje merjenja 200 – 1000 nm) in detekcijski modul za AlphaScreen teste.</t>
  </si>
  <si>
    <t xml:space="preserve">Luminescence, fluorescence, and absorbance measurement including FRET, BRET2 and nanoBRET signals. The system includes two automatic injectors (range 10 to 100 µl), temperature control (5 - 42 ° C), monochromator (measuring range 200 - 1000 nm) in the detector module for AlphaScreen. </t>
  </si>
  <si>
    <t>Uporabniki opreme sami krijejo materialne stroške povezane z izvajanjem meritev</t>
  </si>
  <si>
    <t>1708,00 (redni servis)</t>
  </si>
  <si>
    <t xml:space="preserve">5 (zaradi Covid-19 v letu 2020) </t>
  </si>
  <si>
    <t xml:space="preserve"> https://www.vf.uni-lj.si/podrocje/raziskovalna-oprema  </t>
  </si>
  <si>
    <t xml:space="preserve">Paket_18 (Zap. št.  Nakupa 2) </t>
  </si>
  <si>
    <t>??</t>
  </si>
  <si>
    <t>P4 - 0053</t>
  </si>
  <si>
    <t>mlada raziskovalka</t>
  </si>
  <si>
    <t>Maša Mavri</t>
  </si>
  <si>
    <t>BI-RS/20-21-045</t>
  </si>
  <si>
    <t>Milka Vrecl</t>
  </si>
  <si>
    <t>Rupnik Saša</t>
  </si>
  <si>
    <t>MilkoScan 7RM</t>
  </si>
  <si>
    <t>FT-IR spekrtometer omogoča merjenje maščob, beljakovin, laktoze, uree,suhe snovi, zmrziščne točke, BHB in acetona v mleku</t>
  </si>
  <si>
    <t>Determination of milkfat, protein, lactose content and freezin point with mid-infrared spectrometry</t>
  </si>
  <si>
    <t>https://www.vf.uni-lj.si/podrocje/raziskovalna-oprema</t>
  </si>
  <si>
    <t>Marija Ovsenek</t>
  </si>
  <si>
    <t>0406-022</t>
  </si>
  <si>
    <t>Marija Nemec</t>
  </si>
  <si>
    <t xml:space="preserve">Avtomatski biokemijski analizator RX Daytona Plus </t>
  </si>
  <si>
    <t>Automated biochemical analyser</t>
  </si>
  <si>
    <t xml:space="preserve">Opremo lahko  uporabljajo za to usposobljene osebe, zaposlene na VF. Cene so določene v ceniku UL VF. </t>
  </si>
  <si>
    <t>The equipment can only be used by trained personnel employed at VF. For customers, the price is defined in the VF pricelist.</t>
  </si>
  <si>
    <t>Avtomatski biokemijski analizator RX Daytona+ omogoča analizo krvnega seruma in plazme ter nekaterih drugih bioloških materialov (mleko, urin, cerebrospinalna tekočina). Aparat omogoča merjenje vsebnosti metabolitov, mikro in makroelementov, elektrolitov, encimov, antioksidantov in specifičnih kazalcev vnetja (CRP, haptoglobin, serum amiloid A).</t>
  </si>
  <si>
    <t>The RX Daytona + automatic biochemical analyzer enables the analysis of blood serum and plasma and some other biological materials (milk, urine, cerebrospinal fluid). The analyzer allows the measurement of the concentration of metabolites, micro and macroelements, electrolytes, enzymes, antioxidants and specific indicators of inflammation (CRP, haptoglobin, serum amyloid A).</t>
  </si>
  <si>
    <t>Cena ure na napravi znaša toliko, kot je vredna režijska ura tehničnega sodelavca ali strokovnjaka, ki sodeluje pri izvajanju preiskav. Vrednoti se porabljeni čas za izvedbo.</t>
  </si>
  <si>
    <t>še ni bil servisiran - predvideni približni strošek znaša 2.800,00 (letni servis)</t>
  </si>
  <si>
    <t xml:space="preserve">Ne moremo oceniti. Aparaturo smo pred kratkim dobili </t>
  </si>
  <si>
    <t>dr. Gabrijela Tavčar-Kalcher</t>
  </si>
  <si>
    <t>07811</t>
  </si>
  <si>
    <t>Sistem za tekočinsko kromatografijo (HPLC) z UV/VIS in fluorescenčnim detektorjem</t>
  </si>
  <si>
    <t>HPLC system with UV/VIS and fluorescence detector</t>
  </si>
  <si>
    <t xml:space="preserve">Oprema je po predhodnem dogovoru na voljo dostopna raziskovalcem VF in zunanjim uporabnikom, ki so usposobljeni za delo z njo. </t>
  </si>
  <si>
    <t>The equipment is available for trained researchers at the VF and external users by prior arrangement.</t>
  </si>
  <si>
    <t>UV/VIS in fluorescenčni detektor sta univerzalna detektorja, ki se ju lahko uporablja v kombinaciji s HPLC. Naše aplikacije so povezane z določanjem mikotoksinov, kokciodiostatikov, vitaminov v krmi in živilih živalskega izvora.</t>
  </si>
  <si>
    <t xml:space="preserve">UV/VIS and fluorescence are univerzal detectors which can be used in combination with HPLC. In our applications we identify and determine micotoxins, cocciodiostats, vitamins in feed and food of animal origin. </t>
  </si>
  <si>
    <t>117631	Separacijski modul
117632	UV/VIS detektor
117633	Fluorescenčni detektor
117634	Računalnik
117635	Računalniški ekran</t>
  </si>
  <si>
    <t>Oprema je po predhodnem dogovoru na voljo dostopna raziskovalcem VF in zunanjim uporabnikom, ki so usposobljeni za delo z njo. V primeru večjega števila vzorcev pa mora uporabnik pokriti materialne stroške.</t>
  </si>
  <si>
    <t xml:space="preserve">Paket_19 (Zap. št.  Nakupa 1) </t>
  </si>
  <si>
    <t>Irena Indihar, Gabrijela Tavčar Kalcher</t>
  </si>
  <si>
    <t>Uradni nadzor, analize za naročnike</t>
  </si>
  <si>
    <t xml:space="preserve"> dr.Jana Avberšek</t>
  </si>
  <si>
    <t>Pomnoževalnik PCR v realnem času (QuantStudio 5 Real-Time PCR System)</t>
  </si>
  <si>
    <t>Real-time PCR QuantStudio 5 Real-Time PCR System</t>
  </si>
  <si>
    <t xml:space="preserve">Oprema je po predhodnem dogovoru dostopna raziskovalcem VF in zunanjim uporabnikom, ki so usposobljeni za delo z njo. </t>
  </si>
  <si>
    <t>Aparatura QuantStudio 5 se uporablja za kvalitativno in kvantitativno (absolutna in relativna kvantifikacija) dokazovanje nukleinskih kislin, spremljanje izražanja genov ter druge aplikacije.</t>
  </si>
  <si>
    <t>The QuantStudio 5 system is used for qualitative and quantitative (absolute and relative quantification) detection of nucleic acids, gene expression analysis and other aplications.</t>
  </si>
  <si>
    <t>0117921</t>
  </si>
  <si>
    <t>uporaba aparature brezplačna, uporabnik mora pokriti materialne stroške preiskave</t>
  </si>
  <si>
    <t>Paket_20 (Zap. Št. Nakupa_101</t>
  </si>
  <si>
    <t>Avberšek, Kušar, Papić, Zajc, Kavalič, Bandelj, Šimenc</t>
  </si>
  <si>
    <t>J4-3093</t>
  </si>
  <si>
    <t>Ocepek, Zajc, Kušar, Kavalič</t>
  </si>
  <si>
    <t>J4-4558</t>
  </si>
  <si>
    <t>Avberšek, Golavšek, Kušar, papić, Kavalič</t>
  </si>
  <si>
    <t>V2-2247</t>
  </si>
  <si>
    <t>Avberšek, Kušar</t>
  </si>
  <si>
    <t>Odredba, Monitoring zoonoz (NVI), analize za naročnike</t>
  </si>
  <si>
    <t>Avberšek, Kušar, Papić, Zajc, Kavalič</t>
  </si>
  <si>
    <t>pogodba MORS</t>
  </si>
  <si>
    <t>Avberšek, Kušar, Ocepek, Zajc, Kavalič</t>
  </si>
  <si>
    <t>dr. Vesna Cerkvenik Flajs</t>
  </si>
  <si>
    <t>08602</t>
  </si>
  <si>
    <t>Visokozmogljiv tekočinski kromatograf (angl. High Performance Liquid Chromatograph - HPLC) z detektorjem z nizom diod (angl. Diode Array Detection - DAD) in fluorescenčnim detektorjem</t>
  </si>
  <si>
    <t>High Performance Liquid Chromatograph - HPLC - Diode Array Detection - DAD</t>
  </si>
  <si>
    <t>59.455,13</t>
  </si>
  <si>
    <t>Oprema je po predhodnem dogovoru dostopna raziskovalcem VF in zunanjim uporabnikom, ki so usposobljeni za delo z njo.</t>
  </si>
  <si>
    <t xml:space="preserve">Sistem HPLC-DAD/FLU deluje na področju forenzike in ekotoksikologije v veterinarski medicini. Meritve se izvajajajo za biološke in okoljske vzorce, substance pa vključujejo endokrine motilce, veterinarska zdravila, biocide, pesticide idr. </t>
  </si>
  <si>
    <t xml:space="preserve">The HPLC-DAD/FLU system works in the field of forensics and ecotoxicology in veterinary medicine. Measurements are performed for biological and environmental samples, and substances include endocrine disruptors, veterinary drugs, biocides, pesticides, etc. </t>
  </si>
  <si>
    <t>kvarterna črpalka                               117993
vzorčevalnik                                      117994
večkolonski termostat                        117995
DAD detektor                                    117996
fluorescenčni detektor                       117997
računalnik                                          117998
monitor                                              117999</t>
  </si>
  <si>
    <t>Uporabnik mora pokriti materialne stroške analiz in porabljeni čas strokovnjaka, ki sodeluje pri uporabi opreme.</t>
  </si>
  <si>
    <t xml:space="preserve">še ni bil servisiran, približni strošek letnega servisa znaša 2,000,00 EUR   </t>
  </si>
  <si>
    <t>Paket_20 (Zap. Št. Nakupa_038</t>
  </si>
  <si>
    <t>Neizučeni uporabniki opreme ne bodo uporabljali.</t>
  </si>
  <si>
    <t>Vesna Cerkvenik Flajs</t>
  </si>
  <si>
    <t>0406-021</t>
  </si>
  <si>
    <t>dr. Urška Kuhar</t>
  </si>
  <si>
    <t>MiSeq System za sekvenciranje naslednje generacije (Illumina)</t>
  </si>
  <si>
    <t>MiSeq System for the next-generation sequencing</t>
  </si>
  <si>
    <t xml:space="preserve">Po predhodnem dogovoru s skrbnikom je oprema dostopna raziskovalcem, ki so usposobljeni za delo z njo. Zaradi specifičnosti opreme mora biti skrbnik opreme navzoč ves čas dela na opremi. </t>
  </si>
  <si>
    <t>The equipment is aviable to trained researchers after previous agreement with guardian of the equipment (skrbnik opreme).</t>
  </si>
  <si>
    <t xml:space="preserve">Sistem MiSeq (Illumina) je sistem za sekvenciranje naslednje generacije (NGS), ki omogoča pridobitev velike količine zaporedij DNA visoke kakovosti. MiSeq je hiter in fleksibilen sekvenator, ki omogoča hitro sekvenciranje amplikonov, tarčnih regij DNA, tarčnih RNA, 16S rRNA in celotnih genomov bakterij ali virusov. Bioinformatsko analizo podatkov izvaja usposobljeno osebje.  </t>
  </si>
  <si>
    <t xml:space="preserve">MySeq System enables high-throughput massive parallel sequencing (next- generation sequencing, NGS). High quality genome, metagenomic or other data can be obtained for various types of samples. Bioinformatic data analyses can be performed by the trained personnel.   </t>
  </si>
  <si>
    <t>Oprema je po predhodnem dogovoru na voljo dostopna raziskovalcem VF in zunanjim uporabnikom, ki so usposobljeni za delo z njo.Zunanji uporabniki morajo pokriti stroške materiala</t>
  </si>
  <si>
    <t>nova oprema</t>
  </si>
  <si>
    <t>Paket_21 (Zap. Št. Nakupa_078</t>
  </si>
  <si>
    <t>nova oprema - šele začenjamo z uporabo</t>
  </si>
  <si>
    <t>prof. dr. Martin Dobeic (dr. Štefan Pintarič)</t>
  </si>
  <si>
    <t xml:space="preserve">	04576 (04576)</t>
  </si>
  <si>
    <t>Olfaktometer</t>
  </si>
  <si>
    <t>Olfactometer T09</t>
  </si>
  <si>
    <t>Montaža opreme ni zaključena (dela za vzpostavitev opreme bodo predvidoma zaključena do konca meseca marca 2024</t>
  </si>
  <si>
    <t>The installation of the equipment is not yet completed (by the end of March 2024)</t>
  </si>
  <si>
    <t>Meritve neugodnih vonjev</t>
  </si>
  <si>
    <t>Odor measurements</t>
  </si>
  <si>
    <t>Paket_21 (Zap. Št. Nakupa_079</t>
  </si>
  <si>
    <t>dr. Modest Vengušt</t>
  </si>
  <si>
    <t>K-laser cube performance 30 za podporo kliničnim raziskavam in podiplomskemu izobraževanju</t>
  </si>
  <si>
    <t>K - LASER CUBE PERFORMANCE 30, Class 4 therapeutic laser</t>
  </si>
  <si>
    <t>Uporablja se za veterinarsko rehabilitacijo in fizioterapijo po specialnih protokolih. Pri uporabi se izkorišča naslednje učinke: proti vnetni, proti bolečinski, izboljšana žilna aktivnost, izboljšanje delovanja živcev, izboljšana metabolna aktivnost, hitrejše celjenje ran.</t>
  </si>
  <si>
    <t>K - laser is used in veterinary rehabilitation and physiotherapy with special protocols.
K-laser therapy has an anti-edematous effect, has a positive effect on pain receptors, increases the formation of new capillaries, improves nerve function after injuries, increases metabolic activity and improves wound healing.</t>
  </si>
  <si>
    <t>0118188 - 011818802</t>
  </si>
  <si>
    <t>Paket_21 (Zap. Št. Nakupa_080</t>
  </si>
  <si>
    <t>dr. Aleksandra Domanjko Petrič</t>
  </si>
  <si>
    <t>Rentgenski aparat s fluoroskopijo za diagnostiko in raziskovanje</t>
  </si>
  <si>
    <t xml:space="preserve">X-ray unit with fluoroscopy for diagnostic imaging and research </t>
  </si>
  <si>
    <t>399 489,54</t>
  </si>
  <si>
    <t>Opremo lahko uporabljajo le za to usposobljene osebe, zaposlene na VF. Cene so določene v ceniku UL VF. Rentgenske preiskave opravljamo tudi za zunanje uporabnike. Naročila sprejemamo na telefon 01 4779 277 po e-pošti rentgen@vf.uni-lj.si</t>
  </si>
  <si>
    <t>Only for authorized presons. Prices are defined in the price list of UL VF. Radiographic studies may also performed for external users. The appointments can be scheduled on 01 4779 277 or by email rentgen@vf.uni-lj.si</t>
  </si>
  <si>
    <t xml:space="preserve">Oprema je primerna za rentgensko diagnostiko patologije mišičnoskeletnega sistema ter organov  prsne in trebušne votline  pri  malih in velikih živalih </t>
  </si>
  <si>
    <t xml:space="preserve">The equipment may be used for radiographic imaging  of the musculoskeletal system, thorax and abdomen of small and large animals. </t>
  </si>
  <si>
    <t>3.680,00+DDV</t>
  </si>
  <si>
    <t>Paket_21 (Zap. Št. Nakupa_081</t>
  </si>
  <si>
    <t>dr. Nataša Šterbenc</t>
  </si>
  <si>
    <t>Pretočni citometer s sorterjem BD FACSAria III / Cell Sorter 3 Laser ACDU 5B/3R/2UV</t>
  </si>
  <si>
    <t>Flow cytometer - Cell Sorter BD FACSAria III / Cell Sorter 3 Laser ACDU 5B/3R/2UV</t>
  </si>
  <si>
    <t>Oprema bo po predhodnem dogovoru dostopna raziskovalcem VF in zunanjim uporabnikom. Opremo lahko  uporabljajo za to usposobljene osebe, zaposlene na VF. Za stranke je cena opredeljena v ceniku VF - pri uporabi za raziskovalno delo se zaračunajo stroški dela in porabljenega materiala.</t>
  </si>
  <si>
    <t>The equipment is accessible to all VF researchers and external users by prior arrangement. The equipment can be used by qualified VF staff. For clients, the price is defined in the VF price list - if used for research, the cost of labour and materials used will be charged.</t>
  </si>
  <si>
    <t xml:space="preserve">Sistem BD FACSAria III Cell Sorter je hitra, vsestranska in zmogljiva tehnika, ki omogoča kvalitativno in kvantitativno oceno več parametrov posameznih celic in delcev. Zaradi prilagodljivosti pretočne citometrije in zanesljivosti rezultatov je ta tehnologija postala ključna tudi v veterinarski medicini, s številnimi klinično-diagnostičnimi aplikacijami na področju imunologije, hematologije, andrologije, veterinarske onkologije ter pri delu z matičnimi celicami. Na področju veterinarske andrologije bo pretočni citometer pomembno pripomogel k optimizaciji zamrzovanja semena in sortiranja semena v sodelovanju z osemenjevalnimi centri </t>
  </si>
  <si>
    <t>The BD FACSAria III Cell Sorter system is a fast, versatile and powerful method that allows qualitative and quantitative assessment of several parameters of single cells and particles. Due to the flexibility of flow cytometry and the reliability of the results, this technology is also crucial in veterinary medicine with numerous clinical diagnostic applications in the field of immunology, haematology, andrology, veterinary oncology and when working with stem cells. In the field of veterinary andrology, the flow cytometer will contribute significantly to optimising semen freezing and semen sorting in collaboration with insemination stations.</t>
  </si>
  <si>
    <t>143,58 (Cena letnega servisa je cca. 4.680,00 EUR + DDV Potrebno je upoštevati še približni 5% letni dvig cen).</t>
  </si>
  <si>
    <t>Paket_21 (Zap. Št. Nakupa_082</t>
  </si>
  <si>
    <t>192,39 (Neusposobljene osebe opreme ne bodo uporabljale).</t>
  </si>
  <si>
    <t>UL Veterinarska fakulteta - analize bodo izvajale osebe, zaposlene na VF, ki bodo usposobljene za delo s FC</t>
  </si>
  <si>
    <t xml:space="preserve"> Analize semana</t>
  </si>
  <si>
    <t>KGZS, Osemenjevalni center Preska in Osemenjevalno središče Ptuj - analize bodo izvajale osebe, zaposlene na VF, ki bodo usposobljene za delo s FC</t>
  </si>
  <si>
    <t>Analize za naročnike</t>
  </si>
  <si>
    <t>Metka Voga, Valentina Kubale Dvojmoč, Maja Zakošek Pipan, Primož Klinc, Mateja Bogataj, Nataša Šterbenc</t>
  </si>
  <si>
    <t>INŠTITUT ZA HMELJARSTVO IN PIVOVARSTVO SLOVENIJE</t>
  </si>
  <si>
    <t>dr.Radišek Sebastjan,</t>
  </si>
  <si>
    <t>20162</t>
  </si>
  <si>
    <t>Oprema za izvajanje raziskovalnih in diagnostičnih laboratorijskih analiz s področja fitopatologije</t>
  </si>
  <si>
    <t>Equpment for giagnostic research in phytophatology</t>
  </si>
  <si>
    <t>Oprema je lahko na voljo ostalim raziskovalnim organizacijam max do 20% uporabe.Podrobnosti se definirajo v pogodbi</t>
  </si>
  <si>
    <t>Equipment could be accessible in joint use to other research institutions max.to 20%.Terms and conditions should be defined by the contract</t>
  </si>
  <si>
    <t>Oprema omogoča delo z mikroorganizmi(glive,bakterije) in detekcijo pri molekularnih analizah</t>
  </si>
  <si>
    <t>Equpment manage manipulation with microorganisms(fungi.bacteria) and molekular detection</t>
  </si>
  <si>
    <t>32956-komora mikrobiološka telstar biosta-laminar/ Laminarium chamber</t>
  </si>
  <si>
    <t>http://www.ihps.si/raziskave-in-razvoj/oprema/</t>
  </si>
  <si>
    <t>P4-0077</t>
  </si>
  <si>
    <t>dr.Radišek Sebastjan in tehnični sodelavci</t>
  </si>
  <si>
    <t>32953-parni sterilizator systec 3870 ELV / Steam sterilizator – avtoclav</t>
  </si>
  <si>
    <t>32958-Genius bio digital sistem za arhiviranje agaroze / Digital system for photo agarose gels</t>
  </si>
  <si>
    <t xml:space="preserve">32954-hibridizacijska pečica / Hibridization chamber </t>
  </si>
  <si>
    <t>dr.Iztok Jože Košir</t>
  </si>
  <si>
    <t>17916</t>
  </si>
  <si>
    <t>Plinski kromatograf z masno selektivno detekcijo in avtomatskim vzorčevalnikom tekočih vzorcev, plinske faze in plinske faze vezane na trdni nosilec s standardarno knjižnico masnih spektrov NIST</t>
  </si>
  <si>
    <t>Equipment for chemical analytical research</t>
  </si>
  <si>
    <t>Oprema  omogoča kvalitativno in kvantitativno določanje spojin v enostavnih in kompleksnih matriksih</t>
  </si>
  <si>
    <t>the equipment enables the qualitative and quantitative determinatitionof compounds in simpole and complex matrices</t>
  </si>
  <si>
    <t>33782-Plinski kromatograf</t>
  </si>
  <si>
    <t>J4-2545</t>
  </si>
  <si>
    <t>dr. Iztok Jože Košir in sodelavci</t>
  </si>
  <si>
    <t>doc.dr. Andreja Čerenak</t>
  </si>
  <si>
    <t>18828</t>
  </si>
  <si>
    <t>Sistem QuantStudioTM3-Real-Time PCR (A28136)</t>
  </si>
  <si>
    <t xml:space="preserve">QuantStudioTM3-Real-Time PCR System (A28136) </t>
  </si>
  <si>
    <t>Oprema je instrument za genotipizacijo, miRNA, gensko ekspresijo, kvantitativno detekcijo patogenov, alelno diskriminizacijo (SNP), identifikacijo sevov ter HRM analizo</t>
  </si>
  <si>
    <t>The equipment is instrumental for genotyping, miRNA, gene expression, quantitative pathogen detection, allele discrimination (SNP), strain identification and HRM analysis.</t>
  </si>
  <si>
    <t>33901-Sistem QuantStudioTM3-Real-Time PCR (A28136)</t>
  </si>
  <si>
    <t>doc.dr.Andreja Čerenak in tehnični sodelavci</t>
  </si>
  <si>
    <t>Kromatografski sklop tekočinski kromatograf z detektorjema (detektor na niz diod in detektor na merjenje refraktometričnega indeksa) in plinski kromatograf s plamensko ionizacijskim detektorjem</t>
  </si>
  <si>
    <t>Chromatography set-up liquid chromatograph with detectors (diode array detector and refractive index detector) and gas chromatograph with flame ionisation detector</t>
  </si>
  <si>
    <t>Oprema omogoča kvalitativno in kvantitativno določanje organskih spojin v različnih rastlinskih tkivih in prehrambnih produktih kot so jedilna olja, alkoholne in brezalkoholne pijače ter v eteričnih oljih.</t>
  </si>
  <si>
    <t>The equipment enables the qualitative and quantitative determination of organic compounds in various plant tissues and food products such as edible oils, alcoholic and non-alcoholic beverages and in essential oils.</t>
  </si>
  <si>
    <t>3400800- PLINSKI KROMATOGRAF GC889OB
3400801-HPLC 1260 INFINITY II-</t>
  </si>
  <si>
    <t>izr.prof.dr. Andreja Čerenak</t>
  </si>
  <si>
    <t>Eksperimentalna pivovarna</t>
  </si>
  <si>
    <t>Experimental brewery</t>
  </si>
  <si>
    <t>Oprema omogoča izvedbo poskusnih varjenja piva z različnimi pivovarskimi surovinami, s široko paleto tehnoloških pristopov.</t>
  </si>
  <si>
    <t>The equipment enables trial brewing of beer with various brewing raw materials, with a wide range of technological approaches.</t>
  </si>
  <si>
    <t>3404860-VRELNO ZORILNI TANK ZMIX 500 (1);   3404870-VRELNO ZORILNI TANK ZMIX 500 (2);     3404880-VARILNICA BHM 250 L EU OIL</t>
  </si>
  <si>
    <t>Univerza v Ljubljani, Fakulteta za matematiko in fiziko</t>
  </si>
  <si>
    <t>Miha Ravnik</t>
  </si>
  <si>
    <t>Računalniška gruča Asgard (Paket 13)</t>
  </si>
  <si>
    <t>Asgard Computing cluster</t>
  </si>
  <si>
    <t>Oddaljeni dostop v skladu z razpoložljivostjo opreme in v dogovoru s kontaktno osebo</t>
  </si>
  <si>
    <t>Remote access upon request - check the availability with the contact person.</t>
  </si>
  <si>
    <t>Gruča računalnikov z okoli 170 procesorskimi jedri, namenjena intenzivnemu numeričnemu računstvu.</t>
  </si>
  <si>
    <t>Computer cluster (170 processor cores approx.) for numerically intensive computation.</t>
  </si>
  <si>
    <t>http://www.fmf.uni-lj.si/si/</t>
  </si>
  <si>
    <t xml:space="preserve">Primož Ziherl </t>
  </si>
  <si>
    <t>P1-0188</t>
  </si>
  <si>
    <t xml:space="preserve">Gregor Skok </t>
  </si>
  <si>
    <t>MRIC</t>
  </si>
  <si>
    <t>Hibridna računalniška gruča za intenzivno vzporedno računanje in multidisciplinarno rabo - gruča Olimp (Paket 16)</t>
  </si>
  <si>
    <t>Hybrid computer cluster for intensive parallel computation and multidisciplinary applications - Olimp</t>
  </si>
  <si>
    <t>Gruča računalnikov z okoli 240 procesorskimi jedri, namenjena intenzivnemu (tudi visoko paralelnemu) numeričnemu računstvu. Vsebuje tudi grafične procesne enote.</t>
  </si>
  <si>
    <t>Computer cluster (240 processor cores approx.) for numerically intensive (also highly parallel) computation. Contains also graphucal processing units.</t>
  </si>
  <si>
    <t>P1-0402</t>
  </si>
  <si>
    <t>Tomaž Prosen</t>
  </si>
  <si>
    <t>Računalniška gruča Grom</t>
  </si>
  <si>
    <t>Storm Computing cluster</t>
  </si>
  <si>
    <t>Gruča računalnikov z okoli 100 procesorskimi jedri, namenjena intenzivnemu numeričnemu računstvu.</t>
  </si>
  <si>
    <t>Computer cluster (100 processor cores approx.) for numerically intensive computation.</t>
  </si>
  <si>
    <t>Računalniška gruča Avalon</t>
  </si>
  <si>
    <t>Avalon Computing cluster</t>
  </si>
  <si>
    <t>Gruča računalnikov z okoli 360 procesorskimi jedri, namenjena intenzivnemu (tudi zmerno paralelnemu) numeričnemu računstvu.</t>
  </si>
  <si>
    <t>Computer cluster (360 processor cores approx.) for numerically intensive (also moderately parallel) computation.</t>
  </si>
  <si>
    <t>Računalniška gruča za intenzivno multidisciplinarno računanje – gruča Paket 17 v sklopu sistema računskih strežnikov Olimp</t>
  </si>
  <si>
    <t>Gruča v sklopu sistema računskih strežnikov Olimp s 432 procesorskimi nitmi za intenzivno (tudi visoko paralelno) numeričnemo računstvo.</t>
  </si>
  <si>
    <t>Computer cluster in a system of computer clusters Olimp with 432 processor cores approx. for numerically intensive (also highly parallel) computation.</t>
  </si>
  <si>
    <t xml:space="preserve"> Tomaž Zwitter</t>
  </si>
  <si>
    <t>Projekt TECANT</t>
  </si>
  <si>
    <t>Urban Simončič</t>
  </si>
  <si>
    <t>Gregor Skačej</t>
  </si>
  <si>
    <t>Računalniška gruča Valhala</t>
  </si>
  <si>
    <t>2018/2019</t>
  </si>
  <si>
    <t>Valhala Computing cluster</t>
  </si>
  <si>
    <t>Gruča računskih strežnikov s 180 procesorskimi jedri za intenzivno numerično računstvo.</t>
  </si>
  <si>
    <t>Computer cluster (180 processor cores) for numerically intensive computation.</t>
  </si>
  <si>
    <t>Blaž Jesenko</t>
  </si>
  <si>
    <t>Diskovno polje za intenzivno  obdelavo podatkov ter arhiviranje Mari</t>
  </si>
  <si>
    <t>Mari NAS storage</t>
  </si>
  <si>
    <t>Oddaljeni dostop za raziskovalce, ki je omogočen po dogovoru s kontaktno osebo. Diskovno polje je priklopljeno na vse gruče in na voljo vsem uporabnikom gruč.</t>
  </si>
  <si>
    <t>Remote access for researchers upon request. Disk field connected to clusters and available to all users of  clusters.</t>
  </si>
  <si>
    <t>Diskovno polje deluje v sklopu računskih gruč. Kapaciteta 0.5PB. Dostopno vsem raziskovalcem.</t>
  </si>
  <si>
    <t>The disk array operates as part of computational clusters. Capacity 0.5PB. Available to all researchers.</t>
  </si>
  <si>
    <t>Prenosna hiperspektralna kamera</t>
  </si>
  <si>
    <t>Handheld hyperspectral camera</t>
  </si>
  <si>
    <t>Uporaba za raziskovalce je omogočena po dogovoru s kontaktno osebo in ob prisotnosti strokovno usposobljenega uporabnika. Razpoložljivost opreme je odvisna od trenutnih raziskovalnih aktivnosti raziskovalne skupine za Medicinsko fiziko.</t>
  </si>
  <si>
    <t>Researchers can get access to the camera upon request. An experienced camera user must be handling the camera. The availibility of the camera depends on  present research activities in Medical physics research group.</t>
  </si>
  <si>
    <t>Prenosna hiperspektralna kamera na področju 400-1000 nm in ločlivostjo cca. 5 nm. Halogenski reflektorji in stojala.</t>
  </si>
  <si>
    <t>Handheld hyperspectral camera with 400-1000 nm spectral range and approx. 5 nm spectral resolution. Halogen light-sources and tripods.</t>
  </si>
  <si>
    <t>Računalniška gruča Valhala, širitev 2020/21</t>
  </si>
  <si>
    <t>2020/2021</t>
  </si>
  <si>
    <t>Valhala Computing cluster, upgrade</t>
  </si>
  <si>
    <t>Gruča računskih strežnikov s 192 procesorskimi jedri za intenzivno numerično računstvo.</t>
  </si>
  <si>
    <t>Computer cluster (192 processor cores) for numerically intensive computation.</t>
  </si>
  <si>
    <t>Oprema za realizacijo kvantne komunikacije (Paket 19)</t>
  </si>
  <si>
    <t>Research equipment for the development of quantum communication methods</t>
  </si>
  <si>
    <t>Oprema deluje v sklopu laboratorija za kvantno optiko. Namenjena je razvoju metod kvantne komunikacije</t>
  </si>
  <si>
    <t>The equipment is part of the Quantum Optics Laboratory. It is intended for the development of quantum communication methods.</t>
  </si>
  <si>
    <t>Rainer Kaltenbaek</t>
  </si>
  <si>
    <t>J2-2514</t>
  </si>
  <si>
    <t>Anton Ramšak</t>
  </si>
  <si>
    <t>Visoko‐spominsko intenzivna računalniška gruča (Paket 20)</t>
  </si>
  <si>
    <t xml:space="preserve">High-Memory Intensive Computing Cluster </t>
  </si>
  <si>
    <t>Gruča računskih strežnikov z 288 procesorskimi jedri in visokim spominom 2TB na rezino</t>
  </si>
  <si>
    <t xml:space="preserve">Computer cluster (288 processor cores) with high memory (2TB/node) </t>
  </si>
  <si>
    <t>Tomaž Zwitter</t>
  </si>
  <si>
    <t>Set za karakterizacijo in analizo površin in tankih plasti</t>
  </si>
  <si>
    <t>Kit for the characterization and analysis of surfaces and thin films</t>
  </si>
  <si>
    <t>Uporaba izbranega instrumenta za raziskovalce je omogočena po dogovoru s kontaktno osebo in ob prisotnosti strokovno usposobljenega uporabnika. Razpoložljivost opreme je odvisna od trenutnih raziskovalnih aktivnosti raziskovalnih skupin Svetloba in snov (P1-0192, kontaktna oseba I. Drevenšek-Olenik), Medicinska fizika (P1-0389, kontaktna oseba M. Milanič) In Raziskave atomov, molekul in struktur s fotoni in delci (P1-0112, kontaktna oseba D. Cvetko)</t>
  </si>
  <si>
    <t xml:space="preserve">The use of the selected instrument by researchers is subject to the agreement of the contact person and the presence of a qualified user. The availability of the equipment depends on the current research activities of the research groups Light and Matter (P1-0192, contact person I. Drevenšek-Olenik), Medical Physics (P1-0389, contact person M. Milanič) and Research on Atoms, Molecules and Structures with Photons and Particles (P1-0112, contact person D. Cvetko).
</t>
  </si>
  <si>
    <t>Set naprav za karakterizacijo in analizo površin in tankih plasti je namenjen slikanju površin in tankih plasti, raziskavam dinamičnih pojavov na površinah in v tankih plasteh ter generaciji fotoinduciranih procesov na/v njih. Sestavljen je iz treh naprav za slikanje in analizo površinske topografije na mikro in nano skalah; dveh specialnih kamer ter vlakenskega sunkovnega laserskega izvora .</t>
  </si>
  <si>
    <t>The Surface and Thin Film Characterization and Analysis Set is used to image surfaces and thin films, to investigate dynamic phenomena on surfaces and in thin films and to generate photo-induced processes on/in them. It consists of three devices for the imaging and analysis of surface topography at the micro and nano level: two special cameras and a fibre laser beam source.</t>
  </si>
  <si>
    <t>0014782, 0014850, 0014766, 0014783, 0015154, 0015147, 0015166</t>
  </si>
  <si>
    <t>https://www.fmf.uni-lj.si/sl/raziskave/raziskovalna-oprema/analizo-povrsin-in-tankih-plasti/</t>
  </si>
  <si>
    <t>3.4.</t>
  </si>
  <si>
    <t>3.4.3.</t>
  </si>
  <si>
    <t>I.Drevenšek Olenik</t>
  </si>
  <si>
    <t>Dean Cvetko</t>
  </si>
  <si>
    <t>Natan Osterman</t>
  </si>
  <si>
    <t>Sistem za fotostrukturiranje s polarizirano svetlobo</t>
  </si>
  <si>
    <t>Polarised Light Photostructuring System</t>
  </si>
  <si>
    <t>Sistem za fotostrukturiranje s polarizirano svetlobo bo omogočal konotrolirano spreminjanje lastnosti svetlobno občutljivih snovi z mikrometrsko natančnostjo s pomočjo polariziranega svetlobnega snopa. Sistem bo tudi namenjen strukturiranju fotoreaktivnih kemikalij v mikrofluidičnih kanalih.</t>
  </si>
  <si>
    <t>The system for photostructuring with polarised light will make it possible to change the properties of light-sensitive materials with the help of a polarised light beam in a controlled manner and with a precision in the micrometre range. The system will also be designed for the structuring of photoreactive chemicals in microfluidic channels.</t>
  </si>
  <si>
    <t>0015220, 0014851, 0014852, 0014853, 0015046, 0014765, 0014843, 0015218, 0015165, 0015226, 0015216</t>
  </si>
  <si>
    <t>https://www.fmf.uni-lj.si/sl/raziskave/raziskovalna-oprema/sistem-za-fotostrukturiranje/</t>
  </si>
  <si>
    <t>Hibridna CPU-GPU računalniška gruča</t>
  </si>
  <si>
    <t>Hybrid CPU-GPU compute cluster</t>
  </si>
  <si>
    <t>Kontakt preko stikov na: https://www.fmf.uni-lj.si/sl/raziskave/raziskovalna-oprema/cpu-gpu/Dogovor o primernosti in dostopnosti. Odobritev.</t>
  </si>
  <si>
    <t>Contact via information on: https://www.fmf.uni-lj.si/sl/raziskave/raziskovalna-oprema/cpu-gpu/ Agreement about appropriate use and availability.Approval.</t>
  </si>
  <si>
    <t>Hibridna CPU-GPU visoko-spominska intenzivna računalniška gruča z visoko količino dinamičnega RAM spomina in deloma vključenimi grafičnimi karticami. Oprema bo omogočila obravnavo velikih kolišin podatkov in nadalje reševanje fizikalnih problemov, v zadnjem času iz tem strojnega učenja in umetne inteligence.</t>
  </si>
  <si>
    <t>A hybrid, memory-intensive CPU-GPU computing cluster with a high proportion of dynamic RAM and partially integrated graphics cards. The equipment will enable the processing of large data clusters and promote the solution of physical problems, more recently also in the areas of machine learning and artificial intelligence.</t>
  </si>
  <si>
    <t>0014774, 0014777, 0014780, 0014796, 0014797, 0014798, 0014799, 0014800, 0014801, 0014802, 0014803, 0014804, 0014805, 0014806, 0014807, 0014808, 0014809, 0014810, 0014811, 0014812, 0014813, 0014814, 0014815, 0014816, 0014817, 0014818, 0014819</t>
  </si>
  <si>
    <t>https://www.fmf.uni-lj.si/sl/raziskave/raziskovalna-oprema/cpu-gpu/</t>
  </si>
  <si>
    <t>0.1</t>
  </si>
  <si>
    <t>0.4</t>
  </si>
  <si>
    <t>P1-0219</t>
  </si>
  <si>
    <t>P1-0291</t>
  </si>
  <si>
    <t>Primož Potočnik</t>
  </si>
  <si>
    <t>P1-0188M</t>
  </si>
  <si>
    <t>Gregor Skok</t>
  </si>
  <si>
    <t>Oddelek za fiziko</t>
  </si>
  <si>
    <t>Sistem za presevno optično slikanje bioloških in nebioloških vzorcev</t>
  </si>
  <si>
    <t>System for optical cross-sectional imaging of biological and non-biological samples</t>
  </si>
  <si>
    <t>Dostop do opreme mogoč v skladu z razpoložljivostjo opreme in v dogovoru s skrbnikom opreme.Pred začetkom dela mora biti skrbnik seznanjen s postopki in operacijami, za katere bo oprema uporabljena. Delo z opremo je mogoče samo pod nadzorom skrbnika opreme, v prostorih FMF in za postopke ter operacije, ki so bile predhodno dogovorjene. Če skrbnik opreme oceni, da nameravana uporaba ni skladna z navodili za uporabo opreme in bi lahko opremi  škodovala ali jo uničila, lahko skrbnik opreme zavrne dostop do opreme.</t>
  </si>
  <si>
    <t>Access to the equipment is possible in accordance with the availability of the equipment and in agreement with the equipment administrator. Before starting work, the administrator must be informed about the procedures and operations for which the equipment will be used. Work with the equipment is possible only under the supervision of the equipment administrator, in the FMF premises and for procedures and operations that have been previously agreed upon. If the equipment administrator determines that the intended use does not comply with the instructions for use of the equipment and could damage or destroy the equipment, the equipment administrator may refuse access to the equipment.</t>
  </si>
  <si>
    <t>Sistem za presevno optično slikanje je sestavljen iz laserskega sistema za osvetljevanje slikanega vzorca, optičnega sistema za vodenje in refrenčne meritve laserskega žarka, ojačevalnika slike s proženjem ter digitalne kamere. Sistem omogočal slikanje razmeroma debelih vzorcev tako bioloških kot nebioloških vzorcev.</t>
  </si>
  <si>
    <t>The optical cross-section imaging system consists of a laser system to illuminate the sample to be imaged, an optical system to guide and refract the laser beam, a triggered image intensifier and a digital camera. The system is able to image relatively thick samples, both biological and non-biological.</t>
  </si>
  <si>
    <t>0014784, 0014862, 0015191, 0015211</t>
  </si>
  <si>
    <t>https://www.fmf.uni-lj.si/sl/raziskave/raziskovalna-oprema/presevno-opticno-slikanje/</t>
  </si>
  <si>
    <t>Astronoski teleskop</t>
  </si>
  <si>
    <t>Astronomical telescope</t>
  </si>
  <si>
    <t>Profesionalni astronomski teleskop z vsemi elementi, ki zagotavljajo astrometrično, spektroskopsko in fotometrično opazovanje zvezd in drugih vesoljskih objektov. Omogoča nemoteno vklapljanje v plan dela programa in projektov.</t>
  </si>
  <si>
    <t>A professional astronomical telescope with all the elements required for astrometric, spectroscopic and photometric observations of stars and other celestial objects. It enables smooth integration into the work schedule of the programme and projects.</t>
  </si>
  <si>
    <t>https://www.fmf.uni-lj.si/sl/raziskave/raziskovalna-oprema/astronomski-teleskop/</t>
  </si>
  <si>
    <t>Maruša Bradač</t>
  </si>
  <si>
    <t>Univerza v Ljubljani, Fakulteta za šport</t>
  </si>
  <si>
    <t>P5-0142</t>
  </si>
  <si>
    <t>prof.dr. Gregor Jurak</t>
  </si>
  <si>
    <t>MERILNI KOMPLET ZA SPREMLJANJE 24-URNEGA GIBALNEGA VEDENJA LJUDI</t>
  </si>
  <si>
    <t>MEASURING KIT FOR MONITORING PEOPLE'S 24-HOUR MOVEMENT BEHAVIOR</t>
  </si>
  <si>
    <t xml:space="preserve">Oprema je na voljo po predhodnem dogovoru z raziskovalno ekipo SLOfit in usposabljanju za rokovanje z njo, kontakt info@slofit.org. Omejitev pri uporabi opreme je licenčna programska oprema, ki je nameščena na enem od računalnikov raziskovalne ekipe. </t>
  </si>
  <si>
    <t>The equipment is available after prior agreement with the SLOfit research team and training for handling it, contact info@slofit.org. A restriction on the use of the equipment is the licensed software installed on one of the research team's computers.</t>
  </si>
  <si>
    <t xml:space="preserve">Oprema je namenjena spremljanju 24-urnega gibalnega vedenja. Merilne naprave so pospeškometri ActiGraph wGT3X-BT. </t>
  </si>
  <si>
    <t>The equipment is intended to monitor 24-hour movement behavior. The measuring devices are ActiGraph wGT3X-BT accelerometers.</t>
  </si>
  <si>
    <t>9142, 9387</t>
  </si>
  <si>
    <t>0/h</t>
  </si>
  <si>
    <t>https://www.fsp.uni-lj.si/raziskovanje/projekti/raziskovalna-oprema/</t>
  </si>
  <si>
    <t>6316-9/2022-14</t>
  </si>
  <si>
    <t xml:space="preserve"> P5-0142
</t>
  </si>
  <si>
    <t>Vojko Strojnik</t>
  </si>
  <si>
    <t>J5-50179</t>
  </si>
  <si>
    <t>Gregor Starc</t>
  </si>
  <si>
    <t>HEU.SmartCHANGE</t>
  </si>
  <si>
    <t>Gregor Jurak</t>
  </si>
  <si>
    <t>E+FitBack4Literacy</t>
  </si>
  <si>
    <t>zMIGAJ!</t>
  </si>
  <si>
    <t>26-EU.HEU.JA Prevent NCD</t>
  </si>
  <si>
    <t>P5-0147</t>
  </si>
  <si>
    <t xml:space="preserve">
prof.dr. Maja Pajek</t>
  </si>
  <si>
    <t xml:space="preserve">
20444</t>
  </si>
  <si>
    <t xml:space="preserve">SKLOP OPREME ZA MERJENJE LOKOMOTORIKE IN SPREMLJANJE ŽIVČNO-MIŠIČNEGA DELOVANJA:
-SKLOP 1 
(DEWESOFT SISTEM je namenjen zajemu in sinhronizaciji signalov iz različnih merilnih naprav. Nadgrajen je z dodatnimi kamerami in posebnimi objektivi s katerimi se lahko spremlja specifično športno gibanje z maksimalno hitrostjo izvedbe določene gibalne naloge);
- SKLOP 2 
(Večkanalni telemetrični elektromiogram - EMG) predstavlja enega najbolj sodobnih sistemov namenjenga merjenju električne aktivnosti skeletnih mišic med izvajanjem gibalne naloge;
-SKLOP 3 
(Tenziomiografija (TMG) pogosto uporablja za merjenje prilagoditev kontraktilnih lastnosti posameznih skeletnih mišic po različnih vadbenih in rehabilitacijskih procesih, ter spremljanje akutne in kronične utrujenosti);
-SKLOP 4 
(OptoGait je namenjena diagnostiki osnovnih in specifičnih motoričnih ter kondicijskih sposobnosti športnikov in rekreativcev ter oseb z poškodbami lokomotornega sistema);
-SKLOP 5 
(Qualisys oprema predstavlja enega najbolj sodobnih 3D sistemov za merjenje kinematike hoje, teka in posameznih športno specifičnih gibov);
-SKLOP 6 
(DS7AH stimulator je primeren za stimulacijo živčevja in mišic pri ljudeh);
-SKLOP 7
(GymAware predstavlja zlati standard med linearnimi pozicijskimi pretvorniki (LPT z merjenjem kota) za merjenje zmogljivosti, izvajanje hitrostnega treninga in nadzor moči);
-SKLOP 8 
(Beam Trainer je sistem za merjenje maksimalne hitrosti teka in je primarno zasnovan za sledenje času v športu, zlasti za sprinterska tekmovanja, preizkušanje močnih in hitrostnih športov);
SKLOP 9 
(Blue Trident naprava predstavlja sistem ki deluje na bazi več senzorjev (pospeškometer, žiroskop in magnetometer) in je namenjen za sledenje, analizo in optimizacijo izvedbe posameznega športnika, ali cele ekipe. );
-SKLOP 10 
(Jamar pametni telemetrični dinamometer je prvi elektronski ročni dinamometer, ki deluje brezhibno in brezžično z mobilno aplikacijo. Namenjen je merjenju maksimalne moči stiska pesti.);
-SKLOP 11
(MicroFET (Fet stands for Force Evaluating &amp; Testing) je elektronsko anatomsko oblikovan brezžični dinamometer, ki se prilega dlani in je preprost za uporabo);
-SKLOP 12 
(Apple iPad Pro 12,9 tablični računalnik je nujno potreben zaradi brezhibnega delovanja opreme s seznama, ki deluje v iOS operativnih sistemih).
</t>
  </si>
  <si>
    <t>SET OF EQUIPMENT FOR MEASURING LOCOMOTORICS AND MONITORING NEURO-MUSCULAR FUNCTION</t>
  </si>
  <si>
    <t>Oprema je dostopna le po predhodnem dogovoru in pod vodstvom strokovno usposobljene osebe. Cena uporabe opreme je odvisna od obsega uporabljenih delov opreme, časa uporabe ter stroška usposobljenega/ih operatera/jev.</t>
  </si>
  <si>
    <t>The equipment is accessible only by prior agreement and under the guidance of professionally qualified persons. The price of using the equipment depends on the scope of the used parts of the equipment and the time of use, as well as the cost of the qualified operator(s).</t>
  </si>
  <si>
    <t>SKLOP OPREME ZA MERJENJE LOKOMOTORIKE IN SPREMLJANJE ŽIVČNO-MIŠIČNEGA DELOVANJA je sestavljen po posameznih  sklopih, sklopi so namenjeni merjenju lokomotorike (gibalne sposobnosti) in spremljanju živčno-mišičnega delovanja tako posameznih mišic kot več mišičnih skupin. Lastnosti vsakega posameznega kosa opreme skupaj tvori  celoto za izvajanje meritev zastavljenih ciljev in reševanja odprtih znanstvenih vprašanj.</t>
  </si>
  <si>
    <t>A SET OF EQUIPMENT FOR MEASURING LOCOMOTORICS AND MONITORING NERVO-MUSCULAR FUNCTION is assembled in individual sections, the sections are intended for measuring locomotor skills (movement ability) and monitoring the neuromuscular function of both individual muscles and several muscle groups. The properties of each individual piece together form the entire equipment for carrying out measurements of set goals and solving open scientific questions.</t>
  </si>
  <si>
    <t>Po sklopih:
1.)   9103 in 9068
2.)   9123
3.)   9039
4.)   9067
5.)   P.V. 8445/1
6.)   9082 in P.V. 9082/1
7.)   9057 in P.V. 9057/1
8.)   9102
9.)   9083
10.) 9075-9076
11.) 9066
12.) 9035-9038</t>
  </si>
  <si>
    <t>P20-062</t>
  </si>
  <si>
    <t>Matej Supej 
z ekipo</t>
  </si>
  <si>
    <t>J5-3115</t>
  </si>
  <si>
    <t>V5-2246</t>
  </si>
  <si>
    <t>Armin Paravlič z ekipo</t>
  </si>
  <si>
    <t>V5-2106</t>
  </si>
  <si>
    <t>Janez vodičar z ekipo</t>
  </si>
  <si>
    <t xml:space="preserve">
MERITVE, ANALIZE IN SVETOVANJA Inštituta za šport
 </t>
  </si>
  <si>
    <t xml:space="preserve">10
</t>
  </si>
  <si>
    <t>Zagonski program</t>
  </si>
  <si>
    <t>odgovorna oseba za opremo:
prof.dr. Milan Čoh</t>
  </si>
  <si>
    <t>SISTEM ZA 
MERJENJE 
GIBANJA</t>
  </si>
  <si>
    <t>Measuring system 
for movement</t>
  </si>
  <si>
    <t xml:space="preserve">Oprema je dostopna po predhodnem dogovoru in usposabljanju za delo z opremo. Cena uporabe opreme je odvisna od obsega uporabljenih delov opreme in časa uporabe. </t>
  </si>
  <si>
    <t>The equipement is available for use following the technical education of the stuff. The price for the usage of this equipement depends on the work volume and the time spent working with it.</t>
  </si>
  <si>
    <t>Celotna paket opreme vsebuje različno strojno opremo (opisano v nadaljevanju), programsko opremo, razvoj specialne opreme za zajem, ojačevanje, shranjevanje, arhiviranje in analizo signalov. Pri tem gre tudi za intergacijo že obstoječih visokih tehnologij in znanja različnih raziskovalcev in strokovnjakov. 
Sistem zajema:
Senzorni sistem spremljanja gibanja
Merjenje reakcijskih časov
Obleka za 3D zajem človeškega gibanja
Merilni komplet za porabo metabolne energije  
EMG telemetrični sistem 
Biofeedback sistem</t>
  </si>
  <si>
    <t xml:space="preserve">The equipment package contains various hardware (described below), software, development of special equipment for storage, archiving and analyzing signals. This is also composed from high-tech and knowledge of various researchers and experts.
The system includes:
Sensor system for monitoring movement
Measurement of reaction time
MVN-BIOMECH full body
Measuring Kit for the consumption of metabolic energy
EMG telemetry system
Biofeedback System
</t>
  </si>
  <si>
    <t>7305, 7306, 7307, 7330, 7308, 7731, 7331, 7332</t>
  </si>
  <si>
    <t>22,7 €/h</t>
  </si>
  <si>
    <t>62,7 €/h</t>
  </si>
  <si>
    <t xml:space="preserve"> P5-0147
</t>
  </si>
  <si>
    <t>Milan Čoh
Matej Supej,
Stanko Štuhec,
Frane Erčulj</t>
  </si>
  <si>
    <t>Vojko Strojnik,
Matej Tušak,
Gregor Jurak,…</t>
  </si>
  <si>
    <t xml:space="preserve">"MERITVE, ANALIZE IN SVETOVANJA" Inštituta za šport </t>
  </si>
  <si>
    <t>Stanko Štuhec</t>
  </si>
  <si>
    <t xml:space="preserve">V5-2246 </t>
  </si>
  <si>
    <t>Vodičar in Paravlić</t>
  </si>
  <si>
    <t>Matej Supej z ekipo</t>
  </si>
  <si>
    <t xml:space="preserve">
prof.dr. Anton Ušaj</t>
  </si>
  <si>
    <t>Bližnje infrardeči spektroskop - NIRO 200</t>
  </si>
  <si>
    <t>Near-infrared spectroscop - NIRO 200</t>
  </si>
  <si>
    <t xml:space="preserve">Meri saturacijo kisika v krvi, ki teče približno v globini 3 cm pod kožo in preračunava vsebnost oksigeniranega in deoksigeniranega hemoglobina in mioglobina. Dodatno meri tudi spremembe prostornine krvi v tkivu. Na tak način je mogoče proučevati dogajanje v mišici tudi med naporom, v najrazličnejših okoliščinah. 
S spektroskopom je mogoče meriti oksigenacijo tkiv med izometričnim krčenjem mišice. Z merjenjem sprememb v prostornini krvi in oksigenacije je mogoče opazovati pojav morebitne okluzije, porabo kisika v sami mišici in časovni potek povečane oksigenasice po takšnem krčenju.
</t>
  </si>
  <si>
    <t>The NIRO 200 measures oxygenation and blood perfusion in different tissues, especially brain and skeletal muscles. Using the superficial emission and detection probes attached to the muscle of frontal part of the skull, it measures blood oxygenation in the blood vessels up to the 3 cm below the surface and it calculates the oxygenated and deoxygenated hemoglobin and myoglobin levels. It can also be used to evaluate the volume changes of blood in the tissue, and is therefore used for the evaluation of the changes of blood flow in the muscle during exercise.</t>
  </si>
  <si>
    <t>6982, 6982/1</t>
  </si>
  <si>
    <t>20€/h</t>
  </si>
  <si>
    <t xml:space="preserve"> P5-0142
</t>
  </si>
  <si>
    <t>Strojnik z ekipo</t>
  </si>
  <si>
    <t>Samo Rauter</t>
  </si>
  <si>
    <t xml:space="preserve"> FŠO-RR-23</t>
  </si>
  <si>
    <t>Ušaj/Kapus</t>
  </si>
  <si>
    <t xml:space="preserve"> P5-0147</t>
  </si>
  <si>
    <t>Supej z  ekipo</t>
  </si>
  <si>
    <t xml:space="preserve">dr. Matej Supej
Stanko Štuhec 
dr. Goran Vučković </t>
  </si>
  <si>
    <t>20755
18224
 22502</t>
  </si>
  <si>
    <t xml:space="preserve">SISTEM ZA OBJEKTIVIZACIJO IN KONTROLO GIBANJA </t>
  </si>
  <si>
    <t>SISTEM ZA OBJEKTIVIZACIJO IN KONTROLO GIBANJA zajema tri sklope opreme:
 1. sklop INTEGRALNI SISTEM ZA NEPOSREDNO ANALIZO GIBANJA 
2. sklop HITROSLIKOVNI MERILNI KOMPLET ZA 3D KINEMATIČNO ANALIZO ŠPORTNE  TEHNIKE
3.sklop SAGIT-SISTEM ZA ANALIZO GIBANJA IN DRUGIH OBREMENITEV IGRALCEV V RAZLIČNIH ŠPORTNIH IGRAH.</t>
  </si>
  <si>
    <t xml:space="preserve">INTEGRALNI SISTEM ZA NEPOSREDNO ANALIZO GIBANJA 
Oprema omogoča zajemanje koordinat v realnem času s frekvenco najmanj 10 Hz, visoko RTK ločljivostjo (1cm-2cm) in veliko zanesljivostjo (99.99%) pri različnih vremenskih pogojih. Poleg natančnega zajemanja koordinate omogoča tudi sprotno spremljanje hitrosti in drugih parametrov, ki jih lahko na odprtem sistemu sami sprogramiramo (gibalne količine, energije, izgube, pospeški,… ). 
Namenjena je terenskemu delu v različnih športih panogah: smučanje, tek na smučeh, skoki itd., hitrostno drsanje drsanje, teki, špriti maratoni, itd., testiranje razne športne opreme - vsi športi na prostem, kjer so za analizo pomembni parametri koordinate, hitrosti, energije, gibalne količine ipd.
Poleg tega je zaradi visoke statične natančnosti uporabna tudi za umerjanje prostorov v kinematičnih meritvah, saj omogoča natančnost meritve pod 0.5 cm (statično). Še posebno je takšen način uporaben v »nelaboratorijskih« razmerah npr. alspko smučanje, kjer je umerjanje prostora izredno zahtevno zaradi neravnega terena. V okolici fakultete, kjer smo v dosegu stalne stacionarne DGPS postaje, lahko sistem uporabljamo za dva športnika hkrati popolnoma neodvisno. Sistem je tudi nadgradljiv in ima možnost priklopa drugih merilnih naprav (po standardnih protokolih) in tako omogoča simultano zajemanje večih različnih signalov hkrati.
Programski sistem Matlab 6.5 s posebej izbranimi orodji omogoča manipulacijo nad diskretnimi in zveznimi podatki. S tem mislimo na splošne diskretne manipulacije, optimizacije, statistiko, simbilično računanje, »spline« aproksimacije, fitanje funkcij, filtriranja (digitalna, klasična, napredna), simulacije, posebna orodja za simaulacije mehanike…
HITROSLIKOVNI MERILNI KOMPLET ZA 3D KINEMATIČNO ANALIZO ŠPORTNE  TEHNIKE
Gre za natančno analizo tehnike gibanja so potrebne sledeče funkcijske lastnosti:
- dve kameri (300 slik v sekundi) in snemalnik slike
- sinhronizacija posnetkov
- paket vsebuje programsko opremo za prippravo slike za APAS sistem
Oprema zagotavlja večjo natančnost meritev in svetovanja o izboljšavi tehnike gibanja.
Merilna tehnologija se lahko uporabi tudi za hitrejšo rehabilitacijo po poškodbah - preučevanje in korekcija sprememb v motoriki. Z opremo se lahko preučevanje počasne posnetke gibanja iz dveh kotov, kar športnikom (tekmovalcem) dodatno omogoči zaznati razliko v pravilni in napačni izvedbi gibanja.
SAGIT-SISTEM ZA ANALIZO GIBANJA IN DRUGIH OBREMENITEV IGRALCEV V RAZLIČNIH ŠPORTNIH IGRAH
Oprema je namenjena za raziskovanje različnih dejavnikov obremenitve športnikov v posameznih športnih igrah:
- preučevanje poti gibanja igralcev v različnih športnih igrah
- preučevanje hitrosti gibanja igralcev v različnih športnih igrah
- preučevanje elementov tehnike v posameznih športnih igrah
- preučevanje taktike in ugotavljanje modela igranja posameznih ekip oziroma igralcev v športnih igrah. 
S sistemom natančno preučejemo in ugotavljamo obremenitev tekmovalcev ne tekmah, kar je zelo pomembno z vidika ustrezne priprave in načrtovanja procesa treniranja. Gre za nadgradnjo že obstoječega sistema SAGIT in ga je možno uporabljati tudi v drugih športnih igrah, predvsem za igre z loparji (squash). V prihodnje želimo omenjene obremenitve preučevati tudi na področju tenisa in badmintona. To zahteva ustezne modifikacije sistema, ki jih pogojujejo različni pogoji igranja (velikost igrišča, višina dvorane). Poleg tega omogoča izpopolnjeni sistem SAGIT preučevanje številnih tehnično-taktičnih dejavnosti, ki jih tekmovalci izvajajo na treningu oziroma tekmi. To so različni skoki, meti, podaje v moštvenih igra in različni udarci v igrah z loparji. Na ta način lahko raziskujemo modelne značilnosti posameznih igralcev bodisi v moštvenih ali individualnih športnih igrah.  </t>
  </si>
  <si>
    <t>Equipment provides the tracking of the coordinates in the real time with frequency of at least 10 Hz, high RTK resolution (1-2 cm) and high reliability (99,99%) in different weather conditions. It also measures speed and some other parameters that can be adjusted according to the research needs (e.g. motion quantities, energy, acceleration...). The device is intended for the on-field usage in different sports disciplines. Due to its high static precision it can be used for the space calibration for kinematic analysis that is very useful for on-field research where calibration may be difficult due to uneven ground. As our institution is in the range of DGPS station the system can be used for two athletes independently. The system can be upgraded and has inputs for other equipment so simultaneous collection of different signals at the same time is also possible.</t>
  </si>
  <si>
    <t>6347, 6348, 6137</t>
  </si>
  <si>
    <t>Ivan Čuk, Goran Vučkovič,
Matej Supej, Erčulj, Filipčič,
Supej</t>
  </si>
  <si>
    <t>FŠO-RR-23</t>
  </si>
  <si>
    <t>Milan Čoh z ekipo</t>
  </si>
  <si>
    <t>Janez Vodičar</t>
  </si>
  <si>
    <t>Specialni ergometer za laboratorijske meritve - tekoča preproga HP Cosmos model Venus 200/75</t>
  </si>
  <si>
    <t>Special ergometer for laboratory measurements  - Treadmills
HP Cosmos model Venus 200/75</t>
  </si>
  <si>
    <t xml:space="preserve">Oprema je dostopna po predhodnem dogovoru in usposabljanju za delo z opremo. Opremo je mogoče uporabljati samo v Fiziološkem laboratoriju Inštituta za šport. Cena uporabe opreme je odvisna od obsega uporabljenih delov opreme in časa uporabe. </t>
  </si>
  <si>
    <t>The equipement is available for use following the technical education of the stuff. The device is already available at the Laboratory for sports physiology of Institute of sport. The price for the usage of this equipement depends on the work volume and the time spent working with it.</t>
  </si>
  <si>
    <t xml:space="preserve">Oprema sodi v rang visoke tehnologije; referečne ustanove v Evropi so na področju fiziologije športa opremljene s podobno opremo, ki služi za proučevanje različnih učinkov npr.: iste obremenitve na organizem različno zmogljivih preizkovancev in na drugi strani odzivnost organizmov na dano obremenitev pri različnih intenzivnostih ter dolžini trajanja. </t>
  </si>
  <si>
    <t>The device measures endurance in power, short and long term endurance as well as the follow up of physiological and biomechanical factors related with endurance. It is also used for evaluation of cardio-respiratory capabilities using standardized testing protocols, the evaluation of gait economy and thorough gait analysis that is used for prevention of chronic conditions related to poor gait.</t>
  </si>
  <si>
    <t>Milan Čoh</t>
  </si>
  <si>
    <t>Janez Vodičar,
Radoje Milič</t>
  </si>
  <si>
    <t>prof.dr. Anton Ušaj</t>
  </si>
  <si>
    <t>SISTEM ZA ANALIZO NAPORA PRI OBREMENITVAH NA ŠPORTNEM TERENU je sestavljena iz:
- Vmax ST sistem za merjenje porabe kisika
- fotometer LP 450 in
- Biopac modul</t>
  </si>
  <si>
    <t>Respiratory and metabolic testing during exercise</t>
  </si>
  <si>
    <t>Oprema je namenjena preiskavam sprememb v dihanju, porabi kisika in tvorbi CO2 med naporom, opazovanju sprememb temperature, pretoka krvi in merjenju biokemijskih kazalcev v kapilarni krvi: laktat, glukoza, eritrociti, hemoglobin in hematrokrit.</t>
  </si>
  <si>
    <t>Respiratory and metabolic testing during exercise
The equipment using for measurements of respiratory data, oxygen consumption and CO2 production. Additionally skin temperature and blood flow (Doppler can be performed). Biochemical data can be measured from capillary blood: lactate, glucose, erythrocyte, hemoglobin, hematocrit</t>
  </si>
  <si>
    <t>5059, 5054, 5053</t>
  </si>
  <si>
    <t>Vojko Strojnik 
z ekipo</t>
  </si>
  <si>
    <t>Janez Vodičar, Samo Rauter</t>
  </si>
  <si>
    <t xml:space="preserve"> prof.dr. Vojko Strojnik</t>
  </si>
  <si>
    <t>SISTEM ZA ANALIZO VIBRACIJ zajema naslednje sklope:
- vibracijska miza in goniometer
- laboratorijski EMG z elektroniko za meritev vibracij
- sistem za terensko biomehansko analizo</t>
  </si>
  <si>
    <t>Vibration analysis system that is consist of following moduls:
- vibrational table with goniometer
- laboratory EMG device with installed electronics for vibration analysis
- field biomechanical analysis system</t>
  </si>
  <si>
    <t xml:space="preserve">Oprema je dostopna po predhodnem dogovoru in usposabljanju za delo z opremo. EMG je možno uporabljati samo v Laboratoriju za kineziologijo Inštituta za šport, večino drugih delov sistema pa tudi na terenu. Cena uporabe opreme je odvisna od obsega uporabljenih delov opreme in časa uporabe. </t>
  </si>
  <si>
    <t>The vibration analysis equipement is available for use according to the agreement with the provider and following the technical education of the stuff. EMG device is already available at the Kinesiological laboratory of Institute of sport, while other parts needed for the field work are also available. The price for the usage of this equipement depends on the work volume and the time spent working with it.</t>
  </si>
  <si>
    <t xml:space="preserve">Sistem za analizo vibracij je zasnovan tako, da omogoča simulacijo, vadbo in merjenje vpliva vibracij na človeško telo. Študij viberacij v športu se pospešeno razvija po eni stzrani zaradi njihove vloge na samo kontrolo gibanja, po drugi strani pa zaradi vp'liva na razvoj motoričnih sposobnosti, zlasti moči. Ker imajo vibracije močan vpliv (zlasti negatioven) na vsakdanje življenje in poklicne obremenitve, je sistem uporaben tudi za področje medicine dela. </t>
  </si>
  <si>
    <t xml:space="preserve">The vibration analysis system allows simulation, exercise and measurements of the influence of vibration on human body. The vibrations can also have harmful and negative effects on human body in the sense of vibrational burden related to the certain professions so device can be used for occupational medicine as well. </t>
  </si>
  <si>
    <t>4854, 4976</t>
  </si>
  <si>
    <t>Vojko Strojnik,
Igor Štirn</t>
  </si>
  <si>
    <t>Znanstvenoraziskovalni center Slovenske akademije znanosti in umetnosti</t>
  </si>
  <si>
    <t>P6-0119, I0-0031</t>
  </si>
  <si>
    <t>Franci Gabrovšek, Tanja Pipan</t>
  </si>
  <si>
    <t>16180, 15687</t>
  </si>
  <si>
    <t>Krasoslovna terenska in laboratorijska oprema</t>
  </si>
  <si>
    <t>Karstological field and laboratory equipment</t>
  </si>
  <si>
    <t>Oprema je postavljena na terenu in tako stalno v rabi v sklopu raziskovalnih projektov.</t>
  </si>
  <si>
    <t>The equipment is installed in the field and therefore permanently used in the frame of our research projects.</t>
  </si>
  <si>
    <t>Dežemere Onset uporabljamo za merjenje padavin v Postojni in Vrh Korena na Javornikih ter količine prenikle vode v Postojnski jami. Z avtomatsko merilno postajo za spremljanje letnih oscilacij temperature, vlage in lastnosti kapljajoče vode proučujemo v vhodnem delu Postojnske jame vplive turistične rabe jame na jamsko okolje. Gealog S s sondami za merjenje višine vode, temperature in spec.el. prevodnosti uporabljamo za zvezne meritve prenikle vode v Postojnski jami. Enake parametre merimo s sondami Levelogger v kraških jamah, kjer se pretakajo podzemne vode rek Pivke, Unice in Reke.  Dodatna optična oprema za že obstoječi mikroskop Nikon Eclipse 600 je v rabi za opazovanje in proučevanje biološkega in mikrobiološkega materiala v podzemeljskih habitatih.</t>
  </si>
  <si>
    <t>Raingauges Onset are used for the measurement of precipitation in Postojna and Vrh Korena on Javorniki Mountains, and of dripwater in the Postojna Cave. An automatic measurement station for the monitoring of annual oscillations of temperature, air humidity, and parameters of dripwater is used for the assessment of the impact of tourist use on the cave environment in the entrance part of the Postojna Cave. Gealog S with sondes for measurement of water level, temperature, and specific electrical conductivity is used for continuous monitoring of dripwater in the Postojna Cave. The same parameters are measured with the Levelogger sondes in karst caves with underground flow of the Pivka, Unica, and Reka Rivers. Additional optical parts for the existing microscope Nikon Eclipse 600 are used for the microscopy and study of biological and microbiological materials in underground habitats.</t>
  </si>
  <si>
    <t>105845,103256,105847</t>
  </si>
  <si>
    <t xml:space="preserve">http://is.zrc-sazu.si/oprema </t>
  </si>
  <si>
    <t>042532</t>
  </si>
  <si>
    <t>P6-0119</t>
  </si>
  <si>
    <t>Nataša Viršek Ravbar</t>
  </si>
  <si>
    <t>I0-0031</t>
  </si>
  <si>
    <t>Jerneja Fridl</t>
  </si>
  <si>
    <t>P6-0038</t>
  </si>
  <si>
    <t>Nina Ledinek, Andrej Perdih</t>
  </si>
  <si>
    <t>29395, 30798</t>
  </si>
  <si>
    <t>Informacijski strežnik za tvorjenje, upravljanje in uporabo gradivskih slovarskih zbirk in programski paket SlovarRed</t>
  </si>
  <si>
    <t>Corpora Laboratory Equipment and SlovarRed (software)</t>
  </si>
  <si>
    <t>Oprema se nahaja na Inštitutu za slovenski jezik Frana Ramovša in v računalniškem centru ZRC SAZU in je namenjena samo interni uporabi (licenca).</t>
  </si>
  <si>
    <t>The equipment is located at the SRC SASA’s Fran Ramovš Institute for Slovenian Language and at the SRC SASA's Computer Centre. It is licensed for internal use only.</t>
  </si>
  <si>
    <t>Oprema je namenjena tvorjenju, upravljanju in nadaljnji uporabi slovarskih zbirk, ki nastajajo na osnovi besedilnega korpusa in  spletnega seznama besed slovenskega jezika.</t>
  </si>
  <si>
    <t>The equipment is intended for composition, management and further use of dictionary collections, which are being developed upon the textual corpus and the online collection of the Slovenian language words.</t>
  </si>
  <si>
    <t>105835,104072,104073,104074,104075,104076,104077,104078,105836,105837,105838,105839</t>
  </si>
  <si>
    <t>020132</t>
  </si>
  <si>
    <t>Kozma Ahačič</t>
  </si>
  <si>
    <t>P5-0217</t>
  </si>
  <si>
    <t>Grega Strban</t>
  </si>
  <si>
    <t>P1-0236</t>
  </si>
  <si>
    <t>Branko Vreš</t>
  </si>
  <si>
    <t>Programski paket FloVegSi</t>
  </si>
  <si>
    <t>FloVegSi (software, information system)</t>
  </si>
  <si>
    <t>Oprema se nahaja na Biološkem inštitutu Jovana Hadžija ZRC SAZU. Pogoji uporabe se določijo glede na specifiko poizvedbe morebitnih interesentov.</t>
  </si>
  <si>
    <t>The equipment is located at the SRC SASA’s Jovan Hadži Biological Institute. Terms of use are determined according to specific inquiries by potential users.</t>
  </si>
  <si>
    <t>FLOVEGSI je relacijska baza in aplikacija za hranjenje, obdelavo, izpise, grafične prikaze in povezave z drugimi programskimi orodji (Turboveg, Syntax idr.) in aplikacijami geografskega informacijskega sistema (GIS) za floristične, vegetacijske in favnistične podatke.</t>
  </si>
  <si>
    <t>Floristical and fitocenological database</t>
  </si>
  <si>
    <t>107415, 107416</t>
  </si>
  <si>
    <t>030117</t>
  </si>
  <si>
    <t>Simona Kralj Fišer</t>
  </si>
  <si>
    <t>LIFE for Seeds_metulji</t>
  </si>
  <si>
    <t>Tatjana Čelik</t>
  </si>
  <si>
    <t>P6-0064</t>
  </si>
  <si>
    <t>Maja Andrič</t>
  </si>
  <si>
    <t>Oprema za laboratorij za raziskovanje paleookolja</t>
  </si>
  <si>
    <t>Livingstone coring eqipment (modification after Stitz) attached to an electric hammer Makita. Coldstore. Palynological laboratory (with centrifuge Hettich Rotanta 460, water bath Memmert WB10, fume cupboard, ultrasonic bath Iskra Pio Sonis, muffle furnace Aurodent G9-5206, el. mixer Vibromix 114).</t>
  </si>
  <si>
    <t>Oprema se nahaja na Inštitutu za arheologijo ZRC SAZU in raziskovalci imajo stalen dostop do raziskovalne opreme.</t>
  </si>
  <si>
    <t>The research equipment is located at the Institute of archaeology SRC SASA and researchers have premanent access to research equipment</t>
  </si>
  <si>
    <t>Vrtalna oprema se uporablja za terensko delo (vzorčenje sedimenta). Palinološki laboratorij se uporablja za pripravo vzorcev za analizo peloda, rastlinskih makrofosilov in loss-on-ignition analizo.</t>
  </si>
  <si>
    <t>Coring equipment is used for fieldwork  - palynological coring  (sediment sampling). Samples for pollen, plant macrofossil and and loss-on-ignition analysis are prepared in palynological laboratory.</t>
  </si>
  <si>
    <t>103646,103582,103629,103640,103641,103642,103643,103644,103647,107300</t>
  </si>
  <si>
    <t>020104</t>
  </si>
  <si>
    <t>Anton Velušček</t>
  </si>
  <si>
    <t>Franjo Drole</t>
  </si>
  <si>
    <t>AV programska oprema</t>
  </si>
  <si>
    <t>2002/2003</t>
  </si>
  <si>
    <t>Audio-visual equipment</t>
  </si>
  <si>
    <t>Oprema je postavljena v predavalnici Inštituta za raziskovanje krasa ZRC SAZU in je ni možno premeščati. Za določene prireditve (Muzejski večeri Notranjskega muzeja iz Postojne, razstave različnih društev z območja Postojne, domači in mednarodnih sestanki, študijski programi) pa ob predhodni rezervaciji prostega termina omogočamo  uporabo predavalnice in opreme.</t>
  </si>
  <si>
    <t>The equipment is installed in the lecture room of the Karst Research Institute ZRC SAZU and could not be removed. By a preceding booking of a free term we enable a free use of the lecture room and equipment for certain perfomances (Museum Evenings of Notranjski muzej Postojna, expositions of various associations from the Postojna area, our and international meetings, study programmes).</t>
  </si>
  <si>
    <t>Oprema je postavljena v predavalnici Inštituta za raziskovanje krasa ZRC SAZU in jo uporabljamo za predavanja, seminarje, sestanke in podobno. Omogoča nam javne predstavitve dosežkov našega dela na področju raziskovanja krasa, še posebej pri proučevanju in ocenjevanju vplivov človekovih posegov na to občutljivo pokrajino. Predavanja vabljenih domačih in tujih gostov ter njihovo sodelovanje pri seminarjih ali sestankih pa nam omogočajo vključevanje v različne aktivnosti v domačih in mednarodnih strokovnih krogih.</t>
  </si>
  <si>
    <t>The equipment is installed in the lecture room of the Karst Research Institute ZRC SAZU and is used for lectures, seminars, meetings and similar. It enables the public presentation of our work related to  karst research, and  in particular to study and assessment of human impacts on this sensitive landscape. On the other hand the lectures of invited both Slovene and foreign experts and their engagement at seminars or meetings enable the incorporation into various activities of Slovene and international professional circles.</t>
  </si>
  <si>
    <t>030028</t>
  </si>
  <si>
    <t>P6-0111</t>
  </si>
  <si>
    <t>Marjetka Golež Kaučič, Drago Kunej</t>
  </si>
  <si>
    <t>8191, 14493</t>
  </si>
  <si>
    <t>Digitalna računalniško podprta avdio delovna postaja</t>
  </si>
  <si>
    <t>Digital computer supported audio work station</t>
  </si>
  <si>
    <t xml:space="preserve">Oprema je predvsem namenjena raziskovalnemu delu in izvajanju projektov na GNI in drugih inštitutih ZRC SAZU. </t>
  </si>
  <si>
    <t xml:space="preserve">The access is supported for scinetists and researchers on the Institute of Ethnomusicology, and other institutes of SRC SASA. </t>
  </si>
  <si>
    <t xml:space="preserve">Oprema omogoča kakovostno digitalizacijo zvočnega gradiva in shranjevanje gradiva v arhivskem digitalnem formatu. Takšen zapis omogoča preprosto in kvalitetno kopiranje in s tem lažjo dolgoročno zaščito in varovanje gradiva, katerega kopije lahko hranimo tudi v drugih sistemih in na različnih lokacijah. Oprema omogoča shranjevanje v več digitalnih formatih in s tem zagotavlja optimalno uporabo zvočnega gradiva različnim uporabnikom glede na njihove vsebinske in tehnične zahteve. </t>
  </si>
  <si>
    <t>Enables quality digitization of sound materials and storage in digital archival format. The focus is on standardization: simple and quality copying of materials and thus easier long-term preservation of material; copies can be stored in different systems and locations. The software enables storage of materials in various digital formats and therefore optimal use of sound materials for different groups of users, depending on their thematic or technical requirements.</t>
  </si>
  <si>
    <t>101043,101081,101052,101070,101082</t>
  </si>
  <si>
    <t>030036</t>
  </si>
  <si>
    <t>Marjetka Golež Kaučič</t>
  </si>
  <si>
    <t>L6-4621</t>
  </si>
  <si>
    <t>Urša Šivic</t>
  </si>
  <si>
    <t>N6-0259</t>
  </si>
  <si>
    <t>Rebeka Kunej</t>
  </si>
  <si>
    <t>N6-0231</t>
  </si>
  <si>
    <t>Drago Kunej</t>
  </si>
  <si>
    <t>Digitalni terenski laboratorij</t>
  </si>
  <si>
    <t>2006/2007</t>
  </si>
  <si>
    <t>Digital field laboratory</t>
  </si>
  <si>
    <t>Omogoča digitalno avdio, avdiovizualno in slikovno snemanje ter osnovno urejanje in segmentacijo gradiva na terenu, direktno dokumentiranje in shranjevanje gradiva v informacijski sistem ter integracijo z osrednjim informacijskim sistemom Digitalnega arhiva GNI. Gre za pomemben prehod iz analognih v digitalne tehnologije že pri pridobivanju gradiva.</t>
  </si>
  <si>
    <t>Enables digital audio and audio-visual recording and photographing. Further, the system (part of Ethnom use) has been developed to support segmentation of field recording, documenting and storing, and integration with other collections within Ethnomuse archive. The main goal of the system is to support digital manipulation of material throughout the whole process.</t>
  </si>
  <si>
    <t>101285,101287,101206,101210,101211,101212,101215,101221,101222,101223</t>
  </si>
  <si>
    <t>070266</t>
  </si>
  <si>
    <t>J6-3129</t>
  </si>
  <si>
    <t>Digitalni arhiv GNI</t>
  </si>
  <si>
    <t>GNI digital archive</t>
  </si>
  <si>
    <t>The access is supported for scinetists and researchers on the Institute of Ethnomusicology, and other institutes of SRC SASA. .</t>
  </si>
  <si>
    <t xml:space="preserve">Osnovni namen opreme je izgradnja digitalnega arhiva, ki omogoča sodobno znastvenoraziskovalno in izobraževalno delo z raznovrstnim gradivom zbirk GNI ter multimedijsko prezentacijo in integracijo slovenske kulturne dediščine v evropski in tudi širši prostor. Povezuje specifično in raznoliko gradivo: zvočno, dokumentarne filme in video, rokopise ljudskih pesmi in tekstovno gradivo, kinetograme, terenske zapise, notne zapise, fotografije idr. Oprema omogoča dokumentacijo, hrambo in dolgoročno digitalno zaščito gradiva ter njegovo preprosto vključevanje v formate in sisteme, ki so v digitalni obliki preprosto dostopne javnosti. </t>
  </si>
  <si>
    <t>Main goal of Ethnomuse is construction of the digital multimedia archive for the purpose scientific research work on varius collections from the Institute of Ethnomusicology. Further, the focus is on multimedia representation and integration of rich Slovenian cultural heritage into wider, European and international context. Ethnomuse contains specific multimedia materials and formats: audio material, video and film documentaries, manuscripts and other text materials, kinetograms, field recordings, musical notation, photo materials... The Ethnomuse system enables both digital production and post-production processes of  recording, documenting, archiving (storage) and long-term digital preservation of collections. Web application has also been developed for browsing and searching the collections (www.ethnomuse.info).</t>
  </si>
  <si>
    <t>040994</t>
  </si>
  <si>
    <t>Adrijan Košir, Anton Velušček</t>
  </si>
  <si>
    <t>15155, 13607</t>
  </si>
  <si>
    <t>Sistem za izdelavo mikroskopskih preparatov Logitech</t>
  </si>
  <si>
    <t>Logitech - thin-section preparation system</t>
  </si>
  <si>
    <t xml:space="preserve">Oprema je postavljena v laboratoriju ZRC SAZU na Novem trgu 2. Laboratorij izdeluje preparate za raziskovalce ZRC SAZU in za zunanje naročnike. </t>
  </si>
  <si>
    <t xml:space="preserve">The equipment is placed in the laboratory at the SRC SASA on Novi trg 2. Ljubljana. Laboratory makes thin sections of various natural and artificial materials for researchers at the SRC SASA and for the external clients. </t>
  </si>
  <si>
    <t>Sistem za izdelavo mikroskopskih preparatov Logitech je namenjen za kon_no izdelavo zbruskov iz arheolo_kih, geolo_kih, biolo_kih (rastlinskih in skeletnih), pedolo_kih in drugih nekovinskih in kovinskih materialov za prou_evanje pod opti_nim mikroskopom (v presevni in odsevni svetlobi, s katodno luminiscenco, UV luminiscenco itd.) ter z drugimi mikroskopskimi tehnikami (z vrsti_nim elektronskim mikroskopom, mikrosondo itd.). Jedro sistema je naprava za precizno bru_enje in poliranje vzorcev (Logitech PM5 single-workstation precision lapping and polishing machine), dodatni deli pa so prilagojeni za monta_o (lepljenje) vzorcev, predpripravo preparatov (grobo rezanje vzorcev, prilepljenih na steklo), obdelavo razli_nih materialov in za razli_ne velikosti vzorcev.</t>
  </si>
  <si>
    <t>The system for making slides Logitech is designed for final production of thin sections from archaeological, geological, biological (floral and skeletal), soil and other non-metallic and metallic materials for the study under an optical microscope (transmitted and reflective light, the cathodoluminescence, UV luminescence, etc. .) and other microscopic techniques (with SEM, microprobe etc..). The core system is a device for precision grinding and polishing of samples (Logitech PM5 precision single-workstation Lapping and polishing machine); other parts are adapted for assembly (gluing) of the samples, pre-preparation (rough cut samples, pasted on the glass), the processing of various materials and for different sample sizes.</t>
  </si>
  <si>
    <t>102181</t>
  </si>
  <si>
    <t xml:space="preserve">P6-0064 
</t>
  </si>
  <si>
    <t xml:space="preserve">P1-0008 
</t>
  </si>
  <si>
    <t>Špela Goričan</t>
  </si>
  <si>
    <t>Nadja Zupan Hajna</t>
  </si>
  <si>
    <t>Namizni rentgenski praškovni difraktometer XRD Bruker</t>
  </si>
  <si>
    <t>Bruker XRD benchtop</t>
  </si>
  <si>
    <t>Oprema je postavljena v pisarni št. 201 na Inštitutu za raziskovanje krasa ZRC SAZU v Postojni, Titov trg 2. Oprema je predvsem namenjena raziskovalnemu delu in izvajanju projektov Inštituta  (licenca). Pogoji uporabe se določijo glede na specifiko poizvedbe morebitnih interesentov.</t>
  </si>
  <si>
    <t>The equipment is installed in room 201 of the Karst Research Institute ZRC SAZU in Postojna, Titov trg 2. The equipment is primarily intended for the research work and implementation of projects of the Institute  (license). Terms of use are determined according to specific inquiries by potential users.</t>
  </si>
  <si>
    <t>XRD je namenjen določanju mineralne sestave vzorcev kamnin in sipkih sedimentov.</t>
  </si>
  <si>
    <t>XRD is intended to determine the mineral composition of rock samples and bulk sediments.</t>
  </si>
  <si>
    <t>P6-0101</t>
  </si>
  <si>
    <t>Mateja Ferk</t>
  </si>
  <si>
    <t>Laboratorijska oprema za analizo sedimenta</t>
  </si>
  <si>
    <t>Laboratory equipment for sediment analyses</t>
  </si>
  <si>
    <t>Po predhodnem dogovoru s skrbnikom opreme</t>
  </si>
  <si>
    <t>By previous agreement of the equipment manager</t>
  </si>
  <si>
    <t>Analiza sestave sedimentov in meritve velikostnih frakcij sedimenta.</t>
  </si>
  <si>
    <t>Analyses of sediment composition, and grain size analyses.</t>
  </si>
  <si>
    <t>http://is.zrc-sazu.si/oprema</t>
  </si>
  <si>
    <t>Blaž Komac</t>
  </si>
  <si>
    <t>J6-2592</t>
  </si>
  <si>
    <t>Mateja Breg Valjavec</t>
  </si>
  <si>
    <t>J1-2478</t>
  </si>
  <si>
    <t>Merjenje Triglavskega ledenika</t>
  </si>
  <si>
    <t>Matej Lipar</t>
  </si>
  <si>
    <t>Avdio sistem za obdelavo in arhiviranje zvočnega gradiva</t>
  </si>
  <si>
    <t>Audio system for processing and archiving of audio material</t>
  </si>
  <si>
    <t>Oprema je predvsem namenjena raziskovalnemu delu in izvajanju projektov na GNI in drugih inštitutih ZRC SAZU. Pogoji uporabe za morebitne zunanje uporabnike se določijo v dogovoru s skrbnikom opreme.</t>
  </si>
  <si>
    <t>The access is supported for scientists and researchers on the Institute of Ethnomusicology, and other institutes of ZRC SAZU. Terms of use for potecial external users are determined in agreement with the equipment manager.</t>
  </si>
  <si>
    <t>Sistem omogoča zanesljivo in kakovostno terensko snemanje in migracijo analognega in digitalnega gradiva v avdio delovno postajo ter zaščito, arhiviranje in dolgoročno hrambo zvočnega gradiva. Zagotavljati digitalno restavriranje, editiranje in postprodukcijo arhivskega gradiva za potrebe analize posnete vsebine in objavljanja zvočnega gradiva.</t>
  </si>
  <si>
    <t>The system support reliable and high-quality field recording and migration of analog and digital material to the audio workstation and safeguarding, archiving and long-term storage of audio material. It enables digital restoration, editing and post-production of archive material for the needs of analysis of recorded content and publication of audio material.</t>
  </si>
  <si>
    <t>Obdelava in hranjenje zvočnega gradiva Slovenskega gledališkega inštituta – projektno sodelovanje s Slovenskim gledališkim inštitutom pri digitalizaciji, arhiviranju in hranjenju zvočnega gradiva</t>
  </si>
  <si>
    <t>Adrijan Košir</t>
  </si>
  <si>
    <t>Nadgradnja vrstičnega elektronskega mikroskopa s katodnoluminiscenčnim in grobovakuumskim detektorjem sekundarnih elektronov ter sistemom za korealativno mikroskopijo</t>
  </si>
  <si>
    <t>Upgrade of a Scanning Electron Microscope with a CL and LV SED detector and  a system for correlaive microscopy</t>
  </si>
  <si>
    <t xml:space="preserve">Oprema je del laboratorija za mikroskopijo in je nameščena na SEMmikroskopu JEOL IT100 na Gosposki 13. Dostop do opreme po predhodnem dogovoru s skrbnikom. </t>
  </si>
  <si>
    <t>The equipment is part of  Laboratory for Microscopy and is mounted on JEOL IT100 SEM at Gosposka 13.  Access upon agreement with lab management.</t>
  </si>
  <si>
    <t xml:space="preserve">Mikroskopska analiza geoloških, arheoloških, bioloških in drugih naravnih in umetnih materialov. </t>
  </si>
  <si>
    <t>Microscopic analysys of geological, archaeological, biological and other natural and artificial materials.</t>
  </si>
  <si>
    <t>P1-0008</t>
  </si>
  <si>
    <t>Mateja Ferk, Matej Lipar</t>
  </si>
  <si>
    <t>33273, 50215</t>
  </si>
  <si>
    <t>XRF spektrometer za analizo sedimenta vključno z nadgradnjo v letu 2022 (mlinom in prešo za pripravo vzorcev)</t>
  </si>
  <si>
    <t>2021 in 2022</t>
  </si>
  <si>
    <t>XRF Spectrometer for Sediment Analyses including upgrades in 2022 (mill and pellet press)</t>
  </si>
  <si>
    <t>Analiza kemijske sestave snovi v trdem stanju, praškovnih vzorcev in tekočin.</t>
  </si>
  <si>
    <t>Elementary Analyses of solids, powders and liquids.</t>
  </si>
  <si>
    <t>112469, 112658,112659</t>
  </si>
  <si>
    <t>2199061, 2299061</t>
  </si>
  <si>
    <t>Aleksander Horvat</t>
  </si>
  <si>
    <t xml:space="preserve">Sistem za optično mikroskopijo </t>
  </si>
  <si>
    <t>Optical Microscopy System</t>
  </si>
  <si>
    <t>Petrološke, sedimentološke in mikropaleontološke preiskave vzorcev kamnin</t>
  </si>
  <si>
    <t>Petrological, sedimentological and micropaleontological rock samples analyses</t>
  </si>
  <si>
    <t>112795, 112796, 112798, 112072, 112084</t>
  </si>
  <si>
    <t>http://is.zrc-sazu.si/oprema/</t>
  </si>
  <si>
    <t>Bojan Otoničar</t>
  </si>
  <si>
    <t>Sklop za izdelavo specialnih mikroskopskih preparatov</t>
  </si>
  <si>
    <t>Assembly for the preparation of special thin-sections</t>
  </si>
  <si>
    <t xml:space="preserve">Oprema je postavljena v geološkem laboratoriju na IZRK, Titov trg 2, Postojna. Dostop do opreme po predhodnem dogovoru s skrbnikom. </t>
  </si>
  <si>
    <t>The equipment is placed in the geological laboratory at IZRK, Titov trg 2, Postojna. Access to the equipment by previous agreement with the administrator.</t>
  </si>
  <si>
    <t>Oprema je namenjen za izdelavo zbruskov iz geoloških kamnitih vzorcev za proučevanje pod optičnim mikroskopom (v presevni in odsevni svetlobi, s katodno luminiscenco, UV luminiscenco, termometrijo tekočinskih vključkov v kristalih itd.) ter z drugimi mikroskopskimi tehnikami.</t>
  </si>
  <si>
    <t>The equipment is designed for the production of thin-sections of geological rock samples for study under an optical microscope (in transmitted and reflective light, with cathodoluminescence, UV luminescence, thermometry of fluid inclusions in crystals, etc.) and with other microscopic techniques.</t>
  </si>
  <si>
    <t>Sistem za daljinsko zaznavanje površja z laserskim skenerjem in termalno kamero</t>
  </si>
  <si>
    <t>Remote sensing system with laser scanner and thermal camera</t>
  </si>
  <si>
    <t>Daljinsko zaznavanje zemeljskega površja s poudarkom na reliefu, gozdni vegetaciji in določanju razlik v ekoloških pogojih</t>
  </si>
  <si>
    <t>Remote sensing of the Earth's surface, focusing on relief, forest vegetation and determining differences in ecological conditions</t>
  </si>
  <si>
    <t>112934, 112873</t>
  </si>
  <si>
    <t>0782-004</t>
  </si>
  <si>
    <t>P2-0241</t>
  </si>
  <si>
    <t>prof. dr. E. Govekar</t>
  </si>
  <si>
    <t>Sistem za vizualno karakterizacijo obdelovalnih procesov in parametrov</t>
  </si>
  <si>
    <t>System for visual characterisation of manufacturing</t>
  </si>
  <si>
    <t>Oprema je dostopna v laboratoriju in je na razpolago večim souporabnikom Fakultete pod nadzorom usposobljenega člana raziskovalne skupine. Kontakt: edvard.govekar@fs.uni-lj.si</t>
  </si>
  <si>
    <t>The equipment is available in the laboratory and is available to several users under the supervision of a qualified member of the research group. Contact: edvard.govekar@fs.uni-lj.si</t>
  </si>
  <si>
    <t>Oprema se uporablja za vizualizacijo procesov v vidnem in infrardečem spektru.</t>
  </si>
  <si>
    <t>Equipment is used for visualization in the visible and infrared spectrum.</t>
  </si>
  <si>
    <t>Sistem za vizualno karakterizacijo obdelovalnih procesov in parametrov - Fakulteta za strojništvo (uni-lj.si)</t>
  </si>
  <si>
    <t>Edvard Govekar</t>
  </si>
  <si>
    <t>J7-4639</t>
  </si>
  <si>
    <t xml:space="preserve"> SEAMAC</t>
  </si>
  <si>
    <t>0782-034</t>
  </si>
  <si>
    <t>P2-0223</t>
  </si>
  <si>
    <t>prof. dr. I. Golobič</t>
  </si>
  <si>
    <t>Hitrotekoči sistem za spremljanje dinamičnih in termičnih procesov</t>
  </si>
  <si>
    <t>Fast speed fluid system for monitoring dynamical and thermo processes</t>
  </si>
  <si>
    <t>Preko spletnega ali e-mail kontakta iztok.golobic@fs.uni-lj.si je oprema skupaj z operaterjem razpoložljiva z najavo vsaj  3 dni pred snemanjem</t>
  </si>
  <si>
    <t>Via web or e-mail contact iztok.golobic@fs.uni-lj.si the equipment is available together with the operator. The reservation in needed at least 3 days before.</t>
  </si>
  <si>
    <t>Spremljanje hitrih in izjemno hitrih pojavov v laboratorijskem, industrijskem in naravnem okolju ob snemanju z več deset tisoč slik na sekundo. Omogočeno snemanje tudi preko mikroskopa do 1500 kratne povačave.</t>
  </si>
  <si>
    <t>Hitrotekoči sistem za spremljanje dinamičnih in termičnih procesov - Fakulteta za strojništvo (uni-lj.si)</t>
  </si>
  <si>
    <t>Iztok Golobič</t>
  </si>
  <si>
    <t>Tržni projekti</t>
  </si>
  <si>
    <t>0782-016</t>
  </si>
  <si>
    <t>P2-0231</t>
  </si>
  <si>
    <t>prof. dr. M. Kalin</t>
  </si>
  <si>
    <t>Naprava za raziskavo fretinga s pripradajočo opremo za analizo površin</t>
  </si>
  <si>
    <t>Fretting test rig with equipment for contact surface analysis</t>
  </si>
  <si>
    <t>Oprema je na razpolago na CTD, Bogišičeva 8 po predhodnem dogovoru. Kontakt: mitjan.kalin@fs.uni-lj.si</t>
  </si>
  <si>
    <t xml:space="preserve">Equipment is available at CTD, Bogišičeva 8 with preliminary arrangement. Contact: mitjan.kalin@fs.uni-lj.si
</t>
  </si>
  <si>
    <t xml:space="preserve">Oprema je namenjena raziskavi mehanizma fretting obrabe, ki se pojavlja pri nihanjih z veliko frekvenco in amplitudo v mikrometerskem področju. S pomočjo opreme je moč zasledovati in analizirati odpornost materialov, površinskih plasti in obdelav pri fretting utrujanju.  </t>
  </si>
  <si>
    <t>The equipment is intended for the research of fretting wear mechanism, which arises at high frequency and high amplitude oscillations in micrometre domain.</t>
  </si>
  <si>
    <t>Naprava za raziskavo fretinga s pripradajočo opremo za analizo površin - Fakulteta za strojništvo (uni-lj.si)</t>
  </si>
  <si>
    <t>Mitjan Kalin</t>
  </si>
  <si>
    <t>L2-50083</t>
  </si>
  <si>
    <t>Franc Majdič</t>
  </si>
  <si>
    <t>LV EU</t>
  </si>
  <si>
    <t>0782-039</t>
  </si>
  <si>
    <t>P2-0270</t>
  </si>
  <si>
    <t>prof. dr. R. Petkovšek</t>
  </si>
  <si>
    <t>Laserski izvori z opremo</t>
  </si>
  <si>
    <t>Laser sources with equipment</t>
  </si>
  <si>
    <t>Dostop do opreme je v domeni vodje Laboratorija. Kontakt: rok.petkovsek@fs.uni-lj.si</t>
  </si>
  <si>
    <t>Access to equipment is in the domain head of the Laboratory. Contact: rok.petkovsek@fs.uni-lj.si</t>
  </si>
  <si>
    <t>Laserski izvori z opremo so namenjeni raziskavam laserskih obdelovalnih procesov in laserskih merilnih metod.</t>
  </si>
  <si>
    <t>Laserski izvori z opremo - Fakulteta za strojništvo (uni-lj.si)</t>
  </si>
  <si>
    <t>Rok Petkovšek</t>
  </si>
  <si>
    <t xml:space="preserve">Pedagoški proces </t>
  </si>
  <si>
    <t xml:space="preserve">Rok Petkovšek, Matija Jezeršek   </t>
  </si>
  <si>
    <t>Naprava za analizo degredacije biološko razgradljivih olj</t>
  </si>
  <si>
    <t>Instrumentation for degradation stability analysis of biodegradable oils</t>
  </si>
  <si>
    <t>Naprava je namenjena analizi obstojnosti biološko razgradljivih olj in drugih olj in masti, s poudarkom na degradacijski stabilnosti. .</t>
  </si>
  <si>
    <t>The instrumentation is intended for analysis of stability of biologically degradable and other oils and greases with emphasis on degradation stability.</t>
  </si>
  <si>
    <t>Naprava za analizo degredacije biološko razgradljivih olj - Fakulteta za strojništvo (uni-lj.si)</t>
  </si>
  <si>
    <t>L2-4474</t>
  </si>
  <si>
    <t>0782-028</t>
  </si>
  <si>
    <t>P2-0264</t>
  </si>
  <si>
    <t>doc. dr. L. Slemenik Perše</t>
  </si>
  <si>
    <t>Sistem za analizo mikrodeformacij submikronskih vlaken pri termomehanskem obremenjevanju s pulznim laserjem</t>
  </si>
  <si>
    <t>2003/2004</t>
  </si>
  <si>
    <t>System for analayzing of microdeformations submicronic fibers by thermo-mechanical loading with pulse laser</t>
  </si>
  <si>
    <t>Dostop do opreme je v domeni vodje laboratorija. Kontakt: cem@fs.uni-lj.si</t>
  </si>
  <si>
    <t>Oprema ja namenjena preučevanju morfologije materialov. Omogoča povečavo do 100x10 pri transmisijski ali reflektivni svetlobi. Dodatna oprema omogoča preizkavo pri povišanih temperaturah, do 350°C, spreminjajočih temperaturah s hitrostjo spreminjanja 0,01 do 30°C/min in pripravo vzorcev.</t>
  </si>
  <si>
    <t xml:space="preserve">The main purpose of equipment is specimen morphology investigation. It can be done at magnification up to 100x10 at transmitted or reflected light. Additional equipment allows also investigation at elevated temperature, up to 350°C, temperature scan from 0.01 to 30°C/min and sample preparation.  </t>
  </si>
  <si>
    <t>Sistem za analizo mikrodeformacij submikronskih vlaken pri termomehanskem obremenjevanju s pulznim laserjem - Fakulteta za strojništvo (uni-lj.si)</t>
  </si>
  <si>
    <t xml:space="preserve">Lidija Slemenik Perše </t>
  </si>
  <si>
    <t>Pedagoški proces</t>
  </si>
  <si>
    <t xml:space="preserve">Tržni projekti </t>
  </si>
  <si>
    <t>0782-013</t>
  </si>
  <si>
    <t>P2-0266</t>
  </si>
  <si>
    <t xml:space="preserve">prof. dr. F. Pušavec </t>
  </si>
  <si>
    <t>Skenirna naprava Cyclom s tipali</t>
  </si>
  <si>
    <t>Cyclom scanning device with sensors</t>
  </si>
  <si>
    <t>Dostop do skenirne naprave Cyclone je možen po dogovoru z vodjo laboratorija. Opremo je možno najeti stupaj z kvaliificiranim operaterjem. Kontakt: franci.pusavec@fs.uni-lj.si</t>
  </si>
  <si>
    <t>Access to the Cyclon scaning device is possible on a rent bases. Condition for a rent is that with equipment handled qualified operator  and that a rent is paid after use of equipment. Contact: franci.pusavec@fs.uni-lj.si</t>
  </si>
  <si>
    <t xml:space="preserve">Skenirna naprava Cyclone 2 je primerna za zelo natančno 3D-skeniranje površin predmetov oz. dimenzijsko preverjanje predmetov izven proizvodne linije. Skeniranje površine lahko poteka v ravnini (2D-skeniranje) oz. v prostoru (3D-skeniranje), pri čemer se oblikuje t.i. "oblak točk", ki je pravzaprav digitalni zapis površine. </t>
  </si>
  <si>
    <t xml:space="preserve">Renishaw Cyclone 2 scanning device is independant unit for very precise 3D-scanning and measuring tasks outside the production lines. Enclosed software offers a lot options concerning different ways to gather data from unknown 2D- profiles and 3D-surface.
</t>
  </si>
  <si>
    <t>Skenirna naprava Cyclom s tipali - Fakulteta za strojništvo (uni-lj.si)</t>
  </si>
  <si>
    <t>P2-0226</t>
  </si>
  <si>
    <t>Franci Pušavec</t>
  </si>
  <si>
    <t>Usposabljanje MR - Luka Kastelic, doktorski študenti</t>
  </si>
  <si>
    <t>EIT</t>
  </si>
  <si>
    <t>0782-001</t>
  </si>
  <si>
    <t>P2-0162</t>
  </si>
  <si>
    <t>prof. dr. B. Šarler</t>
  </si>
  <si>
    <t>CTA anemometer</t>
  </si>
  <si>
    <t>Constant Temperature Anemometer</t>
  </si>
  <si>
    <t>Dostop do opreme je v domeni vodje Laboratorija. Kontakt:bozidar.sarler@fs.uni-lj.si</t>
  </si>
  <si>
    <t>Access to equipment is in the domain of the Head of Laboratory. Contact: bozidar.sarler@fs.uni-lj.si</t>
  </si>
  <si>
    <t>CTA anemometer omogoča merjenje lokalne dinamike hitrosti v kapljevinah in plinih.</t>
  </si>
  <si>
    <t>CTA anemometer allows measurements of local velocity dynamics in gases and liquids.</t>
  </si>
  <si>
    <t>CTA anemometer - Fakulteta za strojništvo (uni-lj.si)</t>
  </si>
  <si>
    <t>Božidar Šarler</t>
  </si>
  <si>
    <t>0782-030</t>
  </si>
  <si>
    <t>prof. dr. R. Šturm</t>
  </si>
  <si>
    <t>Sistem za popis integritete površin po mehanski in toplotni obdelavi</t>
  </si>
  <si>
    <t>System for survey of surface integrity after mechanical and thermo processing</t>
  </si>
  <si>
    <t>Ponedeljek - petek,  kadar oprema ni zasedena zaradi vaj. Kontakt:  roman.sturm@fs.uni-lj.si</t>
  </si>
  <si>
    <t>Monday - Friday, when the equipment is available. Contact:  roman.sturm@fs.uni-lj.si</t>
  </si>
  <si>
    <t>SEM - elektronska mikroskopija, EDS analiza, WDS analiza; Natezni preizkus do 45 kN upogibni  in tlačni preizkus, preizkušanje lepljenih in varjenih spojev, preizkušanje dinamične trdnosti, določanje da/dn oz. hitrosti širjenja razpok, določanje odpornosti materialov in površinskih zaščitnih slojev proti koroziji. Možnost uporabe različnih vrst korozivnih medijev z različno koncentracijo.</t>
  </si>
  <si>
    <t>Sistem za popis integritete površin po mehanski in toplotni obdelavi - Fakulteta za strojništvo (uni-lj.si)</t>
  </si>
  <si>
    <t>Roman Šturm</t>
  </si>
  <si>
    <t>Modificiran ekstruder z regulacijo termo-mehanske obremenitve materiala</t>
  </si>
  <si>
    <t>Modificated extrudor with regulation of thermo-mechanical load of material</t>
  </si>
  <si>
    <t>Izposoja možna v skladu z dogovorom, kontakt: cem@fs.uni-lj.si</t>
  </si>
  <si>
    <t>Ekstrudor je namenjen ekstrudiranju prahu in granul plastike pri temperaturnem območju med sobno temp. in 400 °C. Ekstrudiran material ima lahko krožno obliko prereza ali pa je ekstrudiran v obliki traku.</t>
  </si>
  <si>
    <t xml:space="preserve">Extruder is designed for extrusion of powder and plastic granules in a temperature range between room temp. and 400 ° C. Extruded material may have circular or tape shape. </t>
  </si>
  <si>
    <t>Modificiran ekstruder z regulacijo termo-mehanske obremenitve materiala - Fakulteta za strojništvo (uni-lj.si)</t>
  </si>
  <si>
    <t>novo – procesiranje</t>
  </si>
  <si>
    <t>novo – ekstrudor</t>
  </si>
  <si>
    <t>0782-015</t>
  </si>
  <si>
    <t>P2-0182</t>
  </si>
  <si>
    <t>prof. dr. M. Nagode</t>
  </si>
  <si>
    <t>Merilna in računalniška oprema za specialna razvojna vrednotenja</t>
  </si>
  <si>
    <t>Mesurement and CAE equipment for special R&amp;D evaluations</t>
  </si>
  <si>
    <t>Do opreme imajo dostop partnerji razvojnega centra CRV ter ostali partnerji laboratorija LAVEK na UL-FS, s katerimi sodelujemo na skupnih razvojnih in raziskovalnih projektih. Kontakt: marko.nagode@fs.uni-lj.si</t>
  </si>
  <si>
    <t>Merilna in računalniška oprema, ki je bila kupljena v sklopu paketa 12, je namenjena izključno za eksperimentalno in numerično vrednotenje obnašanja konstrukcij, ki so obremenjene z ekstremnimi mehanskimi obremenitvami (npr. trk vozila). Eksperimentalna oprema obsega triosne pospeškomerje z univerzalnimi moduli za kondicioniranje signalov, hitro kamero in laserska senzorja pomikov. Oprema za numerično vrednotenje obsega programsko opremo za izvajanje simulacij izrazito dinamičnih pojavov ter ustrezno razširitev strojne opreme.</t>
  </si>
  <si>
    <t>Merilna in računalniška oprema za specialna razvojna vrednotenja - Fakulteta za strojništvo (uni-lj.si)</t>
  </si>
  <si>
    <t>Marko Nagode</t>
  </si>
  <si>
    <t>Oprema za raziskave in karakterizacijo obrabnih mehanizmov na področju nanotribologije</t>
  </si>
  <si>
    <t xml:space="preserve">Equipment for investigation and characterization of wear nano-tribological mechanisms </t>
  </si>
  <si>
    <t xml:space="preserve">Oprema omogoča raziskavo obrabnih mehanizmov na nano področju, kar vključuje obremenitve v območju nN in pomike v področju 10nm – 10 µm. S pomočjo opreme je možna raziskava in karakterizacija triboloških procesov v nanopodročju za različne vrste materialov, površinskih plasti in obdelav s poudarkom na interakcijah med površino in mazivom. </t>
  </si>
  <si>
    <t>The equipment provides means of research for nano-scale wear mechanisms, which involves loads in nN range and strokes in the 10 nm - 10 µm range. The equipment provides possibilities for research and characterization of nano-scale tribological processes for different types of materials, surface layers and surface treatement with emphasis on interactions between surface and lubricant.</t>
  </si>
  <si>
    <t>Oprema za raziskave in karakterizacijo obrabnih mehanizmov na področju nanotribologije - Fakulteta za strojništvo (uni-lj.si)</t>
  </si>
  <si>
    <t>0782-002</t>
  </si>
  <si>
    <t>P2-0263</t>
  </si>
  <si>
    <t>izr. prof. dr. M. Brojan</t>
  </si>
  <si>
    <t>Temperaturna komora z zahtevanim priborom, merilno in programsko opremo za mehansko analizo inteligentnih gradiv</t>
  </si>
  <si>
    <t>Temperature chamber with required equipment, mesurament and programm equipment for analyzing intelligent elements</t>
  </si>
  <si>
    <t>Dostop do opreme je v domeni vodje laboratorija. Kontakt miha.brojan@fs.uni-lj.si</t>
  </si>
  <si>
    <t>Uporablja se za analizo mehanskih lastnosti gradiv.</t>
  </si>
  <si>
    <t>Temperaturna komora z zahtevanim priborom, merilno in programsko opremo za mehansko analizo inteligentnih gradiv - Fakulteta za strojništvo (uni-lj.si)</t>
  </si>
  <si>
    <t>Miha Boltežar</t>
  </si>
  <si>
    <t>Laserska izvora z opremo</t>
  </si>
  <si>
    <t>Dostop do opreme je v domeni vodje laboratorija. Kontakt rok.petkovsek@fs.uni-lj.si</t>
  </si>
  <si>
    <t>Access to equipment is in the domain head of the laboratory. Contact rok.petkovsek@fs.uni-lj.si</t>
  </si>
  <si>
    <t>Lasersik izvori z opremo so namenjeni raziskavam laserskih obdelovalnih procesov in laserskih merilnih metod.</t>
  </si>
  <si>
    <t>Laserska izvora z opremo - Fakulteta za strojništvo (uni-lj.si)</t>
  </si>
  <si>
    <t xml:space="preserve">Pedagoški proces  </t>
  </si>
  <si>
    <t>Sistem za karakterizacijo tehnoloških procesov</t>
  </si>
  <si>
    <t>2004/2005</t>
  </si>
  <si>
    <t>System for characterization of technological processes</t>
  </si>
  <si>
    <t>Direktni kontakt s skrbnikom; za vsak primer posebej. Kontakt: edvard.govekar@fs.uni-lj.si</t>
  </si>
  <si>
    <t>Oprema se uporablja pri zajemanju in analizi podatkov.</t>
  </si>
  <si>
    <t>Sistem za karakterizacijo tehnoloških procesov - Fakulteta za strojništvo (uni-lj.si)</t>
  </si>
  <si>
    <t>*v postoku odpisa osnovnega sredstva</t>
  </si>
  <si>
    <t>0782-009</t>
  </si>
  <si>
    <t>prof. dr. A. Kitanovski/   izr. prof. dr. U. Stritih</t>
  </si>
  <si>
    <t>18580   15163</t>
  </si>
  <si>
    <t>Merilna oprema za merjenje temparaturnih polj (termovizijska kamera)</t>
  </si>
  <si>
    <t>FLIR ThermaCAM S65 -FLIR Systems</t>
  </si>
  <si>
    <t>Možnost izposoje za največ 3 dni. Kontakt: andrej.kitanovski@fs.uni-lj.si in  uros.stritih@fs.uni-lj.si.</t>
  </si>
  <si>
    <t>Possible renting for max. 3 days. Contact:  andrej.kitanovski@fs.uni-lj.si and  uros.stritih@fs.uni-lj.si.</t>
  </si>
  <si>
    <t>Termokamera za brezdotično merjenje površinskih temperatur. Dodatne informacije Fakulteta za strojništvo, tel. 01 4771103.</t>
  </si>
  <si>
    <t>Infrared camera for contactless measurements of the surface temperatures. Additional info Fakulteta za strojništvo, tel. 01 4771103.</t>
  </si>
  <si>
    <t>Merilna oprema za merjenje temparaturnih polj (termovizijska kamera) - Fakulteta za strojništvo (uni-lj.si)</t>
  </si>
  <si>
    <t>Andrej Kitanovski,    Uroš Stritih</t>
  </si>
  <si>
    <t>Tlačni senzor s procesno enoto</t>
  </si>
  <si>
    <t>Pressure sensor processing unit</t>
  </si>
  <si>
    <t>Dostop do opreme je v domeni vodje laboratorija. Kontakt:bozidar.sarler@fs.uni-lj.si</t>
  </si>
  <si>
    <t>Access to equipment is in the domain of the head of laboratory. Contact: bozidar.sarler@fs.uni-lj.si</t>
  </si>
  <si>
    <t>Optični senzor omogoča lokalne meritve dinamike tlaka v fluidih.</t>
  </si>
  <si>
    <t>Optical sensor allows local measurements of pressure dynamics in fluids.</t>
  </si>
  <si>
    <t>Tlačni senzor s procesno enoto - Fakulteta za strojništvo (uni-lj.si)</t>
  </si>
  <si>
    <t xml:space="preserve">Sistem za refunkcionalizacijo konstrukcijskih polimerov
</t>
  </si>
  <si>
    <t>2007/2008</t>
  </si>
  <si>
    <t>System for refunctionanalayzing of construction polymers</t>
  </si>
  <si>
    <t>Opreme je namenjena reološkim preiskavam materiala v skladu z ISO 3219 in ISO 6721 standardom. Poleg tega pa je na napravi možno izvesti tudi teste strižnega lezenja in relaksacije.</t>
  </si>
  <si>
    <t>The main purpose of equipment is investigation of a material rheology in compliance with ISO 3219 and ISO 6721. Besides that, also shear creep/relaxation characterization can be performed.</t>
  </si>
  <si>
    <t>Sistem za refunkcionalizacijo konstrukcijskih polimerov - Fakulteta za strojništvo (uni-lj.si)</t>
  </si>
  <si>
    <t>Naprava za izvajanje prilagojenih triboloških testov</t>
  </si>
  <si>
    <t>Interchangeable machine for adjustable tribological testing</t>
  </si>
  <si>
    <t>Naprava za izvajnaje prilagojenih triboloških testov s silami, ki omogočajo analizo vpliva pojavov majhnih sil, predvsem adsorbiranih mejnih plasti, ki zahtevajo resolucijo učinka Van der Waalsovih sil, elektrostatskih sil, sil meniskus učikov ipd, torej preizkusi v redu velikosti mini-Newronov.</t>
  </si>
  <si>
    <t>Interchangeable machine for adjustable tribological testing. Enables the analysis of effects of small forces (mN), adsorbed boundary films, Van der Waals and electrostacic forces, meniscus forces etc.</t>
  </si>
  <si>
    <t>Naprava za izvajanje prilagojenih triboloških testov - Fakulteta za strojništvo (uni-lj.si)</t>
  </si>
  <si>
    <t>Naprava za merjenje debelin "in-situ" mejnih mazalnih  filmov v rangu nanometrske skale</t>
  </si>
  <si>
    <t>Traction machine for “in-situ” measurement of boundary lubricating films on nanoscale range</t>
  </si>
  <si>
    <t>Naprava za merjenje debelin "in-situ" mejnih mazalnih  filmov v rangu nanometrske skale.</t>
  </si>
  <si>
    <t>Machine for in-situ measurement of boundary lubrication films in the nanometre range.</t>
  </si>
  <si>
    <t>Naprava za merjenje debelin "in-situ" mejnih mazalnih filmov v rangu nanometrske skale - Fakulteta za strojništvo (uni-lj.si)</t>
  </si>
  <si>
    <t>Sistem za karakterizacijo vedenja časovno-odvisnih materialov na nano in mikro skali (Nanoindenter – sistem za nanoin-dentacijo)</t>
  </si>
  <si>
    <t xml:space="preserve">Nanoindenter – system for nano-indentation </t>
  </si>
  <si>
    <t>Sistem za nanoindentacijo omogoča določitev Young-ovega modula in trdote v skladu s standardom ISO 14577. Sistem je nadgrajen z modulom za meritve modula elastičnosti in trdote (togosti) kot kontinuirne (dinamične) funkcije globine indentacije, primerno za različne materiale (kovine, polimeri, tanke plasti, zlitine, keramika, itd.).</t>
  </si>
  <si>
    <t>The Nano Indenter enables to measure Young’s modulus and hardness in compliance with ISO 14577. System is upgraded with Continuous Stiffness Measurement module that allows dynamic properties characterization of different kinds of materials (metals, polymers, thin films, alloys, ceramics, etc.).</t>
  </si>
  <si>
    <t>Sistem za karakterizacijo vedenja časovno-odvisnih materialov na nano in mikro skali (Nanoindenter – sistem za nanoin-dentacijo) - Fakulteta za strojništvo (uni-lj.si)</t>
  </si>
  <si>
    <t>novo – nanoindenter</t>
  </si>
  <si>
    <t>0782-040</t>
  </si>
  <si>
    <t>prof. dr. M. Jezeršek</t>
  </si>
  <si>
    <t>Eksperimentalni laserski sistem za mikro-obdelave</t>
  </si>
  <si>
    <t>Experimental laser based micro-machining system</t>
  </si>
  <si>
    <t>Oprema je dostopna v laboratoriju KOLT po predhodnem dogovoru s skrbnikom opreme. Kontakt: matija.jezersek@fs.uni-lj.si</t>
  </si>
  <si>
    <t>Equipment is available in the laboratory KOLT by prior arrangement with the administrator of the equipment. Contact: matija.jezersek@fs.uni-lj.si</t>
  </si>
  <si>
    <t xml:space="preserve">Oprema je namenjena raziskavam laserskih mikro-obdelovalnih procesov ter pripadajočih optodinamskih pojavov. Poseben poudarek je namenjen optimizaciji procesov z uporabo sprotnih metod merjenja procesnih parametrov.  </t>
  </si>
  <si>
    <t>The equipment is intended for research into laser micro-processing and related optodynamic phenomena. Special emphasis is given to optimization of processes by using real-time measuring of process parameters.</t>
  </si>
  <si>
    <t>Eksperimentalni laserski sistem za mikro-obdelave - Fakulteta za strojništvo (uni-lj.si)</t>
  </si>
  <si>
    <t>P2-0392</t>
  </si>
  <si>
    <t>Matija Jezeršek</t>
  </si>
  <si>
    <t>Matija Jezeršek, Rok Petkovšek</t>
  </si>
  <si>
    <t>Peter Gregorčič</t>
  </si>
  <si>
    <t xml:space="preserve">Vertikalni rezkalni center - visokohitrostni obdelovalni stroj
</t>
  </si>
  <si>
    <t>High speed milling machine Sodick MC 430L</t>
  </si>
  <si>
    <t>Zunanji uporabniki, ki bi želeli uporabljati kapacitete stoja za izdelavo svojih testnih izdelkov je lahko izdelavo izdelkov na stroju naročijo operaterju v laboratoriju za odrezavnje po dogovoru s predstojnikom in vljavnem ceniku delovne ure stroja in operaterja. Kontakt: franci.pusavec@fs.uni-lj.si</t>
  </si>
  <si>
    <t>Access to the high speed milling machine is possible on a rent bases. Condition for a rent is that with equipment handled qualified operator  and that a rent is paid after use of equipment. Contact: franci.pusavec@fs.uni-lj.si</t>
  </si>
  <si>
    <t>CNC-stroj (tip: MC 430L) proizvajalca SODICK, je namenjen za raziskave in izobraževanje na področju visoko- preciznega frezanja in mikro-frezanja najbolj zahtevnih materialov in kompleksnih geometrij. Nova generacija visoko hitrostnih (HSC) frezalnih centrov združuje linearne pogone na vseh oseh, s čimer je zagotovljena visoka dinamična odzivnost stroja (pospeški do 10 m/s2) in najvišja stopnja preciznosti obdelave v mikrometrskem področju pri maksimalnih vrtljajih glavnega vretena (do 40.000 vrt/min). Upravljanje stroja je izredno enostavno zahvaljujoč novemu krmilniku zasnovanem na Windows XP-okolju, ki je kombiniran s Sodick-ovo kontrolo gibanja. Vsa omenjena inovativna tehnologija, združena v CNC-stroju postavlja nove standarde za naslednjo generacijo mikro frezanja.</t>
  </si>
  <si>
    <t>CNC-machine (type: MC 430l) manufactured by SODICK , is used for research and education in the field of high-precision micro-milling and milling most challenging materials and complex geometries. A new generation of high-speed (HSC) milling centers combines linear drives in all axes, thus ensuring a high dynamic response of the machine (accelerations up to 10 m/s2) and the highest level of precision processing in the field of micrometers in maximum spindle speeds (up to 40,000 rev / min). To operate the machine is very easy thanks to the new controller concept based on Windows XP-environment, which is combined with Sodick ovo movement control. All mentioned innovative technology combined into a CNC machine sets new standards for the next generation of micro-milling.</t>
  </si>
  <si>
    <t>Vertikalni rezkalni center - visokohitrostni obdelovalni stroj - Fakulteta za strojništvo (uni-lj.si)</t>
  </si>
  <si>
    <t>L2-50079</t>
  </si>
  <si>
    <t>0782-037</t>
  </si>
  <si>
    <t>prof. dr. J. Slavič</t>
  </si>
  <si>
    <t xml:space="preserve">Visokozmogljivi računski sestav  HPCFS
</t>
  </si>
  <si>
    <t>2010            2016         2021 (nadgradnja)</t>
  </si>
  <si>
    <t>High performance compute cluster HPCFS</t>
  </si>
  <si>
    <t>Zunanji uporabniki, ki bi želeli uporabljati računske kapacitete za svoje namene, lahko le te najamejo po dogovoru in veljavnem ceniku za zunanje uporabnike. Kontakt:
leon.kos@fs.uni-lj.si      (cena je določena za 150 jeder na uro)</t>
  </si>
  <si>
    <t>External access to computing facilities is granted on the basis of agreement and price list for external users. Contact:
leon.kos@fs.uni-lj.si</t>
  </si>
  <si>
    <t>Sestav računalnikov (cluster) lahko s porazdelitvijo na več vzporednih procesov rešuje probleme, ki bi zahtevali tedne, mesec ali celo leto pri dveh, treh ali štirih procesorskih enotah. S sestavom, ki ima 500 ali več procesorskih enot se ta čas bistveno skrajša in predvsem omogoča pospešen vpogled v rezultate. Tako dosežemo hitrejše iskanje rešitve, ki je na namiznem računalniku celo nemogoča. Na področju simulacij tehničnih sistemov je uporaba takih super računalnikov samoumevna.</t>
  </si>
  <si>
    <t>Computing cluster enables parallel solving of numerical problem tat could take weeks and more on desktop computer. Cluster with 768 procesors can quickly solve such problems and provides results in a timely maner. Faster turnaround enables research that is on desktop computer nearly impossible.</t>
  </si>
  <si>
    <t>http://hpc.fs.uni-lj.si/</t>
  </si>
  <si>
    <t>PS ULFS 0782</t>
  </si>
  <si>
    <t xml:space="preserve">prof. dr. Mihael Sekavčnik, dekan </t>
  </si>
  <si>
    <t>Programska oprema ANSYS za HPCFS</t>
  </si>
  <si>
    <t>ANSYS simulation software suite for HPCFS</t>
  </si>
  <si>
    <t xml:space="preserve">drugi javni viri       </t>
  </si>
  <si>
    <t>Zunanji uporabniki, ki bi želeli uporabljati računske kapacitete za svoje namene, lahko le te najamejo po dogovoru in veljavnem ceniku za zunanje uporabnike. Kontakt:
leon.kos@fs.uni-lj.si</t>
  </si>
  <si>
    <t>Usage of the software is linked to valid HPCFS access and project requiring such software based on the total available licences and academic research agreement with ANSYS for such use. Contact:
leon.kos@fs.uni-lj.si</t>
  </si>
  <si>
    <t>ANSYS simulation sofware provides numerical finite element and finite volume simualtions to the compute cluster. Multiphysics simulated includes static, dynamic, stability, temperature and heat transfer analyses of solids and fluids.</t>
  </si>
  <si>
    <t>v ceni HPCFS</t>
  </si>
  <si>
    <t>Profilometer optični 3D</t>
  </si>
  <si>
    <t>3D optical interferometer</t>
  </si>
  <si>
    <t>Oprema je na razpolago na TINT, Bogišičeva 8 po predhodnem dogovoru. Kontakt: mitjan.kalin@fs.uni-lj.si</t>
  </si>
  <si>
    <t xml:space="preserve">Equipment is available at TINT, Bogišičeva 8 with preliminary arrangement. Contact: mitjan.kalin@fs.uni-lj.si
</t>
  </si>
  <si>
    <t>Interferometer se uporablja za analizo topografij gladkih in hrapavoh površin z resolucijo pod 1 nm. Uporablja se lahko za analizo teksturiranih površin, za analizo obrabnih mehanizmov in obrabnih sledi, za geometrijske meritve, …</t>
  </si>
  <si>
    <t>3D optical interferoemter can be used for the topographical analyses of smooth and rough surfaces witn sub-nanometer resolutions. It can also be used for analyses of textured surfaces, analyses of wear mechanism and wear tracks, for the geometrical measurements, ...</t>
  </si>
  <si>
    <t>Interferometer optični 3D - Fakulteta za strojništvo (uni-lj.si)</t>
  </si>
  <si>
    <t>0782-007</t>
  </si>
  <si>
    <t xml:space="preserve">prof. dr. M. Boltežar </t>
  </si>
  <si>
    <t>Kalibrator pospeškov z opremo</t>
  </si>
  <si>
    <t>Accelerometer calibrator</t>
  </si>
  <si>
    <t xml:space="preserve">Dostop do opreme je v domeni vodje laboratorija.
Kontakt: miha.boltezar@fs.uni-lj.si </t>
  </si>
  <si>
    <t xml:space="preserve">One should send an email to prof. Boltežar. Contact: miha.boltezar@fs.uni-lj.si </t>
  </si>
  <si>
    <t>Oprema omogoča izvajanje kalibracije pospeškomerov.</t>
  </si>
  <si>
    <t>The equipment allows one to calibrate accelerometers.</t>
  </si>
  <si>
    <t>Kalibrator pospeškov z opremo - Fakulteta za strojništvo (uni-lj.si)</t>
  </si>
  <si>
    <t>prof. dr.  R.  Petkovšek</t>
  </si>
  <si>
    <t xml:space="preserve">Oprema za nadzor in procesiranja aktivnih optičnih vlaken z ohranjanjem polarizacije
</t>
  </si>
  <si>
    <t>Equipment for control and processing of PM optical fibers</t>
  </si>
  <si>
    <t>Oprema za nadzor in procesiranja aktivnih optičnih vlaken z ohranjanjem polarizacije</t>
  </si>
  <si>
    <t>Equipment for control and processing of PM optical fibers.</t>
  </si>
  <si>
    <t>Oprema za nadzor in procesiranja aktivnih optičnih vlaken z ohranjanjem polarizacije - Fakulteta za strojništvo (uni-lj.si)</t>
  </si>
  <si>
    <t>Laserski sistemi in merilni pribor</t>
  </si>
  <si>
    <t>Laser systems and measurement equipment</t>
  </si>
  <si>
    <t>Direct contact with the administrator for each case. Contact: edvard.govekar@.uni-lj.si</t>
  </si>
  <si>
    <t>Oprema se uporablja za lasersko obdelavo snovi ter karakterizacijo laserskega sistema in procesa.</t>
  </si>
  <si>
    <t>The equipment is used for laser manufacturing and characterization of the laser system and process.</t>
  </si>
  <si>
    <t>Laserski sistemi in merilni pribor - Fakulteta za strojništvo (uni-lj.si)</t>
  </si>
  <si>
    <t>0782-024</t>
  </si>
  <si>
    <t>P2-0401</t>
  </si>
  <si>
    <t>prof. dr. T. Katrašnik</t>
  </si>
  <si>
    <t>PEMS sistem</t>
  </si>
  <si>
    <t>Portable emission measurement system</t>
  </si>
  <si>
    <t>Oprema je na voljo po predhodnem dogovoru. Opremo je možno najeti le z operaterjem. Kontakt: tomaz.katrasnik@fs.uni-lj.si</t>
  </si>
  <si>
    <t>Equipment is available by prior arrangement. The equipment can only be rented with an operator. Contact: tomaz.katrasnik@fs.uni-lj.si</t>
  </si>
  <si>
    <t>Oprema je namenjena merjenju plinskih onesnažil v izpušnih plinih motorjev z notranjim zgorevanjem med vožnjo z vozilom.</t>
  </si>
  <si>
    <t>Equipment is aimed for measurements of gaseous exhaust emissions of internal combustion engine during regular driving with a vehicle.</t>
  </si>
  <si>
    <t>PEMS sistem - Fakulteta za strojništvo (uni-lj.si)</t>
  </si>
  <si>
    <t>Tomaž Katrašnik</t>
  </si>
  <si>
    <t>V2-2134</t>
  </si>
  <si>
    <t>Projekt Energen</t>
  </si>
  <si>
    <t>Usposabljanje MR Žiga Rosec</t>
  </si>
  <si>
    <t>Phoster</t>
  </si>
  <si>
    <t>3D tiskalnik ProJet 3510 SD</t>
  </si>
  <si>
    <t>3D printer ProJet 3510 SD</t>
  </si>
  <si>
    <t>Stroja ne morejo uporabljati posamezniki, lahko pa vsak naroči izdelke iz stroja. Kontakt: franci.pusavec@fs.uni-lj.si</t>
  </si>
  <si>
    <t>The machine can not be used by individuals, but you can order any product from the machine. Contact: franci.pusavec@fs.uni-lj.si</t>
  </si>
  <si>
    <t>3D tiskalnik ProJet 3510 SD je namenjen izdelavi prototipov in končnih izdelkov. Izdelki so narejeni s tehnologijo dodajanja plasti. Izdelek je narejen direktno iz računalniškega modela.</t>
  </si>
  <si>
    <t>3D printer ProJet 3510 SD is intended for rapid prototyping and production of plastic parts by photopolymer jetting process. That is process where product is built directly from computer model by adding layers.</t>
  </si>
  <si>
    <t>3D tiskalnik ProJet 3510 SD - Fakulteta za strojništvo (uni-lj.si)</t>
  </si>
  <si>
    <t xml:space="preserve">Sistem za analizo hitrih dogodkov pri prenosu toplote in snovi v vidnem in v infrardečem spektru
</t>
  </si>
  <si>
    <t>System for the analysis of fast heat and mass transfer events in visible and infrared spectrum</t>
  </si>
  <si>
    <t>Preko spletnega ali telefonskega kontakta z Laboratorijem za toplotno tehniku FS UL je oprema skupaj z operaterjem razpoložljiva z najavo vsaj  3 dni pred snemanjem. Kontakt: iztok.golobic@fs.uni-lj.si</t>
  </si>
  <si>
    <t>Via e-mail or phone contact  with Laboratory for thermal technology Faculty of Mechanical Engineering University of Ljubljana  the equipment is available together with the operator. The reservation is needed at least 3 days before. Contact: iztok.golobic@fs.uni-lj.si</t>
  </si>
  <si>
    <t>Spremljanje hitrih dogodkov prenosa toplote in snovi v vidnem in v infrardečem spektru v laboratorijskem, industrijskem in naravnem okolju. V vidnem spektru lahko uporabimo mikroskop. Za Joulovo gretje je na razpolago 1000 A DC usmernik.</t>
  </si>
  <si>
    <t xml:space="preserve">Observation of fast events during heat and mass transfer processes in visual and infrared spectrum for laboratory purposes, industrial applications and in a natural environment. For visual observations the microscope could be used as well. 1000 Amp DC power supply is used for Joule heating. </t>
  </si>
  <si>
    <t>Sistem za analizo hitrih dogodkov pri prenosu toplote in snovi v infrardečem spektru - Fakulteta za strojništvo (uni-lj.si)</t>
  </si>
  <si>
    <t>Vrstični elektronski mikroskop (SEM) - z delovanjem pri nizkem vakuumu (LV-SEM) in EDS analizatorjem, z možnostjo analize z oljem kontaminiranih in neprevodnih vzorcev</t>
  </si>
  <si>
    <t xml:space="preserve">Scanning Electron Microscope (SEM) with  low vacuum mode (LV-SEM) and EDS analyzer, also for analyzing with oil contaminated or non-conductive samples      </t>
  </si>
  <si>
    <t xml:space="preserve">Oprema je dostopna v laboratoriju TINT. S predhodno najavo vsaj en teden pred izvedbo analiz,  je oprema skupaj z operaterjem razpoložljiva vsem fakultetnim in zunanjim partnerjem laboratorija TINT. Kontakt: mitjan.kalin@tint.fs.uni-lj.si   </t>
  </si>
  <si>
    <t xml:space="preserve">Equipment is available in the Laboratory TINT for faculty staff and other laboratory partners. Reservation of the eqipment and a qualified member of the research group is mandatory at least one week in advance. Contact: mitjan.kalin@tint.fs.uni-lj.si     </t>
  </si>
  <si>
    <t xml:space="preserve">Oprema je namenjena izvedbi površinskih analiz (ugotavljanje obrabnih mehanizmov, stanja površin in kemijske sestave vzorcev) na vseh tipih vzorcev (električno prevodnih in neprevodnih) pri povečavah od 5x do 300.000x. Delovanje v režimu nizkega vakuuma omogoča tudi  izvedbo analiz z oljem kontaminiranih vzorcih. </t>
  </si>
  <si>
    <t>Equipment allows a performance of surface analyses (identification of wear mechanisms, surface's conditions and chemical composition of spacimens) for all types of specimens (electrically conductive and non-conductive) at magnifications 5x-300.000x. Low vacuum mode also enables to perform analyses on samples contaminated with oil.</t>
  </si>
  <si>
    <t>Vrstični elektronski mikroskop (SEM) - z delovanjem pri nizkem vakuumu (LV-SEM) in EDS analizatorjem, z možnostjo analize z oljem kontaminiranih in neprevodnih vzorcev - Fakulteta za strojništvo (uni-lj.si)</t>
  </si>
  <si>
    <t xml:space="preserve">Optični brezkontaktni 3D mikroskop
</t>
  </si>
  <si>
    <t>Optical contactless
3D microscope</t>
  </si>
  <si>
    <t>Oprema je dostopna po predhodnem 
dogovoru s predstojnikom katerdre
za management obdelovalnih tehnologij,
Fakulteta za strojništvo, Univeza v Ljubljani. Kontakt: franci.pusavec@fs.uni-lj.si</t>
  </si>
  <si>
    <t>The equipment is available based on the agreement with the head of Department for management of manufacturing technologies. Contact: franci.pusavec@fs.uni-lj.si</t>
  </si>
  <si>
    <t>Naprava je namenjena za zajem in 
karakterizacije topografije (3D) površin,
vključno z evalvacijo karakteristik
površin (hrapavost, valovitost, radiji, itd.). Naprava omogoča zajem in diagnostiko na makro in mikro nivoju, z negotovostjo do nano območja.</t>
  </si>
  <si>
    <t>The equipment is used for grab
and characterization of the surface
topology (3D), including the evaluation
of characteristics (roughness, waviness, radius, etc.). The device offers grabbing and diagnostics on macro and micro level, with the uncertainty down to nano range.</t>
  </si>
  <si>
    <t>Optični brezkontaktni 3D mikroskop - Fakulteta za strojništvo (uni-lj.si)</t>
  </si>
  <si>
    <t xml:space="preserve">Visokoločljiva hitra kamera za raziskave laserskih procesov, kavitacije in deformacij
</t>
  </si>
  <si>
    <t>Highresolution and highspeed camera for research of laser processes, cavitation and deformation</t>
  </si>
  <si>
    <t>Dostop do opreme je v domeni laboratorijev LASTEH, FOLAS, LADISK in LVTS. Kontakt janko.slavic@fs.uni-lj.si</t>
  </si>
  <si>
    <t>Access to equipment is in the domain of laboratories LASTEH, FOLAS, LADISK and LVTS. Contact: janko.slavic@fs.uni-lj.si</t>
  </si>
  <si>
    <t>Kamera je namenjena vizualizaciji ekstremno hitrih pojavov. Hitrost snemanja: do 20000 slik/sek pri polni ločljivosti in do 2.000.000 slik/s pri zmanjšani ločljivosti. Polna ločljivost: 1024x1024 točk.</t>
  </si>
  <si>
    <t>The camera is intended for visualization of extremely fast phenomena. Recording speed: up to 20,000 fps at full resolution and up to 2,000,000 fps at reduced resolution. Full resolution: 1024x1024 pixels.</t>
  </si>
  <si>
    <t>Visokoločljiva hitra kamera za raziskave laserskih procesov, kavitacije in deformacij - Fakulteta za strojništvo (uni-lj.si)</t>
  </si>
  <si>
    <t>Matija Jezeršek, Janko Slavič, Marko Hočevar  Rok Petkovšek</t>
  </si>
  <si>
    <t>Pikosekundni vlakenski laser s spremenljivo dolžino bliskov za optodinamske mikroobdelave</t>
  </si>
  <si>
    <t>Picosecond fibre laser with adjustable pulse duration for optodynamic microprocessing</t>
  </si>
  <si>
    <t>Dostop do opreme je v domeni laboratorija LASTEH. Kontakt: matija.jezersek@fs.uni-lj.si</t>
  </si>
  <si>
    <t>Access to equipment is in the domain of laboratory LASTEH. Contact: matija.jezersek@fs.uni-lj.si</t>
  </si>
  <si>
    <t>Kupljeni laserski izvor odpira nove možnosti naprednega procesiranja materialov. Zaradi kratkih laserskih bliskov (trajanje pod 10 ps) in relativno visoke povprečne moči (6 W) omogoča raziskave na področju napredne funkcionalizacije površin, izdelave mikroizvrtin brez toplotno vplivanega območja, mikro obdelave toplotno občutljivih materialov ter laserskega hladnega označevanja.</t>
  </si>
  <si>
    <t>Pikosekundni vlakenski laser s spremenljivo dolžino bliskov za optodinamske mikroobdelave - Fakulteta za strojništvo (uni-lj.si)</t>
  </si>
  <si>
    <t xml:space="preserve">XRD System za merjenje zaostalih napetosti in zaostalega avstenita 
</t>
  </si>
  <si>
    <t>XRD stress analysis system</t>
  </si>
  <si>
    <t>Naročilo na Katedro za tehnologijo materialov. Meritve izvede izučen operater.</t>
  </si>
  <si>
    <t>Direct order at Katedra za tehnologijo materialov (Materials technology). Measurements are performed by trained operator.</t>
  </si>
  <si>
    <t>Meritve zaostalih napetosti in zaostalega avstenita. Možnost elektrokemičnega odtapljanja material.</t>
  </si>
  <si>
    <t>Measurements of residual stresses and retained austenite. It is possible to perform electrochemical etching.</t>
  </si>
  <si>
    <t>XRD System za merjenje zaostalih napetosti in zaostalega avstenita - Fakulteta za strojništvo (uni-lj.si)</t>
  </si>
  <si>
    <t>asist. dr. A. Jeromen</t>
  </si>
  <si>
    <t>Digitalni optični mikroskop z zajemom topografije</t>
  </si>
  <si>
    <t>Digital optical microscope with capture of topography</t>
  </si>
  <si>
    <t>Dostop je mogoč po predhodnem dogovoru. Kontakt: andrej.jeromen@fs.uni-lj.si</t>
  </si>
  <si>
    <t>Access is possible upon prior arrangement. Contact: andrej.jeromen@fs.uni-lj.si</t>
  </si>
  <si>
    <t>Digitalni optični mikroskop je namenjen opazovanju in slikanju vzorcev s pomočjo vidne svetlobe. Omogoča razpon povečav 0,1-2000x, različne vrste osvetlitve ter nagib glave. 3D motorizacija mizice in programska oprema omogočata samodejno sestavljanje slik, 3D meritve vzorcev ter analizo velikosti delcev.</t>
  </si>
  <si>
    <t>The digital optical microscope is intended for observation and imaging of samples by means of visible light. It provides a magnification range of 0.1-2000x, different types of illumination, and tilting of the head. 3D motorized table and software allow automated image stitching, 3D sample measurements, and grain size analysis.</t>
  </si>
  <si>
    <t>Digitalni optični mikroskop z zajemom topografije - Fakulteta za strojništvo (uni-lj.si)</t>
  </si>
  <si>
    <t xml:space="preserve">P2-0241      P2-0266        P2-0248       P2-0270       </t>
  </si>
  <si>
    <t>Edvard Govekar Franci Pušavec  Niko Herakovič   Rok Petkovšek</t>
  </si>
  <si>
    <t>Damjan Klobčar  Tomaž Pepelnjak   Joško Valentinčič</t>
  </si>
  <si>
    <t>J7-4693</t>
  </si>
  <si>
    <t xml:space="preserve">Nadgradnja MTS 100 kN sistema z enoosnim 25 kN servo-pulzirnim preskuševališčem
</t>
  </si>
  <si>
    <t>Upgrade of the MTS 100 kN testing machine with the uniaxial 25 kN servo-pulsating testing machine</t>
  </si>
  <si>
    <t>Oprema se uporablja za lastne raziskave. Oprema je na voljo tudi za zunanje narocnike. Cena za storitve se za vsakega narocnika dogovori individualno glede na zahteve narocnika in potrebno opremo. Kontaktna oseba za izdelavo ponudbe je prof. Jernej Klemenc.</t>
  </si>
  <si>
    <t>The equipment is used for our R&amp;D. The equipment is also available for external clients. The quote is prepared individually according to requested service and equipment. Inquiries are handled by prof. Jernej Klemenc.</t>
  </si>
  <si>
    <t>Oprema omogoča izvajanje ločenih enoosnih natezno-tlačnih preizkusov gradiv do maksimalne sile +/-100 kN oz. +/-25 kN; statično (natezni test) ali dinamično (malociklično in velikociklično utrujanje). Oprema je pripravljena tudi za preizkuse pri povišanih temperaturah z uporabo temperaturnih komor.</t>
  </si>
  <si>
    <t>The equipment can be used to conduct separate uniaxial tensile-compression tests on material up to max. force +/- 100 kN and +/- 25 kN, respectively; static (tensile test) and dynamic (low cycle and high cycle fatigue tests). The equipment is ready for tests at high temperatures by using the temperature chambers.</t>
  </si>
  <si>
    <t>Nadgradnja MTS 100 kN sistema z enoosnim 25 kN servo-pulzirnim preskuševališčem - Fakulteta za strojništvo (uni-lj.si)</t>
  </si>
  <si>
    <t>10               20</t>
  </si>
  <si>
    <t>Jernej Klemenc</t>
  </si>
  <si>
    <t>Mikroskop na atomsko silo (atomic force microscope, AFM) z možnostjo kvantitativne analize mehanskih lastnosti inženirskih triboloških površin in mejnih filmov</t>
  </si>
  <si>
    <t>Atomic force microscope (AFM) with possibility of quantitative analysis of mechanical properties of tribological surfaces and boundary films</t>
  </si>
  <si>
    <t>Nova pridobitev laboratorija je mikroskop na atomsko silo (AFM) MFP 3D Origin, Asylum Research, Oxford Instruments. Ena izmed glavnih prednosti novega mikroskopa je možnost kvantitativnega vrednotenja mehanskih in triboloških lastnosti površin ter mejnih filmov, kot so elastičnost, dušenje, togost, trenje, disipacija energije, itd. Prav te lastnosti mejnih filmov imajo bistven pomen pri novejših triboloških študijah in omogočajo nov razvoj zelenih tehnologij mazanja, ki uporabljajo nove aditive in tvorijo filme, ki so običajno šibkejši, zato je kvantitativna primerjava med njimi ključnega pomena.</t>
  </si>
  <si>
    <t>We have recently purchased a new atomic force microscope (AFM) MFP 3D Origin, Asylum Research, Oxford Instruments. One of the main advantages of the new AFM is quantitative evaluation of the mechanical and tribological properties of surfaces and boundary films, such as for instance elasticity, damping, stiffness, friction, energy dissipation, etc. These properties of the boundary films are essential for newer tribological studies and allow for the new development of green lubrication technologies that use new additives and form films that are usually weaker, therefore quantitative comparison between them is crucial.</t>
  </si>
  <si>
    <t>Mikroskop na atomsko silo (atomic force microscope, AFM) z možnostjo kvantitativne analize mehanskih lastnosti inženirskih triboloških površin in mejnih filmov - Fakulteta za strojništvo (uni-lj.si)</t>
  </si>
  <si>
    <t>0782-009 </t>
  </si>
  <si>
    <t>prof. dr. A. Kitanovski</t>
  </si>
  <si>
    <t xml:space="preserve">Modularni raziskovalni hladilni sistem </t>
  </si>
  <si>
    <t>Modular research refrigerator system</t>
  </si>
  <si>
    <t>Oprema je na voljo po dogovoru z vodjo laboratorija. Opremo je možno najeti skupaj z operaterjem. Kontakt: andrej.kitanovski@fs.uni-lj.si</t>
  </si>
  <si>
    <t>Equipment is available by arrangement with the head of the laboratory. The equipment can be rented together with the operator. Contact: andrej.kitanovski@fs.uni-lj.si</t>
  </si>
  <si>
    <t>Ta sistem omogoča merjenje dinamičnih lastnosti parno-kompresijskih ciklov. Pri tem je možna enostavna menjava komponent, za namene parametričnih analiz.</t>
  </si>
  <si>
    <t>This system enables dynamic measurements of vapor-compression cycles. The components can be easily replaced to allow for parametric analyses.</t>
  </si>
  <si>
    <t>Modularni raziskovalni hladilni sistem - Fakulteta za strojništvo (uni-lj.si)</t>
  </si>
  <si>
    <t>Andrej Kitanovski</t>
  </si>
  <si>
    <t>0782-033</t>
  </si>
  <si>
    <t>P2-0422 </t>
  </si>
  <si>
    <t>prof. dr. M. Dular</t>
  </si>
  <si>
    <t>Stereo vizualizacijski sistem za analizo visokofrekvenčnih pojavov s področja dinamike tekočin</t>
  </si>
  <si>
    <t>Stereo visualization system for analysis of high frequency phenomena in fluid dynamics</t>
  </si>
  <si>
    <t>Sistem se nahaja v stari stavbi v sobi S/I-60b.Telefonska številka sobe je 723. Sistem je potrebno rezervirati najmanj en teden prej pri ales.malnersic@fs.uni-lj.si.</t>
  </si>
  <si>
    <t>System is located in old building in room S/I-60b. Telepohone number of the room is 723. System can be reserved at least one week prior with ales.malnersic@fs.uni-lj.si.</t>
  </si>
  <si>
    <t>Sistem sestavljati dve hitri kameri Photron Mini UX100. Ena je monokromatska, druga pa barvna. Programska oprema je brezplačna in je dosegljiva na strani proizvajalca.</t>
  </si>
  <si>
    <t>The system consists of two high-speed Photron Mini UX100 cameras. One is monochromatic and the other is color. The software is free of charge and is available on the manufacturer's site.</t>
  </si>
  <si>
    <t>Stereo vizualizacijski sistem za analizo visokofrekvenčnih pojavov s področja dinamike tekočin - Fakulteta za strojništvo (uni-lj.si)</t>
  </si>
  <si>
    <t>Matevž Dular</t>
  </si>
  <si>
    <t>Marko Hočevar, Matevž Dular</t>
  </si>
  <si>
    <t>CABUM</t>
  </si>
  <si>
    <t>Vlakenski laser visokih moči z nadzorom in upravljanjem procesnih parametrov v realnem času</t>
  </si>
  <si>
    <t>High-power fiber laser with real-time control of process parameters</t>
  </si>
  <si>
    <t>Oprema je dostopna v laboratoriju LASTEH po predhodnem dogovoru s skrbnikom opreme. Kontakt: matija.jezersek@fs.uni-lj.si</t>
  </si>
  <si>
    <t>Equipment is available in the laboratory LASTEH by prior arrangement with the administrator of the equipment. Contact: matija.jezersek@fs.uni-lj.si</t>
  </si>
  <si>
    <t>Laser je namenjen raziskavam laserskih obdelovalnih procesov, kjer se zahteva visoka kontinuirna moč do 3 kW in sprotna kontrola parametrov.</t>
  </si>
  <si>
    <t>The laser is intended for research of laser machining processes, where high continuous power up to 3 kW and real-time control are required.</t>
  </si>
  <si>
    <t>Vlakenski laser visokih moči z nadzorom in upravljanjem procesnih parametrov v realnem času - Fakulteta za strojništvo (uni-lj.si)</t>
  </si>
  <si>
    <t>0782-031</t>
  </si>
  <si>
    <t>izr. prof. dr. J. Kutin</t>
  </si>
  <si>
    <t>Laserski Dopplerjev merilni sistem za merjenje hitrosti zraka</t>
  </si>
  <si>
    <t>Laser DSoppler Anemometer</t>
  </si>
  <si>
    <t>Oprema je na voljo po dogovoru z vodjo laboratorija. Opremo je možno najeti skupaj z operaterjem. Kontakt: joze.kutin@fs.uni-lj.si.</t>
  </si>
  <si>
    <t>Equipment is available by arrangement with the head of the laboratory. The equipment can be rented only with the operator. Contact: joze.kutin@fs.uni-lj.si.</t>
  </si>
  <si>
    <t xml:space="preserve">Merilni sistem je sestavljen iz dvo-komponentnega LDA merilnika, pozicionirnega sistema in pripadajoče programske opreme. Merilni sistem omogoča merjenje hitrosti zraka v vetrovniku z zaprto merilno sekcijo. Laserski merilnik je moči 150 mW. </t>
  </si>
  <si>
    <t>The measuring equipment consists of two-component LDA, traverse system and software. It enables measurements of air velocity in  the  wind tunnel with closed measuring section. LDA probe power is 150 mW.</t>
  </si>
  <si>
    <t>Laserski Dopplerjev merilni sistem za merjenje hitrosti zraka - Fakulteta za strojništvo (uni-lj.si)</t>
  </si>
  <si>
    <t>Akreditirana meroslovna analiza</t>
  </si>
  <si>
    <t>Jože Kutin</t>
  </si>
  <si>
    <t>Naprava za merjenje koncentracije števila delcev v izpušnih plinih vozil v realnem prometnem toku</t>
  </si>
  <si>
    <t>Real-time measurement system for engine exhaust solid particle number concentration</t>
  </si>
  <si>
    <t>Dostop do opreme imajo sodelavci Laboratorija za motorje z notranjim zgorevanjem in elektromobilnost (LICeM) ter ostale strokovno usposobljene osebe ob predhodnem dogovoru z vodjo LICeM. Naprava je shranjena v zakljenjenem in ustrezno varovanjem prostoru.</t>
  </si>
  <si>
    <t>Members of the Laboratory for Internal Combustion Engines and Electromobility (LICeM) and other professionally qualified persons have access to the equipment upon prior agreement with the LICeM leader. The device is stored in a locked and properly secured area.</t>
  </si>
  <si>
    <t>Naprava za merjenje koncentracije števila delcev je naprava za neprekinjeno merjenje števila delcev v vzorcu aerosola, zajetega iz izpušne cevi. Ta naprava je optimizirana za opravljanje izpustov na motorjih z notranjim zgorevanjem v realnem prometnem toku.</t>
  </si>
  <si>
    <t>The particle counter is a continuous particle measurement device which measures the total number of particles present in an aerosol sample, taken from an engine exhaust system. This device is optimized for measurements of internal combustion engines in realworld conditions.</t>
  </si>
  <si>
    <t>Naprava za merjenje koncentracije števila delcev v izpušnih plinih vozil v realnem prometnem toku - Fakulteta za strojništvo (uni-lj.si)</t>
  </si>
  <si>
    <t>4, 32, 46</t>
  </si>
  <si>
    <t>Usposabljanje MR Žiga Rose</t>
  </si>
  <si>
    <t>Visoko prilagodljiv laserski obdelovalni sistem</t>
  </si>
  <si>
    <t>Highly adaptable laser processing system</t>
  </si>
  <si>
    <t>Oprema omogoča preizkušanje novih in obstoječih laserskih virov za aplikacije procesiranja materialov.</t>
  </si>
  <si>
    <t xml:space="preserve">The equipment serves as a test stand for new and existing laser sources for the application of material processing. </t>
  </si>
  <si>
    <t>Visoko prilagodljiv laserski obdelovalni sistem - Fakulteta za strojništvo (uni-lj.si)</t>
  </si>
  <si>
    <t xml:space="preserve">doc. dr. L. Slemenik Perše  </t>
  </si>
  <si>
    <t>Reometrski sistem</t>
  </si>
  <si>
    <t>Modular compact rheometer</t>
  </si>
  <si>
    <t>Dostop do opreme je možen preko skrbnika. Kontakt: lidija.slemenik.perse@fs.uni-lj.si</t>
  </si>
  <si>
    <t>Access to the equipment is possible through the administrator. Contact: lidija.slemenik.perse@fs.uni-lj.si</t>
  </si>
  <si>
    <t xml:space="preserve">Karakterizacija  tekočih, poltrdnih in trdnih materialov; določitev obnašanja materialov pod vplivom zunanje obremenitve </t>
  </si>
  <si>
    <t>Characterization of liquid, semi-solid and solid materials; determination of materials behaviour under external load</t>
  </si>
  <si>
    <t>Reometrski sistem - Fakulteta za strojništvo (uni-lj.si)</t>
  </si>
  <si>
    <t>L2-3172</t>
  </si>
  <si>
    <t>Miroslav Halilovič</t>
  </si>
  <si>
    <t>izr. prof. dr. F.  Majdič</t>
  </si>
  <si>
    <t>Diagnostična oprema za hidravlično olje</t>
  </si>
  <si>
    <t>Diagnostic equipment for hydraulic oil</t>
  </si>
  <si>
    <t>Oprema je dostopna v laboratoriju in je na razpolago večim souporabnikom pod nadzorom usposobljenega člana raziskovalne skupine. Kontakt: franc.majdic@fs.uni-lj.si</t>
  </si>
  <si>
    <t>The equipment is available in the laboratory and is available to several users under the supervision of a qualified member of the research group. Contact: franc.majdic@fs.uni-lj.si</t>
  </si>
  <si>
    <t>Oprema je namenjena diagnostiki hidravličnega olja (čistoča).</t>
  </si>
  <si>
    <t>Equipment is used for diagnostics of hydraulic oil (cleanliness).</t>
  </si>
  <si>
    <t>Diagnostična oprema za hidravlično olje - Fakulteta za strojništvo (uni-lj.si)</t>
  </si>
  <si>
    <t>Pedagoški proces, ind.</t>
  </si>
  <si>
    <t>prof. dr. F. Pušavec</t>
  </si>
  <si>
    <t>Visoko-tog, visoko-precizen in visoko-hitrostni vertikalni obdelovalni center s 5 simultanimi obdelovalnimi osmi</t>
  </si>
  <si>
    <t>High-rigidity, high-precision and high-speed productive CNC center with 5 machining axis</t>
  </si>
  <si>
    <t>Dostop se skoordinira z vodjem laboratorija za odrezavnaje: franci.pusavec@fs.uni-lj.si</t>
  </si>
  <si>
    <t xml:space="preserve">For availability should be arranged with the head of the Laboratory for machining: franci.pusavec@fs.uni-lj.si </t>
  </si>
  <si>
    <t>Obdelovlani center je namenjen za raziskave na področju procesa frezanja</t>
  </si>
  <si>
    <t>Machining center is planned to be used for research purposes related to milling processes</t>
  </si>
  <si>
    <t>Visoko-tog, visoko-precizen in visoko-hitrostni vertikalni obdelovalni center s 5 simultanimi obdelovalnimi osmi - Fakulteta za strojništvo (uni-lj.si)</t>
  </si>
  <si>
    <t>0782-018</t>
  </si>
  <si>
    <t>P2-0109</t>
  </si>
  <si>
    <t>izr. prof. dr. R.  Kunc</t>
  </si>
  <si>
    <t>Preizkuševališče Virtual</t>
  </si>
  <si>
    <t>Sled test device VIRTUAL</t>
  </si>
  <si>
    <t>Potencialni uporabniki naj za informacije v zvezi z razpoložljivostjo, tahtevami in podporo pri uporabi preizkuševališča kontaktirajo odgovorno osebo na oddelku.</t>
  </si>
  <si>
    <t xml:space="preserve">Potential users should contact the person in charge of the department to be provided with further information regarding availability, requirements and support in using the sled test device. </t>
  </si>
  <si>
    <t xml:space="preserve">Preizkuševališče VIRTUAL je zasnovano za generiranje nadzorovanih pospeškov vozil udeleženih v urbanem prometu. Linearno pomična platforma ima največji pospešek 0.7 g in hod 5 m. Preizkuševališče dopušča uporabo dodatne merilne opreme za meritve dinamičnega odziva človeškega telesa v pogojih, kakršnim so izpostavljeni potniki v vozilih. </t>
  </si>
  <si>
    <t xml:space="preserve">Sled test device VIRTUAL is designed for generating controlled accelerations of vehicles in urban traffic. Linear moving platform has 0.7 g max. acceleration and 5 m max. stroke. The device enables installing additional equipment for measuring human body dynamic response under conditions of vehicle occupant loading.  </t>
  </si>
  <si>
    <t>Preizkuševališče Virtual - Fakulteta za strojništvo (uni-lj.si)</t>
  </si>
  <si>
    <t>Robert Kunc</t>
  </si>
  <si>
    <t>VIRTUAL</t>
  </si>
  <si>
    <t>Simon Krašna</t>
  </si>
  <si>
    <t>0782-020</t>
  </si>
  <si>
    <t>doc. dr. R. Vrabič</t>
  </si>
  <si>
    <t>Kibernetsko-fizični obdelovalni sistem</t>
  </si>
  <si>
    <t>Cyber-physical milling system</t>
  </si>
  <si>
    <t>Za dostop je kontaktna oseba dr. Rok Vrabič, telefonsko 01 4771 753 ali po e-pošti (rok.vrabic@fs.uni-lj.si). Čas dostopa po dogovoru.</t>
  </si>
  <si>
    <t>Contact person is dr. Rok Vrabič, either by phone (00 386 1 4771 753) or by email (rok.vrabic@fs.uni-lj.si). Access details arranged on individual request basis.</t>
  </si>
  <si>
    <t>Oprema je CNC obdelovalni center Cincinnati Milacron, na katerem je bila narejena nadgradnja (retrofit) z najsodobnejšimi pogoni in krmilniki. Oprema omogoča raziskave industrijskega interneta stvari, kibernetsko-fizičnih sistemov, digitalnih dvojčkov in vzdrževanja po stanju.</t>
  </si>
  <si>
    <t>The equipment is a CNC milling centre Cincinnati Milacron, retrofitted with state-of-the-art drives and controllers. The equipment can be used for research of Industrial Internet of Things, Cyber-Physical Systems, Digital Twins, and predictive maintenance.</t>
  </si>
  <si>
    <t>K-6936</t>
  </si>
  <si>
    <t>Kibernetsko-fizični obdelovalni sistem - Fakulteta za strojništvo (uni-lj.si)</t>
  </si>
  <si>
    <t>Polirni stroj Ecoflow 80 AFC</t>
  </si>
  <si>
    <t>Polishing machine tool - AFM Ecoflow 80 AFC</t>
  </si>
  <si>
    <t>Polirni stroj je namenjen za raziskave na širšem področju izboljševanju integritete površin.</t>
  </si>
  <si>
    <t>Polishing machine is planned to be used for research purposes related general surface integrity improvements.</t>
  </si>
  <si>
    <t>Polirni stroj Ecoflow 80 AFC - Fakulteta za strojništvo (uni-lj.si)</t>
  </si>
  <si>
    <t>Usposabljanje MR Luka Kastelic</t>
  </si>
  <si>
    <t>Elektrodinamični stresalnik s kontrolerjem za nadzor ne-Gaussovih processov</t>
  </si>
  <si>
    <t>Electrodynamic shaker with non-Gaussian excitation control</t>
  </si>
  <si>
    <t>Oprema je dostopna v laboratoriju na Fakulteti za strojništvo in je ni mogoče premikati. Z opremo rokuje izučen in izkušen operater. Za uporabo se kontaktira vodjo laboratorija prof. dr. Miho Boltežarja.</t>
  </si>
  <si>
    <t>Equipment is locatad at the Faculty of Mechanical Eng. The equipment is handled by an experienced and trained operator. For use, the head of the laboratory should be contacted: Professor dr. Miha Boltežar.</t>
  </si>
  <si>
    <t>Pospešeni vibracijski test. Raziskave vibracijskega utrujanja.</t>
  </si>
  <si>
    <t>Accelerated vibration tests. Research on vibration fatigue.</t>
  </si>
  <si>
    <t>Elektrodinamični stresalnik s kontrolerjem za nadzor ne-Gaussovih processov - Fakulteta za strojništvo (uni-lj.si)</t>
  </si>
  <si>
    <t>J2-1730</t>
  </si>
  <si>
    <t>Janko Slavič</t>
  </si>
  <si>
    <t>0782-006</t>
  </si>
  <si>
    <t>izr. prof. dr. M. Halilovič</t>
  </si>
  <si>
    <t>Merilni sistem za 360° merjenje deformacij površin objektov na podlagi korelacije digitalnih slik</t>
  </si>
  <si>
    <t>Full-field strain measuring system based on digital image correlation for 360° view</t>
  </si>
  <si>
    <t>Dostop do opreme je možen po dogovoru s skrbnikom.</t>
  </si>
  <si>
    <t>Access to equippment must be agreed with supervisor of the equipment.</t>
  </si>
  <si>
    <t>Optični merilni sistem je namenjen zajemu deformacijskega polja med obremenjevanjem v 360° pogledu, kar je primerno za karakterizacijo mehanskih lastnosti materialov.</t>
  </si>
  <si>
    <t>The optical measuring system is aimed to acquire the deformation field during loading in a 360° view, which is suitable for characterizing the mechanical properties of materials.</t>
  </si>
  <si>
    <t>Merilni sistem za 360° merjenje deformacij površin objektov na podlagi korelacije digitalnih slik - Fakulteta za strojništvo (uni-lj.si)</t>
  </si>
  <si>
    <t>prof. dr. R.  Šturm</t>
  </si>
  <si>
    <t>VH1202 – Stacionarni merilec trdote</t>
  </si>
  <si>
    <t>Vickers Hardness tester</t>
  </si>
  <si>
    <t>Dostop do opreme je možen po dogovoru s skrbnikom (vloga - ponudba - izvedba).</t>
  </si>
  <si>
    <t>Access to equippment must be agreed with supervisor of the equipment (application - offer-  execution).</t>
  </si>
  <si>
    <t>Merjenje trdote: HV, HK.</t>
  </si>
  <si>
    <t>Hardness measurements: HV, HK.</t>
  </si>
  <si>
    <t>VH1202 – Stacionarni merilec trdote - Fakulteta za strojništvo (uni-lj.si)</t>
  </si>
  <si>
    <t>Modularni raziskovalni sistem za analizo mikrofluidnih toplotnih stikal</t>
  </si>
  <si>
    <t>Modular system for research and analysis of microfluidic thermal switches</t>
  </si>
  <si>
    <t xml:space="preserve">Za dostop do opreme je potrebno najmanj 1 mesec pred potentialno rabo kontaktirati skrbnika opreme na email: andrej.kitanovski@fs.uni-lj.si ter cc (darja.jelocnik@fs.uni-lj.si). </t>
  </si>
  <si>
    <t xml:space="preserve">To access the equipment it is necessary to send and email at least one month before the potential use, to the following email: andrej.kitanovski@fs.uni-lj.si ter cc (darja.jelocnik@fs.uni-lj.si). </t>
  </si>
  <si>
    <t>Oprema se lahko uporablja za preverjanje zasnove površin z mikro-fluidnim sistemo in oceno nadzora nad omočenjem in ter navezujočih se lastnosti takšne površine.</t>
  </si>
  <si>
    <t>The equipment can be used in verification of the design of microfluid surfaces and the cevaluation of the wetting control and properties of such a surface.</t>
  </si>
  <si>
    <t>Modularni raziskovalni sistem za analizo mikrofluidnih toplotnih stikal - Fakulteta za strojništvo (uni-lj.si)</t>
  </si>
  <si>
    <t>SUPERCOOL</t>
  </si>
  <si>
    <t>Jaka Tušek</t>
  </si>
  <si>
    <t>Naprava za merjenje trenja in 3D porazdelitve debelin elasto-hidrodinamičnih filmov v mikrometrskem območju</t>
  </si>
  <si>
    <t>Device for measurement of ultra-thin lubricating film and friction in elasto-hydrodynamic contact</t>
  </si>
  <si>
    <t xml:space="preserve">Equipment is available in the Laboratory TINT for faculty staff and other laboratory partners. Reservation of the eqipment and a qualified member of the research group is mandatory at least one week in advance. Contact: mitjan.kalin@tint.fs.uni-lj.si   </t>
  </si>
  <si>
    <t>Merjenje trenja in debeline mazalnega filma v elastohidrodinamičnem kontaktu.</t>
  </si>
  <si>
    <t>Measurement of friction and lubricating film in the electrohydrodynamic contacts.</t>
  </si>
  <si>
    <t>Naprava za merjenje trenja in 3D porazdelitve debelin elasto-hidrodinamičnih filmov v mikrometrskem območju - Fakulteta za strojništvo (uni-lj.si)</t>
  </si>
  <si>
    <t>Pametni sistem nadzora izdelovalnega procesa, ki združuje podsisteme: diagnostično orodje odrezovalnega procesa, sistem diagnostike obremenitev obdelovalnega stroja, merilni sistem dimenzijske natančnosti končnih izdelkov s povratno zanko na odrezovalni/obdelovalni proces, ter fluorescenčna kamera za diagnostiko čistosti izdelkov</t>
  </si>
  <si>
    <t>Smart system for control of production process that combines following subsystems: machining process diagnostic tool, system for tracking the  machine tool loads, measurement system of produced aprts with feedback to the production/machining process, and fluorescence camera for cleanliness evaluation</t>
  </si>
  <si>
    <t>Oprema je dostopna po predhodnem 
dogovoru s predstojnikom katerdre
za management obdelovalnih tehnologij,
Fakultetaza strojništvo, Univeza v Ljubljani.</t>
  </si>
  <si>
    <t>The equipment is available based
on the agreement with the head
of Department for management
of manufacturing technologies</t>
  </si>
  <si>
    <t>Naprava je prigrajena na obdelovalni center Doosan NX6500 (razen kamere, ki je lahko širše uporabna) in je namenjena za sprotno in celostno spremljanje izdelovalnega procesa, stroja in izdelka, vključno s povratno zanko.</t>
  </si>
  <si>
    <t>Device is installed on the machining center Doosan NX6500 (in case of camere it can be used also for other more general applications), and is used for inline and complete monitoring of manufacturing process, machine tool and product, including the feedback loop.</t>
  </si>
  <si>
    <t>Pametni sistem nadzora izdelovalnega procesa - Fakulteta za strojništvo (uni-lj.si)</t>
  </si>
  <si>
    <t>0782-041</t>
  </si>
  <si>
    <t>prof. dr. P. Podržaj</t>
  </si>
  <si>
    <t>Oprema za raziskave distribuiranega vodenja naprednih proizvodnih sistemov</t>
  </si>
  <si>
    <t>Equipment for research of distributed control of advanced production systems</t>
  </si>
  <si>
    <t>Po  dogovoru s predstojnikom laboratorija.</t>
  </si>
  <si>
    <t>By prior agreement with the head of the lab.</t>
  </si>
  <si>
    <t>Oprema je skupek elementov (dva industrijska robota, mobilni robot, PLK, industrijski računalnik in več nadzornih kamer), ki omogočajo raziskave distribuiranega vodenja naprednih proizvodnih sistemov.</t>
  </si>
  <si>
    <t>The equipment is a set of elements (two industrial robots, mobile robot, PLC, industrial computer and several monitoring cameras)which enable the research of a distributed control of advanced production systems.</t>
  </si>
  <si>
    <t>Oprema za raziskave distribuiranega vodenja naprednih proizvodnih sistemov - Fakulteta za strojništvo (uni-lj.si)</t>
  </si>
  <si>
    <t>Primož Podržaj</t>
  </si>
  <si>
    <t>Multifunkcionalni merilni sistem za določanje časovno in frekvenčno odvisnih mehanskih lastnosti polimerov in kompozitov</t>
  </si>
  <si>
    <t>Multifunctional measuring system for determination of time and frequency dependent mechanical properties of polymers and composites</t>
  </si>
  <si>
    <t>Karakterizacija  tekočih, poltrdnih in trdnih materialov; določitev mehanskih lastnosti različnih materialov pod vplivom zunanje obremenitve.</t>
  </si>
  <si>
    <t>Characterization of liquid, semi-solid and solid materials; determination of mechanical properties of materials under external load.</t>
  </si>
  <si>
    <t>Multifunkcionalni merilni sistem za določanje časovno in frekvenčno odvisnih mehanskih lastnosti polimerov in kompozitov - Fakulteta za strojništvo (uni-lj.si)</t>
  </si>
  <si>
    <t>Sistem za spremljanje nestacionarnih procesov pri prenosu toplote in snovi z infrardečo hitrotekočo kamero</t>
  </si>
  <si>
    <t>System for observation of transient heat and mass transfer phenomena</t>
  </si>
  <si>
    <t>Dostop do opreme je možen s predhodno najavo pri skrbniku opreme. Glede konfiguracije opreme je potreben dogovor vsaj 1 teden pred izvedbo meritev oz. dostopa. Med uporabo mora biti prisoten skrbnik oz. pooblaščena oseba, ki tudi rokuje s sistemom. Oprema se uporablja v dvournih časovnih blokih med 7.00-17.00.</t>
  </si>
  <si>
    <t>Access to the equipment is possible through prior notice to the equipment administrator. Configuration of the equipment needs to be agreed upon at least 1 week before performing measurements/accessing the equipment. During the equipment usage, the administrator or another authorized person needs to be present and also serves as the equipment operator. The equipment can be used in 2 hour blocks between 7.00 and 17.00.</t>
  </si>
  <si>
    <t>Oprema je namenjena spremljanju pojavov na področju prenosa toplote in snovi s poudarkom na fenomenih fazne spremembe. Poudarek je na visokohitrostnem spremljanju nestacionarnih pojavov z visoko krajevno resolucijo. Glede na fizikalni mehanizem opazovanja je potrebno prilagoditi zasnovo eksperimenta oz. konfiguracijo opazovanega pojava, kar je potrebno uskladiti s skrbnikom sistema.</t>
  </si>
  <si>
    <t>The equipment is intended for observation of phenomena in the field of heat and mass transfer with an emphasis on the phase-change phenomena. The emphasis is on high-speed monitoring of transient phenomena with high spatial resolution. According to the physical mechanism of observation, it is necessary to adjust the design of the experiment and the configuration of the observed phenomenon, which needs to be coordinated with the system administrator.</t>
  </si>
  <si>
    <t>Sistem za spremljanje nestacionarnih procesov pri prenosu toplote in snovi z infrardečo hitrotekočo kamero - Fakulteta za strojništvo (uni-lj.si)</t>
  </si>
  <si>
    <t>3        3      3</t>
  </si>
  <si>
    <t>3     4      4</t>
  </si>
  <si>
    <t>3       1        7</t>
  </si>
  <si>
    <t>doc. dr. V. Agrež</t>
  </si>
  <si>
    <t xml:space="preserve">Laserski sistem za raziskave dielektričnega preboja v vodi </t>
  </si>
  <si>
    <t>Laser system for dielectric breakdown research</t>
  </si>
  <si>
    <t>Access to the equipment is in the domain of the head of the laboratory. Contact rok.petkovsek@fs.uni-lj.si</t>
  </si>
  <si>
    <t>Oprema omogoča raziskave dielektričnega preboja v vodi in spremljajoče kavitacije.</t>
  </si>
  <si>
    <t>The equipment serves for conducting research on dielectric breakdown in water and accompanying cavitation.</t>
  </si>
  <si>
    <t>Laserski sistem za raziskave dielektričnega preboja v vodi - Fakulteta za strojništvo (uni-lj.si)</t>
  </si>
  <si>
    <t>izr. prof. dr. D. Klobčar</t>
  </si>
  <si>
    <t>Oprema za nadgradnjo robotskega sistema v napredni 3D tiskalnik kovin</t>
  </si>
  <si>
    <t>2021 nadgradnja 2022</t>
  </si>
  <si>
    <t>Quipment for upgrading robotic system into advanced 3D metal printer</t>
  </si>
  <si>
    <t>Paket 19         Paket 20 (nadgradnja)</t>
  </si>
  <si>
    <t xml:space="preserve">Dostop do opreme je mogoč s kontaktom na naslednji e-mail: lavarlab@fs.uni-lj.si. Za uporabo opreme je potreben izkušen operater. </t>
  </si>
  <si>
    <t>Access to the equipment is possible by contacting the following e-mail: lavarlab@fs.uni-lj.si. An experienced operator is required to operate the equipment.</t>
  </si>
  <si>
    <t>Oprema je namenjena 3D oblikovnemu obločnemu navarjanju z žico, toplotni obdelavi izdelkov, ter obdelavi podatkov.</t>
  </si>
  <si>
    <t>The equipment is intended for Wire Arc Additive Manufacturing, heat treatment of materials, and data processing.</t>
  </si>
  <si>
    <t>Oprema za nadgradnjo robotskega sistema v napredni 3D tiskalnik kovin - Fakulteta za strojništvo (uni-lj.si)</t>
  </si>
  <si>
    <t>6        1</t>
  </si>
  <si>
    <t>3     4</t>
  </si>
  <si>
    <t>4        1</t>
  </si>
  <si>
    <t>46        38</t>
  </si>
  <si>
    <t>155, 66</t>
  </si>
  <si>
    <t xml:space="preserve">Damjan Klobčar </t>
  </si>
  <si>
    <t>Usposabljanje MR Mirza Imširovič in doktorski študenti</t>
  </si>
  <si>
    <t xml:space="preserve">prof. dr. E. Govekar /       asist. dr. A. Jeromen </t>
  </si>
  <si>
    <t xml:space="preserve">8782      20270 </t>
  </si>
  <si>
    <t>Sistem za 3D tisk s selektivnim laserskim pretaljevanjem kovinskega prahu</t>
  </si>
  <si>
    <t xml:space="preserve">System for 3D printing by selective laser melting of metal powder  </t>
  </si>
  <si>
    <t>Paket 18 nadgradnja   Paket 20</t>
  </si>
  <si>
    <t>Po predhodnem dogovoru na naslov edvard.govekar@fs.uni-lj.si. Brez posebnih časovnih omejitev.</t>
  </si>
  <si>
    <t>By contact in advance to edvard.govekar@fs.uni-lj.si. No specific time constraints.</t>
  </si>
  <si>
    <t>Sistem je namenjen 3D tiskanju kosov do velikosti 300x300x300 mm3 s tehnologijo SLM iz naslednjih kovinskih materialov: nerjavno jeklo 316L (1.4404), orodno jeklo MS1 (1.2709), aluminijeva zlitina AlSi10Mg (3.2381) in titanova zlitina Ti6Al4V (3.7165). Sistem dopolnjuje namenska programska oprema za optimizacijo parametrov 3D tiskanja.</t>
  </si>
  <si>
    <t>The system is used for 3D printing objects up to a size of 300x300x300 mm3 using SLM technology and the following metallic materials: 316L stainless steel (1.4404), MS1 tool steel (1.2709), AlSi10Mg aluminum alloy (3.2381) and Ti6Al4V titanium alloy (3.7165). The system is complemented by specialized software for optimization of 3D printing parameters.</t>
  </si>
  <si>
    <t>Sistem za 3D tisk s selektivnim laserskim pretaljevanjem kovinskega prahu - Fakulteta za strojništvo (uni-lj.si)</t>
  </si>
  <si>
    <t>129, 57</t>
  </si>
  <si>
    <t xml:space="preserve">Edvard Govekar </t>
  </si>
  <si>
    <t xml:space="preserve">Sistem za raziskave in analizo NIR in SWIR vlakenskih laserjev </t>
  </si>
  <si>
    <t>System for research and analysis of NIR and SWIR fiber lasers</t>
  </si>
  <si>
    <t>Raziskovalna oprema predstavlja testno razvojne zmogljivosti za nove tipe vlakenski laserjev visokih moči, v območju NIR in SWIR valovnih dolžin. Omogoča analizo vpliva, ki ga imajo posamezne laserske komponente na časovno in prostorsko obliko laserskega žarka.</t>
  </si>
  <si>
    <t>The research equipment represents test development capabilities for new types of high power fiber lasers, in the range of NIR and SWIR wavelengths. It enables the analysis of the influence of individual laser components on the temporal and spatial shape of the laser beam.</t>
  </si>
  <si>
    <t>Sistem za raziskave in analizo NIR in SWIR vlakenskih laserjev - Fakulteta za strojništvo (uni-lj.si)</t>
  </si>
  <si>
    <t>Hitra termokamera</t>
  </si>
  <si>
    <t>High-Speed IR camera</t>
  </si>
  <si>
    <t>Oprema je dostopna v laboratoriju na Fakulteti za strojništvo. Z opremo rokuje izučen in izkušen operater. Za uporabo se kontaktira vodjo laboratorija prof. dr. Miho Boltežarja.</t>
  </si>
  <si>
    <t>Merjenje hitrih termičnih pojavov.</t>
  </si>
  <si>
    <t>The high-speed camera can be used for analyzing thermodynamic events, as in ballistics, combustion or experimental mechanics experiments.</t>
  </si>
  <si>
    <t>Hitra termokamera - Fakulteta za strojništvo (uni-lj.si)</t>
  </si>
  <si>
    <t>N2-0144</t>
  </si>
  <si>
    <t>izr. prof. dr. R. Kunc</t>
  </si>
  <si>
    <t>Statično in dinamično preizkuševališče Step Engineering UD08</t>
  </si>
  <si>
    <t>2021       nadgradnja  2023</t>
  </si>
  <si>
    <t xml:space="preserve">Universal uniaxial static and dynamic testing equipment  Step Engineering UD08 </t>
  </si>
  <si>
    <t>Paket 19        Paket 21</t>
  </si>
  <si>
    <t>Potencialni uporabniki naj za informacije v zvezi z razpoložljivostjo, zahtevami in podporo pri uporabi preizkuševališča kontaktirajo odgovorno osebo na oddelku.</t>
  </si>
  <si>
    <t>Potential users should contact the responsible person in the department for information regarding availability, requirements and support in using the testing facility.</t>
  </si>
  <si>
    <t>Oprema omogoča izvajanje monotoni in dinamičnih enoosnih natezno-tlačnih preizkusov gradiv do maksimalne dinamične sile +/-20 kN oz. +/-14 kN statično, pri frekvenci do 100 Hz in maksimalni hitrosti pomika 1 m/s. Zaznavanje deformacij je mogoče preko mehanskega clip-on ekstensometra ali 3D DIC sistema za merjenje prostorskih deformacijskih polj. Oprema omogoča zagotavljanje okolijskih pogojev ( temperatura od -60°C do + 195°C ter vlaga (do 10% RH do 90%RH).</t>
  </si>
  <si>
    <t>The equipment enables the performance of monotonic and dynamic uniaxial tension-compression tests of materials up to a maximum dynamic force of +/-20 kN or +/-14 kN static, at a frequency of up to 100 Hz and a maximum travel speed of 1 m/s. Detection of deformations is possible via a mechanical clip-on extensometer or a 3D DIC system for measuring spatial deformation fields. The equipment enables the provision of environmental conditions (temperature from -60°C to + 195°C and humidity (up to 10% RH to 90% RH).</t>
  </si>
  <si>
    <t>Statično in dinamično preizkuševališče Step Engineering UD08 - Fakulteta za strojništvo (uni-lj.si)</t>
  </si>
  <si>
    <t>156, 25</t>
  </si>
  <si>
    <t>Testiranje zmogljivosti</t>
  </si>
  <si>
    <t>Metalurški optični mikroskop ZEISS Axioscope 5 z dodatki</t>
  </si>
  <si>
    <t>Optical microscope</t>
  </si>
  <si>
    <t>Optična mikroskopija, povečave 100 - 1000x.</t>
  </si>
  <si>
    <t>Optical microscopy, magnifications 100 - 1000x.</t>
  </si>
  <si>
    <t>Metalurški optični mikroskop ZEISS Axioscope 5 z dodatki - Fakulteta za strojništvo (uni-lj.si)</t>
  </si>
  <si>
    <t>Nano-točkovni konfokalni profilometer z visokoločljivo 3D digitalno mikroskopijo za sub-mikronske analize triboloških površin na realnih inženirskih komponentah</t>
  </si>
  <si>
    <t>Nano-point confocal profilometer with high-resolution 3D digital microscopy for sub-micron analyzes of tribological surfaces on real engineering components</t>
  </si>
  <si>
    <t xml:space="preserve"> Equipment allows non-contact surface analysis of topography measurements and enables scanning of a  profile or entire surface on all types of samples. It allows scanning of a surface within 150μm height difference, with 1μm lateral resolution and 20nm height accuracy.</t>
  </si>
  <si>
    <t>Nano-točkovni konfokalni profilometer z visokoločljivo 3D digitalno mikroskopijo za sub-mikronske analize triboloških površin na realnih inženirskih komponentah - Fakulteta za strojništvo (uni-lj.si)</t>
  </si>
  <si>
    <t>Pulzni dinamični generator tlaka kapljevine</t>
  </si>
  <si>
    <t>Pulse dynamic generator of liquid pressure</t>
  </si>
  <si>
    <t>Oprema je na voljo po dogovoru z vodjo laboratorija. Opremo je možno najeti skupaj z operaterjem. Kontakt: joze.kutin@fs.uni-lj.si</t>
  </si>
  <si>
    <t>Equipment is available by arrangement with the head of the lab. The equipment can be rented only with the operator. Contact: joze.kutin@fs.uni-lj.si</t>
  </si>
  <si>
    <t>Dinamični tlačni generator omogoča generiranje pulznih tlačnih sprememb v kapljevini (olje). V preskusno tlačno komoro je vstavljen premični bat, na katerega deluje pnevmatsko gnan izstrelek (projektil). Oblika pulza je podobna polovici periode sinusnega signala in traja manj kot 2 ms, sistem pa dosega amplitude tlaka do cca. 200 MPa.</t>
  </si>
  <si>
    <t>The dynamic pressure generator enables the generation of pulse pressure changes in the liquid (oil). A movable piston, which is inserted into the test pressure chamber, is driven with a pneumatically driven projectile. The shape of the pulse is similar to half of the period of the sinusoidal signal lasting less than 2 ms, and the system achieves pressure amplitudes of up to approx. 200 MPa.</t>
  </si>
  <si>
    <t>Pulzni dinamični generator tlaka kapljevine - Fakulteta za strojništvo (uni-lj.si)</t>
  </si>
  <si>
    <t>J2-3054</t>
  </si>
  <si>
    <t>Andrej Svete</t>
  </si>
  <si>
    <t>Napredni izdelovalni in testni sistem gorivnih celic</t>
  </si>
  <si>
    <t>Advanced manufacturing and testing system for fuel cells</t>
  </si>
  <si>
    <t>Oprema je dostopna po predhodnem dogovoru s predstojnikom katedre za management obdelovalnih tehnologij, Fakulteta za strojništvo, Univerza v Ljubljani.</t>
  </si>
  <si>
    <t>The equipment is available by prior arrangement with the Head of the Department of Management of Manufacturing Technologies, Faculty of Mechanical Engineering, University of Ljubljana.</t>
  </si>
  <si>
    <t>Sistem ki združuje sistem za napraševanje kovin, napravo za precizno merjenje 3D topografij, ter napravo za testiranje in karakterizacijo gorilnih celic.</t>
  </si>
  <si>
    <t>A system that combines a metal cold spray technology equipment, a device for precise measurement of 3D topographies, and a device for testing and characterization of fuel cells.</t>
  </si>
  <si>
    <t>Napredni izdelovalni in testni sistem gorivnih celic - Fakulteta za strojništvo (uni-lj.si)</t>
  </si>
  <si>
    <t>1/3</t>
  </si>
  <si>
    <t>1/4</t>
  </si>
  <si>
    <t>1/1</t>
  </si>
  <si>
    <t xml:space="preserve">Sistemi s področja strojništva / Mechanical Engineering Facilities </t>
  </si>
  <si>
    <t xml:space="preserve">Usposabljanje MR Luka Kastelic, doktorski študenti  </t>
  </si>
  <si>
    <t xml:space="preserve">Usposabljanje  doktorski študenti </t>
  </si>
  <si>
    <t>Z2-4471 </t>
  </si>
  <si>
    <t>Damir Grguraš</t>
  </si>
  <si>
    <t xml:space="preserve">doc. dr. L. Slemenik Perše </t>
  </si>
  <si>
    <t>Instrument Discovery DSC 2500 (Diferenčna dinamična kalorimetrija z vgrajenim avtomatskim vzorčevalnikom)</t>
  </si>
  <si>
    <t>Instrument Discovery DSC 2500 (Differential Scanning Calorimeter, with autosampler)</t>
  </si>
  <si>
    <t>Določevanje količine absorbirane ali sproščene toplote pri spremembi strukture materiala, ter temperatura, pri kateri je le ta nastala.</t>
  </si>
  <si>
    <t>Determination of the amount of heat absorbed or released during structural change of material, and the temperature, at which the heat was generated.</t>
  </si>
  <si>
    <t>Instrument Discovery DSC 2500 (Diferenčna dinamična kalorimetrija z vgrajenim avtomatskim vzorčevalnikom) - Fakulteta za strojništvo (uni-lj.si)</t>
  </si>
  <si>
    <t>0782-012</t>
  </si>
  <si>
    <t xml:space="preserve">P2-0248 </t>
  </si>
  <si>
    <t>prof. dr. N. Herakovič</t>
  </si>
  <si>
    <t>Modulna robotizirana montažna linija</t>
  </si>
  <si>
    <t>Modular robotized assembly line</t>
  </si>
  <si>
    <t xml:space="preserve">Dostop do opreme je v domeni vodje laboratorija. Kontakt: niko.herakovic@fs.uni-lj.si                                        Oprema je na razpolago po predhodnem dogovoru.     </t>
  </si>
  <si>
    <t xml:space="preserve">Access to equipment is in the domain head of the laboratory. Contact: niko.herakovic@fs.uni-lj.si                               Equipment is available with preliminary arrangement.      </t>
  </si>
  <si>
    <t xml:space="preserve">Oprema se uporablja za raziskave fleksibilnosti in agilnosti montažnih in strežnih sistemov v konceptu pametne tovarne, računanja na robu, komunikacijskih protokolov in prenosa podatkov. </t>
  </si>
  <si>
    <t xml:space="preserve">The equipment is used to research the flexibility and agility of assembly and handling systems in the concept of smart factory, edge computing, communication protocols and data transmission. </t>
  </si>
  <si>
    <t>Modulna robotizirana montažna linija - Fakulteta za strojništvo (uni-lj.si)</t>
  </si>
  <si>
    <t>P2-0248</t>
  </si>
  <si>
    <t>Niko Herakovič</t>
  </si>
  <si>
    <t>Strežnik supermicro SYS-1029TP-DTR</t>
  </si>
  <si>
    <t>Supermicro SYS-1029TP-DTR server</t>
  </si>
  <si>
    <t xml:space="preserve">Oprema je dostopna preko računalniške mreže FS (SSH protokol). Potrebno je uporabniško ime, ki ga dodeli administrator sistema (Z. Rek) po odobritvi predstojnika katedre LFDT. </t>
  </si>
  <si>
    <t>The equipment is accessible via the FS computer network (SSH protocol). A username is required, which is assigned by the system administrator (Z. Rek) after approval by the LFDT Chair.</t>
  </si>
  <si>
    <t>Izvajanje numeričnih simulacij in analize rezultatov.</t>
  </si>
  <si>
    <t>Carry out numerical simulations and analyse the results.</t>
  </si>
  <si>
    <t>Strežnik supermicro SYS-1029TP-DTR - Fakulteta za strojništvo (uni-lj.si)</t>
  </si>
  <si>
    <t>Opomba: Strežnik supermicro SYS-1029TP-DTR pri različni obremenitvi deluje vse dni v mesecu</t>
  </si>
  <si>
    <t xml:space="preserve">(24 ur na dan), saj se na njem izvajajo daljše numerične simulacije in analize rezultatov. </t>
  </si>
  <si>
    <t>0782-014         0782-015</t>
  </si>
  <si>
    <t>prof. dr. M. Nagode /    prof. dr. J. Klemenc</t>
  </si>
  <si>
    <t>13469   16334</t>
  </si>
  <si>
    <t>Naprava za testiranje baterij</t>
  </si>
  <si>
    <t xml:space="preserve">High Precision  Battery Test Equipment </t>
  </si>
  <si>
    <t>Oprema se uporablja za lastne raziskave. Oprema je na voljo tudi za zunanje naročnike. Cena za storitve se za vsakega naročnika dogovori individualno glede na zahteve naročnika in potrebno opremo. Kontaktna oseba za izdelavo ponudbe je prof. Jernej Klemenc.</t>
  </si>
  <si>
    <t>Oprema omogoča sočasno (do osem) testiranje napetostno-tokovnega odziva polnilnih litijevih baterij. Omogočeno je testiranje s konstantnim tokom, napetostjo, močjo ali njihovo kombinacijo; pri veliki natančnosti med  +/- 60A in do 5V po kanalu . Oprema ima več programskih, kot tudi mehanskih varnostnih mehanizmov pred poškodbo baterije in okolice.</t>
  </si>
  <si>
    <t>The equipment enables simultaneous (up to eight) testing of the voltage-current response of rechargeable lithium batteries. Testing with constant current, voltage, power or a combination thereof is possible; at high accuracy between +/- 60A and up to 5V per channel. The equipment has several software as well as mechanical safety mechanisms against damage to the battery and the nearby surrounding.</t>
  </si>
  <si>
    <t>Naprava za testiranje baterij - Fakulteta za strojništvo (uni-lj.si)</t>
  </si>
  <si>
    <t>Marko Nagode, Jernej Klemenc</t>
  </si>
  <si>
    <t xml:space="preserve">0782-040 </t>
  </si>
  <si>
    <t>P2-0392 </t>
  </si>
  <si>
    <t>izr. prof. dr. P.  Gregorčič</t>
  </si>
  <si>
    <t>Laserski sistem z velikim razponom repeticije ultrakratkih bliskov s spremenljivo dolžino za raziskave v optodinamiki</t>
  </si>
  <si>
    <t>Laser system enabling wide range of repetition rates and ultra-short pulses with variable duration for the research in optodynamics</t>
  </si>
  <si>
    <t>Dostop do opreme je v domeni vodje laboratorija. Kontakt: matija.jezersek@fs.uni-lj.si.  Oprema je na razpolago po predhodnem dogovoru.</t>
  </si>
  <si>
    <t>Access to equipment is in the responsibility of the head of the laboratory. Contact: matija.jezersek@fs.uni-lj.si. Equipment is available by prior arrangement.</t>
  </si>
  <si>
    <t xml:space="preserve">Oprema se uporablja za raziskave na področjih interakcija med svetlobo in snovjo, laserskih obdelovalnih in drugih procesov ter laserskih medicinskih posegov. </t>
  </si>
  <si>
    <t>The equipment is used for research in the fields of light-matter interaction, laser machining and other processes, and medical laser applications.</t>
  </si>
  <si>
    <t>Laserski sistem z velikim razponom repeticije ultrakratkih bliskov s spremenljivo dolžino za raziskave v optodinamiki - Fakulteta za strojništvo (uni-lj.si)</t>
  </si>
  <si>
    <t>Matija Jezeršek Peter Gregorčič</t>
  </si>
  <si>
    <t>Ramanski spektrometer z optičnim mikroskopom</t>
  </si>
  <si>
    <t>Raman spectrometer with an optical mikroscope</t>
  </si>
  <si>
    <t xml:space="preserve">Oprema je dostopna v laboratoriju TINT. S predhodno najavo vsaj en teden pred izvedbo analiz, je oprema skupaj z operaterjem razpoložljiva vsem fakultetnim in zunanjim partnerjem laboratorija TINT. Kontakt: mitjan.kalin@fs.uni-lj.si   </t>
  </si>
  <si>
    <t xml:space="preserve">Equipment is available in the Laboratory TINT for faculty staff and other laboratory partners. Reservation of the eqipment and a qualified member of the research group is mandatory at least one week in advance. Contact: mitjan.kalin@fs.uni-lj.si   </t>
  </si>
  <si>
    <t>Ta popolnoma avtomatiziran Raman spektrometer z optičnim mikroskopom se uporablja za identifikacijo molekul in preučevanje kemičnih vezi ter intramolekularnih vezi z visoko prostorsko &lt; 1 um in spektralno ločljivostjo ~ 1 cm^(−1). Zaznavno območje valovnih števil je 50–4000 cm^(−1) in je dopolnilna metoda IR spektroskopiji. Omogoča 2D mapiranje. Preučevani vzorci ne zahtevajo dodatne priprave. Uporablja se za karakterizacijo materialov, zlasti za preučevanje mejnih nanofilmov, merjenje temperature in iskanje kristalografske orientacije vzorca. Uporablja se lahko za analizo nanožic, grafena, diamantom podobnih prevlek (DLC), kvantnih pik, fulerenov in polimerov.</t>
  </si>
  <si>
    <t>This fully automated Raman spectrometer with optical microscope is used to identify molecules and study chemical bonding and intramolecular bonds with high spatial &lt; 1 um and spectral resolution ~ 1 cm^(-1). The detectable wavenumber range is 50–4000 cm^(−1) and is a complementary detection method to IR spectroscopy. This scientific tool enables 2D mapping. The studied samples do not require any addition preparation steps. Additionally, this device is used to characterize materials, especially to study boundary nanofilms, measure temperature, and find the crystallographic orientation of a sample. It can be used to analyze nanowires, graphene, diamond-like coatings (DLCs), quantuum dots, fullerens and polymers.</t>
  </si>
  <si>
    <t>Ramanski spektrometer z optičnim mikroskopom - Fakulteta za strojništvo (uni-lj.si)</t>
  </si>
  <si>
    <t>Modularni sistem za karakterizacijo izotropnih in anizotropnih termičnih lastnosti aplikativnih multifunkcionalnih materialov</t>
  </si>
  <si>
    <t>Modular system for characterisation of isotropic and anisotropic thermal properties of applied multifunctional materials</t>
  </si>
  <si>
    <t>Dostop do LFA naprave je možen po dogovoru z vodjo laboratorija (prof. Kitanovski). Opremo je možno najeti stupaj s kvaliificiranim operaterjem iz LAHDE.</t>
  </si>
  <si>
    <t>Access to the LFA device is possible by arrangement with the head of the laboratory (Prof. Kitanovski). The equipment can be rented with a qualified operator from LAHDE.</t>
  </si>
  <si>
    <t xml:space="preserve">Modularni sistem je osnovan na laser flash metodi za merjenje izotropnih in anizotropnih termičnih lastnosti v multifunkcionalnih materialih, v temperaturnem območju -100 °C do 500 °C. Različni nastavki omogočajo merjenje naslednjih tipov vzorcev: tanke plasti, trdne vzorce, kapljevine, paste, praške. </t>
  </si>
  <si>
    <t xml:space="preserve">The modular system is based on the laser flash method for the measurement of isotropic and anisotropic thermal properties in multifunctional materials, in the temperature range -100 °C to 500 °C. Different sample holders allow the measurement of the following sample types: thin films, solid samples, liquids, pastes, powders. </t>
  </si>
  <si>
    <t>Modularni sistem za karakterizacijo izotropnih in anizotropnih termičnih lastnosti aplikativnih multifunkcionalnih materialov - Fakulteta za strojništvo (uni-lj.si)</t>
  </si>
  <si>
    <t xml:space="preserve">Etalonski merilnik pretoka plina s pomičnim batom </t>
  </si>
  <si>
    <t>Gas flow calibration standard - piston prover</t>
  </si>
  <si>
    <t xml:space="preserve">Merilnik pretoka s pomičnim batom je namenjem za merjenje pretoka plina v merilnem območju od 30 sl/min do 1500 sl/min v območju tlaka do 3 bar abs. </t>
  </si>
  <si>
    <t xml:space="preserve">Piston prover can be applied for measurement of gas flow rate in the measuring range between 30 sl/min and 1500 sl/min up to maximum rated pressure 45 psia. </t>
  </si>
  <si>
    <t>Etalonski merilnik pretoka plina s pomičnim batom - Fakulteta za strojništvo (uni-lj.si)</t>
  </si>
  <si>
    <t>MetHyInfra</t>
  </si>
  <si>
    <t>Pozicionirno-analitični sistem za laserske nano-obdelave</t>
  </si>
  <si>
    <t>Positioning-analytical system for laser nano-processing</t>
  </si>
  <si>
    <t>Raziskovalna oprema omogoča pozicioniranje in analizo vzorcev z nanometrsko natančnostjo in je kompatibilna s sodobnimi laserskimi izvori. Omogoča še dodatno razširitev funkcionalnosti s skenirniki laserskega žarka.</t>
  </si>
  <si>
    <t>The research equipment enables the positioning and analysis of samples with nanometer precision and is compatible with modern laser sources. It enables further expansion of functionality with laser beam scanning systems.</t>
  </si>
  <si>
    <t>Pozicionirno-analitični sistem za laserske nano-obdelave - Fakulteta za strojništvo (uni-lj.si)</t>
  </si>
  <si>
    <t>prof. dr. F.  Pušavec</t>
  </si>
  <si>
    <t>Visoko natančni 3D mikro EDM (electircal discharge maschining) CNC obdelovalni stroj</t>
  </si>
  <si>
    <t>High precision 3D micro EDM CNC machine tool</t>
  </si>
  <si>
    <t>Oprema je namenjena preciznemu EDM vrtnanju in potopnemu erodiranju.</t>
  </si>
  <si>
    <t>Equipment is dedicated for mico EDM drilling and sinking EDM.</t>
  </si>
  <si>
    <t>Visoko natančni 3D mikro EDM (electircal discharge maschining) CNC obdelovalni stroj - Fakulteta za strojništvo (uni-lj.si)</t>
  </si>
  <si>
    <t>Usposabljanje MR - Matjaž Kern, Luka Kastelic</t>
  </si>
  <si>
    <t>0782-025</t>
  </si>
  <si>
    <t>prof. dr. M. Sekavčnik</t>
  </si>
  <si>
    <t>FTIR - spektroskopija z Fourierjevo transformacijo</t>
  </si>
  <si>
    <t>Gasmet DX4000 Multicomponent FTIR Gas Analyzer</t>
  </si>
  <si>
    <t>Za dostop do opreme prosim kontaktirajte Andreja Senegačnika (andrej.senegacnik@fs.uni-lj.si) ali Urbana Žvar Baškoviča (urban.zvar-baskovic@fs.uni-lj.si)</t>
  </si>
  <si>
    <t>To access the device, please contact Andrej Senegačnik (andrej.senegacnik@fs.uni-lj.si) or Urban Žvar Baškovič (urban.zvar-baskovic@fs.uni-lj.si)</t>
  </si>
  <si>
    <t>Gasmet-ov DX4000 plinski spektrometer s Fourierjevo transformacijo. Absorbcijska celica je segreta do 180°C, absorbcijski spekter se  računalniško obdela s Forierjevo transformacijo. Analizator omogoča zaznavanje plinskih polutantov  v sledovih  v vlažnih in korozivnih plinskih zmeseh. Omogoča simultano merjenje 50 plinov.</t>
  </si>
  <si>
    <t>The Gasmet DX4000 incorporates a Fourier transform infrared, FTIR gas spectrometer, a temperature-controlled sample cell, and signal processing electronics. It can measure trace concentrations of pollutants in wet, corrosive gas streams. The sample cell can be heated up to 180 °C. Simultaneous analysis of up to 50 gas compounds with IR absorption.</t>
  </si>
  <si>
    <t>FTIR - spektroskopija z Fourierjevo transformacijo - Fakulteta za strojništvo (uni-lj.si)</t>
  </si>
  <si>
    <t>4, 46</t>
  </si>
  <si>
    <t>Usposabljanje MR - Žiga Rosec</t>
  </si>
  <si>
    <t>Optično - laserski sistem za karakterizacijo hitrostnih razmer v posebnih makro in mini fluidnih sistemih</t>
  </si>
  <si>
    <t>Optical-laser system for the characterisation of velocity conditions in special macro and mini-fluid systems</t>
  </si>
  <si>
    <t>Oprema se nahaja v prostorih laboratorija LFDT ali LVTS. Z opremo rokuje osebje, ki sistem razume, ga zna uporabljati in se drži varnostnih predpisov. Po predhodnem dogovoru je glede na razpoložljivost opreme in operativne osebe mogoče opravljanje meritev.</t>
  </si>
  <si>
    <t>The equipment is located in the LFDT or LVTS laboratory. It is handled by personnel who understand the system, know how to use it, and adhere to safety regulations. Measurements may be carried out by prior arrangement, depending on the availability of the equipment and the operating person.</t>
  </si>
  <si>
    <t>Izvajanje meritev in obdelava merjenih vrednosti za 2D karakterizacijo hitrostnih polj v sistemih prilagojenih za opravljanje optičnih meritev.</t>
  </si>
  <si>
    <t>Performing measurements and processing the measured values for the 2D characterization of velocity fields in systems adapted for optical measurements.</t>
  </si>
  <si>
    <t>Optično - laserski sistem za karakterizacijo hitrostnih razmer v posebnih makro in mini fluidnih sistemih - Fakulteta za strojništvo (uni-lj.si)</t>
  </si>
  <si>
    <t>P2-0422</t>
  </si>
  <si>
    <t>0782-011</t>
  </si>
  <si>
    <t>P2-0248 </t>
  </si>
  <si>
    <t>izr. prof. dr. J. Valentinčič</t>
  </si>
  <si>
    <t>BMF Precision, Inc., BMF microArch S240 10 micron 3D Printer - stereolitografski DLP 3D tiskalnik z ločljivostjo 10 um in delovnim območjem 100 x 100 x 75 mm</t>
  </si>
  <si>
    <t>BMF microArch S240 10 micron projection SLA 3D Printer</t>
  </si>
  <si>
    <t>Oprema je na voljo v stari stavbi FS, kletna etaža, soba 18A. Za uporabo opreme se najavi pri skrbniku (Izidor Sabotin) na telefonsko številko 01 477 1 774 v času med 8:00 in 16:00 vsak delavnik.</t>
  </si>
  <si>
    <t xml:space="preserve">3D tiskalnik je namenjen izdelavi manjših mikrostrukturiranih izdelkov iz fotopolimera z dimenzijskimi tolerancami med ±10 µm. Maksimalni delovni volumen je 100x100x75 mm. Minimalna debelina plasti je 5 µm. Izdelava večjih izdelkov traja tipično nekaj dni.  </t>
  </si>
  <si>
    <t>The 3D printer is suitable for the production of smaller microstructured products from photopolymer with dimensional tolerances between ±10 µm. The maximum working volume is 100x100x75 mm. The minimum layer thickness is 5 µm. Production of larger products typically takes a few days.</t>
  </si>
  <si>
    <t>BMF Precision, Inc., BMF microArch S240 10 micron 3D Printer - stereolitografski DLP 3D tiskalnik z ločljivostjo 10 um in delovnim območjem 100 x 100 x 75 mm - Fakulteta za strojništvo (uni-lj.si)</t>
  </si>
  <si>
    <t>47 - Mikro-in nanotehnološki sistemi</t>
  </si>
  <si>
    <t>Joško Valentinčič</t>
  </si>
  <si>
    <t>P2-0263 </t>
  </si>
  <si>
    <t>Oprema za raziskave pametnih 3D natisnjenih vibracijsko in temperaturno obremenjenih struktur</t>
  </si>
  <si>
    <t>Research equipment for 3d printed structures at different temperatures</t>
  </si>
  <si>
    <t>Merjenje dinamičnih obremenitev pri različnih temperaturah.</t>
  </si>
  <si>
    <t>Research of dynamically loaded structures at different temperatures.</t>
  </si>
  <si>
    <t>Oprema za raziskave pametnih 3D natisnjenih vibracijsko in temperaturno obremenjenih struktur - Fakulteta za strojništvo (uni-lj.si)</t>
  </si>
  <si>
    <t>P2-0182 </t>
  </si>
  <si>
    <t>prof. dr. J. Klemenc</t>
  </si>
  <si>
    <t>Hitrotekoča video kamera</t>
  </si>
  <si>
    <t>High-speed camera</t>
  </si>
  <si>
    <t>Hitra kamera je na voljo v Laboratoriju za vrednotenje konstrukcij ali v Laboratoriju za strojne elemente. Montirana je na prenosnem stativu. Dostop do opreme je le po vnaprejšnji najavi.</t>
  </si>
  <si>
    <t>The high-speed camera is available at the Laboratory for structure evaluation of Laboratory for machine elements. It is mounted on a transferable tripod. Access is available ony upon the registration.</t>
  </si>
  <si>
    <t>Snemanje visoko-hitrostnih pojavov.</t>
  </si>
  <si>
    <t>Recording high-speed phenomena.</t>
  </si>
  <si>
    <t>Hitrotekoča video kamera - Fakulteta za strojništvo (uni-lj.si)</t>
  </si>
  <si>
    <t>Laboratorijska naprava SMART VISCOMETER</t>
  </si>
  <si>
    <t>Laboratory device SMART VISCOMETER</t>
  </si>
  <si>
    <t>Merjenje dinamične viskoznosti in gostote goriv in maziv pri različnih temperaturah. Določitev kinematične viskoznosti, indeksa viskoznosti in strižne hitrosti. Temperaturno območje: -20°C do 135°C. Območje viskoznosti: 0,2 do 30.000 mm²/s. Zahtevana prostornina vzorca: 5 mL. Standardi: ASTM D7042, EN 16896, ASTM D4052, ISO 12185.</t>
  </si>
  <si>
    <t>Measurement of dynamic viscosity and density of fuels and lubricants at different temperatures. Determination of kinematic viscosity, viscosity index and shear rate. Temperature range: -20°C to 135°C. Viscosity range: 0.2 to 30,000 mm²/s. Required sample volume: 5 mL. Standards: ASTM D7042, EN 16896, ASTM D4052, ISO 12185.</t>
  </si>
  <si>
    <t>Laboratorijska naprava SMART VISCOMETER - Fakulteta za strojništvo (uni-lj.si)</t>
  </si>
  <si>
    <t>Profilometer - kontaktni merilnik hrapavosti</t>
  </si>
  <si>
    <t>Contact profilometer – to measure of surface roughness</t>
  </si>
  <si>
    <t>Oprema omogoča meritve površinske topografije z uporabo konice za skeniranje profila in območja. Največja dolžina pomika konice je 120 mm katero lahko skenira s spremenljivo hitrostjo od 0,1 do 5 mm/s. Na voljo je več možnosti konic za različne profile hrapavosti s višinskim premikom do 1,04 mm. Skladnost s standardi - DIN 4768, ISO 4287.</t>
  </si>
  <si>
    <t>The equipment allows surface topography measurements using stylus tip to scan line profile and even area. The maximum traverse length of stylus is 120 mm and can scan with variable speeds from 0.1 to 5 mm/s. Multiple stylus options for different roughness profiles are available with lateral movement up to 1.04 mm. Complying standards - DIN 4768, ISO 4287.</t>
  </si>
  <si>
    <t>Profilometer - kontaktni merilnik hrapavosti - Fakulteta za strojništvo (uni-lj.si)</t>
  </si>
  <si>
    <t>Stroj za oblikovanje z vbrizgavanjem XPLORE</t>
  </si>
  <si>
    <t>XPLORE Injection Molding Machine</t>
  </si>
  <si>
    <t>Priprava majhnih vzorcev za različne karakterizacijske tehnike.</t>
  </si>
  <si>
    <t>Preparation of small samples for various characterization tests.</t>
  </si>
  <si>
    <t>Stroj za oblikovanje z vbrizgavanjem XPLORE - Fakulteta za strojništvo (uni-lj.si)</t>
  </si>
  <si>
    <t>Usposabljanje MR -Stefan Serafimoski in doktorski študenti</t>
  </si>
  <si>
    <t xml:space="preserve">prof. dr. P. Podržaj </t>
  </si>
  <si>
    <t>Simulacijska oprema FlexSim GP</t>
  </si>
  <si>
    <t>FlexSim GP simulation equipment</t>
  </si>
  <si>
    <t>Oprema je dostopna v laboratoriju in je po predhodnem dogovoru na razpolago pod nadzorom usposobljenega člana raziskovalne skupine. Kontakt: tomaz.berlec@fs.uni-lj.si</t>
  </si>
  <si>
    <t>The equipment is accessible in the laboratory and is available by prior agreement under the supervision of a qualified member of the research team. Contact: tomaz.berlec@fs.uni-lj.si</t>
  </si>
  <si>
    <t>Oprema se uporablja za raziskave časovnih analiz, materialnih tokov, fleksibilnosti in agilnosti proizvodnih sistemov.</t>
  </si>
  <si>
    <t>The equipment is used for research on time analysis, material flows, flexibility and agility of production systems.</t>
  </si>
  <si>
    <t>Simulacijska oprema FlexSim GP - Fakulteta za strojništvo (uni-lj.si)</t>
  </si>
  <si>
    <t>Primož Podržaj, Tomaž Berlec</t>
  </si>
  <si>
    <t>Robotiziran laserski obdelovalni sistem z optodinamskim nadzorom</t>
  </si>
  <si>
    <t>Robotic laser processing system with optodynamic control</t>
  </si>
  <si>
    <t>Po dogovoru s skrbnikom opreme</t>
  </si>
  <si>
    <t>By agreement with the equipment administrator</t>
  </si>
  <si>
    <t>Oprema je namenjena raziskavam laserskih obdelovalnih procesov na velikih in kompleksno oblikovanih izdelkih.</t>
  </si>
  <si>
    <t>The equipment is intended for research into laser processing processes on large and complexly designed products.</t>
  </si>
  <si>
    <t>23000001</t>
  </si>
  <si>
    <t>Robotiziran laserski obdelovalni sistem z optodinamskim nadzorom - Fakulteta za strojništvo (uni-lj.si)</t>
  </si>
  <si>
    <t>J7-50094</t>
  </si>
  <si>
    <t>Daniele Vella</t>
  </si>
  <si>
    <t>prof. dr. G. Čepon</t>
  </si>
  <si>
    <t>Oprema za raziskave na področju razvoja hibridnih digitalnih dvojčkov za ovrednotenje vibracijske poškodovanosti naprav</t>
  </si>
  <si>
    <t>Equipment for research in the field of developing hybrid digital twins for assessing the vibrational damage of devices</t>
  </si>
  <si>
    <t>Dostop do opreme je v domeni vodje laboratorija. Kontakt: miha.boltezar@fs.uni-lj.si.</t>
  </si>
  <si>
    <t>Access to the equipment is under the domain of the laboratory manager. Contact: miha.boltezar@fs.uni-lj.si.</t>
  </si>
  <si>
    <t>Oprema omogoča meritve vibracijskega odziva in izdelavo prototipnih struktur.</t>
  </si>
  <si>
    <t>The equipment enables measurements of vibrational response and the creation of prototype structures.</t>
  </si>
  <si>
    <t>23000002</t>
  </si>
  <si>
    <t>Oprema za raziskave na področju razvoja hibridnih digitalnih dvojčkov za ovrednotenje vibracijske poškodovanosti naprav - Fakulteta za strojništvo (uni-lj.si)</t>
  </si>
  <si>
    <t>Gregor Čepon</t>
  </si>
  <si>
    <t>P2-0231 </t>
  </si>
  <si>
    <t>Sistem za tribološko in nanomehansko karakterizacijo mejnih površinskih mazalnih filmov v širokem območju mehanskih in temperaturnih obremenitev</t>
  </si>
  <si>
    <t>System for tribological and nanomechanical characterization of the lubricating film interface in a wide range of loads and temperatures</t>
  </si>
  <si>
    <t xml:space="preserve">Oprema je dostopna v laboratoriju TINT. S predhodno najavo vsaj en teden pred izvedbo analiz,  je oprema skupaj z operaterjem razpoložljiva vsem fakultetnim in zunanjim partnerjem laboratorija TINT. Kontakt: mitjan.kalin@fs.uni-lj.si.   </t>
  </si>
  <si>
    <t>Equipment is available in the Laboratory TINT for faculty staff and other laboratory partners. Reservation of the eqipment and a qualified member of the research group is mandatory at least one week in advance. Contact: mitjan.kalin@fs.uni-lj.si.</t>
  </si>
  <si>
    <t>Nova oprema bo omogočala študij in podporo zelenim tehnologijam mazanja, v industriji in še posebej elektro-mobilnosti. Zagotavlja preizkušanje kontaktov pri različnih pogojih, kjer lahko izvajamo teste pri pogojih, ki so primerljivi z realnimi in parametrične študije nano-mazalnih filmov.</t>
  </si>
  <si>
    <t>The new equipment will enable the study and support of green lubrication technologies, in industry and especially electro-mobility. It provides tribological contact testing under various conditions, where it can perform tests under conditions comparable to real and parametric studies of nano-lubricant films.</t>
  </si>
  <si>
    <t>23000016</t>
  </si>
  <si>
    <t>Sistem za tribološko in nanomehansko karakterizacijo mejnih površinskih mazalnih filmov v širokem območju mehanskih in temperaturnih obremenitev - Fakulteta za strojništvo (uni-lj.si)</t>
  </si>
  <si>
    <t>0782-030 </t>
  </si>
  <si>
    <t>P2-0270 </t>
  </si>
  <si>
    <t>FT-I04 Femto-Indenter z dodatki</t>
  </si>
  <si>
    <t>Femto-indenter</t>
  </si>
  <si>
    <t>Najava in kordinacija na mail: roman.sturm@fs.uni-lj.si.</t>
  </si>
  <si>
    <t>Announcement and coordination by mail: roman.sturm@fs.uni-lj.si.</t>
  </si>
  <si>
    <t>Meritve trdote na nano skali obrementev, izvajanje testov razenja.</t>
  </si>
  <si>
    <t>Hardness measurements on the nano scale of loads, carrying out abrasion tests.</t>
  </si>
  <si>
    <t>23000003</t>
  </si>
  <si>
    <t>FT-I04 Femto-Indenter z dodatki - Fakulteta za strojništvo (uni-lj.si)</t>
  </si>
  <si>
    <t>*naprava v popravilu - reklamacija</t>
  </si>
  <si>
    <t>Univerzalna naprava za mehansko preizkušanje materialov in nosilnosti strukturnih elementov</t>
  </si>
  <si>
    <t>Universal testing machine for mechanical testing of materials and load bearing structural elements</t>
  </si>
  <si>
    <t>Oprema se nahaja v sobi I/7 Laboratorija za nelinearno mehaniko (LANEM) na UL-FS, do katerega imajo dostop zaposleni v tem laboratoriju.</t>
  </si>
  <si>
    <t>The equipment is located in room I/7 of the Laboratory for nonlinear mechanics (LANEM) at UL-FME, which is accessible to all the employees of this laboratory.</t>
  </si>
  <si>
    <t>Izvajanje nateznih in tlačnih preizkusov z natančno kontrolo pomika ali sile, ter hkratnim zajemanjem analognih in digitalnih signalov drugih relevantnih spremenljivk, na preizkušancih različnih oblik in materialov za potrebe raziskovalne, pedagoške in industrijske dejavnosti.</t>
  </si>
  <si>
    <t>Tensile and compression testing of specimens of various shapes and materials with precise control of displacement or force and simultaneous logging of other analog and digital signals of relevant variables for research, pedagogical and industrial purposes.</t>
  </si>
  <si>
    <t>23000004</t>
  </si>
  <si>
    <t>Univerzalna naprava za mehansko preizkušanje materialov in nosilnosti strukturnih elementov - Fakulteta za strojništvo (uni-lj.si)</t>
  </si>
  <si>
    <t>P2-0223 </t>
  </si>
  <si>
    <t>18580 </t>
  </si>
  <si>
    <t>Sistem za termično karakterizacijo multifunkcionalnih energijskih materialov</t>
  </si>
  <si>
    <t>System for thermal characterization of multifunctional energy materials</t>
  </si>
  <si>
    <t>Dostop do sistema je možen po dogovoru z vodjo laboratorija (prof. Kitanovski). Opremo je možno najeti stupaj s kvaliificiranim operaterjem iz LAHDE.</t>
  </si>
  <si>
    <t>Access to the system is possible by arrangement with the head of the laboratory (Prof. Kitanovski). The equipment can be rented with a qualified operator from LAHDE.</t>
  </si>
  <si>
    <t>Sistem omogoča merjenje specifične toplote materialov, temperature tališča in entalpije taljenja, temperature kristalizacije, stopnje kristaliničnosti in porazdelitve molekulske mase. Za zagotavljanje različnih temperaturnih pogojev med -170 in + 600 °C sta napravi pridruženi še grelni in hladilni sistem. Naparava omogoča tudi merjenje vzorcev v treh različnih vrstah atmosfer (vrsta plina).</t>
  </si>
  <si>
    <t>The system allows the measurement of the specific heat of materials, the melting point and enthalpy of fusion, the temperature of crystallisation, the degree of crystallinity and the molecular weight distribution. A heating and cooling system are added to provide a range of temperature conditions between -170 °C and + 600 °C. The apparatus also allows the measurement of samples in three different atmospheres (gas type).</t>
  </si>
  <si>
    <t>23000005</t>
  </si>
  <si>
    <t>Sistem za termično karakterizacijo multifunkcionalnih energijskih materialov - Fakulteta za strojništvo (uni-lj.si)</t>
  </si>
  <si>
    <t>Sistem za ultra hitro opazovanje procesov</t>
  </si>
  <si>
    <t>System for observation of ultrafast phenomena</t>
  </si>
  <si>
    <t>Sistem se nahaja v stari stavbi v sobi S/I-60b.Telefonska številka sobe je 1723. Sistem je potrebno rezervirati najmanj dva tedna prej pri ales.malnersic@fs.uni-lj.si.</t>
  </si>
  <si>
    <t>System is located in old building in room S/I-60b. Telepohone number of the room is 723. System can be reserved at least two weeks prior with ales.malnersic@fs.uni-lj.si.</t>
  </si>
  <si>
    <t>Specialized Imaging KIRANA je ultra hitra video kamera, ki združuje prilagodljivost video kamere s hitrostjo/ločljivostjo. Edinstven senzor ponuja 180 slik s hitrostjo zajemanja do 7 milijonov slik/sekundo pri polni ločljivosti.</t>
  </si>
  <si>
    <t xml:space="preserve">The Specialised Imaging KIRANA is a true ultra high-speed video camera that combines the flexibility of a video camera with the speed/resolutions. The unique custom design sensor offers 180 images at capture speeds up to 7 Million Images/second at full resolution. </t>
  </si>
  <si>
    <t>23000006</t>
  </si>
  <si>
    <t>Sistem za ultra hitro opazovanje procesov - Fakulteta za strojništvo (uni-lj.si)</t>
  </si>
  <si>
    <t>P2-0266 </t>
  </si>
  <si>
    <t xml:space="preserve">Visoko kvalitetni merilni instrumentalni sistem za zajem podatkov, testiranje in kontrolo fizičnih fenomenov proizvodnih procesov za njihovo zeleno preobrazbo in izboljšanje delovnega okolja   </t>
  </si>
  <si>
    <t xml:space="preserve">High quality instrumentation system for data acquisition, testing and control of physical phenomena of production processes for their green transformation and improvement of the working environment  </t>
  </si>
  <si>
    <t>Kontaktirenje predstojnika Katedre za management obdelovalnih tehnologij: franci.pusavec@fs.uni-lj.si.</t>
  </si>
  <si>
    <t>Contact head of the department - Management of Manufacturing technologies: franci.pusavec@fs.uni-lj.si.</t>
  </si>
  <si>
    <t>Oprema je namenjena izvajanje meritev.</t>
  </si>
  <si>
    <t>Perform measurements.</t>
  </si>
  <si>
    <t>23000007</t>
  </si>
  <si>
    <t>Visoko kvalitetni merilni instrumentalni sistem za zajem podatkov, testiranje in kontrolo fizičnih fenomenov proizvodnih procesov za njihovo zeleno preobrazbo in izboljšanje delovnega okolja - Fakulteta za strojništvo (uni-lj.si)</t>
  </si>
  <si>
    <t>1,4,25,32,46</t>
  </si>
  <si>
    <t>0782-034 </t>
  </si>
  <si>
    <t xml:space="preserve">Procesni sistem za spremljanje prenosa toplote in snovi z visoko krajevno in časovno resolucijo </t>
  </si>
  <si>
    <t>Process system for monitoring heat and mass transfer with high spatial and temporal resolution</t>
  </si>
  <si>
    <t>Dostop do opreme je omogočen v skladu s predhodnim dogovorom skrbnika opreme. Dostop do opreme je omogočen v času uradnih ur Fakultete za strojništvo Univerze v Ljubljani.</t>
  </si>
  <si>
    <t>Access to the equipment is provided in accordance with prior arrangement with the equipment custodian.  Access to the equipment is granted during the official working hours of the Faculty of Mechanical Engineering at the University of Ljubljana.</t>
  </si>
  <si>
    <t>Oprema omogoča izvajanje meritev z visoko krajevno resolucijo na področju prenosa toplote in snovi s poudarkom na merjenju veličin, ki vključujejo merjenje temperature, tlaka in sestave plinov ter vizualizacijo hitrih pojavov ob omogočanju sihronizacije opreme tudi z zunanjimi napravami.</t>
  </si>
  <si>
    <t>The equipment enables high spatial resolution measurements in the field of heat and mass transfer, with a focus on measuring quantities including temperature, pressure, and gas composition, as well as the visualization of rapid phenomena. It also allows synchronization with external devices.</t>
  </si>
  <si>
    <t>23000008</t>
  </si>
  <si>
    <t>Procesni sistem za spremljanje prenosa toplote in snovi z visoko krajevno in časovno resolucijo - Fakulteta za strojništvo (uni-lj.si)</t>
  </si>
  <si>
    <t>asist. dr. D. Horvat  /       prof. dr. R. Petkovšek</t>
  </si>
  <si>
    <t>Elektronsko-optični analitski sistem za karakterizacijo pikosekundnih laserskih pulzov</t>
  </si>
  <si>
    <t>Electro-optical analytical system for characterization of  picosecond laser pulses</t>
  </si>
  <si>
    <t>Dostop do opreme je v domeni vodje laboratorija. Kontakt rok.petkovsek@fs.uni-lj.si.</t>
  </si>
  <si>
    <t>Access to the equipment is in the domain of the head of the laboratory. Contact rok.petkovsek@fs.uni-lj.si.</t>
  </si>
  <si>
    <t xml:space="preserve">20 kHz osciloskop z opremo:  fotodiodni detektorji za karakterizacijo pikosekundnih laserskih pulzov z valovnimi dolžinami od zeleno do bližnje infrardeče. 
</t>
  </si>
  <si>
    <t>20 kHz osciloscope with  equipement amog which are photodiode detectors to characerize picosecond laser pulses from green to near infrared wavelengths.</t>
  </si>
  <si>
    <t>23000009</t>
  </si>
  <si>
    <t>Elektronsko-optični analitski sistem za karakterizacijo pikosekundnih laserskih pulzov - Fakulteta za strojništvo (uni-lj.si)</t>
  </si>
  <si>
    <t xml:space="preserve">Matija Jezeršek   </t>
  </si>
  <si>
    <t xml:space="preserve">znan. sod. dr. M. Zupanc/ prof. dr. R. Petkovšek    </t>
  </si>
  <si>
    <t>Optični analitski sistem za meritve površin v vakuumu</t>
  </si>
  <si>
    <t>Optical analytical system for surface measurements</t>
  </si>
  <si>
    <t>Za dostop do opreme kontraktirajte: rok.petkovsek@fs.uni-lj.si.</t>
  </si>
  <si>
    <t>To access the equipment, contract: rok.petkovsek@fs.uni-lj.si.</t>
  </si>
  <si>
    <t>Optični analitski sistem za meritve obdelanih površin  je namenjen uporabi na področju obdelave površin z naprednimi laserskimi viri in za raziskave površinskih lastnosti v povezavi s pojavom kavitacije.</t>
  </si>
  <si>
    <t>The optical analytical system for measurements of treated surfaces is intended for use in the field of surface processing with advanced laser sources and for the  research of surface properties and its influence on cavitation.</t>
  </si>
  <si>
    <t>23000010</t>
  </si>
  <si>
    <t>Optični analitski sistem za meritve površin v vakuumu - Fakulteta za strojništvo (uni-lj.si)</t>
  </si>
  <si>
    <t xml:space="preserve">Rok Petkovšek </t>
  </si>
  <si>
    <t>0782-028 </t>
  </si>
  <si>
    <t>P2-0264 </t>
  </si>
  <si>
    <t>Večnamenska naprava nove generacije za izdelavo in spremljanje tokovnega vedenja visokokoncentriranih multifunkcijskih naprednih materialov v majhnem volumnu</t>
  </si>
  <si>
    <t>A new generation multifunctional device for the production and monitoring of the flow behavior of highly concentrated multifunctional advanced materials in a small volume</t>
  </si>
  <si>
    <t>Dostop do opreme je možen preko skrbnika. Kontakt: lidija.slemenik.perse@fs.uni-lj.si.</t>
  </si>
  <si>
    <t>Access to the equipment is possible through the administrator. Contact: lidija.slemenik.perse@fs.uni-lj.si.</t>
  </si>
  <si>
    <t>Naprava zagotavlja homogeno razporeditev polnila v polimerni matrici in omogoča doseganje končnih ciljnih lastnosti naprednih materialov v optimalnem časovnem in finančnem okviru, saj lahko deluje pri visokem navoru, visoki hitrosti in v majhnih volumnih. Med procesom izdelave lahko merimo in nadzorujemo različne parametre (viskoznost, navor, hitrost, temperatura, itd.), s čimer je omogočena optimizacija procesa izdelave in analiza ter napoved kvalitete izdelanega materiala.</t>
  </si>
  <si>
    <t>The device ensures a homogeneous distribution of the filler in the polymer matrix and enables the achievement of the final target properties of advanced materials in an optimal time and low costs, as it can operate at high torque, high speed and in small volumes. During the manufacturing process, it is possible to measure and control various parameters (viscosity, torque, speed, temperature, etc.), which enables optimization of the manufacturing process together with analysis and prediction of the quality of the manufactured material.</t>
  </si>
  <si>
    <t>Večnamenska naprava nove generacije za izdelavo in spremljanje tokovnega vedenja visokokoncentriranih multifunkcijskih naprednih materialov v majhnem volumnu - Fakulteta za strojništvo (uni-lj.si)</t>
  </si>
  <si>
    <t>0782-006 </t>
  </si>
  <si>
    <t>Termeraturna komora za večkamerni dvostranski merilni sistem</t>
  </si>
  <si>
    <t>Temperature chamber for double-sided multi-camera measuring system</t>
  </si>
  <si>
    <t>Access to the equipment must be agreed with the supervisor of the equipment.</t>
  </si>
  <si>
    <t>Temperaturna komora se uporablja v kombinaciji z večkamernim merilnim sistemom za merjenje pomikov in deformacij preizkušancev pri povišanih ali znižanih temperaturah. Merilna oprema omogoča tudi merjenje odziva preizkušanca ob segrevanju in/ali ohlajanju.</t>
  </si>
  <si>
    <t>The temperature chamber is used in combination with a multi-camera measuring system to measure displacements and strains of samples at elevated or reduced temperatures. The measuring equipment also enables the measurement of the reaction of the sample when heated and/or cooled.</t>
  </si>
  <si>
    <t>23000012</t>
  </si>
  <si>
    <t>Termeraturna komora za večkamerni dvostranski merilni sistem - Fakulteta za strojništvo (uni-lj.si)</t>
  </si>
  <si>
    <t>0782-024 </t>
  </si>
  <si>
    <t>P2-0401 </t>
  </si>
  <si>
    <t>23468 </t>
  </si>
  <si>
    <t>Napredni testni sistem gorivnih celic</t>
  </si>
  <si>
    <t>Advanced system for fuel cell testing</t>
  </si>
  <si>
    <t>Oprema je na voljo po predhodnem dogovoru. Opremo je možno najeti le z operaterjem. Kontakt: andrej.lotric@fs.uni-lj.si.</t>
  </si>
  <si>
    <t>The equipment is available by prior agreement. The equipment can only be rented with the operator. Contact: andrej.lotric@fs.uni-lj.si.</t>
  </si>
  <si>
    <t>Oprema je namenjena za karakterizacijo PEM gorivnih celic in njihovih jedrnih komponent.</t>
  </si>
  <si>
    <t>The equipment is intended for the characterization of PEM fuel cells and their core components.</t>
  </si>
  <si>
    <t>23000013</t>
  </si>
  <si>
    <t>Napredni testni sistem gorivnih celic - Fakulteta za strojništvo (uni-lj.si)</t>
  </si>
  <si>
    <t>doc. dr. T. Seljak</t>
  </si>
  <si>
    <t>Optični sistem  za spremljanje emisije reaktivnih tokov v IR in UV spektru</t>
  </si>
  <si>
    <t>Optical system for visualization of reactive-flow self emission in IR and UV spectrum</t>
  </si>
  <si>
    <t>Oprema je dostopna po predhodnem dogovoru. Ob uporabi opreme je nujna prisotnost usposobljenega operaterja.</t>
  </si>
  <si>
    <t xml:space="preserve">Equipment is available on demand. Trained operator of equipment is required at all times. </t>
  </si>
  <si>
    <t>Oprema je sestavljena iz kamere, ojačevalnika, optičnih filtrov ter sistema za zajem in obdelavo slike. Spremlja lahko lastno emisijo OH in CH radikalov. Primerna je za analizo procesov zgorevanja.</t>
  </si>
  <si>
    <t>Equipment consits of camera, amplifier, optical filters and post-processing software. It detects OH and CH radical self-emission. It is suitable for investigation of combustion processes.</t>
  </si>
  <si>
    <t>23000014</t>
  </si>
  <si>
    <t>Optični sistem za spremljanje emisije reaktivnih tokov v IR in UV spektru - Fakulteta za strojništvo (uni-lj.si)</t>
  </si>
  <si>
    <t>Tomaž Katrašnik, Tine Seljak</t>
  </si>
  <si>
    <t>izr. prof. dr. J. Valentinčić</t>
  </si>
  <si>
    <t>Naprava za plazemsko elektropolitsko poliranje</t>
  </si>
  <si>
    <t>Plasma-electrolytic polishing machine - PePtopus 80</t>
  </si>
  <si>
    <t>Oprema je na voljo v stari stavbi FS, pritljičje, prostor SI-40. Za uporabo opreme se najavi pri skrbniku (Pavel Drešar) na telefonsko številko 01-477-1-710 v času med 8:00 in 13:00 vsak delavnik.</t>
  </si>
  <si>
    <t>The equipment is available in the old FS building, ground floor, room SI-40. To use the equipment, contact the administrator (Pavel Drešar) on the phone number 01 477 1 710 between 8:00 a.m. and 3:00 p.m. every weekday.</t>
  </si>
  <si>
    <t>Stroj za Plazemsko elektrolitsko poliranje je namenjen poliranju površin kovinskih kosov. Največja površina poliranja je omejena do 1000 cm2. Za posamezen tip materiala je potreben specifični elektrolit.</t>
  </si>
  <si>
    <t>Plasma electrolytic polishing machine is suitable for polishing of metal parts. Maximum polishing surface is limited to 1000 cm2. For different materials specific electrolyte needs to be used.</t>
  </si>
  <si>
    <t>23000015</t>
  </si>
  <si>
    <t>Naprava za plazemsko elektropolitsko poliranje - Fakulteta za strojništvo (uni-lj.si)</t>
  </si>
  <si>
    <t>SEAMAC</t>
  </si>
  <si>
    <t>0782-017 </t>
  </si>
  <si>
    <t>izr. prof. dr. B. Jerman</t>
  </si>
  <si>
    <t>14345 </t>
  </si>
  <si>
    <t>Oprema za robotski strojni vid Pickit Edu HD Kit</t>
  </si>
  <si>
    <t>Machine vision system Pickit Edu HD Kit 3.0</t>
  </si>
  <si>
    <t>Zainteresirani se zglasijo pri vodji laboratorija, ki  odobri uporabo opreme. Oprema je trenutno nameščena na robotu na UM FL v Celju, kjer je v uporabi za skupne raziskave.</t>
  </si>
  <si>
    <t>Interested parties should contact the head of the laboratory, who will authorise the use of the equipment. The equipment is currently installed on a robot at UM FL in Celje, where it is used for joint research work.</t>
  </si>
  <si>
    <t xml:space="preserve">Oprema omogoča uporabo strojnega vida. Namenjena je uporabi z roboti in trenutno za raziskave  robotskega komisioniranja. </t>
  </si>
  <si>
    <t>The equipment enables the use of machine vision. It is intended for use with numerically controlled machines and robots. It is currently being used for research in the field of robot-assisted order picking.</t>
  </si>
  <si>
    <t>Oprema za robotski strojni vid Pickit Edu HD Kit - Fakulteta za strojništvo (uni-lj.si)</t>
  </si>
  <si>
    <t>P2-0157</t>
  </si>
  <si>
    <t>Mirko Ficko</t>
  </si>
  <si>
    <t>Boris Jerman</t>
  </si>
  <si>
    <t>0782-001 </t>
  </si>
  <si>
    <t>Strežnik Supermicro Superserver SYS-241E</t>
  </si>
  <si>
    <t>Multiprocessor Computing Server</t>
  </si>
  <si>
    <t>Za uporabnike v FS omrežju je omogočen Remote Desktop dostop.
Uporabniki zunaj FS omrežja potrebujejo VPN dostop do FS omrežja.</t>
  </si>
  <si>
    <t>Remote Desktop access is enabled for users in the FS network.
Users outside the FS network need VPN access to the FS network.</t>
  </si>
  <si>
    <t>Izvajanje paralelnih numeričnih simulacij.</t>
  </si>
  <si>
    <t>Running parallel numerical simulations.</t>
  </si>
  <si>
    <t>Strežnik Supermicro Superserver SYS-241E - Fakulteta za strojništvo (uni-lj.si)</t>
  </si>
  <si>
    <t>0782-003</t>
  </si>
  <si>
    <t>Raziskovalno razvojni sistem za uporovno varjenje</t>
  </si>
  <si>
    <t>R&amp;D system for resistance welding</t>
  </si>
  <si>
    <t>Oprema je dostopna v laboratoriju na Fakulteti za strojništvo. Z opremo rokuje izučen in izkušen operater. Za uporabo se kontaktira vodjo laboratorija izr. prof. dr. Damjana Klobčarja</t>
  </si>
  <si>
    <t>The equipment is available in the laboratory and is available under the supervision of a qualified member of the research team. Contact: head of the laboratory, izr. prof. dr. Damjan Klobčar.</t>
  </si>
  <si>
    <t>Uporovno varjenje in mikro uporovno varjenje.</t>
  </si>
  <si>
    <t>Resistance welding and micro resistance welding.</t>
  </si>
  <si>
    <t>Raziskovalno razvojni sistem za uporovno varjenje - Fakulteta za strojništvo (uni-lj.si)</t>
  </si>
  <si>
    <t>Univerza v Ljubljani, Fakulteta za farmacijo</t>
  </si>
  <si>
    <t>02</t>
  </si>
  <si>
    <t>Janja Marc</t>
  </si>
  <si>
    <t>12189</t>
  </si>
  <si>
    <t>PCR sistem za kvantifikacijo in analizo nukleinskih kislin v realnem času</t>
  </si>
  <si>
    <t>ABI PRISM Nucleic Acid PrepStation</t>
  </si>
  <si>
    <t xml:space="preserve">Javni dostop do opreme ni predviden. V vsakem primeru se je za eventualni dostop do opreme potrebno dogovoriti s skrbnikom opreme, ki mora biti zaradi specifičnosti aparatur, navzoč ves čas njihove uporabe. </t>
  </si>
  <si>
    <t>Access to equippment must be agreed with supervisor of the equipment. Due to delicate nature of the equipment supervisor must be present through whole agreed working time on the equipment.</t>
  </si>
  <si>
    <t>PCR system for analysis of nucleic acids in real time</t>
  </si>
  <si>
    <t>06822</t>
  </si>
  <si>
    <t>http://www.ffa.uni-lj.si/raziskave/raziskovalna-oprema/0/arrs</t>
  </si>
  <si>
    <t>Mikroskopski sistem za biološko  vrednotenje učinkovin</t>
  </si>
  <si>
    <t>Automated Platform for Live Cell Imaging</t>
  </si>
  <si>
    <t>Fluorescenčni mikroskopski sistem za dinamično mikroskopijo živih celic</t>
  </si>
  <si>
    <t xml:space="preserve">Fluorescence microscope for life cell imaging </t>
  </si>
  <si>
    <t>11273</t>
  </si>
  <si>
    <t>Raziskovalci programa + diplomanti</t>
  </si>
  <si>
    <t>P1-0208</t>
  </si>
  <si>
    <t>Raziskovalci programa</t>
  </si>
  <si>
    <t>P3-0298</t>
  </si>
  <si>
    <t>MR in diplomanti</t>
  </si>
  <si>
    <t>Denaturacijski HPLC</t>
  </si>
  <si>
    <t>Transgenomic WAVE MD dHPLC SISTEM Plus</t>
  </si>
  <si>
    <t>Aparat za separacijo in analizo fragmentov DNA</t>
  </si>
  <si>
    <t>For DNA fragment separation and analysis</t>
  </si>
  <si>
    <t>11411</t>
  </si>
  <si>
    <t>Fluorescenčni pretočni citometer</t>
  </si>
  <si>
    <t>BD FACSCalibur  Flow Cytometer</t>
  </si>
  <si>
    <t>Aparat za imuno citokemične analize.</t>
  </si>
  <si>
    <t>For immuno cyto chemical analysis</t>
  </si>
  <si>
    <t>11408</t>
  </si>
  <si>
    <t>01</t>
  </si>
  <si>
    <t>Marija Bogataj</t>
  </si>
  <si>
    <t>Pretočni sistem za testiranje sproščanja (USP IV)</t>
  </si>
  <si>
    <t>SOTAX CE 7 smart DISSOTEST ON/OFF-LINE</t>
  </si>
  <si>
    <t>Avtomatski sistem za testiranje  sproščanja.</t>
  </si>
  <si>
    <t>Automated system for dissolution tests according to the-flowthrough method (USP 4)</t>
  </si>
  <si>
    <t>11476</t>
  </si>
  <si>
    <t>Tomaž Bratkovič</t>
  </si>
  <si>
    <t>Kromatografski sistem AKTAexplorer 10 S</t>
  </si>
  <si>
    <t>Chromatographic system ÄKTAexplorer 10 S</t>
  </si>
  <si>
    <t>ÄKTAexplorer 10 S je kromatografski sistem za analizno in preparativno separacijo proteinov in polisaharidov iz kompleksnih bioloških vzorcev. Opremljen je z UV-VIS in konduktometričnim detektorjem ter senzorjem pH. Poseben mešalni sistem omogoča avtomatsko pripravo pufrov (mobilnih faz) z različnimi vrednostmi pH za hiter razvoj in optimizacijo separacijskih metod. Vzorce nanašamo ročno ali avtomatsko. Z ustreznimi kromatografskimi kolonami sistem uporabljamo za gelsko filtracijo, ionsko-izmenjevalno kromatografijo, afinitetno kromatografijo in hidrofobno kromatografijo.</t>
  </si>
  <si>
    <t>Chromatographic system ÄKTAexplorer 10 S is intended for analytical and preparative separation of proteins and polysaccharides from complex biological samples. It is equipped with UV-VIS and conductometric detectors, and a pH sensor. A mixing system enables automatic buffer (i.e., mobile phase) preparation to speed up design and optimization of separation methods. Samples can be loaded either manually or automatically. The chromatographic system can be used for size-exclusion, ion-exchange, affinity, and hydrophobic chromatography.</t>
  </si>
  <si>
    <t>Farmacevtska biotehnologija: Znanje za zdravje (P4-0127)</t>
  </si>
  <si>
    <t>Urša Pečar Fonović</t>
  </si>
  <si>
    <t>Napredna imunološka zdravila in celični pristopi v farmaciji (P1-0420)</t>
  </si>
  <si>
    <t>Tomaž Bratkovič, Klemen Gnidovec</t>
  </si>
  <si>
    <t>Farmacevtska kemija: načrtovanje, sinteza in vrednotenje učinkovin (P1-0208)</t>
  </si>
  <si>
    <t>Njec Cingl</t>
  </si>
  <si>
    <t>Jurij Trontelj</t>
  </si>
  <si>
    <t>23420</t>
  </si>
  <si>
    <t>Tekočinski kromatograf ultra visoke zmogljivosti sklopljen s tandemskim masnim spektrometrom vrste trojni kvadrupol (UHPLC-MS/MS)</t>
  </si>
  <si>
    <t>Ultra high preasure liquid chromatograph with triple quadrupole tandem mass spectrometer (LC/MS/MS) Agilent 6460</t>
  </si>
  <si>
    <t>Aparat za analizo učinkovin in njihovih metabolitov  v kompleksnih bioloških vzorcih</t>
  </si>
  <si>
    <t>Analysis of drugs and their metabolites in complex samples.</t>
  </si>
  <si>
    <t>http://www.ffa.uni-lj.si/raziskave/raziskovalna-oprema/lc-ms-ms-tipa-trojni-kvadrupol-(qqq)</t>
  </si>
  <si>
    <t>Skrbnik Jurij Trontelj, prof. Robert Roskar</t>
  </si>
  <si>
    <t>MR</t>
  </si>
  <si>
    <t>Andrej Grobin</t>
  </si>
  <si>
    <t>raziskovalno delo</t>
  </si>
  <si>
    <t>Jaka Rotman</t>
  </si>
  <si>
    <t>Martina Hrast Rambaher</t>
  </si>
  <si>
    <t>32036</t>
  </si>
  <si>
    <t xml:space="preserve">Optični čitalec - Biotek </t>
  </si>
  <si>
    <t xml:space="preserve">Čitalec mikrotitrskih plošč (Synergy H4) in robot za pipetiranje (Precision XS) Multi-Mode Microplate Reader (SINERGY H4) and robot for automatic pipetting (PRECISION XS) </t>
  </si>
  <si>
    <t>Naprava se uporablja za avtomatizirano delo z mikrotitrskimi ploščami. Robotski del skrbi za pipetiranje, čitalec pa za analizo vzorcev. Čitalec omogoča detekcijo UV-VIS absorbance, fluorescence, fluorescenčne polarizacije, »time resolved« fluorescence in luminiscence z možnostjo končne, kinetične in spektralne detekcije.</t>
  </si>
  <si>
    <t>Equipment is used for automated work with microtiter plates. Robotic part takes care of pipeting, while microplate reader analizes the samples. Microplate reader detection of UV-VIS absorbance, fluorescence, fluorescence polarisation, time resolved fluorescence and luminescence with endpoint, kinetic and spectral detection.</t>
  </si>
  <si>
    <t>doktorandi, raziskovalci, diplomanti</t>
  </si>
  <si>
    <t xml:space="preserve">doktorandi, raziskovalci, </t>
  </si>
  <si>
    <t>J1-2484</t>
  </si>
  <si>
    <t>doktorandi, raziskovalci</t>
  </si>
  <si>
    <t>N1-0169</t>
  </si>
  <si>
    <t>J3-50123</t>
  </si>
  <si>
    <t>J1-50039</t>
  </si>
  <si>
    <t>Alenka Šmid</t>
  </si>
  <si>
    <t>Genetski analizator GenomeLab™ GeXP</t>
  </si>
  <si>
    <t>GenomeLab™ GeXP Genetic Analysis System (Beckman Coulter)</t>
  </si>
  <si>
    <t>Oprema je namenjena separaciji fragmentov DNA na podlagi velikosti in obarvanosti s flourescentnimi barvili. To aparaturo tako uporabljamo za določanje nukleotidnega zaporedja DNA, dolžine mikrosatelitnih ponovitev ali drugih dolžinskih polimorfizmov, služi pa lahko tudi za merjenje izražanja genov. Zaradi njene zanesljivosti in ponovljivosti rezultatov je zato ne uporabljamo samo v raziskovalne namene temveč tudi genetsko diagnostiko.</t>
  </si>
  <si>
    <t xml:space="preserve"> Primary use of the equipment is a separation of DNA fragments based on their size and fluorescent dyes. The equipment is intended for sequencing of DNA, measurement of microsatellite length or other length polymorphisms. However it can serve also for gene expression analysis. Because of its reliability and repeatability it is used not only for research purposes but also for clinical diagnostics.</t>
  </si>
  <si>
    <t>upadlo število raziskav,  dražji reagenti, uporablja se nekaj za pedagoške namene</t>
  </si>
  <si>
    <t>študenti, specializanti</t>
  </si>
  <si>
    <t>Laboratorijska diagnostika</t>
  </si>
  <si>
    <t>LMD</t>
  </si>
  <si>
    <t>Petra Kocbek</t>
  </si>
  <si>
    <t>Ultra centrifuga WX</t>
  </si>
  <si>
    <t>Ultra centrifuga WX 100, Sorvall (Thermo Fischer scientific)</t>
  </si>
  <si>
    <t xml:space="preserve">Ultracentrifuga Sorvall® WX 100 Ultra Series omogoča centrifugiranje s hitrostjo do 100.000 rpm (800.000 x g). Takše sile so potrebne za ločevanje koloidnih delcev od disperznega medija.
Uporabljamo jo v procesih izdelave, vrednotenja in analitike sodobnih nanodostavnih sistemov, kot tudi klasičnih farmacevtskih oblik ter nenazadnje tudi v biotehnoloških raziskavah za namene separacije, čiščenja ter predhodne priprave vzorcev za druge analitske metode. 
</t>
  </si>
  <si>
    <t>Ultracentrifuge Sorvall® WX 100 Ultra Series enables centrifugation speed up to rpm (800.000 x g). Such forces are needed for separation of colloidal particles from disperse medium. It is used in preparation, characterization in analytics of novel nanodelivery systems as well as classical dosage forms. In biotechnological research its application enables separation, cleaning and pre-preparation of samples for other analytical methods.</t>
  </si>
  <si>
    <t>P1-0420</t>
  </si>
  <si>
    <t>J2-3043</t>
  </si>
  <si>
    <t>Mirjam Gosenca Matjaž</t>
  </si>
  <si>
    <t>Modularni reometer (Anton Paar, Physica MCR 301)</t>
  </si>
  <si>
    <t>Reometer - Anton Paar</t>
  </si>
  <si>
    <t xml:space="preserve">Za določanje viskoznosti tekočih in poltrdnih dostavnih sistemov in s tem povezanega preverjanja stabilnosti. Tem sistemom določamo tudi plastične in elastične lastnosti s pomočjo oscilacijske reometrije in tako razlagamo njihovo obnašanje (npr pri aplikaciji krem, mazil). 
Reološke lastnosti določamo tudi na medfazah predvsem v primeru, ko je njihova karakterizacija pomembna za razumevanje nekega proces (npr. elektrostatskega sukanja za izdelavo nanovlaken) ali za vrednotenje stabilnosti (določanje stabilnosti emulzij). Naprava s polarizacijskim mikroskopom omogoča tudi opazovanje struktur tekočih kristalov in njihovo obnašanje v času reološkega vrednotenja. Napravo pa lahko uporabljamo tudi kot 'texture analyzer', saj lahko merimo odpornost obloge pelet v odvisnosti od aplicirane sile.
</t>
  </si>
  <si>
    <t>To determine the viscosity of the liquid and semi-solid delivery systems and with this associated stability testing. It is also possible to determine the plastic and elastic properties of those systems through Oscillatory rheometry and thus explain their behavior (for example, during application of creams, ointments). We used this device to determine rheological properties at interfaces, especially in the case when their characterization is important for understanding a process (eg, electrospinning to produce nanofibres) or to evaluate the system stability (the stability of emulsions). The device with a polarizing microscope enables observation of liquid crystals structures and their behavior during the rheological evaluation. The device can also be used as a 'texture analyzer', because we can measure the resistance of the pellet coating depending on the applied force.</t>
  </si>
  <si>
    <t>29982</t>
  </si>
  <si>
    <t>Tekočinski kromatograf HPLC 1260 Infinity - Agilent Technologies</t>
  </si>
  <si>
    <t>Agilent 1260 Infinity Quaternary LC</t>
  </si>
  <si>
    <t>Naprava se uporablja za določanje aktivnosti encimov, ki so pomembni pri zdravljenju z določenimi zdravili ter za analitiko številnih metabolitov v kompleksnih bioloških vzorcih. Sistem omogoča dober nadzor kromatografskih pogojev</t>
  </si>
  <si>
    <t>Equipment is used for determination of enzyme activity for enzymes which are important in therapies with different drugs as well as measurement of metabolites in complex biological samples. System enables a good control of chromatographic parameters.</t>
  </si>
  <si>
    <t>Asistenti, doktorand</t>
  </si>
  <si>
    <t>IP-0510</t>
  </si>
  <si>
    <t>Anamarija Zega</t>
  </si>
  <si>
    <t>21456</t>
  </si>
  <si>
    <t>400 MHz NMR spektrometervisoke ločljivosti</t>
  </si>
  <si>
    <t xml:space="preserve">Na FFA razpolagamo z BRUKER AVANCE III 400 MHz NMR spektrometrom z naslednjimi lastnostmi: magnet - 400 MHz/54 mm UltraShield Plus, 2 merilni sondi 5 mm BBFOplus in  5 mm BBI ter avtomatski menjalec vzorcev (16 mest) SampleXpress Lite. Njegovi glavni lastnosti sta hitrost meritev in avtomatizacija, ki omogoča samodejno delovanje v daljšem časovnem obdobju (npr. 2 dni). 
NMR (nuklearna (jedrska) magnetna resonanca) je spektroskopska tehnika, ki nam omogoča vpogled v strukturo spojin. Na osnovi izmerjenih spektrov lahko določimo ali potrdimo strukturo spojin, njihovo prostorsko obliko spojin, merimo hitrosti kemijskih pretvorb in opazujemo interakcije majhnih molekul z makromolekulami.
</t>
  </si>
  <si>
    <t xml:space="preserve">FFA disposes with Bruker Avance III 400 MHz NMR spectrometer with the following properties: magnet - 400 MHz/54 mm UltraShield Plus, 2 probes BBFOplus (5 mm) and BBI (5 mm), and automatic sample changer (16 positions) SampleXpress Lite. Its main features are measurement speed and automation that enables automatic operation over extended periods of time (eg. 2 days). </t>
  </si>
  <si>
    <t> Farmacevtska kemija: načrtovanje, sinteza in vrednotenje učinkovin; P1-0208 (B)</t>
  </si>
  <si>
    <t>Vodja: prof. dr. Stanislav Gobec, Uporabniki: vsi člani Katedre za farmacevtsko kemijo</t>
  </si>
  <si>
    <t> 50%</t>
  </si>
  <si>
    <t>Vodja: prof. dr. Peterlin Mašič</t>
  </si>
  <si>
    <t> 20%</t>
  </si>
  <si>
    <t>J1-50038 </t>
  </si>
  <si>
    <t> Vodja: izr. prof. Tomašić</t>
  </si>
  <si>
    <t>J1-50023</t>
  </si>
  <si>
    <t> Vodja:  dr. Cotman</t>
  </si>
  <si>
    <t> 10%</t>
  </si>
  <si>
    <t>Vaje, diplomanti, magistranti, doktoranti</t>
  </si>
  <si>
    <t>Rok Dreu</t>
  </si>
  <si>
    <t>Hitro vrteči granulator 4M8Trix</t>
  </si>
  <si>
    <t>High shear Granulator  4M8Trix</t>
  </si>
  <si>
    <t>Naprava je namenjena izvedbi tehnološkega procesa izdelave zrnc po postopku mokre granulacije z razgrajevanjem. Po opcijski nadgradnji jo je moč uporabljati tudi za postopke granuliranja s talinami. Hitrovrteči mešalnik se uporablja tako v pedagoške namene pri poučevanju tehnologij granuliranja kot v raziskovalne namene ter pri izvedbi aplikativnih projektov.</t>
  </si>
  <si>
    <t xml:space="preserve">Equipment is intended for prepraration of granules by high shear wet granualtion technique. With optional upgrade it could also be used in hot-melt granulation procedures. High-shear granulator is used when teaching granulation techniques, in resarch work and for support in realization of applied projects. </t>
  </si>
  <si>
    <t>Odon Planinšek, Alenka Zvonar Pobirk</t>
  </si>
  <si>
    <t xml:space="preserve">  </t>
  </si>
  <si>
    <t xml:space="preserve"> doktorski študentje</t>
  </si>
  <si>
    <t>Ana Baumgartner</t>
  </si>
  <si>
    <t xml:space="preserve">   Vaje pri predmetu Industrijska faramcija (EM FAR)</t>
  </si>
  <si>
    <t>Blaž Grilc, Barbara Sterle Zorec, Zoran Lavrič</t>
  </si>
  <si>
    <t>21455</t>
  </si>
  <si>
    <t>Mini oblagalnik za tablete GMPC I</t>
  </si>
  <si>
    <t>Pan Coatear GMPC I</t>
  </si>
  <si>
    <t>Naprava je namenjena izvedbi tehnološkeag procesa oblaganja tablet, ki ga je moč izvesti s pomočjo vodnih disperzij, ob manjšem pretoku disperzije za oblaganje pa tudi z organskimi topili. Oblaganje je moč izvesti v 0,8 L ali 1,6 L perforiranem bobnu za oblaganje. Naprava je opremljena s sistemom za zapisovanje procesnih spremenljivk.</t>
  </si>
  <si>
    <t xml:space="preserve">Process equipment is intended for coating of pharamaceutical tablets. Coating can ber performed with water based coating dispersions, while when low spraying rate is used also usage of organic dispersions is permitted. Coating operation can be performed in a 0,8 L or 1,6 L perfrorated drum. Equipment includes system for recording of process parameters. </t>
  </si>
  <si>
    <t>Janez Ilaš</t>
  </si>
  <si>
    <t>24400</t>
  </si>
  <si>
    <t>Masni spektrometer (MS)</t>
  </si>
  <si>
    <t>Mass spectrometer (MS)</t>
  </si>
  <si>
    <t>Masni spektrometer je namenjen določanju molske mase različnih spojin (sinteznih produktov, naravnih spojin, peptidov, ...).</t>
  </si>
  <si>
    <t>The mass spectrometer is designed to determine the molecular weight of the various compounds (synthetic products, natural compounds, peptides, ...).</t>
  </si>
  <si>
    <t xml:space="preserve">Raziskovalci </t>
  </si>
  <si>
    <t>Vodja: prof. dr. Gobec</t>
  </si>
  <si>
    <t xml:space="preserve">N1-0172 </t>
  </si>
  <si>
    <t> Vodja: prof. dr. Janez Ilaš</t>
  </si>
  <si>
    <t xml:space="preserve">J3-2517 </t>
  </si>
  <si>
    <t> Vodja: izr. prof. dr. Jakopin</t>
  </si>
  <si>
    <t>Martina Gobec</t>
  </si>
  <si>
    <t>32034</t>
  </si>
  <si>
    <t>Namizni pretočni citometer</t>
  </si>
  <si>
    <t xml:space="preserve">Flow cytometer Attune NxT </t>
  </si>
  <si>
    <t xml:space="preserve">Pretočni citometer je namenjen predvsem analizi celic, kjer se lahko vrednotijo najrazličnejši imuno citološki parametri (od DNK, protienov, ipd..). </t>
  </si>
  <si>
    <t>The flow cytometer is designed for celll analysis, wher several immuno cytological parameter can be determned (DNA, proteins,…)</t>
  </si>
  <si>
    <t xml:space="preserve">P1-0420 </t>
  </si>
  <si>
    <t>Zoran Lavrič</t>
  </si>
  <si>
    <t>32037</t>
  </si>
  <si>
    <t>Sistem za elektrostatsko sukanje nanovlaken</t>
  </si>
  <si>
    <t xml:space="preserve">System for electrostatic spinning of nanofibers </t>
  </si>
  <si>
    <t>Public access to the equipment is not forseen. In any case one has to agree the details of an eventual access with its superviser which has to be present through whole agreed working time on the equipment.</t>
  </si>
  <si>
    <t xml:space="preserve">Naprava je namenjena izvedbi elektrosktatskega razprševanja mikrodelcev in nanodelcev ter za elektrostatsko sukanje nanovlaken. Naprava ima modul za kondicioniranje zraka, ki omogoča nadzor temperature (17-45°C) in relativne vlažnosti (25-75%) procesnega zraka. Med delovanjem je procesni prostor zaprt ter aktivno prezračevan, kar omogoča varno delo z organskimi topili.  Medprocesni videonadzorni sistem omogoča optimizacijo procesa elektrostatskega razprševanja, pri tem pa naprava omogoča zajem  slike in procesnih podatkov na zunanji računalnik. Možno je razprševanje skozi več šob naenkrat.  </t>
  </si>
  <si>
    <t xml:space="preserve">Process equipment is intended for electrostatic spraying of microparticles and nanoparticles as well as for electrostatic spinning of nanofibers.  The device has an air conditioning module that enables control of temperature (17-45°C) and relative humidity (25-75%) of the process air. The process chamber of the equipment is enclosed and separated form the surroundings during operation. Active ventilation of the process chamber enables safe work with organic solvents. Video monitoring system enables easy optimisation of electrostatic spraying or spinning. The equipment enables recording of video and process parameters to an externally connected copmuter. Special accessory enables spraying through multiple nozzles in parallel.     </t>
  </si>
  <si>
    <t>http://www.ffa.uni-lj.si/raziskave/raziskovalna-oprema/sistem-za-elektrostatsko-sukanje-nanovlaken</t>
  </si>
  <si>
    <t xml:space="preserve">P3-0310 </t>
  </si>
  <si>
    <t xml:space="preserve"> J7-4418</t>
  </si>
  <si>
    <t>vodja. Dr. Špela Zupančič</t>
  </si>
  <si>
    <t xml:space="preserve">Raziskovalni projekti:J4-4556, J2-3043, J3-3062 </t>
  </si>
  <si>
    <t xml:space="preserve">HPLC Liquid chromatograph </t>
  </si>
  <si>
    <t>Sistem za visokotlačno tekočinsko kromatografijo. Binarna črpalka sistema HPLC je opremljena z razplinjevalnikom in lahko tvori tlak do 600 barov pri pretoku do 5 ml / min. Vzorčevalnik z regulacijo temperature prostora za vzorce ima dva predala, pri čemer se lahko v vsakegaki vstavi dve vzorčni plošči s 54 standardnimi vialami volumna 1,5 mL. Modul za termostatiranje kolon omogoča natančen nadzor temperature kolone. Diodni detektor z žarnicami za ultravijolično in vidno svetlobo ima spremenljivo velikost vstopne reže spektrometra, ki lahko snema spektre z ločljivostjo 1024 točk, pri čemer je sposoben večkanalnega snemanja pri različnih valovnih dolžinah in tudi snemanja spektrov pri vsaki časovni točki za ustvarjanje map izoabsorbanc. Sistem se uporablja za različne naloge v farmacevtski analizi, vključno pri testih raztapljanja, določanju vsebnosti, nečistot in topnosti kakor tudi širše za določanje identitete in količine analitov v kompleksnih heterogenih vzorcih, ki se proizvajajo na Katedri za farmacevtsko tehnologijo. Sistem v splošnem služi kot orodje, ki zagotavlja analitično povratno informacijo v procesu razvoja novih farmacevtskih oblik, formulacij in procesov.</t>
  </si>
  <si>
    <t xml:space="preserve">High pressure liquid chromatography system. Binary pump of the HPLC system is equipped with degasser and is capable of generating pressures up to 600 bar at a flowrate of up to 5 mL/min. Multisampler with temperature control of sample compartment has two drawers each holding 2 sample plates with 54 standard vials of 1.5 mL volume. Column heater module provides precise temperature control of column. Diode array detector with UV and VIS lamps has a variable slit size, records spectra with resolution of 1024 point, is capable of multichannel recording at different wavelengths as well as recording spectra for each time point to generate isoabsorbance maps. The system is used for various task in pharmaceutical analysis including dissolution testing, assay, solubility determinations and more generally to determine identity and quantity of analytes in complex heterogeneous samples that are produced at the Chair of Pharmaceutical Technology and serves as a tool that provides analytical feedback in the process of developing new dosage forms, formulations and processing technologies.  </t>
  </si>
  <si>
    <t>http://www.ffa.uni-lj.si/raziskave/raziskovalna-oprema/tekocinski-kromatograf-hplc</t>
  </si>
  <si>
    <t>doktorandi, raziskave</t>
  </si>
  <si>
    <t>Zoran Lavrič, Tatjana Hrovatič, Klemen Kreft</t>
  </si>
  <si>
    <t>Pretočni citometer s sočasnim zajemanjem slike (Imaging flow cytometer)</t>
  </si>
  <si>
    <t>Imaging flow cytometer</t>
  </si>
  <si>
    <t>Naprava je namenjena analizi celic oz. majhnih delcev in prodobivanju podrobne slike velikega števila analiziranih dogodkov v relativno kratkem času. Omogoča proučevanje želenih fenotipskih lastnosti, ki smo jih predhodno označili s flourescenčnimi barvil (npr. kolokalizacija, internalizacija, diferenciacija, imedcelična interakcija). Analiziramo lahko večk kot 1000 celic na sekundo in za vsako posamezno celico hkrati dobimo do 8 slik na različnih folurescenčnih kanalih z visoko občutljivostjo. To omogoča kvantifikacijo celičnih lastnosti, kot je morfologija in jakost flourescenčne probe na, v ali med celicami (tudi v primeru redkih dogodkov in heterogenih vzorcih).</t>
  </si>
  <si>
    <t>Imaging flow cytometer provides users with the ability to gain detailed images of a large number of cells in a relatively short period of time. It enables the analysis of desired phenotypical properties, which are previousl labeled with flourescent dyes (e.g co-localization, internalization, stem cell differentiation, and cell-cell interactions).
ImageStreamX MarkII produces up to 10 high resolution images of each cell directly in flow, at rates exceeding 1,000 cells per second, and with the fluorescence sensitivity of conventional flow cytometers. These capabilities allow you to quantitate cellular morphology and the intensity and location of fluorescent probes on, in, or between cells, even in rare sub-populations and highly heterogeneous samples.</t>
  </si>
  <si>
    <t>J3-1745</t>
  </si>
  <si>
    <t>Ilija German Ilić</t>
  </si>
  <si>
    <t>Laserski difraktometer</t>
  </si>
  <si>
    <t>Laser diffractometer</t>
  </si>
  <si>
    <t>Oprema je namenjena meritvam velikosti in porazdelitve velikosti delcev okvirno v območju od 0,1 do 2000 µm. Meritve so mogoče s suho celico (disperzija trdno/plinasto) ali mokro celico (disperziji trdno/tekoče ali tekoče/tekoče), vključno z uporabo organskih topil.</t>
  </si>
  <si>
    <t>Equipment is intended for measurements of particle size and particle size distributions roughly in range of 0.1 to 2000 µm. The measurements can be done with dry cell (dispersion solid/gas) or wet cell (dispersions solid/liquid or liquid/liquid), including use of organic solvents.</t>
  </si>
  <si>
    <t>http://www.ffa.uni-lj.si/raziskave/raziskovalna-oprema/laserski-difraktometer</t>
  </si>
  <si>
    <t>Srčič, Planinšek, Dreu, German Ilić, Lavrič, Zorec Sterle, Dragar (vodja prof. dr. Mitja Kos)</t>
  </si>
  <si>
    <t>vaje, diplome, magisteriji, doktorati, raziskave</t>
  </si>
  <si>
    <t>Planinšek, Dreu, German Ilić, Lavrič, Zorec Sterle, Zidar, Dragar, Baumgartner, Grilc</t>
  </si>
  <si>
    <t>Ahlin Grabnar Pegi</t>
  </si>
  <si>
    <t>Fotonska korelacijska spektroskopija in laserska Dopplerjeva elektroforeza (Zetasizer Ultra)</t>
  </si>
  <si>
    <t>Photon correlation spectroscopy and laser Doppler electrophoresis (Zetasizer Ultra)</t>
  </si>
  <si>
    <t>Access to equipment must be agreed with supervisor of the equipment. Due to delicate nature of the equipment supervisor must be present through whole agreed working time on the equipment.</t>
  </si>
  <si>
    <t>Naprava Zetasizer Ultra (Malvern Panalytical) vključuje dve merilni tehniki. Fotonska korelacijska spektroskopija je metoda za določanje velikosti delcev v nanometrskem območju (0,6 nm - 6 µm). Laser Dopplerjeva elektroforeza je metoda za določevanje zeta potenciala delcev. Napravo uporabljamo za vrednotenje nanodostavnih sistemov.</t>
  </si>
  <si>
    <t>Zetasizer Nano Ultra (Malvern Panalytical) includes two measurement techniques. Photon correlation spectroscopy is a method for determination of the particle size in the nanometer range (0.6 nm - 6 μm). Laser Doppler electrophoresis is a method for the determination of the zeta potential of particles. The device is used for the characterization of nanodelivery systems.</t>
  </si>
  <si>
    <t>P. Ahlin Grabnar, P. Kocbek, A. Zvonar Pobirk, Š. Zupančič, M. Bjelošević, B. Zorec Sterle, Č. Dragar</t>
  </si>
  <si>
    <t>L1-3160</t>
  </si>
  <si>
    <t>Vodja: prof. dr. Iztok Grabnar</t>
  </si>
  <si>
    <t>Vodja: dr. Slavko Kralj</t>
  </si>
  <si>
    <t>Vaje, diplomanti, magistranti, MR, doktoranti</t>
  </si>
  <si>
    <t>Dvovijačna naprava za iztiskanje talin (HME, Hot melt extrusion) in kontinuirano vlažno granuliranje (TSG, Twin screw granulation) s podporno opremo za dovajanje materialov, hlajenje in oblikovanje produkta</t>
  </si>
  <si>
    <t>Leistritz ZSE 12 HP-PH twin screw hot melt extruder for hot melt extrusion (HME) and twin screw granulation (TSG) with supporting equipment for material feed, cooling and processing of extrudates</t>
  </si>
  <si>
    <t>Naprava je namenjena za kontinuirano in nadzorovano dovajanje praškaste mešanice materialov v samo napravo ter kontinuirano izdelavo trdnih disperzij učinkovin v polimernem ogrodju s sledečim ohlajanjem iztiskanca na tekočem traku in odrezovanjem v delce definiranih dolžin (od 1,0 do 2,0 mm). Pretvorba naprave omogoča izvedbo procesa kontinuiranega vlažnega granuliranja praškastih materialov z  nadzorovanim dodajanjem granulacijske tekočine za nadzor razmerja kapljevine in trdnih snovi v kontinuiranem procesu granuliranja. Naprava ima osem-področni nadzor nad temperaturo procesiranih materialov, kjer je vsako področje aktivno hlajeno in ali ogrevano, za namen nadzora nad viskoznostjo mešanice materialov oz. za vzdrževanje termično pogojene stabilnosti procesiranih materialov (velja za proces iztiskanja talin in granuliranje).</t>
  </si>
  <si>
    <t>The device is capable of continuous and controlled delivery of the powder mixture of materials into the device itself and the following continuous production of solid dispersions of the active ingredients in the polymeric matrix. On exit from the die the filaments are continuous cooled on the conveyor belt and then cut into pellets of defined lengths (from 1.0 to 2.0 mm). Conversion of the device enables the process of continuous wet granulation of powder materials with controlled addition of granulation fluid to control the ratio of liquid to solids in a continuous granulation process. The device has eight-zone temperature control of the processed material, where each zone is actively cooled and or heated, for the purpose of controlling the viscosity of the material mixture, or to maintain thermally conditioned stability of the processed materials (applies to the melt extrusion and granulation process).</t>
  </si>
  <si>
    <t>http://www.ffa.uni-lj.si/raziskave/raziskovalna-oprema/dvovijacna-naprava-za-iztiskanje-talin-in-kontinuirano-vlazno-granuliranje</t>
  </si>
  <si>
    <t>Klemen Kreft</t>
  </si>
  <si>
    <t>UHPLC-MS/MS Tekočinski kromatrograf z masnim detektorjem vrste trojni kvadrapol/linearna ionska past, model: Agilent 1290 Infinity II / Sciex QTRAP 5500+</t>
  </si>
  <si>
    <t>UHPLC-MS/MS Liquid chromatograph coupled to mass detector triple quadrupole/linear ion trap. Agilent 1290 Infinity II / Sciex QTRAP 5500+</t>
  </si>
  <si>
    <t>Po dogovoru s skrbnikom. Zaradi specifičnosti opreme mora biti skrbnik opreme navzoč ves čas dela na opremi.</t>
  </si>
  <si>
    <t>Access to equippment must be agreed with supervisor of the equipment. Due to delicate nature of the equipment supervisor must be present through whole ageed working time on the equipment.</t>
  </si>
  <si>
    <t xml:space="preserve">Aparat je namenjen merjenju zdravilnih učinkovin, njihovih metabolitov in transformacijskih produktov v kompleksnih bioloških in okoljskih vzorcih. </t>
  </si>
  <si>
    <t>Analysis of drugs, their metabolites and transformation products in complex biological and environmental samples.</t>
  </si>
  <si>
    <t>http://www.ffa.uni-lj.si/raziskave/raziskovalna-oprema/tekocinski-kromatograf-z-masnim-detektorjem</t>
  </si>
  <si>
    <t xml:space="preserve">Jurij Trontelj, Robert Roškar, </t>
  </si>
  <si>
    <t>Stane Pajk</t>
  </si>
  <si>
    <t>UHPLC z DAD in CAD detektorjem</t>
  </si>
  <si>
    <t>UHPLC system coupled to DAD and CAD detector</t>
  </si>
  <si>
    <t xml:space="preserve">Oprema je namenjena 2D kromatografija, kromatograf je  sklopljen z DAD in CAD, z možnostjo sklopitve z masnim detektorjem (Orbitrap). </t>
  </si>
  <si>
    <t xml:space="preserve">Equipement is capable of 2D chromathography and is coupled with DAD and CAD and potentially with mass detector. </t>
  </si>
  <si>
    <t>http://www.ffa.uni-lj.si/raziskave/raziskovalna-oprema/uhplc-z-dad-in-cad-detektorjem</t>
  </si>
  <si>
    <t>J3-3079</t>
  </si>
  <si>
    <t>J7-4635  </t>
  </si>
  <si>
    <t>J3-50123 </t>
  </si>
  <si>
    <t>Magistrske naloge</t>
  </si>
  <si>
    <t>Projekti z Novartisom</t>
  </si>
  <si>
    <t>Integrirani sistem konfokalnega Ramanskega mikroskopa in mikroskopa na atomsko silo XploRA PLUS-OmegaScope</t>
  </si>
  <si>
    <t>Integrirani sistem konfokalnega Ramanskega mikroskopa in mikroskopa na atomsko silo omogoča izvajanje različnih načinov mikroskopske analize vzorca. Konfokalni mikroskop omogoča opazovanje in zajem vidne mikroskopske slike. Vira laserske svetlobe (532 nm in 785 nm), pripadajoči optični elementi in detektor povratno sipane Raman svetlobe omogočajo točkovne meritve lastnosti na principu Raman spektroskopije in fotoluminiscenčne spektroskopije v dveh in treh dimenzijah, kar omogoča mikroskopsko Ramansko mapiranje površine in volumna vzorcev na zraku (površine in prerezi razsutih prostih delcev, granul, pelet, tablet, kapsul, filmov, laminatov, ekstrudatov, itd.) ter v tekočem mediju (vlakna, delci, celice, tkiva, itd.).</t>
  </si>
  <si>
    <t>The integrated system of the confocal Raman microscope and the atomic force microscope allows various methods of microscopic analysis of the sample to be performed. The confocal microscope enables the observation and capture of a visible microscopic image. Laser light sources (532 nm and 785 nm), associated optical elements and Raman backscatter detector enable point measurements of properties on the principle of Raman spectroscopy and photoluminescent spectroscopy in two and three dimensions, which allows microscopic Raman mapping of the surface and volume of the sample surface and cross-sections of bulk free particles, granules, pellets, tablets, capsules, films, laminates, extrudates, etc.) and in a liquid medium (fibers, particles, cells, tissues, etc.).</t>
  </si>
  <si>
    <t>15750</t>
  </si>
  <si>
    <t>http://www.ffa.uni-lj.si/raziskave/raziskovalna-oprema/integrirani-sistem-konfokalnega-ramanskega-mikroskopa-in-mikroskopa-na-atomsko-silo-xplora-plus-omegascope</t>
  </si>
  <si>
    <t xml:space="preserve">Zoran  Lavrič, Blaž Grilc, Mercedes Vitek, Nina Katarina Grilc, Ana Baumgartner </t>
  </si>
  <si>
    <t>Zoran Lavrič, Blaž Grilc</t>
  </si>
  <si>
    <t>Robert Roškar</t>
  </si>
  <si>
    <t>Večstopenjski LC/MS sistem - tekočinski kromatograf sklopljen z visoko-resolucijskim masnim detektorjem</t>
  </si>
  <si>
    <t>Multistage LC/MS system</t>
  </si>
  <si>
    <t xml:space="preserve"> Manjša zasedenosti je deloma posledica motenega delovanja  (adaptacija prostora,  prilagoditev aparature) in uporabe sorodne aparature,ki se je izkazala kor boljša alterantiva za določene aplikacije  43</t>
  </si>
  <si>
    <t>https://www.ffa.uni-lj.si/raziskave/raziskovalna-oprema/tekocinski-kromatograf-sklopljen-z-visoko-resolucijskim-masnim-detektorjem-na-cas-preleta</t>
  </si>
  <si>
    <t>Dunja Urbančič</t>
  </si>
  <si>
    <t>HPLC - Tekočinski kromatograf visoke ločljivosti</t>
  </si>
  <si>
    <t xml:space="preserve">HPLC - High performance liquid chromatograph </t>
  </si>
  <si>
    <t>Oprema je dostopna na Fakulteti za farmacijo, Aškerčeva 7, 1000 Ljubljana. Eventualni dostop po dogovoru s skrbnikom. Zaradi specifičnosti opreme mora biti skrbnik opreme navzoč ves čas dela na opremi.</t>
  </si>
  <si>
    <t>The equipment is available at the Faculty of Pharmacy, Aškerčeva 7, 1000 Ljubljana. Access is possible by arrangement with the caretaker. Due to the specificity of the equipment, the caretaker must be present at all times during work on the equipment.</t>
  </si>
  <si>
    <t xml:space="preserve"> monitoring zdravilnih učinkovin tekom zdravljenja, merjenje aktivnosti encimov, detekcija preko DAD in FLD detektorjev, termostatiran sistem, kvarterna črpalka</t>
  </si>
  <si>
    <t>therapeutic drug monitoring, measuring enzyme activity, detection using DAD and FLD detectors, thermostated system, quaternary pump</t>
  </si>
  <si>
    <t>Zaradi specifičnosti opreme mora biti skrbnik opreme navzoč ves čas dela na opremi.</t>
  </si>
  <si>
    <t>http://www.ffa.uni-lj.si/fakulteta/organiziranost/infrastrukturni-center/eatris-slovenija</t>
  </si>
  <si>
    <t>35, 70</t>
  </si>
  <si>
    <t>IC EATRIS</t>
  </si>
  <si>
    <t>Mag naloga 2</t>
  </si>
  <si>
    <t>Kaja Tuškei</t>
  </si>
  <si>
    <t>večmodularni čitalec mikrotitrskih plošč</t>
  </si>
  <si>
    <t>0787-002</t>
  </si>
  <si>
    <t>24400 </t>
  </si>
  <si>
    <t>Bioslojni interferometer (Bio-Layer Interferometry - BLI)</t>
  </si>
  <si>
    <t>Bio-Layer Interferometry - BLI</t>
  </si>
  <si>
    <t>The equipment is available at the Faculty of Pharmacy, Aškerčeva 7, 1000 Ljubljana. Possible access by agreement with the administrator. Due to the specificity of the equipment, the equipment administrator must be present at all times when working on the equipment.</t>
  </si>
  <si>
    <t>BLI Octet R4 (Sartorius) omogoča analizo molekulskih interakcij v realnem času brez označevanja interakcijskih partnerjev. Sistem omogoča 4-kanalno spremljanje interakcij (afinitete vezave in kinetike) med molekulami, večjimi od 150 Da, ter določanje koncentracije bioloških molekul (npr. proteinov, peptidov, DNA, RNA ipd.) v kompleksnih vzorcih. Delo poteka v mikrotitrskih ploščicah s 96 vdolbinicami (zahteva po vsaj 180 μL vzorca) pri temperaturi med 15 in 40 °C. Dostopni so biosenzorji za različne načine imobilizacije enega od interakcijskih partnerjev (npr. kovalentna vezava prek aminskih skupin liganda, protein A za vezavo IgG, Ni-NTA za vezavo proteinov, označenih s heksahistidinskim zaporedjem (His-tag) idr.).</t>
  </si>
  <si>
    <t>BLI Octet R4 (Sartorius) enables the analysis of molecular interactions in real time without labelling the interaction partners. The system enables 4-channel monitoring of interactions (binding affinity and kinetics) between molecules larger than 150 Da, as well as determination of the concentration of biological molecules (e.g. proteins, peptides, DNA, RNA, etc.) in complex samples. The work is carried out in microtiter plates with 96 wells (requires at least 180 μL of sample) at a temperature between 15 and 40 °C. Biosensors are available for various methods of immobilization of one of the interaction partners (e.g. covalent binding via amine groups of the ligand, protein A for binding IgG, Ni-NTA for binding proteins marked with a hexahistidine sequence (His-tag), etc.).</t>
  </si>
  <si>
    <t>https://www.ffa.uni-lj.si/raziskave/raziskovalna-oprema/bioslojni-interferometer-(bio-layer-interferometry---bli)-model-octet-r4</t>
  </si>
  <si>
    <t>28861 </t>
  </si>
  <si>
    <t>UHPLC sistem sklopljen z masnim detektorjem (UHPLC-MS)</t>
  </si>
  <si>
    <t>UHPLC system coupled to mass detector (UHPLC-MS)</t>
  </si>
  <si>
    <t>The equipment can be found at the Faculty of Pharmacy, located at Aškerčeva 7, 1000 Ljubljana. Access is possible upon agreement with the equipment's caretaker. Given the specialized nature of the equipment, it is required that the caretaker be present throughout the duration of its use.</t>
  </si>
  <si>
    <t>Sistem tekočinske kromatografije sklopljene z masno spektrometrijo (LC-MS) je zasnovan posebej za kvalitativne in kvantitativne ocene majhnih molekul, prisotnih v različnih vrstah vzorcev. Analite najprej loči tekočinski kromatograf ultra visoke ločljivosti (UHPLC). Dobavljen sistem omogoča zelo visoke tlake, kar olajša uporabo visoko učinkovitih kolon, ki bistveno izboljšajo kakovost ločevanja analitov. Po separaciji analite vodimo do masnega spektrometra (MS). Masni spektrometer, uporabljen v tem sistemu, je tipa trojnega kvadrupola, ki slovi po izjemni občutljivosti, selektivnosti in robustnosti. Z njim lahko spremljamo napredek kemijskih sintez, lahko služi kot zanesljivo orodje za potrjevanje istovetnosti spojin in določanje koncentracije specifičnih spojin v zahtevnih matrikah, kot so celice, plazma in kri.</t>
  </si>
  <si>
    <t>The liquid chromatography-mass spectrometry (LC-MS) system is specifically designed for the qualitative and quantitative assessments of small molecules present in various types of samples. Analytes are first separated using an ultra-high performance liquid chromatograph (UHPLC). The provided system supports very high pressures, which facilitates the use of highly efficient columns that significantly improve the quality of analyte separation. After separation, the analytes are directed to the mass spectrometer (MS). The mass spectrometer used in this system is of the triple quadrupole type, renowned for its exceptional sensitivity, selectivity, and robustness. It allows monitoring the progress of chemical syntheses, for confirming the identity of compounds and determining the concentration of specific compounds in challenging matrices such as cells, plasma, and blood.</t>
  </si>
  <si>
    <t>https://www.ffa.uni-lj.si/raziskave/raziskovalna-oprema/uhplc-sistem-sklopljen-z-masnim-detektorjem-(uhplc-ms)</t>
  </si>
  <si>
    <t>Anja Pišlar</t>
  </si>
  <si>
    <t>Pretočni citometer, s štirimi "solid state" laserji (vijoličnim, modrim, rdeèim in rumenim) z možnostjo avtomatskega zajemanja vzorcev</t>
  </si>
  <si>
    <t>Flow cytometer with four solid state lasers with automatic sampler</t>
  </si>
  <si>
    <t>Oprema je dostopna na Univerzi v Ljubljani, Fakulteti za farmacijo, Aškerčeva 7, 1000 Ljubljana. Dostop je možen po dogovoru s skrbnikom. Zaradi specifičnosti opreme mora biti skrbnik opreme navzoč ves čas dela na opremi.</t>
  </si>
  <si>
    <t>Equipment is available at the University of Ljubljana, Faculty of Pharmacy, Aškerčeva 7, 1000 Ljubljana. Access to equipment must be agreed with supervisor of the equipment. Due to delicate nature of the equipment supervisor must be present through whole agreed working time on the equipment.</t>
  </si>
  <si>
    <t xml:space="preserve">Pretočni citometer Attune NxT je sestavljen iz celice (črpalke) za injiciranje vzorcev, optičnega sistema s “solid state flat top” diodnimi laserji, elektronike s pripadajočim programskim paketom in dela za shranjevanje delovnih tekočin in odpadnih reagentov. Attune NxT je majhen aparat dimenzij 40 cm x 58 cm x 43 cm, je enostaven za uporabo in vzdrževanje in zanj zadostujejo normalni laboratorijski pogoji. Sistem je nadgrajen z enoto za avtomatski odvzem vzorca CytKick Max Autosampler. Ta omogoča hitro obdelavo več vzorcev s samodejno analizo vzorcev iz plošč s 96-imi in 384-imi vdolbinicami (standardne in »deep well« plošče), kot tudi odvzem vzorcev iz plošč z dimenzijami po meri in stojal za mikrocentrifugirke volumna 1,5 ali 2,0 mL. Vključuje »boost mode«, ki omogoča hitrejšo obdelavo vzorcev. Poleg tega z uporabo posebnih stojal za plošče in mikrocentrifugirke omogoča pasivno hlajenje vzorcev. </t>
  </si>
  <si>
    <t>Attune NxT flow cytometer consists of a cell (pump) for sample injection, an optical system with "solid state flat top" diode lasers, electronics with an associated software package, and a part for storing working fluids and waste reagents. Attune NxT is a small device with dimensions of 40 cm x 58 cm x 43 cm, it is easy to use and maintain, and it is sufficient for normal laboratory conditions. The system is upgraded with an automatic sample collection unit CytKick Max Autosampler. This enables rapid processing of multiple samples by automatically analyzing samples from 96-well and 384-well plates (standard and deep-well plates), as well as sampling from custom-sized plates and 1.5 or 2 microcentrifuge tubes. It includes a "boost mode" that enables faster sample processing. In addition, by using special plate racks and a microcentrifuge, it enables passive cooling of samples.</t>
  </si>
  <si>
    <t>https://www.ffa.uni-lj.si/raziskave/raziskovalna-oprema/pretocni-citometer-attune-nxt-z-enoto-za-avtomatski-odvzem-vzorca-cytkick-max</t>
  </si>
  <si>
    <t>11. Raziskovalna oprema za celične kulture</t>
  </si>
  <si>
    <t>doktorandi</t>
  </si>
  <si>
    <t>0787-001</t>
  </si>
  <si>
    <t>Difuzijske celice za vrednotenje sprošèanja in dermalne absorpcije z avtomatiziranim sistemom vzorèenja (ti. Phoenix t sistem suhe toplote)</t>
  </si>
  <si>
    <t>Diffusion cells for release and dermal absorption evaluation with an automated sampling system (i.e. Phoenix dry heat system)</t>
  </si>
  <si>
    <t>Difuzijske celice za vrednotenje sproščanja in dermalne absorpcije z avtomatiziranim sistemom vzorčenja (ti. Phoenix sistem suhe toplote) omogočajo ponovljivo in robustno vrednotenje sproščanja in permeabilnosti oz. dermalne absorpcije z uporabo umetnih ali naravnih membran za (trans)dermalne sistemov s širokim razponom viskoznosti. Naprava je bila na Fakulteto za farmacijo dostavljena 24.10. 2023 in instalacija uspešno zaključena 25. 10. 2023. Napredno izobraževanje uporabe aparature je bilo izvedeno 26. 10. 2023. Od takrat dalje aparaturo uporabljamo raziskovalci programske skupine P1-0189, ki smo del Katedre za farmacevtsko tehnologijo na Fakulteti za farmacijo, Univerzi v Ljubljani, po povpraševanje pa bo na voljo tudi raziskovalcem iz drugih programskih skupin oz. slovenskih raziskovalnih institucij. Pridobljena raziskovalna oprema zagotavlja homogeno koncentracijo sproščene spojine v celotnem receptorskem mediju in tako točne in ponovljive rezultate, avtomatiziran odvzem receptorske tekočine pa omogoča časovno bolj prilagodljivo izvedbo eksperimentov in s tem lažje in hitrejše raziskovanje.</t>
  </si>
  <si>
    <t>Difuzijske celice z avtomatiziranim sistemom vzorčenja omogočajo testiranje sproščanja (IVRT; in vitro release test) in permeabilnosti (IVPT; in vitro permeation test) v okviru razvoja, vrednotenja ali potrjevanja terapevtske ekvivalence (trans)dermalnih formulacij s širokim razponom viskoznosti.</t>
  </si>
  <si>
    <t>Diffusion cells with an automated sampling system enable release (IVRT; in vitro release test) and permeability (IVPT; in vitro permeation test) testing in the context of development and characterization or therapeutic equivalence evaluation of (trans)dermal formulations exhibiting a wide range of viscosities.</t>
  </si>
  <si>
    <t>https://www.ffa.uni-lj.si/raziskave/raziskovalna-oprema/difuzijske-celice-za-vrednotenje-sprozanja-in-dermalne-absorpcije-z-avtomatiziranim-sistemom-vzorcenja-in-na-osnovi-sistema-suhe-toplote</t>
  </si>
  <si>
    <t>Fakulteta za gradbeništvo in geodezijo</t>
  </si>
  <si>
    <t>P2-0185</t>
  </si>
  <si>
    <t>Franc Čepon, prof. dr. Violeta Bokan Bosiljkov</t>
  </si>
  <si>
    <t>17449, 10379</t>
  </si>
  <si>
    <t>ConTec VISKOMETER 5 Z OSTALO OPREMO</t>
  </si>
  <si>
    <t>ConTec Viscometer 5 with additional equipment</t>
  </si>
  <si>
    <t>Oprema je dostopna za preiskave zunanjih naročnikov ob predhodnem dogovoru. Preiskave opravi operater UL FGG. Oprema je na voljo v terminih, ko na njej ne poteka pedagoška in raziskovalna dejavnost UL FGG.</t>
  </si>
  <si>
    <t>Equipment is available for external clients by prior arrangement. Tests are performed by UL FGG operator. Equipment is available  when it is not needed in the teaching and research activities of UL FGG.</t>
  </si>
  <si>
    <t>ConTec Viscometer 5 je koaksialen cilindrični viskometer za suspenzije z grobimi delci, ki je primeren za merjenje reoloških lastnosti cementne paste, malte in betona s posedom 120 mm ali več.</t>
  </si>
  <si>
    <t>The ConTec-Viscometer 5 is a coaxial cylinder viscometer for course particle suspension that is suitable to measure the rheological properties of cement paste, mortar and concrete with about 120mm slump or higher.</t>
  </si>
  <si>
    <t>http://www3.fgg.uni-lj.si/</t>
  </si>
  <si>
    <t>Violeta Bokan Bosiljkov in Tilen Turk</t>
  </si>
  <si>
    <t>Raziskave v okviru razvojnega projekta za GIC Gradnje</t>
  </si>
  <si>
    <t>Violeta Bokan Bosiljkov</t>
  </si>
  <si>
    <t>P2-0227</t>
  </si>
  <si>
    <t>prof. dr. Bojan Stopar</t>
  </si>
  <si>
    <t>GNSS VIVA SMARTPOLE EDU SET Z DOD.</t>
  </si>
  <si>
    <t>GNSS RECEIVER + TACHEOMETER (SMARTPOLE)</t>
  </si>
  <si>
    <t>Oprema je dostopna zunanjim naročnikom ob predhodnem naročilu vsaj 14 dni vnaprej. Pri uporabi opreme je potrebna navzočnost operaterja UL FGG. Oprema je na voljo v terminih, ko na njej ne poteka pedagoška in raziskovalna dejavnost UL FGG. Uporaba licenčne programske opreme za obdelavo podatkov ni vključena.</t>
  </si>
  <si>
    <t>Equipment is available for external clients by prior arrangement at least 14 days in advance. Support by UL FGG operator is required. Equipment is available when it is not needed in the teaching and research activities of UL FGG. Use of licensed SW for data manipulation is not included.</t>
  </si>
  <si>
    <t>Instrument za visokonatančne GNSS meritve v geodeziji. Omogoča tudi hkratno izvedbo GNSS in klasičnih terestričnih geodetskih meritev v realnem času. Uporaba licenčne programske oprema za obdelavo podatkov meritev ni vključena</t>
  </si>
  <si>
    <t>Instrument for high precision GNSS measurements in geodesy. It also allows the simultaneous performance of GNSS and conventional terrestrial geodetic measurements in real time. Use of licensed software for post-processing asurement data is not included.</t>
  </si>
  <si>
    <t>Instrument for high precision GNSS measurements in geodesy. It also allows the simultaneous performance of GNSS and conventional terrestrial geodetic measurements in real time. Use of licensed software for post.processing asurement data is not included.</t>
  </si>
  <si>
    <t>P2-0158</t>
  </si>
  <si>
    <t>izr. prof. dr. Primož Može</t>
  </si>
  <si>
    <t>HIDRAVLIČNA OPREMA PREIZKUŠEVALIŠČA 3000</t>
  </si>
  <si>
    <t>HYDRAULIC TEST EQUIPMENT</t>
  </si>
  <si>
    <t>Equipment is available for external clients by prior arrangement. Tests are performed by UL FGG operator. Equipment is available  when it is not needed in the teaching and research activities of UL FGG.</t>
  </si>
  <si>
    <t>Računalniško voden hidravlični bat kapacitete 3000 kN in pripadajoča okvirna konstrukcija in strižna stena omogočata izvedbo različni testov kot so: upogibni test, tlačni test, strižni test. Z batom lahko obremenjujemo le v eni smeri z največjo hitrostjo obremenjevanja 0.3 mm/s. Dolžina hoda je omejena na 300 mm</t>
  </si>
  <si>
    <t>Computer controlled hydraulic piston with capacity of 3000 kN with associated frame construction and shear wall allows the excecution of various tests such as: bending test, pressure test, shear test. The load can be applied only in one direction and the speed of the load application is limited to 0.3 mm/s. The stroke is limited to 300 mm.</t>
  </si>
  <si>
    <t xml:space="preserve">Pri predmetu Repair and testing of structures </t>
  </si>
  <si>
    <t>David Antolinc, Vlatko bosiljkov</t>
  </si>
  <si>
    <t>HIDRAVLIČNI BAT</t>
  </si>
  <si>
    <t>HYDRAULIC ACTUATOR</t>
  </si>
  <si>
    <t>Hidravlični dinamični bat kapacitete +-250 kN in hodom +- 200 mm se uporablja za izvedbo strižnih, upogibnih in tlačno/nateznih testov. Tipični primeri testov, ki jih izvajamo z uporabo takšnih batov so: strižni test sten, upogbni test nosilcev, itd.</t>
  </si>
  <si>
    <t>Zwick servohydraulic testing actuator with test load +-250 kN and stroke of +-250 mm. The actuator can be used for different applications. Typically it is used to perform shear test on wals, flexural test of beams, etc.</t>
  </si>
  <si>
    <t>P2-0180</t>
  </si>
  <si>
    <t>mag. Andrej Vidmar</t>
  </si>
  <si>
    <t>IZOKINETIČNI VZORČEVALNIK KONCENTRACIJE</t>
  </si>
  <si>
    <t>Sampler Manning VST</t>
  </si>
  <si>
    <t>Oprema je dostopna za preiskave zunanjih naročnikov ob predhodnem dogovoru. Preiskave opravi operater UL FGG. Oprema je na voljo v terminih, ko na njej ne poteka pedagoška in raziskovalna dejavnost UL FGG. Kritje stroškov amortizacije, pogona in tehnične podpore.</t>
  </si>
  <si>
    <t>Equipment is available for external clients by prior arrangement. Tests are performed by UL FGG operator. Equipment is available  when it is not needed in the teaching and research activities of UL FGG. Covering appreciation costs, operational costs, and costs of technical support.</t>
  </si>
  <si>
    <t>Izokinetično vzorčevanje odpadne ali rečne vode.</t>
  </si>
  <si>
    <t>Isokinetic sampling of sewage water or river water.</t>
  </si>
  <si>
    <t>doc. dr. Sabina Kolbl Repinc</t>
  </si>
  <si>
    <t>LASERSKI GRANULOMETER ANALYETTE</t>
  </si>
  <si>
    <t>FRITSCH Laser Granulometer Analysette</t>
  </si>
  <si>
    <t>Laboratorijsko določanje zrnavostne sestave.</t>
  </si>
  <si>
    <t>Grain-size distribution determination in a lab.</t>
  </si>
  <si>
    <t>Kolbl Repinc Sabina, Marko Blagojevič</t>
  </si>
  <si>
    <t>MERILEC PROFILNI DOPPLER PRET,HITROSTI</t>
  </si>
  <si>
    <t>SonTek RiverSurveyor M9</t>
  </si>
  <si>
    <t>Meritve pretočnih hitrosti v rekah.</t>
  </si>
  <si>
    <t>River flow velocity measurements.</t>
  </si>
  <si>
    <t>MERILEC ZRNAVOSTI SUS.SNOVI LISST</t>
  </si>
  <si>
    <t>Sequoia LISST-SL</t>
  </si>
  <si>
    <t>Meritve koncentracij suspendiranih snovi in njihove zrnavosti.</t>
  </si>
  <si>
    <t>Suspended solids concentrations and granulometry measurements.</t>
  </si>
  <si>
    <t>doc.dr. Jože Lopatič</t>
  </si>
  <si>
    <t>17443, 08443</t>
  </si>
  <si>
    <t>MERSKA OPREMA Z DODATKI</t>
  </si>
  <si>
    <t>DATA ACQUSITION SYSTEM</t>
  </si>
  <si>
    <t>Sistem za zajem podatkov z 32 kanali. Sistem je namenjen zajemu različnih fizikalnih količin (pomiki, deformacije, sile, pospeški, temperatura), ki jih merimo na preizukušancih.</t>
  </si>
  <si>
    <t>Data acquisition system with 32 chanels. The system can be used to capture different physical quantities (displacements, strains, forces, acceleration) measured on the test specimen.</t>
  </si>
  <si>
    <t>izr. prof. dr. Dušan Kogoj</t>
  </si>
  <si>
    <t>POSTAJA MULTI STATION MS50 3D EDU SET INSTRUMENT</t>
  </si>
  <si>
    <t>MULTISTATION (LASER SCANNER + TACHEOMETER)</t>
  </si>
  <si>
    <t>Oprema je dostopna zunanjim naročnikov ob predhodnem naročilu vsaj 14 dni vnaprej. Pri uporabi opreme je potrebna navzočnost operaterja UL FGG. Oprema je na voljo v terminih, ko na njej ne poteka pedagoška in raziskovalna dejavnost UL FGG. Uporaba licenčne programske opreme za obdelavo podatkov ni vključena.</t>
  </si>
  <si>
    <t xml:space="preserve">Klasične terestrične geodetske meritve za vzpostavitev geodetskih mrež, detajlno izmero in zakoličbo. Izmere v inženirski geodeziji. Uporaba zahteva dodatno opremo in ustrezno programsko opremo za obdelavo meritev. </t>
  </si>
  <si>
    <t>Terrestrial geodetic measurements for the realisation of geodetic nets, topographic surveying and stakeout. Ingeneering surveying. Additional equipment is necessary, proper SW for measuring data processing is required.</t>
  </si>
  <si>
    <t xml:space="preserve">RAYTEC OPREMA ZA  LASERSKO MERJENJE POMIKOV </t>
  </si>
  <si>
    <t>Raytec laser surveying system</t>
  </si>
  <si>
    <t xml:space="preserve">Raytec merski sistem (OSSY-Optical Surveying System) za merjenje ponikov z uporabo diodnega laserja. </t>
  </si>
  <si>
    <t xml:space="preserve">Raytec measuring system  (OSSY-Optical Surveying System) for measurement of displacements  using diode laser pointer. </t>
  </si>
  <si>
    <t>Drago Saje, Jože Lopatič</t>
  </si>
  <si>
    <t>SENZOR ULTIMA-XT DTS RANGE 5KM, 4 PROGRAMI</t>
  </si>
  <si>
    <t>Distributed Temperature Sensor Silixa XT-DTS 5km</t>
  </si>
  <si>
    <t>Porazdeljeno merjenje temperature rečne vode.</t>
  </si>
  <si>
    <t>Distributed measurements of river water temperature.</t>
  </si>
  <si>
    <t>doc.dr. Matej Maček</t>
  </si>
  <si>
    <t>Ciklični strižni aparat</t>
  </si>
  <si>
    <t>CYCLIC SIMPLE SHEAR TESTER, Electro-Pneumatic Servo Control Type</t>
  </si>
  <si>
    <t>Ciklični enostavni strižni aparat za drobnozrnate in debelo zrnate zemljine s premerom zrn do 2 mm, ki omogoča merjenje strižne trdnosti, občutljivosti na likvifakcijo, strižnega modula in dušenje.</t>
  </si>
  <si>
    <t xml:space="preserve">Dynamic simple shear apparatus for cohesive soil and cohesionless soil with maximum particle diameter of  2mm. It is possible to measure shear strength, liquefaction, shear modulus and damping properties. </t>
  </si>
  <si>
    <t>STISKALNICA HIDRAVLIČNA NPC/DIGIT 12/12</t>
  </si>
  <si>
    <t>Hydraulic press NPC/DIGIT 12/12</t>
  </si>
  <si>
    <t>Oprema je namenjena proizvodnji kompozitnih plošč iz odpadne embalaže in odpadnega tekstila, namenjenih za uporabo v gradbeništvu.</t>
  </si>
  <si>
    <t>The equipment is intended for the manufacture of construction products - composite panels made of packaging waste and waste textiles.</t>
  </si>
  <si>
    <t>Franci Čepon - razlaga: opremo smo januarja 2024 preselili v nov laboratorij in jo je treba ponovno validirati</t>
  </si>
  <si>
    <t>&lt;</t>
  </si>
  <si>
    <t>UNIVERZALNI MERILNI SISTEM DEWESOFT UP-X-7DEWE-2500</t>
  </si>
  <si>
    <t>UNIVERSAL DATA ACQUSITION SYSTEM DEWESOFT UP-X-7DEWE-2500</t>
  </si>
  <si>
    <t xml:space="preserve">Prenosni merilni sistem in program za zajem podatkov. Sistem je namenjen zajemu različnih fizikalnih količin (pomiki, deformacije, sile, pospeški, temperatura), ki jih merimo na preizukušancih. </t>
  </si>
  <si>
    <t>Removable data acquisition system and software.  The system can be used to capture different physical quantities (displacements, strains, forces, acceleration) measured on the test specimen.</t>
  </si>
  <si>
    <t>Franci Čepon, asis. dr. David Antolinc</t>
  </si>
  <si>
    <t>17449, 30691</t>
  </si>
  <si>
    <t>UNIVERZALNI PREIZKUŠEVALNI STROJ ZWICK/ROELL</t>
  </si>
  <si>
    <t>Universal testing machine Zwick/Roell</t>
  </si>
  <si>
    <t>Univerzalni preizkuševalni stroj Zwick/Roell kapacitete 100 kN. Namenjen izvajanju statičnih in dinamičnih preiskav materialov in gradbenih proizvodov.</t>
  </si>
  <si>
    <t>Universal testing machine Zwick/Roell with capacity of 100 kN. Aimed for static and dynamic testing of materials and construction products.</t>
  </si>
  <si>
    <t>David Antolinc in Franci Čepon</t>
  </si>
  <si>
    <t>Jože Lopatič</t>
  </si>
  <si>
    <t>Raziskave magistrskih študentov v okviru zaključnih del</t>
  </si>
  <si>
    <t>Franci Čepon in študenti</t>
  </si>
  <si>
    <t>Franc Čepon, asist. Petra Štukovnik</t>
  </si>
  <si>
    <t>17449, 31255</t>
  </si>
  <si>
    <t>VIDEOMIKROSKOP HIROX KH</t>
  </si>
  <si>
    <t>VIDEOMICROSCOPE HIROX KH</t>
  </si>
  <si>
    <t>Mikroskopski sistem HIROX 3D je optični video-mikroskop, ki omogoča mikroskopske analize vzorcev in površin v laboratoriju in na terenu. Z njim analiziramo zbruske in obruske ter neobdelane površine - s pomočjo multifokus slike in ostalih orodij.</t>
  </si>
  <si>
    <t>Microscopic system HIROX 3D is optical video-microscope that allows microscopic analysis of samples and surfaces in the laboratory and in the field. We can analyze thin sections and polished sections, and also original surfaces - with the help of multifocus images and other tools.</t>
  </si>
  <si>
    <t>Petra Štukovnik in Tilen Turk</t>
  </si>
  <si>
    <t>Sabina Kolbl Repinc</t>
  </si>
  <si>
    <t>Raziskave materialov za kulturno dediščino</t>
  </si>
  <si>
    <t>Andreja Padovnik</t>
  </si>
  <si>
    <t>ANALITIČNA NAPRAVA AMPTS II</t>
  </si>
  <si>
    <t>2015, 2020</t>
  </si>
  <si>
    <t>AUTOMATIC METHANE POTENTIAL TEST SYSTEM II</t>
  </si>
  <si>
    <t>Oprema je dostopna za preiskave zunanjih naročnikov ob predhodnem dogovoru. Preiskave opravi operater UL FGG. Oprema je na voljo v terminih, ko na njej ne poteka pedagoška in raziskovalna dejavnost UL FGG. Meritve trajajo 30dni.</t>
  </si>
  <si>
    <t>Equipment is available for external clients by prior arrangement. Tests are performed by UL FGG operator. Equipment is available  when it is not needed in the teaching and research activities of UL FGG. Measurement duration is 30 days</t>
  </si>
  <si>
    <t>Meritve metanskih potencialov za anaerobno presnovo različnih organsko razgradljivih substratov.</t>
  </si>
  <si>
    <t>Methane yield measurements of various organicaly degradable susbtrates in anaerobic digestion</t>
  </si>
  <si>
    <t>Marko Blagojvič, Sabina Kolbl Repinc</t>
  </si>
  <si>
    <t>J7-50152</t>
  </si>
  <si>
    <t>P2-0260</t>
  </si>
  <si>
    <t>prof. dr. Dejan Zupan</t>
  </si>
  <si>
    <t>VIBROMETER PDV-100PLUS EDU-KIT PORTABLE</t>
  </si>
  <si>
    <t>PORTABLE LASER VIBROMETER PDV-100</t>
  </si>
  <si>
    <t>Vibrometer brezkontaktno meri hitrosti točk na površini telesa v razponu 0 do 22 kHz. Zajema lahko digitalne in analogne signale. Oprema omogoča natančno in učinkovito obdelavo zajetih podatkov.</t>
  </si>
  <si>
    <t>Vibrometer measures surface velocity without contact in the frequency range 0 to 22 kHz. Analog and digital output signal can be obtained. Data acquisition enables precise and efficient data analysis.</t>
  </si>
  <si>
    <t>Dejan Zupan, Peter Češarek, Mateja Klun, Sudhanva Kusuma Chandrashekhara</t>
  </si>
  <si>
    <t>Pedagoško delo</t>
  </si>
  <si>
    <t>Dejan Zupan, Peter Češarek</t>
  </si>
  <si>
    <t>Merjenje vibracij poškodovanega objekta</t>
  </si>
  <si>
    <t>Bojan Čas, Dejan Zupan</t>
  </si>
  <si>
    <t>prof. dr. Tatjana Isaković</t>
  </si>
  <si>
    <t>SOFISTIK</t>
  </si>
  <si>
    <t>2015, 2019</t>
  </si>
  <si>
    <t>Oprema je dostopna za preiskave zunanjih naročnikov ob predhodnem dogovoru. Modeliranje in analize izvede strokovnjak z UL FGG. Oprema je na voljo v terminih, ko na njej ne poteka pedagoška in raziskovalna dejavnost UL FGG.</t>
  </si>
  <si>
    <t>Equipment is available for external clients by prior arrangement. Modeling and analysis are performed by expert from UL FGG. Equipment is available  when it is not needed in the teaching and research activities of UL FGG.</t>
  </si>
  <si>
    <t>Programska oprema za analizo in dimenzioniranje konstrukcij</t>
  </si>
  <si>
    <t>Software for the analysis and design of structures</t>
  </si>
  <si>
    <t>LASER DIGITAL VIBROMETER-SET PDV-100PLUS</t>
  </si>
  <si>
    <t>Dejan Zupan, Peter Češarek, Mateja Klun,</t>
  </si>
  <si>
    <t>Goran Turk</t>
  </si>
  <si>
    <t> </t>
  </si>
  <si>
    <t>Direktni strižni aparat</t>
  </si>
  <si>
    <t>2005, 2015</t>
  </si>
  <si>
    <t>Direct shear apparatus</t>
  </si>
  <si>
    <t>Direktni strižni aparat za preiskave strižnih lastnosti zemljin z Dmax do 2 mm</t>
  </si>
  <si>
    <t>Direct shear apparatus for the determination of shear strength of soil with Dmax up to 2 mm</t>
  </si>
  <si>
    <t>78,72</t>
  </si>
  <si>
    <t>2,76</t>
  </si>
  <si>
    <t>6,00</t>
  </si>
  <si>
    <t>70,00</t>
  </si>
  <si>
    <t>78,76</t>
  </si>
  <si>
    <t>15,00</t>
  </si>
  <si>
    <t>100,00</t>
  </si>
  <si>
    <t>Rak Gašper</t>
  </si>
  <si>
    <t>PROG.OPREMA-DHI MIKE FLOOD</t>
  </si>
  <si>
    <t>2008-2018</t>
  </si>
  <si>
    <t>SOFTWARE DHI MIKE FLOOD</t>
  </si>
  <si>
    <t xml:space="preserve">Programska oprema za simuliranje in analizo vodnega toka v rečnih koritih, poplavnih površinah in delovanja hidrotehničnih objektov.  </t>
  </si>
  <si>
    <t>Software for the simulations and analysis of water flow in river systems, floodplains and hydroengineering structures.</t>
  </si>
  <si>
    <t>prof. dr. Goran Turk</t>
  </si>
  <si>
    <t>3D integralni sistem za optično zajemanje polja pomikov in deformacij s sistemom - fotoaparati</t>
  </si>
  <si>
    <t>Nikon Cameras with high resolutions, Zeiss lenses - fixed, 1000 fps Sony camera, fish eye lens, Photoscan software</t>
  </si>
  <si>
    <t>Oprema omogoča 4 točkovne fotogrametrične meritve pomikov s pomočjo programske opreme Photoscan. Sony fotoaparat z možnostjo 1000 posnetkov na sekundo ter širokokotni objektiv.</t>
  </si>
  <si>
    <t>The equipment enables 4-point photogrametric measurements using Photoscan software. A Sony 1000 fps high speed camera and fish-eye lens.</t>
  </si>
  <si>
    <t>P2-0406</t>
  </si>
  <si>
    <t>Dejan Grigillo</t>
  </si>
  <si>
    <t>Mitja Košir</t>
  </si>
  <si>
    <t>Goran Turk, Anita Ugrin, Tomaž Hozjan</t>
  </si>
  <si>
    <t>3D integralni sistem za optično zajemanje polja pomikov in deformacij s sistemom - KRMILNIK</t>
  </si>
  <si>
    <t>MTS FlexTest 60 Controller - 4 stations - 3 channels</t>
  </si>
  <si>
    <t>Oprema omogoča simultano neodvisno krmiljenje servo-hidravličnih batov na večih preizkuševališčih hkrati ali pa simultano večosno krmiljenje servo-hidravličnih batov na enem preizkuševališču.</t>
  </si>
  <si>
    <t>The equipment enables simultaneous independent control of the servo-hydraulic actuators at several testing sites or simultaneous multiaxial control of the servo-hydraulic actuators on one test site.</t>
  </si>
  <si>
    <t>N2-0315</t>
  </si>
  <si>
    <t>Primož Može</t>
  </si>
  <si>
    <t>asist. dr. Gašper Štebe, doc. dr. Klemen Kregar</t>
  </si>
  <si>
    <t>36874 33435</t>
  </si>
  <si>
    <t>TAHIMETER ELEKTRONSKI TS30 UNI SET V KOM</t>
  </si>
  <si>
    <t>2009, 2011</t>
  </si>
  <si>
    <t>TACHIMETER ELECTRONIC TS30 UNI SET</t>
  </si>
  <si>
    <t>Precizna izmera horizontalnih in 3D mikro geodetskih mrež za kontrolo stabilnosti in merjenje premikov naravnih in grajenih objektov, precizne zakoličbe v gradbeništvu in strojništvu.</t>
  </si>
  <si>
    <t>Measurenemt in precise terrestrial geodetic micro nets for the stability control and determination of displacements, preciste stake out in civil engineering and mechanical engineering.</t>
  </si>
  <si>
    <t>Gaper Štebe</t>
  </si>
  <si>
    <t xml:space="preserve">Oprema za resonančni test na valjastih preizkušancih zemljin </t>
  </si>
  <si>
    <t>Resonant column test</t>
  </si>
  <si>
    <t>Oprema za resonančni test zemljin omogoča merjenje strižnega modula in dušenja v odvisnosti od strižne deformacije. Preiskave so lahko opravijo v izotropnih ali anizotropnih napetostnih pogojih.</t>
  </si>
  <si>
    <t>Resonant column test is used for measurements of shear modulus and damping as a function of shear strain. Tests can be performed in isotropic or K0 stress conditions.</t>
  </si>
  <si>
    <t>http://www.fgg.uni-lj.si/</t>
  </si>
  <si>
    <t>prof. dr. Matjaž Mikoš</t>
  </si>
  <si>
    <t>Zamrzovalno grelna komora Schleibinger</t>
  </si>
  <si>
    <t xml:space="preserve">Freeze Thaw tester </t>
  </si>
  <si>
    <t>Oprema je dostopna za preiskave zunanjih naročnikov ob predhodnem dogovoru. Preiskave opravi operater UL FGG. Oprema je na voljo v terminih, ko na njej ne poteka pedagoška in raziskovalna dejavnost UL FGG. Kritje stroškov amortizacije, pogona in tehnične podpore. Minimalni najem je 30 dni.</t>
  </si>
  <si>
    <t>Equipment is available for external clients by prior arrangement. Tests are performed by UL FGG operator. Equipment is available  when it is not needed in the teaching and research activities of UL FGG. Covering appreciation costs, operational costs, and costs of technical support. Minimum hire is 30 days.</t>
  </si>
  <si>
    <t xml:space="preserve">Naprava omogoča standardizirano testiranje zmrzlinske odpornosti betonov, agregatov in naravnega kamna. Območje delovanja je med +40 in -35 stopinjjami C. Omogočeno je tudi preplavljanje vzorcev. </t>
  </si>
  <si>
    <t>The device enables standardized testing of frost resistance of concrete, aggregates and natural stone. The operating range is between +40 and -35 degrees C. Sample flooding is also possible.</t>
  </si>
  <si>
    <t>Analizator zrnavosti in oblike CAMSIZER XL</t>
  </si>
  <si>
    <t>Particle size analyzer CAMSIZER XL</t>
  </si>
  <si>
    <t>Oprema je dostopna za preiskave zunanjih naročnikov ob predhodnem dogovoru. Preiskave opravi operater UL FGG. Oprema je na voljo v terminih, ko na njej ne poteka pedagoška in raziskovalna dejavnost UL FGG. Kritje stroškov amortizacije, pogona in tehničnega dela. Minimalni najem je 10 ur za en vzorec (1-5 kg)</t>
  </si>
  <si>
    <t>Equipment is available for external clients by prior arrangement. Tests are performed by UL FGG operator. Equipment is available  when it is not needed in the teaching and research activities of UL FGG. Covering appreciation costs, operational costs, and costs of technical analysis. Minimal hire is 10 hours per one sample (1-5 kg).</t>
  </si>
  <si>
    <t>Naprava s svojo visoko zmogljivo kamero omogoča optične meritve zrnavosti in oblike agregatnih materialov (0,16 - 135 mm). Naprava določi zrnavostno krivuljo analiziranega vzorca ter izvrednoti s pomočjo 3D dinamične analize slik preko 40 velikostnih in oblikovnih parametrov.</t>
  </si>
  <si>
    <t>The device with its high-performance camera enables optical measurements of grain size and shape of aggregate materials (0.16 - 135 mm). The device determines the grain curve of the analyzed sample and evaluates with the help of 3D dynamic image analysis over 40 size and shape/form parameters.</t>
  </si>
  <si>
    <t>Franc Čepon, prof. dr. Vlatko Bosiljkov</t>
  </si>
  <si>
    <t>17449, 15189</t>
  </si>
  <si>
    <t>Univerzalna elektromehanska preizkuševalna naprava MTS Exceed E43.504 z računalnikom za upravljanje</t>
  </si>
  <si>
    <t>MTS Exceed E43.504 Test System</t>
  </si>
  <si>
    <t>P19-0150</t>
  </si>
  <si>
    <t>Oprema je dostopna za preiskave zunanjih naročnikov ob predhodnem dogovoru. Preiskave opravi operater UL FGG. Oprema je na voljo v terminih, ko na njej ne poteka pedagoška in raziskovalna dejavnost UL FGG. Kritje stroškov amortizacije, pogona in tehničnega dela. </t>
  </si>
  <si>
    <t>Equipment is available for external clients by prior arrangement. Tests are performed by UL FGG operator. Equipment is available  when it is not needed in the teaching and research activities of UL FGG. Covering appreciation costs, operational costs, and costs of technical analysis. </t>
  </si>
  <si>
    <t>Naprava je opremljena s spodnjo nepremično in zgornjo premično glavo s čeljustmi, med katere se namesti preizkušanec, ki ga v osnovi lahko obremenimo v tlaku ali nategu. Čeljusti jo možno opremiti z zamenljivimi vložki, ki zagotavljajo vpetje ploščatih ali cilindričnih preizkušancev različnih dimenzij ter s tlačnima ploščama, preko katerih lahko obremenimo preizkušance v tlaku, ali z namensko mizo, s katero je možno testirati preizkušance v upogibu. </t>
  </si>
  <si>
    <t>The device is equipped with a lower fixed and upper movable head with jaws, between which the test specimen is placed. It can be loaded in pressure or tension. The jaws can be equipped with replaceable inserts that ensure the clamping of flat or cylindrical test specimens of various dimensions and with pressure plates, through which we can load the test specimens in compression, or with a device with which it is possible to test specimens in bending.</t>
  </si>
  <si>
    <t>100,25</t>
  </si>
  <si>
    <t>13,07</t>
  </si>
  <si>
    <t>25,00</t>
  </si>
  <si>
    <t>108,07</t>
  </si>
  <si>
    <t>65,00</t>
  </si>
  <si>
    <t>Raziskave elementov natisnjenih s 3D printom v okviru zaključnih del</t>
  </si>
  <si>
    <t>Študentje UL FGG</t>
  </si>
  <si>
    <t>znan. sod. dr. Andrej Vidmar</t>
  </si>
  <si>
    <t>Sistem za meritve pretoka in spremljanje kakovosti površinskih tekočih voda v urbanem okolju</t>
  </si>
  <si>
    <t>027214; 027773; 027213</t>
  </si>
  <si>
    <t xml:space="preserve">P2-0180 </t>
  </si>
  <si>
    <t>Andrej Vidmar,
Simon Rusjan</t>
  </si>
  <si>
    <t>prof. dr. Matjaž Dolšek</t>
  </si>
  <si>
    <t>Sistem za ovrednotenje vibracij</t>
  </si>
  <si>
    <t>System for  evaluation of  vibrations</t>
  </si>
  <si>
    <t>Del opreme je dostopna za preiskave zunanjih naročnikov ob predhodnem dogovoru. Preiskave opravi operater UL FGG. Oprema je na voljo v terminih, ko na njej ne poteka pedagoška in raziskovalna dejavnost UL FGG. Kritje stroškov amortizacije, pogona in tehničnega dela. </t>
  </si>
  <si>
    <t>Part of the equipment is available for external clients by prior arrangement. Tests are performed by UL FGG operator. Equipment is available  when it is not needed in the teaching and research activities of UL FGG. Covering appreciation costs, operational costs, and costs of technical analysis. </t>
  </si>
  <si>
    <t>Permanentno in začasno merjenje pospeškov na konstrukcijah</t>
  </si>
  <si>
    <t>Permanent and temporary measurement of accelerations on structures</t>
  </si>
  <si>
    <t>027775, 027774</t>
  </si>
  <si>
    <t>102,25</t>
  </si>
  <si>
    <t>M. Dolšek</t>
  </si>
  <si>
    <t>Bioreaktorski simulacijski sistem in spremljanje reološih lastnosti odpadnih voda in blata iz ČN</t>
  </si>
  <si>
    <t>Bioreactor simulation system and monitoring of rheological properties of wastewater and sludge from wastewater treatment plants</t>
  </si>
  <si>
    <t>Del opreme je dostopna za preiskave zunanjih naročnikov ob predhodnem dogovoru. Preiskave opravi operater UL FGG. Oprema je na voljo v terminih, ko na njej ne poteka pedagoška in raziskovalna dejavnost UL FGG. K</t>
  </si>
  <si>
    <t>Part of the equipment is available for external clients by prior arrangement. Tests are performed by UL FGG operator. Equipment is available  when it is not needed in the teaching and research activities of UL FGG. C</t>
  </si>
  <si>
    <t>Simulacija anaerobnih gnilišč ČN na laboratorijskem merilu z reometrom za merjenje reoloških lastnosti (viskoznost, viskoelstični modul, loss modul...) različnih odpadnih voda in blat iz ČN, vode ter podobnih tekočih vzorcev pri različnih temperaturah in ob različnih predobdelavah (npr. s hidrodinamsko kavitacijo).
Z reaktorskim sistemom lahko v šaržnem in kontinuirnem sistemu določamo proizvodnjo metana in posnemamo pogoje anaerobnih gnilišč na ČN in bioplinarn. Na ta način lahko s kombinacijo predobdelav in spreminjanjem reoloških lastnosti optimiziramo proizvodnjo metana glede na spremenjene reologške lastnosti in vnešeno energijo za predobdelavo substratov, črpanje in mešanje.</t>
  </si>
  <si>
    <t>Simulation of anaerobic digestion of WWTPs on a laboratory scale with a rheometer to measure the rheological properties (viscosity, viscoelastic modulus, loss modulus, etc.) of different WWTP effluents and sludges, water and similar liquid samples at different temperatures and with different pre-treatments (e.g. hydrodynamic cavitation).
The reactor system can be used to determine methane production in batch and continuous systems and to mimic the conditions of full scale anaerobic digesters at WWTPs and biogas plants. In this way, by combining pre-treatments and varying the rheological properties, methane production can be optimised according to the changed rheological properties and the input energy for the pre-treatment of the substrates, pumping and mixing.</t>
  </si>
  <si>
    <t>028133, 028067</t>
  </si>
  <si>
    <t>6.67% (Reometer) in 11.67% BS Sistem</t>
  </si>
  <si>
    <t>Marko Blagojevič, Sabina Kolbl Repinc</t>
  </si>
  <si>
    <t>J2-3056</t>
  </si>
  <si>
    <t>Kolbl Repinc Sabina</t>
  </si>
  <si>
    <t>doc. dr. Anže Babič, doc. dr. Matija Gams</t>
  </si>
  <si>
    <t>Optični 3D mobilni merilni sistem za merjenje polja pomikov in deformacij</t>
  </si>
  <si>
    <t xml:space="preserve">Optical 3D mobile measurement system for displacements and strains </t>
  </si>
  <si>
    <t xml:space="preserve">Oprema je dostopna za uporabo ob predhodnem dogovoru s skrbnikom opreme. </t>
  </si>
  <si>
    <t>Equipment is available for use with prior arrangement with the keeper.</t>
  </si>
  <si>
    <t>Optične meritve pomikov na površini preizkušancev.</t>
  </si>
  <si>
    <t>Optical displacement measurements on the surface of specimens.</t>
  </si>
  <si>
    <t>95,24</t>
  </si>
  <si>
    <t>402-2/2023</t>
  </si>
  <si>
    <t>Meritve za diplomsko nalogo (študent Tilen Skala)</t>
  </si>
  <si>
    <t>Matija Gams, Goran Turk</t>
  </si>
  <si>
    <t>Fakulteta za kemijo in kemijsko tehnologijo</t>
  </si>
  <si>
    <t>dr. Maja Leitgeb</t>
  </si>
  <si>
    <t>Sistem za izvedbo zaključnih procesov v postopku pridobivanja bioučinkovin</t>
  </si>
  <si>
    <t>The system for downstream proccesing of the bioactive substances production</t>
  </si>
  <si>
    <t xml:space="preserve">Oprema se nahaja na Smetanovi 17 v Mariboru, v Laboratoriju za separacijske procese in produktno tehniko. Kontaktna oseba je dr. Maja Leitgeb. </t>
  </si>
  <si>
    <t>The equipment is on location on Smetanova 17 in Maribor, in Laboratory for separation processes and product design. Contact person is dr. Maja Leitgeb.</t>
  </si>
  <si>
    <t>Epsilon 2-4 LSCplus je majhna pilotna enota z močnim hlajenjem in sistemom za odstranjevanje topila, s katerim lahko odstranimo topilo v iz
bioloških in organskih snovi, ki bi jih s segrevanjem poškodovali ali inaktivirali, hkrati pa ohranimo njihovo strukturo in sestavo. Z njim lahko v
postopku pridobivanja bioaktivnih substanc iz razliičnih materialov v zaključnih procesih ohranimo stabilnost bioaktivnih substanc, saj v procesu
dehidracije ni prisotnih visokih temperatur, ki lahko negativno vpivajo na stabilnost učinkovih.</t>
  </si>
  <si>
    <t>The Epsilon 2-4 LSCplus is a small pilot unit with powerful cooling and a solvent removal system that can remove solvent from biological and
organic substances that would be damaged or inactivated by heating while preserving their structure and composition. With it, in the process of
obtaining bioactive substances from various materials, the stability of the bioactive substances can be maintained in the finishing processes,
since there are no high temperatures present in the dehydration process, which can adversely affect the stability of the active ingredients.</t>
  </si>
  <si>
    <t xml:space="preserve"> 43490, 43491, 43492</t>
  </si>
  <si>
    <t>http://www.fkkt.um.si/raziskovalna-oprema</t>
  </si>
  <si>
    <t>Univerza v Mariboru, Fakulteta za strojništvo</t>
  </si>
  <si>
    <t>P2-0118</t>
  </si>
  <si>
    <t>dr. Lidija Fras Zemljič</t>
  </si>
  <si>
    <t>QCM - Kvarčna mikrotehtnica (Quartz Crystal Microbalance)</t>
  </si>
  <si>
    <t>Quartz Crystal microbala.</t>
  </si>
  <si>
    <t>Uporaba raz. opreme je možna po predhodnem dogovoru. V ceni ni materialnih stroškov.</t>
  </si>
  <si>
    <t>Use is possible on the basis of prior agreement</t>
  </si>
  <si>
    <t>Določanje adsorpcije/desorpcije na mejni fazi trdno/tekoče.</t>
  </si>
  <si>
    <t>The equipment is intendent for research.</t>
  </si>
  <si>
    <t>http://www.fs.um.si/raziskovanje/raziskovalna-oprema/</t>
  </si>
  <si>
    <t>Lidija Fras Zemljič</t>
  </si>
  <si>
    <t>L2-3163</t>
  </si>
  <si>
    <t>Matej Bračič</t>
  </si>
  <si>
    <t xml:space="preserve">Olivija Plohl </t>
  </si>
  <si>
    <t>Doktorski kandidati v okviru P2-0118</t>
  </si>
  <si>
    <t xml:space="preserve">Sodelovanje s tujimi partnerji </t>
  </si>
  <si>
    <t>UNI Zagreb</t>
  </si>
  <si>
    <t>Kombinirani širokokotni in ozkokotni rentgenski aparat (DIFRAKTOMETER D8 Advance)</t>
  </si>
  <si>
    <t>System 3 SWAXS</t>
  </si>
  <si>
    <t>Dogovor.</t>
  </si>
  <si>
    <t>Oprema je namenjena raziskovalni dejavnosti v okviru nacionalnih in mednarodnih projektov ter za delo MR. Sistem omogoča določitve velikosti por in notranje strukture materialov  v velikostnem razredu nanoskale. Naprava omogoča preiskovanje vzorcev tudi v tekočini. Širokokotni nastavek omogoča določitev stopnje kristaliničnosti in razdalj med atomi s pod-nanometrsko ločljivostjo.</t>
  </si>
  <si>
    <t>The equipment is intended for research activities within national and international projects and for the work of MR. The system allows the determination of pore sizes and internal structure of materials also in the nano size class. The device allows the examination of samples even in liquid. The wide-angle attachment makes it possible to determine the degree of crystallinity and the distances between atoms with a sub-nanometer resolution.</t>
  </si>
  <si>
    <t>GONIOMETER OCA 35 - naprava za avt.spremljanje meritev stičnih kotov</t>
  </si>
  <si>
    <t>Goniometer OCA 35</t>
  </si>
  <si>
    <t>Uporaba opreme je možna po predhodnem dogovoru in ne vključuje stroškov materiala.</t>
  </si>
  <si>
    <t xml:space="preserve">Oprema omogoča  merjenje omočljivosti  površin gladkih in trdnih materialov različnega izvora. Meritve potekajo s določitvojo stičnega kota s uporabo različnih topil in pri različni temperaturi. Kapljevina moči trdnino, ce je kot mocenja &lt; 90 oz. cosq&gt;0. Mejna primera sta q=0°, ko kapljevina absolutno moci trdnino, in q=180°, ko kapljevina ne moci trdnine. </t>
  </si>
  <si>
    <t>The equipment enables the measurement of the wettability of surfaces of smooth and solid materials of various origins. Measurements are made by determining the contact angle using different solvents and at different temperatures. A liquid strength is a solid if the wetting angle is &lt;90 oz. cosq&gt; 0. The boundary cases are q = 0 ° when the liquid absolutely strengthens the solid, and  q= 180 ° when the liquid does not strengthen the solid.</t>
  </si>
  <si>
    <t>46109</t>
  </si>
  <si>
    <t>ITN Foodtranet</t>
  </si>
  <si>
    <t>Athira John</t>
  </si>
  <si>
    <t>TISKALNIK INKJET DIMATIX MATERIALS</t>
  </si>
  <si>
    <t>Printer Dimatix Materials</t>
  </si>
  <si>
    <t>Omogoča nanos različnih premazov na površino trdnih vzorcev. InkJet tiskalnik omogoča nanašanje tekočih materialov na podlago velikosti  A4 z uporabo piezo brizgalne kartuše za enkratno uporabo. Ta tiskalnik lahko oblikuje in definira vzorce na površini približno 200 x 300 mm in debeline do 25 mm z nastavljivo višino Z. Temperatura vakuumske plošče, ki pritrjuje podlago, je lahko do 60 ° C. Sistem ima tudi integrirano kamero za on-line spremljanje in optimizacijo karakteristik tvorbe in depozicije kapljice.  Ta sistem omogoča enostavno tiskanje struktur in vzorcev za preverjanje procesov in izdelavo prototipov.</t>
  </si>
  <si>
    <t>Allows the application of various coatings on surface solid samples. The InkJet printer allows the disposable use of A4-based liquid materials using disposable inkjet cards. This printer can design and define patterns on an area of ​​approximately 200 x 300 mm in thicknesses up to 25 mm with adjustable height Z. The temperature of the vacuum plates that attach the substrate can be up to 60 ° C. The system also has an integrated web camera to optimize features droplet formation and deposition. This system makes it easy to print structures and samples for process verification and prototyping.</t>
  </si>
  <si>
    <t>46946</t>
  </si>
  <si>
    <t xml:space="preserve">L2-3163 </t>
  </si>
  <si>
    <t xml:space="preserve">Lidija Fras Zemljič </t>
  </si>
  <si>
    <t xml:space="preserve">Athra John </t>
  </si>
  <si>
    <t>dr.Lidija Fras Zemljič</t>
  </si>
  <si>
    <t>3D - tiskalnik za biomedicinske aplikacije</t>
  </si>
  <si>
    <t>Bioscaffolder</t>
  </si>
  <si>
    <t>Tiskalnik je uporaben predvsem za razvoj pametnih bioloških nadomestkov, kot so 3D ogrodja, ki imajo potencial obnavljanja, vzdrževanja in izboljšanja funkcij tkiv, ki imajo zaradi različnih patoloških vplivov okrnjeno delovanje. Vsestranskost tiskalnika se odraža s sposobnostjo oblikovanja 3D ogrodij in zapletenih geometrijskih modelov z natančnim nadzorom, ponovljivostjo in z uporabo široke palete vhodnih polimernih materialov.</t>
  </si>
  <si>
    <t>The printer is mainly used for the development of smart biological substitutes, such as 3D frames, which have the potential to restore, maintain and improve the functions of tissues that have impaired function due to various pathological influences. The versatility of the printer is reflected in its ability to design 3D frames and complex geometric models with precise control, repeatability, and the use of a wide range of input polymeric materials.</t>
  </si>
  <si>
    <t>FTIR Spectrum 3 in IR mikroskop Spotlight 200i</t>
  </si>
  <si>
    <t>FTIR Spectrum 3 and IR mikroskope Spotlight 200i</t>
  </si>
  <si>
    <t>Drugi javni in tržni viri</t>
  </si>
  <si>
    <t>Sistem FT-IR mikroskopije Spectrum Spotlight 200i omogoča določitev elementne sestave in  delo v naslednjih načinih:• transmisija• refleksija• mikro ATR z uporabo priloženega ATR objektiva (L1862043 Automated micro ATR)• opcijsko ATR mapiranje s posebnim germanijevim nastavkom. Omogoča točkovno zajemanje z visokoobčutljivim MB MCT detektorjem 100x100 um. Preklop med vidnim in IR območjem je zagotovljen brez mehanskega  preklapljanja. Vključuje specializirano programsko opremo, ki zagotavlja avtomatsko kontrolo celotnega sistema v eni aplikaciji, ki vključuje pregled vidne slike, načrtovanje IR eksperimenta po površini, po liniji ali v posamezni točki, pridobivanje IR slike v  totalni IR absorpciji ali v IR spektralnem zemljevidu, manipulacije s slikami,  ekstrakcijo podatkov in izdelavo poročil. K programski opremi je dodan tudi  Multisearch za napredno iskanje po knjižnicah, odlično zlasti v primeru, ko je snov neznane narave.</t>
  </si>
  <si>
    <t>The Spectrum Spotlight 200i FT-IR microscopy system enables the determination of elemental composition in the work in the following ways: • transmission • reflection • micro ATR using the included ATR lens (L1862043 Automated micro ATR) • optional ATR mapping with a special germanium attachment. It enables point capture with a high-light MB MCT detector 100x100 um. Switching between the visible and IR range is ensured without mechanical switching. Includes specialized software that provides automatic control of the entire system in one application, including viewing visible images, planning an IR experiment on the surface, along a line or at individual points, obtaining an IR image in total IR absorption or in an IR spectral map, image manipulation , data extraction and report. Multisearch for advanced library search is also added to the software for easir examination of unknown materials.</t>
  </si>
  <si>
    <t>48354, 48355</t>
  </si>
  <si>
    <t>Nova oprema</t>
  </si>
  <si>
    <t>ARRS - mladi raziskovalci</t>
  </si>
  <si>
    <t>J1-4416 </t>
  </si>
  <si>
    <t>J7-4492</t>
  </si>
  <si>
    <t>Tjaša Kraševac Glaser</t>
  </si>
  <si>
    <t>P2-0137</t>
  </si>
  <si>
    <t>dr. Nenad Gubeljak</t>
  </si>
  <si>
    <t xml:space="preserve">Integralni merilni sklop za mehanske preizkuse na nizki in povišani temperaturi </t>
  </si>
  <si>
    <t xml:space="preserve">Integral measuring a set of mechanical tests at low and elevated temperatures
</t>
  </si>
  <si>
    <t xml:space="preserve">Oprema je v laboratoriju za strojne elemente in konstrukcije-LASEK (A-002). Dostopna je po vnaprejšnjem dogovoru. </t>
  </si>
  <si>
    <t>Oprema je namenjena za določitev deformacijskega stanja konstrukcijske komponente in meritev odziva materiala na obremenitev.</t>
  </si>
  <si>
    <t>Na osnovi meritev je možno dobiti podatke o pomikih in deformaciji na površini, ki ob znani obremenitvi je primerna za primerjavo za numerično dobljenimi rezultati (npr. z MKE)</t>
  </si>
  <si>
    <t>Nenad Gubeljak</t>
  </si>
  <si>
    <t>Naprava za meritev deformacij na površ.predmetov</t>
  </si>
  <si>
    <t>Device for measument of deformation</t>
  </si>
  <si>
    <t>44662</t>
  </si>
  <si>
    <t>Mobilni merni sistem ARAMIS za merjenje deformacij na površini</t>
  </si>
  <si>
    <t>Mobile system for stereoptical measurment of surface</t>
  </si>
  <si>
    <t>44958</t>
  </si>
  <si>
    <t>Mikroskop Olympus SZX 12</t>
  </si>
  <si>
    <t>Stereo microscope</t>
  </si>
  <si>
    <t>Na osnovi podanega pisneg zahtevka izdamo ponudbo.</t>
  </si>
  <si>
    <t xml:space="preserve">Offer is issued according to request </t>
  </si>
  <si>
    <t>Meritev neravnih površin do povečave x144</t>
  </si>
  <si>
    <t>Measurment of distances and area size up to x144 magnification</t>
  </si>
  <si>
    <t>30.90</t>
  </si>
  <si>
    <t>Naprava za meritev zaostalih napetosti Pulstec u-x360</t>
  </si>
  <si>
    <t>Device for measument residual stresses by x-ray</t>
  </si>
  <si>
    <t>Neporušna meritev zaostlalih napetosti z x-žarki</t>
  </si>
  <si>
    <t>Non-destructive measurement by x-ray deffraction</t>
  </si>
  <si>
    <t xml:space="preserve">P2-0120 </t>
  </si>
  <si>
    <t>dr.Tomaž Vuherer</t>
  </si>
  <si>
    <t>Rotacijski upogibni stroj UBM 200</t>
  </si>
  <si>
    <t>Rotary bending machine UBM 200</t>
  </si>
  <si>
    <t>Predhodna najava pri vodju laboratorija +386 2 220 7677</t>
  </si>
  <si>
    <t>Previous anouncenent at head of welding laboratory  +386 2 220 7677</t>
  </si>
  <si>
    <t>Rotacijski upogibni preizkus do 160 Nm in premera18 mm</t>
  </si>
  <si>
    <t>Rotary bending test up to 160 Nm and diametre 18 mm</t>
  </si>
  <si>
    <t>43157</t>
  </si>
  <si>
    <t>P2-0120</t>
  </si>
  <si>
    <t>Tomaž Vuherer</t>
  </si>
  <si>
    <t>Utrujanje za doktorate</t>
  </si>
  <si>
    <t>doktorski študenti</t>
  </si>
  <si>
    <t>dr. Tomaž Vuherer</t>
  </si>
  <si>
    <t>Crackotronik-oprema za ciklično obrem. vzorcev mat. in določitev Voehlerjeve krivulje</t>
  </si>
  <si>
    <t>Cractronik for crack growth measurement and woheler curve determination</t>
  </si>
  <si>
    <t>Določevanje rasti razpoke in določevanje woherejeve krivulje pri utrujanju materiala</t>
  </si>
  <si>
    <t>Determination of fatigue crack growth and determination of Woehler curve at fatigue of material</t>
  </si>
  <si>
    <t>45878</t>
  </si>
  <si>
    <t>24.40</t>
  </si>
  <si>
    <t>P2-0190</t>
  </si>
  <si>
    <t>dr. Bojan Ačko</t>
  </si>
  <si>
    <t>Trikoordinatna merilna naprava</t>
  </si>
  <si>
    <t>Co-ordinate measuring machine</t>
  </si>
  <si>
    <t>Primarno je oprema namenjena raziskavam, lahko pa jo v obsegu 80 ur/mesec uporabljamo tudi za storitve industriji in za pedagoški proces.</t>
  </si>
  <si>
    <t>Primarni namen uporabe  je raziskovalna dejavnost (nacionalni raziskovalni programi, evropski projekti, doktorati, magisteriji, razvoj nacionalnega etalona), uporabna pa je tudi v pedagoškem procesu ter za meritve in kalibracije. Z opremo lahko merimo kompleksne industrijske proizvode do volumna 1200 mm x 850 mm x 600 mm, uporabna pa je tudi za kalibracijo opredmetenih mer kot so npr. kalibraski obroči in trni ter navojni kalibri.</t>
  </si>
  <si>
    <t>The equipment is primarily used for research (national research programs, European projects, development of the national standard for length) but it is also used in the education process as well as for calibration and measurements. The equipment can be applied for measuring complex industrial products up to the volume of 1200 mm x 850 mm x 600 mm, as well as for calibrating materialised measures of length, such as standard rings and plugs and thread gauges.</t>
  </si>
  <si>
    <t>45174,45175, 45176</t>
  </si>
  <si>
    <t>Bojan Ačko</t>
  </si>
  <si>
    <t>Nacionalni etalon</t>
  </si>
  <si>
    <t>Frekvenčno stabiliziran laser-Lasertex Allanov sistem</t>
  </si>
  <si>
    <t>Laser frequency standard; primary standard for length</t>
  </si>
  <si>
    <t>Oprema je namenjena za raziskave in umerjanje laserjev z valovno dolžino v rdečem delu spektra. Zunanji uporabniki lahko dostopajo do opreme izključno ob prisotnosti našega operaterja po predhodnem dogovoru.</t>
  </si>
  <si>
    <t>Primarni namen uporabe  je raziskovalna dejavnost (nacionalni raziskovalni programi, evropski projekti, doktorati, magisteriji, razvoj nacionalnega etalona), uporabna pa je tudi v pedagoškem procesu ter za meritve in kalibracije. Z opremo lahko umerjamo frekvence laserjev z valovno dolžino 633 nm, uporabna pa je tudi za neposredne meritve pomikov/dolžin z nanometrsko resolucijo.</t>
  </si>
  <si>
    <t>The equipment is primarily used for research (national research programs, European projects, development of the national standard for length) but it is also used in the education process as well as for calibration and measurements. The equipment can be applied for calibrating frequency of laser with wavelengths 633 nm, as weel as for direct measurement of displacement/length with nanometer resolution.</t>
  </si>
  <si>
    <t xml:space="preserve"> B. Ačko</t>
  </si>
  <si>
    <t>Laserski interferometer Lasertex s progr.opremo</t>
  </si>
  <si>
    <t>Laser interferometer - Lasertex</t>
  </si>
  <si>
    <t xml:space="preserve">Oprema je namenjena za raziskave in umerjanje industrijskih laserjev. </t>
  </si>
  <si>
    <t>Primarni namen uporabe je raziskovalna dejavnost (nacionalni raziskovalni programi, evropski projekti, doktorati, magisteriji, razvoj nacionalnega etalona), uporabna pa je tudi v pedagoškem procesu ter za meritve in kalibracije. Z opremo lahko umerjano 1D in 3D merilnike dolžin, lahko pa jo uporabimo tudi kot merilni sistem z nanometrsko resolucijo na 1D, 2D in 2D merilnikih. Merilno območje je do 30 m.</t>
  </si>
  <si>
    <t>The equipment is primarily used for research (national research programs, European projects, development of the national standard for length) but it is also used in the education process as well as for calibration and measurements. The equipment can be applied for calibrating 1D and 3D length measurement instruments, as well as for measurement system with nanometer resolution on 1D, 2D and 3D measuring instruments. The measurement range is 30 m.</t>
  </si>
  <si>
    <t xml:space="preserve">http://www.fs.um.si/raziskovanje/raziskovalna-oprema/ </t>
  </si>
  <si>
    <t>P2-0063</t>
  </si>
  <si>
    <t>dr. Zoran Ren</t>
  </si>
  <si>
    <t>HPC strežnik + QNAP DISK.POLJE</t>
  </si>
  <si>
    <t>HPC server + QNAP data field</t>
  </si>
  <si>
    <t xml:space="preserve">- posredovanje povpraševanja skrbniku opreme dr. Zoranu Renu (zoran.ren@um.si) z navedbo želenega obsega koriščenja opreme
- izdelava ponudbe za koriščenje opreme
- sklenitev pogodbe o koriščenju opreme
- odprtje uporabniškega računa na računalniškem sistemu z dogovorjenimi pravicami oddaljenega dostopa za dogovorjeni čas koriščenja opreme
</t>
  </si>
  <si>
    <t>- forward request for equipment use to dr. Zoran Ren (zoran.ren@um.si)
- receive an offer for equipment use
- sign contract for equipment use
- receive a username with assigned privileges on computer system for remote access of agreed duration of equipment use</t>
  </si>
  <si>
    <t>Računalniška gruča HPC CORE@UM  je namenjena za izvajanje zahtevnih znanstvenih numeričnih simulacij in omogoča vzporedno obdelavo podatkov na 240 računskih jedri. Strojno opremo povezuje programska oprema Rocks 6.1 (Emerald Boa). Nameščena je naslednja licenčna programska oprema:
- ANSYS v2019 - za numerične simulacije inženirskih problemov
- LS-DYNA - za dinamične analize
- BEMFLOW - za numerične simulacije tekočin</t>
  </si>
  <si>
    <t>Computer cluster HPC CORE@UM is intended for advanced scientific computing and enables parallel processing on 240 computing cores. The system runs under operating system  Rocks 6.1 (Emerald Boa). The following licensed software is installed on the system:
- ANSYS v2019 - for computaional simulations of engineering problems
- LS-DYNA - for computaional simulations of dynamics of solid bodies
- BEMFLOW - for computational simulations of fluids</t>
  </si>
  <si>
    <t>46764</t>
  </si>
  <si>
    <t>IP UM - CORE@UM</t>
  </si>
  <si>
    <t>Zoran Ren</t>
  </si>
  <si>
    <t>P2-0196</t>
  </si>
  <si>
    <t>Matjaž Hriberšek</t>
  </si>
  <si>
    <t>dr. Vanja Kokol</t>
  </si>
  <si>
    <t>Uv-Vis spektrofotometer Tecan Infinite M200</t>
  </si>
  <si>
    <t>Uv-Vis spectrophotometer Tecan Infinite M200</t>
  </si>
  <si>
    <t>Uporaba je možna po predhodnem dogovoru.</t>
  </si>
  <si>
    <t>Use is possible on the basis of prior agreement.</t>
  </si>
  <si>
    <t>Računalniško-podprt večmodalni ploščni visokozmogljiv bralnik za detekcijo raztopin z absorpcijskim in fluorescenčnim monokromatorjem/filtrom z zgornjim ali spodnjim čitalnikom, ki omogočajo ELISA in druga testiranja, ter kvantifikacijo nukleinskih kislin.</t>
  </si>
  <si>
    <t>Computer-supported multimode plate reder for high-performance detection of solutions by absorbance and fluorescence monochromators/filters with top or bottom readings, that provide performing ELISA and other assays, and nucleic acid quantification.</t>
  </si>
  <si>
    <t>44690</t>
  </si>
  <si>
    <t>P2-0424</t>
  </si>
  <si>
    <t>Vanja Kokol</t>
  </si>
  <si>
    <t>J2-1719</t>
  </si>
  <si>
    <t>J2-3037</t>
  </si>
  <si>
    <t>3D kapilarna elektroforeza G1600 z Uv-Vis detekcijo</t>
  </si>
  <si>
    <t>3D Capilary electrophoresis Agilent G1600 with Uv-Vis detection</t>
  </si>
  <si>
    <t>Računalniško-vodena hitra analiza z visoko učinkovitostjo in ločljivostjo vzorca (1-2 ml, glede na maso in naboj molekul) znotraj podaljšane kapilare in pri konstantni temperaturi (5-40 C) ter z uporabo kapilarne elektrokromatografije (CEC), masno-spektrometrične kapilarne elektroforeze (CE / MS) in UV / Vis diodnega-detektorja (190-600 nm, natančnosti 1 nm). Sistem deluje pod konstantno napetostjo (0-30 kV), tokom (0-300 µA) ali močjo (0-6 W), in vključuje avtomatski zbiralnik frakcij.</t>
  </si>
  <si>
    <t xml:space="preserve">Computer-controlled rapid, high-efficiency and resolution analysis of sample (1-2 mL, by mass and charge of molecules) within an extended light-path capillary at controlled temperature (5-40 ºC) using capillary electrochromatography (CEC), capillary-electrophoresis mass-spectrometry (CE/MS), and UV/Vis diode-array detector (190-600 nm, accurency of 1 nm). System operate under constant voltage (0-30 kV), current (0-300 µA) or power (0-6 W), and include automated fraction collector. </t>
  </si>
  <si>
    <t>44770</t>
  </si>
  <si>
    <t>HPLC-SEC (Agilen 1200) z RI, Uv-Vis in flurescenčno detekcijo</t>
  </si>
  <si>
    <t>HPLC-SEC (Agilen 1200) with RI, Uv-Vis and fluorescence detection</t>
  </si>
  <si>
    <t>Računalniško-vodena industrijska standardna visokozmogljiva tekočinska kromatografija (HPLC) za hitro in rutinsko kemijsko analizo izdelkov z visoko učinkovitostjo in zanesljivostjo. Sistemi vključuje: vakuumski razplinjevalnik, kvaternarno črpalko, avtomatski vzorčevalnik, termostatizirano območje kolone, lomni količnik (RI), visoko-občutljiv spremenljivi UV-Vis (190-640 nm) in fluorescenčni (več valovnih dolžin) detektor.</t>
  </si>
  <si>
    <t>Computer-controlled industry-standard high-performance liqid chromatography (HPLC) for fast-track and routine chemical analysis of products with high efficiency and reliability. Systems include: vacuum degasser, quaternary pump, automatic sampler, thermostatized column area, refractive index (RI), high-sensitivity variable UV-Vis (190-640 nm) and multi-wavelength fluorescence detectors.</t>
  </si>
  <si>
    <t>45680</t>
  </si>
  <si>
    <t>Maja Leitgeb</t>
  </si>
  <si>
    <t>Oksimeter - Lab. merilnik raztopljenega in plinastega kisika (OXY-10, PreSens GmbH)</t>
  </si>
  <si>
    <t>Oxymether-Lab. equipment for measuring dissolved and gasous oxygen (OXY-10, PreSens GmbH)</t>
  </si>
  <si>
    <t>Računalniško-podprt večkanalni merilnik kisika za vzporedno spremljanje z do 10 mikrosenzorji (tipa PSt1: meja zaznavanja 20 ppb, območje med 0 - 50% kisika) na osnovi 140 µm vlaken, v temperaturnem območju med 0 - 50 °C in do 80% relativne vlažnosti.</t>
  </si>
  <si>
    <t>Computer-supported multi-channel oxygen meter for parallel monitoring with up to 10 microsensors (type PSt1: detection limit 20 ppb, range between 0 - 50% oxygen) based on 140 µm fibers, in the temperature range between 0 - 50 ° C and up to 80% relative humidity.</t>
  </si>
  <si>
    <t>46456</t>
  </si>
  <si>
    <t>Sistem za določanje hitrosti prepustnosti kisika (Perme OX2/230, Labthink instr.)</t>
  </si>
  <si>
    <t>Oxygen transmission rate system (Perme OX2/230, Labthink inst.)</t>
  </si>
  <si>
    <t>Računalniško-vodeno merjenje hitrosti prepustnosti kisika filmov, folij in embalaže (vključno s steklenicami) v območju med 0,01 ~ 65,000 cm3/m2/dan pri temperaturi med 15-55ºC in vlažnosti 0% ter med 35-90%, ter določanje življenjske dobe.</t>
  </si>
  <si>
    <t>Computer-controlled measuring of oxygen transmission rate of films, foils and packages (including bottles) in a range between 0,01 ~ 65,000 cm3/m2/day at temperature of 15-55ºC and humidity of 0% or between 35-90%, and determining the durability life.</t>
  </si>
  <si>
    <t>46949</t>
  </si>
  <si>
    <t>Laboratorijska naprava STIRO ROVING LAB, Mesdan</t>
  </si>
  <si>
    <t>Laboratory device STIRO ROVING LAB, Mesdan</t>
  </si>
  <si>
    <t>Uporaba je možna po pedhodnem naročilu; stroški materiala niso vključeni.</t>
  </si>
  <si>
    <t>Use is possible on the basis of prior agreement; costs of materials are not included.</t>
  </si>
  <si>
    <t>Laboratorijska naprava za predelavo vlakninske koprene v pramen ali pred-prejo z navijanjem.</t>
  </si>
  <si>
    <t>Laboratory device for converting fibrous web into sliver or roving including winding on a cylindrical tube.</t>
  </si>
  <si>
    <t>dr. Julija Volmajer Valh</t>
  </si>
  <si>
    <t>FT-IR spektrofotometer z računalnikom</t>
  </si>
  <si>
    <t xml:space="preserve">NIR FT-RAMAN spectrophotometer with AUTOIMAGE microscope
</t>
  </si>
  <si>
    <t>Oprema je namenjena bazičnim raziskavam v kemiji (anorganska, organska kemija, sintezna kemija, okoljska kemija, polimerna kemija, tekstilna kemija), lahko pa tudi raznim analiznim namenom.</t>
  </si>
  <si>
    <t xml:space="preserve">P2-0118 </t>
  </si>
  <si>
    <t>Raziskovalci PS</t>
  </si>
  <si>
    <t>J7-3149</t>
  </si>
  <si>
    <t>Olivija Plohl</t>
  </si>
  <si>
    <t xml:space="preserve"> J7-3149</t>
  </si>
  <si>
    <t>Julija Volmajer Valh</t>
  </si>
  <si>
    <t xml:space="preserve">J2-3053  J2-1719 </t>
  </si>
  <si>
    <t>Vera Vivod</t>
  </si>
  <si>
    <t>ARIS mladi raziskovalci</t>
  </si>
  <si>
    <t>mladi raziskovalci</t>
  </si>
  <si>
    <t>Študenti</t>
  </si>
  <si>
    <t>TOC analizator z avtosanplerjem in rač.kontrolo</t>
  </si>
  <si>
    <t>TOC determination apparatus, Multi N/C</t>
  </si>
  <si>
    <t>Oprema je namenjena za merjenje celokupnega organskega ogljika v tekočih vzorcih.</t>
  </si>
  <si>
    <t>The equipment is designed to measure total organic carbon in liquid samples.</t>
  </si>
  <si>
    <t>Sistem za visokotlačno in visokotemperaturno hidrolizo</t>
  </si>
  <si>
    <t>High pressure and high temperature hydrolysis system</t>
  </si>
  <si>
    <t>Uporaba je možna po pedhodnem naročilu</t>
  </si>
  <si>
    <t>Reaktor se uporablja za izvajanje reakcij pri visokem tlaku in temperaturi</t>
  </si>
  <si>
    <t>The reactor is used to carry out reactions at high pressure and temperature</t>
  </si>
  <si>
    <t>dr. Igor Drstvenšek</t>
  </si>
  <si>
    <t xml:space="preserve">Sistem za geometrijsko verifikacijo in podporo inženirskemu oblikovanju </t>
  </si>
  <si>
    <t>A system for verification of geometric and engineering design support - ATOS II.</t>
  </si>
  <si>
    <t>Uporaba je možna po predhodnem dogovoru in ne vključuje stroškov materiala.</t>
  </si>
  <si>
    <t>oprema je namejena za trirazsežno digitalizacijo predmetnosti v poligonizirane modele iz katerih je mogoče izdelati CAD modele</t>
  </si>
  <si>
    <t>s primerjavo izvornih CAD modelov s 3D skeni predmetov lahko analitično ugotavljamo odstopanja in deformacije pri postopkih izdelave le teh</t>
  </si>
  <si>
    <t>Igor Drstvenšek</t>
  </si>
  <si>
    <t>RAČUNALNIŠKI SISTEM ATOS OPTERON OSA 250+monitor TFT 19"</t>
  </si>
  <si>
    <t>A part of the system for 3D scanning</t>
  </si>
  <si>
    <t>Use is possible by prior arrangement and does not include the cost of materials.</t>
  </si>
  <si>
    <t xml:space="preserve">Oprema je namenjena vsem vrstam raz. dejavnosti </t>
  </si>
  <si>
    <t xml:space="preserve">The equipment is designed for all types of research activities </t>
  </si>
  <si>
    <t>44875</t>
  </si>
  <si>
    <t>FOTOGRAFSKA KAMERA TRITOP,MERILNI KRIŽ 1m in mer.enota za 2m komplet</t>
  </si>
  <si>
    <t>44834</t>
  </si>
  <si>
    <t>DIG.KAMERA ATOS s projektorjem, merilne enote in 3 kompleti objektivov(20,80,150cm)</t>
  </si>
  <si>
    <t>44876</t>
  </si>
  <si>
    <t>dr.Igor Drstvenšek</t>
  </si>
  <si>
    <t>Sistem za vakuumsko litje poliuretana in voska MCP 4/01</t>
  </si>
  <si>
    <t>Vacuum Casting of polyurethane resins and wax Equipment</t>
  </si>
  <si>
    <t>Gravitacijsko litje poliurethana ali voska v vnaprej pripravljene silikonske kalupe</t>
  </si>
  <si>
    <t>Casting of Poliurethane or wax into silicone rubber molds</t>
  </si>
  <si>
    <t>P2-0123</t>
  </si>
  <si>
    <t>dr.Jelka Geršak</t>
  </si>
  <si>
    <t>TERMOKAMERA IR FLIR P65</t>
  </si>
  <si>
    <t>ThermaCAM Flir P65</t>
  </si>
  <si>
    <t>Na podlagi pisnega zahtevka izdamo ponudbo.</t>
  </si>
  <si>
    <t>Termovizijska merilna kamera služi za termografske analize, ki omogočajo natančno analizo temperaturnega stanja snovi oz. opazovanega objekta.</t>
  </si>
  <si>
    <t>Thermal IR camera used for thermographic analysis, which enables
 a detailed analysis of the temperature state of the substance respectively. observed object.</t>
  </si>
  <si>
    <t xml:space="preserve"> P2-0123</t>
  </si>
  <si>
    <t>Jelka Geršak</t>
  </si>
  <si>
    <t>CMEPIUS  CIII‐SI‐0217</t>
  </si>
  <si>
    <t xml:space="preserve"> Doktorandi </t>
  </si>
  <si>
    <t>dr. Jure Marn</t>
  </si>
  <si>
    <t>Elektronski sistem za zajemanje podatkov SOLO II-15</t>
  </si>
  <si>
    <t>Electronic data acquisition system SOLO II-15</t>
  </si>
  <si>
    <t>Namen opreme so meritve in analiza tokov.</t>
  </si>
  <si>
    <t xml:space="preserve">Purpose of this equipment is measurement and analysis of flow. </t>
  </si>
  <si>
    <t>43111</t>
  </si>
  <si>
    <t>KEPOI</t>
  </si>
  <si>
    <t>Dodatna oprema za laserski merilnik pretoka vode</t>
  </si>
  <si>
    <t>Additional equipment for laser anemometer</t>
  </si>
  <si>
    <t>43112</t>
  </si>
  <si>
    <t>dr. Matej Zadravec</t>
  </si>
  <si>
    <t>Laboratory Freeze Drier</t>
  </si>
  <si>
    <t>Uporaba opreme je možna po predhodnem dogovoru in ne vključuje stroškov materiala.Ustrezno strokovno usposobljena oseba. Potrebna znanje uporabe in rokovanja z laserjem. Potrebna računalniška znanja in znanja merilnih metod.</t>
  </si>
  <si>
    <t>Use is possible on the basis of prior agreement. Appropriately qualified person. Required knowledge of laser use and handling. Required computer skills and knowledge of measurement methods.</t>
  </si>
  <si>
    <t>ARRS - programska skupina</t>
  </si>
  <si>
    <t>Blaž Kamenik, Matej Zadravec</t>
  </si>
  <si>
    <t>Sistem za karakterizacijo velikosti in meritev hitrosti razpršenih delcev ter kapljic v dejanskem času</t>
  </si>
  <si>
    <t>System for characterization of the size and measurement of the velocity of dispersed particles and droplets in actual time</t>
  </si>
  <si>
    <t xml:space="preserve">Sistem za karakterizacijo velikosti in meritev hitrosti razpršenih delcev, ter kapljic v dejanskem času (VisiSize) sestavljajo laser, visoko zmogljiva kamera in računalnik. Laser in kamera sta nameščena na tirnico, ki omogoča prilagajanje njune oddaljenosti. Sistem omogoča natančno opazovanje in določanje velikosti delcev pri različnih kotih razpršitve. Robustna izdelava komponent sistema omogoča, da jih namestimo v opazovan tok razpršenih delcev in tako določimo njihovo velikost tudi v samem jedru razpršenih delcev. </t>
  </si>
  <si>
    <t>The system for characterizing the size and measuring the velocity of dispersed particles and real-time droplets (VisiSize) consists of a laser, a high-power camera, and a computer. The laser and camera are mounted on a rail that allows you to adjust their distance. The system allows accurate observation and sizing of particles at different scattering angles. The robust design of the system components allows them to be placed in the observed flow of dispersed particles and thus determine their size even in the core of the dispersed particles.</t>
  </si>
  <si>
    <t>http://www.kepoi.fs.um.si/upload/editor/hriberšek/Paket-opreme-19_dostopnost.pdf</t>
  </si>
  <si>
    <t>Timi Gomboc, Matej Zadravec</t>
  </si>
  <si>
    <t>dr. Jurij Iljaž</t>
  </si>
  <si>
    <t>Termokamera</t>
  </si>
  <si>
    <t xml:space="preserve">IR camera
</t>
  </si>
  <si>
    <t>Namen opreme je meritev površinske temperature s pomočjo IR spektra</t>
  </si>
  <si>
    <t>Purpose of this equipment is to measure surface temperature using IR spectrum.</t>
  </si>
  <si>
    <t>47325, 47326</t>
  </si>
  <si>
    <t>dr. Ivan Anžel</t>
  </si>
  <si>
    <t>Sistem za kvantitativno analizo mikroskopske slike z opremo</t>
  </si>
  <si>
    <t>System for quantitative analysis of microscopic figures with equipment</t>
  </si>
  <si>
    <t>Za raziskovalno delo v okviru nacionalnih in mednarodnih projektov, ter reševanje industrijskih problemov.</t>
  </si>
  <si>
    <t>The equipment is intended for research work in the frame of national and international programes as well as for solving the industrial problems .</t>
  </si>
  <si>
    <t>42815,43153,43154</t>
  </si>
  <si>
    <t>Ivan Anžel</t>
  </si>
  <si>
    <t>IO-0029</t>
  </si>
  <si>
    <t>Rebka Rudolf</t>
  </si>
  <si>
    <t>dr. Franc Zupanič</t>
  </si>
  <si>
    <t xml:space="preserve">Vrstični elektronsko/ionski mikroskop SEM/FIB QUANTA 200 3D </t>
  </si>
  <si>
    <t xml:space="preserve">Low vacuum scanning electron microscope with iFIB </t>
  </si>
  <si>
    <t>Uporaba je možna po pedhodnem naročilu in ne vključuje stroškov materiala.</t>
  </si>
  <si>
    <t>Quanta 200 3D je okoljski vrstični elektronski mikroskop z dvojnim curkov – elektronskim in ionskim. Mikroskop ima ime »okoljski« oziroma »ESEM«, ker omogoča delo pri različnih tlakih in do 100 % -ni vlažnosti. Pri visokem vakuumu lahko opazujemo prevodne vzorcev (npr. kovinskih vzorcev ali neprevodnih vzorcev, ki so prevlečeni s prevodno plastjo). Pri nizkem vakuumu lahko opazujemo tako  prevodne kot tudi neprevodne vzorce brez predhodne priprave. Pri »ESEM« načinu dela lahko opazujemo vse vrste vzorcev (polimerni materiali, keramika, neprevodne površinske plasti, geološke, biološke in medicinske vzorce), možno je tudi opazovanje vlažnih, mastnih in umazanih vzorcev (sveže rastline, živa bitja ali tkiva) ter in-situ procesov. Z ionsko puško (FIB) lahko opazujemo in tudi obdelujemo materiale (jedkanje površine vzorca, rezanje, poliranje rezane površine, vrisovanje raznih vzorcev na različne materiale ter obdelujemo materiale v nano- in mikroobmočju. Nanos platine zaščiti površino pred poškodbami, ki bi nastale pri ionskem rezanju, omogoča natančnejši rez, zmanjša ali odpravi električno nabijanje neprevodnega vzorca in omogoči prevodne povezave med elementi.</t>
  </si>
  <si>
    <t>Quanta 200 3D is an environmental scanning electron microscope with double beams - electron and ion. The microscope is called "environmental" or "ESEM" because it allows you to work at different pressures and up to 100% humidity. At high vacuum, we can observe conductive samples (e.g. metal samples or non-conductive samples coated with a conductive layer). At low vacuum, we can observe both conductive and non-conductive samples without prior preparation. In "ESEM" mode, we can observe all types of samples (polymeric materials, ceramics, non-conductive surface layers, geological, biological and medical samples). It is also possible to observe wet, greasy and dirty samples (fresh plants, living beings or tissues) and in-situ processes. We can observe and process materials (etching the surface of the sample, cutting, polishing the cut surface, drawing various patterns on different materials and processing materials in the nano- and micro-area. Applying platinum protects the surface from damage caused by ionic cutting, allows more accurate cutting, reduces or eliminates the electrical charge of the non-conductive sample and allows conductive connections between the elements.</t>
  </si>
  <si>
    <t>44601</t>
  </si>
  <si>
    <t>Franc Zupanič</t>
  </si>
  <si>
    <t>Visokoločljivi vrstični elektronski mikroskop FE SEM SIRION 400 NC z EDX mikroanalizatorjem</t>
  </si>
  <si>
    <t xml:space="preserve">High resolution field emission scanning electron microscope with EDX microanalyser </t>
  </si>
  <si>
    <t>Uporaba je možna po predhodnem naročilu in ne vključuje stroškov materiela.</t>
  </si>
  <si>
    <t>Sirion FEG je visokoločljivostni vrstični elektronski mikroskop s poljsko emisijo elektronov. Opazujemo in analiziramo lahko delce v nanometrskem območju. Sirion ima Schottky-jev izvor elektronov, kjer dobimo s poljsko emisijo elektronov curek z majhnim premerom in veliko gostoto. Rezultat je visoka ločljivost, tudi pri majhnih napetostih: 1,0 nm pri 15 kV ali 2,0 nm pri 1 kV. Mikroskop je opremljen za mikrokemično analizo z energijsko disperzijskim spektrometrom EDS Oxford INCA 350. Omogoča kvalitativno in kvantitativno mikrokemično analizo v točki in na ploskvi, ter kvalitativno linijsko analizo in ploskovno porazdelitev elementov. Analiziramo lahko elemente od berilija naprej.</t>
  </si>
  <si>
    <t>Sirion FEG is a high-resolution field electron microscope with field electron emission. Particles in the nanometer range can be observed and analyzed. Sirion has a Schottky electron origin, where we obtain a small diameter electron beam and high electron density by field electron emission. The result is high resolution, even at low voltages: 1.0 nm at 15 kV or 2.0 nm at 1 kV. The microscope is equipped with energy dispersion spectrometer EDS Oxford INCA 350 for microchemical analysis. It enables qualitative and quantitative microchemical analysis in a point and on the surface, as well as qualitative line analysis and surface distribution of elements. Elements from beryllium onwards can be analyzed.</t>
  </si>
  <si>
    <t>44602</t>
  </si>
  <si>
    <t>dr. Mirko Ficko</t>
  </si>
  <si>
    <t>Stružnica CNC horizontalna DOOSAN LYNX 220LMA s krmiljem FANUC 0iTC+MGi</t>
  </si>
  <si>
    <t>Horizontal CNC-lathe DOOSAN LYNX 220 LMA with control FANUC 0iTC+MGi</t>
  </si>
  <si>
    <t>Po dogovoru v LAPOS (učenje programiranja krmilija sistema in izvajanja obdelave, tečaj od 45 do 62 ur, cena izvedbe tečaja 630 €/slušatelja, za od 3 do 6 slušateljev).</t>
  </si>
  <si>
    <t xml:space="preserve">Use is possible on the basis of prior agreement with Laboratory for flexible manufacturing systems (for learning of CNC control and manufacturing; course of 45-62 hours; 630€ pro person;  3-6 perosnd). </t>
  </si>
  <si>
    <t>Machining by turning and live tooling for process of drilling and milling.</t>
  </si>
  <si>
    <t>Learning of CNC sontrols, turning and live tooling.</t>
  </si>
  <si>
    <t>46980</t>
  </si>
  <si>
    <t>Simon Klančnik</t>
  </si>
  <si>
    <t>L2-3167</t>
  </si>
  <si>
    <t>David Potočnik</t>
  </si>
  <si>
    <t>dr. Srečko Glodež</t>
  </si>
  <si>
    <t>Elektro-dinamični preizkusni stroj</t>
  </si>
  <si>
    <t>Electrodynamic Testing Machine</t>
  </si>
  <si>
    <t>Uporaba opreme je možna po predhodnem dogovoru.</t>
  </si>
  <si>
    <t>The equipment can be utilized with prior arrangements.</t>
  </si>
  <si>
    <t>Statična in dinamična mehanska karakterizacija inženirskih gradiv.</t>
  </si>
  <si>
    <t>Static and dynamic mechanical characterization of engineering materials.</t>
  </si>
  <si>
    <t>https://lavkon.fs.um.si/equipment/</t>
  </si>
  <si>
    <t>Branko Nečemer</t>
  </si>
  <si>
    <t>Z2-50082</t>
  </si>
  <si>
    <t>dr. Darinka Fakin</t>
  </si>
  <si>
    <t>Spektrofluriometer</t>
  </si>
  <si>
    <t>Spectroflurometer</t>
  </si>
  <si>
    <t>Omogoča merjenje absorbance (230 – 1000 nm) in fluorescence (280 – 850 nm; izbor), plus spektralno skeniranje (eksitacija in emisija). Oprema je namenjena raziskovalni dejavnosti.</t>
  </si>
  <si>
    <t>Measuring the absorbance (230 – 1000 nm) and fluorescence (280 – 850 nm; selection), plus spectral scanning (excitation and emission). For research activities.</t>
  </si>
  <si>
    <t>Urška Jančič</t>
  </si>
  <si>
    <t>Univerza v Mariboru, Fakulteta za elektrotehniko, računalništvo in informatiko</t>
  </si>
  <si>
    <t>P2-0368</t>
  </si>
  <si>
    <t>Denis Đonlagić</t>
  </si>
  <si>
    <t>Čisti prostor</t>
  </si>
  <si>
    <t>Clean room</t>
  </si>
  <si>
    <t>Čisti prostor je na razpolago vsem  zainteresiranim raziskovalnim partnerjem, ki se ukvarjajo z omenjenim področjem in so sodelovanje pripravljeni sofinancirati.  Uporaba opreme je omejena na prostore FERI.</t>
  </si>
  <si>
    <t>Clean room is at disposal for potencial research project partners which are ready to cooperate. The use of eqiuipement is limited to the area of FERI in Maribor.</t>
  </si>
  <si>
    <t>Oprema omogoča nove in napredne raziskovalne zmogljivosti, ki trenutno niso na voljo. Prostor  omogoča delo  z občutljivo opremo, ki je občutljiva na prah oziram pristnost delcev. V prostoru poteka raziskovalno delo s področja teraherčne tehnologije, fotonike, mikro-obdelave ter mikro-fluidike.</t>
  </si>
  <si>
    <t>The equipment provides new and advanced research facilities that are not currently available. The cleanroom allows you to work with sensitive equipment that is dust sensitive or particle authenticated. Research in the field of terahertz technology, photonics, micro-processing and micro-fluidics is supported in a cleanroom.</t>
  </si>
  <si>
    <t>https://briumdev.um.si/#/research/equipment</t>
  </si>
  <si>
    <t>P2-0065</t>
  </si>
  <si>
    <t>Dušan Gleich</t>
  </si>
  <si>
    <t>P2-0028</t>
  </si>
  <si>
    <t>Mitja Truntič</t>
  </si>
  <si>
    <t xml:space="preserve">L2-4487 </t>
  </si>
  <si>
    <t>Spektralni analizator z visoko ločljivostjo</t>
  </si>
  <si>
    <t>Optical Spectrum Analyzer</t>
  </si>
  <si>
    <t>Oprema je na razpolago vsem  zainteresiranim raziskovalnim partnerjem, ki se ukvarjajo z omenjenim področjem in so sodelovanje pripravljeni sofinancirati.  Uporaba opreme je omejena na prostore FERI.</t>
  </si>
  <si>
    <t>The equipement is at disposal for potencial research project partners which are ready to cooperate. The use of eqiuipement is limited to the area of FERI in Maribor.</t>
  </si>
  <si>
    <t xml:space="preserve">Optični spektralni analizator AQ6374 omogoča meritev optičnega spektra na širokem področju valovnih dolžin od 350  do 1750 nm z visoko ločljivostjo do 20 pm. </t>
  </si>
  <si>
    <t>The AQ6374 optical spectrum analyzer allows the measurement of the optical spectrum over a broad wavelength range from 350 to 1750 nm with a high resolution  up to 20 pm.</t>
  </si>
  <si>
    <t>L2-2611</t>
  </si>
  <si>
    <t>Simon Pevec</t>
  </si>
  <si>
    <t>Laserski vir z nastavljivo valovno dolžino</t>
  </si>
  <si>
    <t>Tunable laser source</t>
  </si>
  <si>
    <t>Nastavljivi lasersiki vir omogoča nastavljanje valovnih dolžin od 1480 nm  do 1640 nm. Ima optični izhod velike moči +13dBm pri nizki spontani emisiji. Omogoča visoko hitrost skeniranja do 200 nm/s, z visoko ločljivostjo , točnostjo in ponovljivostjo.</t>
  </si>
  <si>
    <t>Tunable laser source allow sweeping between 1480 to 1640 nm. It has high high signal power +13dBm at low spontaneous emission. It allows high real-time tuning speed to 200 nm/s with high resolution, high accuracy and repeatability.</t>
  </si>
  <si>
    <t>Georadar</t>
  </si>
  <si>
    <t>Ground Penetrating Radar</t>
  </si>
  <si>
    <t>Georadar je dostopen vsem  zainteresiranim partnerjem na področju gospodarstva in raziskav, ki so tržno usmerjeni  in pripravljeni financirati uporabo raziskovalne opreme. Oprema je prenosna.</t>
  </si>
  <si>
    <t>Georadar is available to all interested partners in the field of economy and research who are market-oriented and willing to finance the use of research equipment. The equipment is portable.</t>
  </si>
  <si>
    <t>Oprema omogoča brez kontaktno analizo tal pod površjem zemlje, asvalta ali sten. V ta namen imamo na voljo 50 MHz in 500MHz anteno, kar omogoča analizo strukture tal do 20 m pod površjem.</t>
  </si>
  <si>
    <t>The equipment allows without contact analysis of the soil below the surface of the ground, asphalt or walls. For this purpose, we have a 50 MHz and 500MHz antenna, which allows the analysis of the soil structure up to 20 m below the surface.</t>
  </si>
  <si>
    <t>J2-50072</t>
  </si>
  <si>
    <t xml:space="preserve">Osciloskop realnega časa UXR0134A </t>
  </si>
  <si>
    <t>UXR0164A Infiniium UXR-Series Oscilloscope: 16 GHz</t>
  </si>
  <si>
    <t>Osciloskop realnega časa  lahko uporabljajo   zainteresirani partnerji na področju gospodarstva in raziskav, ki so tržno usmerjeni  in pripravljeni financirati uporabo raziskovalne opreme. Oprema ni prenosna zaradi teže osciloskopa in njegove občutljivosti.</t>
  </si>
  <si>
    <t>The real-time oscilloscope can be used by interested business and research partners who are market-oriented and willing to finance the use of research equipment. The equipment is not portable due to the weight of the oscilloscope and its sensitivity.</t>
  </si>
  <si>
    <t xml:space="preserve">Oprema je namenjna opazovanju signalov v realnem času s pasovno šitino do 1 GHz in dosegom 13 GHz. Opremo lahko uporabljamo na vseh področjih, od analize signalov s senzorjev, časovno frekvenčno analizo in opazovanje sprejetih signalov iz različnih naprav. </t>
  </si>
  <si>
    <t>The equipment is dedicated to observing signals in real time with a bandwidth of up to 1 GHz and a reach of 13 GHz. The equipment can be used in all areas, from the analysis of signals from sensors, time-frequency analysis and observation of received signals from various devices.</t>
  </si>
  <si>
    <t>E59911</t>
  </si>
  <si>
    <t>Lidija Fras Zemljič </t>
  </si>
  <si>
    <t>P2-0115</t>
  </si>
  <si>
    <t>Gorazd Štumberger</t>
  </si>
  <si>
    <t>MODULARNI MOČNOSTNI PRETVORNIK</t>
  </si>
  <si>
    <t>MODULAR POWER ELECTRONICS CONVERTER</t>
  </si>
  <si>
    <t xml:space="preserve"> Imperix omogoča hiter razvoj močnostnih pretvornikov različnih topologij in algoritmov vodenja. </t>
  </si>
  <si>
    <t>Imperix system enables fast development of power converters with different topologies and control algorithms.</t>
  </si>
  <si>
    <t>E59928</t>
  </si>
  <si>
    <t>L2-4456</t>
  </si>
  <si>
    <t>J7-3152</t>
  </si>
  <si>
    <t>Martin Petrun</t>
  </si>
  <si>
    <t>Rekonstrukcija in nadgradnja MCVD sistema za izdelavo optičnih vlaken</t>
  </si>
  <si>
    <t>MCVD FIBER OPTIC MANUFACTURING SYSTEM</t>
  </si>
  <si>
    <t xml:space="preserve">MCVD s pomočjo steklopihaške stružnice omogoča izdelavo surovcev za izdelavo silicijevih optičnih vlaken dopiranih z različnimi dopanti. Surovci so lahko premerov do nekaj centimetrov in dolžine do enega metra. </t>
  </si>
  <si>
    <t>MCVD in combination with upgraded lathe is used to produce raw materials for the manufacture of silicon optical fibers doped with various dopants. The preforms can be up to a few centimetres in diameter and up to one metre in length.</t>
  </si>
  <si>
    <t>E60490</t>
  </si>
  <si>
    <t>Zavod za gradbeništvo Slovenije</t>
  </si>
  <si>
    <t>1502-005</t>
  </si>
  <si>
    <t>Mihael Ramšak</t>
  </si>
  <si>
    <t>ANALIZATOR ZVOKA 2270 G-4 BRUEL &amp; KJAER S PRIBOROM</t>
  </si>
  <si>
    <t>Sound level meter and analyser type 2270 Bruel@Kjaer</t>
  </si>
  <si>
    <t>Merilne opreme ni možno izposoditi, možno jo je najeti skupaj z za delo usposobljeno osebo</t>
  </si>
  <si>
    <t>The equipment is not for renting, it can be hired including qualified personel</t>
  </si>
  <si>
    <t>Oprema se uporablja za merjenje in analizo zvočnih ravni.</t>
  </si>
  <si>
    <t>Equipment is used for measurment and analysis of sound levels</t>
  </si>
  <si>
    <t>https://www.zag.si/raziskave-in-razvoj/seznam-opreme/seznam-opreme-podrobno/?id=95</t>
  </si>
  <si>
    <t>Tržni nalogi</t>
  </si>
  <si>
    <t>Razni</t>
  </si>
  <si>
    <t>1502-007</t>
  </si>
  <si>
    <t>Stanislav Lenart</t>
  </si>
  <si>
    <t>Dinamični torzijski triosni aparat</t>
  </si>
  <si>
    <t>Dynamic torsional hollow cylinder apparatus</t>
  </si>
  <si>
    <t>Dostop do opreme je možen po predhodnem dogovoru.</t>
  </si>
  <si>
    <t xml:space="preserve">Use of the equipment is possible and depends upon the preliminary agreement. The equipment can be used only by qualified and authorized person. </t>
  </si>
  <si>
    <t>Primerno za preiskave nevezanih zemljin (melji, peski). Obremenjevanje v osni in torzijski smeri (rotiranje glavnih osi). Frekvenca obremenitve do 50 Hz. Anizotropno napetostno stanje.</t>
  </si>
  <si>
    <t>Suitable to cohesionless soils tests (silts, sands). Loading in axial and torsional mode (principal stress rotation). Frequency of loading up to 50 Hz. Anisotropic stress state.</t>
  </si>
  <si>
    <t>2673600     2673699</t>
  </si>
  <si>
    <t>https://www.zag.si/raziskave-in-razvoj/seznam-opreme/seznam-opreme-podrobno/?id=52</t>
  </si>
  <si>
    <t>P2-0273</t>
  </si>
  <si>
    <t>Sabina Jordan</t>
  </si>
  <si>
    <t>Kalorimetrična komora za laboratorijsko merjenje toplotnih lastnosti gradbenih konstrukcij in elementov</t>
  </si>
  <si>
    <t>Calorimetric chamber for laboratory measurment of thermal properties of construction products and elements</t>
  </si>
  <si>
    <t>Dostop do opreme je možen po predhodnem dogovoru. Cena preiskave je odvisna od zahtevnosti eksperimenta.</t>
  </si>
  <si>
    <t>Use of the equipment is possible and depends upon the preliminary agreement. The study cost depends of the complexy of the experiment.</t>
  </si>
  <si>
    <t>Komora omogoča merjenje toplotnih tokov v nadzorovanih pogojih. Omogoča merjenje transmisijskih in sevalnih tokov ter količin kot sta toplotna prehodnost in prepustnost za energijo sončnega sevanja.</t>
  </si>
  <si>
    <t>The chamber is used to measure heat flows in controlled conditions. It is possible to measure transmissive and radiative heat transfer. Quantities such as thermal transmission and g-value can be measured.</t>
  </si>
  <si>
    <t>2829399     2829300</t>
  </si>
  <si>
    <t>https://www.zag.si/raziskave-in-razvoj/seznam-opreme/seznam-opreme-podrobno/?id=69</t>
  </si>
  <si>
    <t>I0-0032</t>
  </si>
  <si>
    <t>lastni razvoj</t>
  </si>
  <si>
    <t>1502-006</t>
  </si>
  <si>
    <t>Uroš Bohinc</t>
  </si>
  <si>
    <t xml:space="preserve">Merilni sistem za meritve deformacij z optičnimi vlakni </t>
  </si>
  <si>
    <t>SMARTEC SOFO fibre optic deformation measurement system</t>
  </si>
  <si>
    <t xml:space="preserve">Merilni sistem za meritev deformacij z optičnimi vlakni si je mogoče izposoditi ob vnaprejšnji rezervaciji - najmanj 3 mesece pred izposojo. Delo na opremi lahko izvaja za to usposobljena oseba. </t>
  </si>
  <si>
    <t>The system is available for renting. The reservation should be made at least 3 months prior to the date of rent. The price per day consists of two parts: - MGCplus instrument 250eur/day, MGCplus amplifier module 50eur/day. The system can be used only by qualified and authorized person.</t>
  </si>
  <si>
    <t>Sistem SOFO proizvajalca SMARTEC je namenjen meritvam deformacij s pomočjo optičnih vlaken. Sestavlja ga optična čitalna enota s senzorji različnih dolžin. Omogoča vzpostavitev dolgotrajnega monitoringa pomikov oddaljenih objektov.</t>
  </si>
  <si>
    <t>System for optical measurement of displacement SOFO from SMARTEC. It consists of optical measuring unit and fibre optic sensors of various lengths. It is possible to set up a long term monitoring of displacements on a distant object.</t>
  </si>
  <si>
    <t>2522400     2522499</t>
  </si>
  <si>
    <t>https://www.zag.si/raziskave-in-razvoj/seznam-opreme/seznam-opreme-podrobno/?id=76</t>
  </si>
  <si>
    <t>NI v uporabi</t>
  </si>
  <si>
    <t>Merilni sistem za meritve dinamičnih vplivov na konstrukcije</t>
  </si>
  <si>
    <t>Data acquisition system for measurement of dynamic influences on structures</t>
  </si>
  <si>
    <t xml:space="preserve">Sistem si je mogoče izposoditi ob vnaprejšnji rezervaciji - najmanj 3 mesece pred izposojo. Delo na opremi lahko izvaja za to usposobljena oseba. </t>
  </si>
  <si>
    <t>Oprema je namenjena dinamični meritvi različnih, predvsem mehanskih veličin (pomik, sila, moment, deformacija, temperatura …). Sestavljata jo dva merilna ojačevalnika MGCplus proizvajalca HBM, z različnimi enokanalnimi ojačevalnimi moduli.</t>
  </si>
  <si>
    <t>The system consists of two measuring amplifiers MGCplus with additional amplifier modules from HBM. It is possible to connect various sensors: force, moment, displacement, acceleration, temperature,…</t>
  </si>
  <si>
    <t xml:space="preserve">2459399    2459499   2459300   2459400 </t>
  </si>
  <si>
    <t>https://www.zag.si/raziskave-in-razvoj/seznam-opreme/seznam-opreme-podrobno/?id=77</t>
  </si>
  <si>
    <t>Oprema za preiskave dinamičnega obnašanja zemljin med potresom - III.sklop</t>
  </si>
  <si>
    <t xml:space="preserve">Single axis seismic shaking table with servohydraulic regulation system </t>
  </si>
  <si>
    <t>Oprema je vgrajena v preskusni hali laboratorija in jo je mogoče le najeti. Delo na opremi lahko izvaja za to usposobljena oseba. Rezervacija opreme se opravi vsaj 3 mesece pred izvedbo preiskav.</t>
  </si>
  <si>
    <t>Since the test equipment is installed in the laboratory it is available for use only at its original location. The equipment can be used only by qualified and authorized person. The reservation should be made at least 3 months prior to the date of rent.</t>
  </si>
  <si>
    <t>Enokomponentna potresna miza se uporablja le skupaj s servohidravličnim sistemom INOVA. Je trajno vgrajena v preskusni hali Laboratorija za konstrukcije. Njena nosilnost je 5000 kg, največji pospešek 6 g.</t>
  </si>
  <si>
    <t>Seismic shaking table is used only in conjuction with servohydraulic system INOVA. It is permanently installed in the Laboratory for structures. Its capacity is 5t of useful load. The maximum acceleration is 6 g.</t>
  </si>
  <si>
    <t>2444399   2444499   2444599   2444300   2444400   2444500</t>
  </si>
  <si>
    <t>ODSLUŽENA NEUPORABNA</t>
  </si>
  <si>
    <t>1502-003</t>
  </si>
  <si>
    <t>Tadeja Kosec</t>
  </si>
  <si>
    <t>Potenciostat/galvanostat Autolab 100 - Sistem za karakterizacijo mehansko-korozijskih procesov - I. sklop</t>
  </si>
  <si>
    <t>Potentiastat/galvanostat</t>
  </si>
  <si>
    <t>Dostop do opreme je možen po predhodnem dogovoru.  Delo na opremi lahko izvaja za to usposobljena oseba. Cena preiskave je odvisna od zahtevnosti eksperimenta.</t>
  </si>
  <si>
    <t>Potenciostat/galvanostat omogoča številne elektrokemijske eksperimente, korozijske eksperimente ter meritve elektrokemijsko impedančno spektroskopijo.</t>
  </si>
  <si>
    <t>Potenciostat/galvanostat enables  to conduct versatile electrochemical experiments, corrosion experiments and electrochemical impedance spectroscopy of different materials.</t>
  </si>
  <si>
    <t>2768600   2768699</t>
  </si>
  <si>
    <t>https://www.zag.si/raziskave-in-razvoj/seznam-opreme/seznam-opreme-podrobno/?id=25</t>
  </si>
  <si>
    <t>Drugi RP</t>
  </si>
  <si>
    <t>1502-008</t>
  </si>
  <si>
    <t>Anton Štibler</t>
  </si>
  <si>
    <t>Preskusni stroj s pripadajočo opremo za etalon za silo</t>
  </si>
  <si>
    <t>Zwick Z600 with auxiliary equipment as force standard machine</t>
  </si>
  <si>
    <t>Delo na opremi lahko izvaja za to usposobljena oseba iz Laboratorija za metrologijo.</t>
  </si>
  <si>
    <t>The equipment can be used only by qualified and authorized person of Laboratory for metrology ZAG</t>
  </si>
  <si>
    <t>Referenčni etalon za silo od 500 N do 600 kN za nateg in tlak.</t>
  </si>
  <si>
    <t>Force standard machine 500 N to 600 kN for tension and compression.</t>
  </si>
  <si>
    <t>2849300
2883500
2855500</t>
  </si>
  <si>
    <t>https://www.zag.si/raziskave-in-razvoj/seznam-opreme/seznam-opreme-podrobno/?id=70</t>
  </si>
  <si>
    <t>1502-002</t>
  </si>
  <si>
    <t>Aljoša Šajna</t>
  </si>
  <si>
    <t>SISTEM ZA DETEKCIJO AKUSTIČNE EMISIJE III ZUNANJI</t>
  </si>
  <si>
    <t>Acoustic Emission Testing Equipment</t>
  </si>
  <si>
    <t>Merilne opreme ni možno isposoditi, možno jo je najeti skupaj z za delo usposobljeno osebo</t>
  </si>
  <si>
    <t>Oprema je namenjena za spremljanje novonastajajočih in aktivnost obtoječih razpok v betonu</t>
  </si>
  <si>
    <t>The equiment is to be used for the detection of new-born and activity of old cracks in cincrete.</t>
  </si>
  <si>
    <t>https://www.zag.si/raziskave-in-razvoj/seznam-opreme/seznam-opreme-podrobno/?id=60</t>
  </si>
  <si>
    <t>Drugi RP
lastni razvoj</t>
  </si>
  <si>
    <t>Razni
Razni</t>
  </si>
  <si>
    <t>20
20</t>
  </si>
  <si>
    <t>Sistem za karakterizacijo mehansko-korozijskih procesov - II. sklop</t>
  </si>
  <si>
    <t>2011, NADGRADNJA 2019</t>
  </si>
  <si>
    <t>SSRT autoclave with scratching device for mechanical and corrosion tests-II.part</t>
  </si>
  <si>
    <t>Paket 14, Paket 17</t>
  </si>
  <si>
    <t>Dostop do opreme je možen po predhodnem dogovoru. Delo na opremi lahko izvaja za to usposobljena oseba. Cena preiskave je odvisna od zahtevnosti eksperimenta.</t>
  </si>
  <si>
    <t>Avtoklav z obtočnim sistemom omogoča izpostavo vzorcev v zelo čisti vodi pri temperaturi do 300°C. Zaradi visokega tlaka (do 170 bar) je voda vseskozi v tekočem agregatnem stanju. Tovrstno okolje je značilno za primarni hladilni krog vrelovodnega (BWR) jedrskega reaktorja. Avtoklav je prvenstveno namenjen prav simulaciji tega okolja za potrebe preiskav napetostno-korozijskega pokanja kovinskih komponent v primarnem krogu jedrskega reaktorja. Avtoklav ima 3L titanovo tlačno posodo, vgrajen ima natezni stroj s hodom 24 mm in maks. silo 30 kN, ki omogoča natezne preizkuse (SSRT, konst. obremenitev ipd.).  Obtočni sistem regulira količino raztopljenega kisika (20-3000 ppb) in opravlja čiščenje vode (prevodnost pod 0.1 uS/cm). Pretok je nastavljiv v območju 0.2-0.3 L/min. Med izpostavo/natezanjem lahko izvajamo tudi določene elektrokemijske preiskave – avtoklav ima 4 kabelske prevodnice za povezavo vzorca (ali več njih) in zunanjosti, prav tako ima tudi Cu/Cu2O/ZrO2 referenčno elektrodo.</t>
  </si>
  <si>
    <t>An autoclave with recirculation loop is dedicated equipment for exposure of specimen in a pure water at high temperatures up 300°C. Due to high pressure (max 170 bar) the water remains in liquid state. Such environment is characteristic for the primary cooling loop of the nuclear boiling water reactor. The autoclave is primarily intended for the study of stress corrosion cracking of metals that appear in the primary cooling loop. It has 3L titanium pressure vessel with an integrated screw-driven tensile machine with max. load of 30 kN that is suitable for slow tests such as SSRT, const. load, const. elongation etc. Recirculation loops is responsible for controlling the chemistry of the circulating water (oxygen conc. 20-3000 pppb, conductivity below 0.1 uS/cm) and flow rate (0.2-0.3 L/min and pressure (up to 170 bar). Autoclave has 4 feedthroughs for wiring sample(s) in the autoclave with outer electrochemical instruments, it contains also Cu/Cu2O/ZrO2 solid-state reference electrode.</t>
  </si>
  <si>
    <t>2829000
2829099
2829002
2829001
2829098</t>
  </si>
  <si>
    <t>https://www.zag.si/raziskave-in-razvoj/seznam-opreme/</t>
  </si>
  <si>
    <t>Paket 14: 61         Paket 17: 132</t>
  </si>
  <si>
    <t>Lidija Korat</t>
  </si>
  <si>
    <t>Sistem za rentgensko mikrotomografijo + nadgradnja 40X objektiv</t>
  </si>
  <si>
    <t>2011, NADGRADNJA 2021</t>
  </si>
  <si>
    <t>Micro-computed tomography system</t>
  </si>
  <si>
    <t>Paket 14, Paket 19</t>
  </si>
  <si>
    <t xml:space="preserve">Dostop do opreme je možen po predhodnem dogovoru. Z opremo lahko rokuje le za to usposobljeno osebje (usposobljeno s strani proizvajalca). Potrebno je slediti zahtevam za varnost pri delo z virom sevanja. </t>
  </si>
  <si>
    <t>Equipment is available by preliminary arrangement, but it can be used only by qualified person, which has been previously trained by producer. There are special safety requirements for handling x-ray sources.</t>
  </si>
  <si>
    <t>Oprema se uporablja za 3D globinsko in površinsko skeniranje. Ločljivost je odvisna od velikosti vzorca, njegove gostote, atomskega števila in debeline. Poleg osnovne opreme je na voljo dodatna oprema za določanje in-situ natezne in tlačne trdnosti in za staranje pri povišanj/znižani temperaturi. Možno je opazovati mokre ali nasičene vzorce.</t>
  </si>
  <si>
    <t xml:space="preserve">Equipment is used for 3D structural and surface visualisation. Resolution is dependent on size of the sample, its density, atomic number and thickness. Beisde basic equipment, environmnetal chamber (heating-cooling) and stage for in-situ tensile and compressive experiments are available. Scanning of wet and humid samples is also possible.  </t>
  </si>
  <si>
    <t>2829499     2829400         2829401     3251999    3251900</t>
  </si>
  <si>
    <t>https://www.zag.si/raziskave-in-razvoj/seznam-opreme/seznam-opreme-podrobno/?id=17</t>
  </si>
  <si>
    <t>Paket 14: 64       Paket 19: 118</t>
  </si>
  <si>
    <t>J4-4546
J1-3026</t>
  </si>
  <si>
    <t>15
45</t>
  </si>
  <si>
    <t>RSF</t>
  </si>
  <si>
    <t>SISTEM ZA TEST.NESATURIRANIH ZEMLJIN</t>
  </si>
  <si>
    <t>Unsaturated Soil Testing System</t>
  </si>
  <si>
    <t>Oprema omogoča direktne meritve pornega tlaka za potrebe določevanja matrične sukcije na delnosaturiranih zemljinah. Porozne ploščice s točko vstopa zraka 500 ali 1500 kPa za testiranje nesaturiranih zemljin.</t>
  </si>
  <si>
    <t>Equipment provides a direct measurement of pore water pressure for the measurement of matric suction on partly saturated soils. High-air-entry porous disc (either 500 or 1500kPa) for unsaturated soil testing</t>
  </si>
  <si>
    <t>https://www.zag.si/raziskave-in-razvoj/seznam-opreme/seznam-opreme-podrobno/?id=75</t>
  </si>
  <si>
    <t>SPEKTROMETER OES OPTIČNI EMISIJSKI</t>
  </si>
  <si>
    <t>Optical Emission Spectroscope</t>
  </si>
  <si>
    <t>kemijska analiza kovin</t>
  </si>
  <si>
    <t>chemical analysis of metals</t>
  </si>
  <si>
    <t>https://www.zag.si/raziskave-in-razvoj/seznam-opreme/seznam-opreme-podrobno/?id=31</t>
  </si>
  <si>
    <t>Tribokorozimeter - Sistem za karakterizacijo mehansko-korozijskih procesov - I. sklop</t>
  </si>
  <si>
    <t>Tribocorrosimeter</t>
  </si>
  <si>
    <t>Use of the equipment is possible and depends upon the preliminary agreement. The equipment can be used only by qualified and authorized person. The study cost depends of the complexy of the experiment.</t>
  </si>
  <si>
    <t>Tribokorozimeter je naprava za določanje tako triboloških lastnosti  (pin on disc in recipročni kontakt) materiala kot tudi korozijskih lastnosti, ločeno ali v skupnem delovanju. Tribokorozimeter obsega tudi profilometer za določanje hrapavosti in obrabe materiala.</t>
  </si>
  <si>
    <t>Tribocorrsimeter is an equipment for determination of tribocorrosive characteristics of metal material (pin on disc and reciprocating sliding contact) as well as abrasive and corrosion properties alone. Tribocorrosimeter includes prophylometer for determination of roughness and abrasive wear of the material.</t>
  </si>
  <si>
    <t>2761400   2761499</t>
  </si>
  <si>
    <t>https://www.zag.si/raziskave-in-razvoj/seznam-opreme/seznam-opreme-podrobno/?id=26</t>
  </si>
  <si>
    <t>Slavko Pandža</t>
  </si>
  <si>
    <t>Univerzalni stroj za določanje mehanskih lastnosti do 2500 kN</t>
  </si>
  <si>
    <t>2004, 2017 nadgradnja</t>
  </si>
  <si>
    <t>Universal testing machine ZWICK Z2500Y + nadgradnja 2017</t>
  </si>
  <si>
    <t>866.749,28, 175.277,89 nadgdadnja</t>
  </si>
  <si>
    <t>Oprema je dostopna po predhodnem dogovoru, uporablja pa jo lahko le za to usposobljena in pooblaščena oseba.</t>
  </si>
  <si>
    <t>Equipment is available by preliminary arrangement, but it can be used only by qualified and authorized person.</t>
  </si>
  <si>
    <t>Za izvajanje nateznih, tlačnih in upogibnih preskusov za kovine, beton in les. Stroj je opremljen z digitalno merilno opremo in kontrolno elektroniko ter programsko opremo za izvajanje nateznih, tlačnih in upogibnih preskusov. Maksimalna sila 2500 kN, delovni gib s hidravličnimi čeljustmi max. 2000 mm. Z opremo izvajamo tudi nestandarne preskuse po željah strank. Na opremi izvajamo preskušanja v sklopu certificiranja in priprave slovenskih tehničnih soglasij.</t>
  </si>
  <si>
    <t xml:space="preserve">For carrying out tensile, compresion and benting tests for metals, concrete and wood. Machine is equiped with digial mesurment and control electronics and software for tensile, compresion and bending tests. Fmax, at least 2500 kN, tewst stroke with hydraulic grips at least 2000mm.  With machine perform also non-standard test on request of customer. With machine we perform tests for certificatoin of products and preparation of Slovenian tehnical approvals. </t>
  </si>
  <si>
    <t>2507800     2507898    2507899   2507900      2507998    2507999    2507801</t>
  </si>
  <si>
    <t>https://www.zag.si/raziskave-in-razvoj/seznam-opreme/seznam-opreme-podrobno/?id=29</t>
  </si>
  <si>
    <t>1502-001</t>
  </si>
  <si>
    <t>Vilma Ducman</t>
  </si>
  <si>
    <t>Živosrebrni porozimeter</t>
  </si>
  <si>
    <t>Mercury Porosimeter Autopore IV 9510</t>
  </si>
  <si>
    <t xml:space="preserve">Oprema zaradi rokovanja s Hg ni splošno dostopna. Uporablja jo lahko le za to usposobljena in pooblaščena oseba. Pogoji dostopa (cena in čas) se oblikujejo glede na število meritev in zahtevnost vzorca individualno za vsakega naročnika. </t>
  </si>
  <si>
    <t>Equipment is not generally available due to handling with mercury. It can be used only by trained and authorised personnel. Services conditions (costs, time) are being arranged individually based on number of measurements and complexity of sample.</t>
  </si>
  <si>
    <t>Oprema deluje v območju tlaka do 414 MPa, kar omogoča določitev por s premerom od 360 µm do 0.003 µm. Ločljivost meritev pri vtiskanju in iztiskanju je najmanj 0.1 mL volumna živega srebra. Parametri, ki se jih da določiti, so: celokupni volumen por, porazdelitev velikosti por, delež poroznosti, gostota materiala ter transportne lastnosti zgradbe sistema por.</t>
  </si>
  <si>
    <t>The equipment works within the pressure range from almost zero up to 414 MPa, which makes it possible to measure pore diameters with sizes ranging from 360 µm to 0.003 µm. Data resolution is better than 0.1 mL for mercury intrusion and extrusion volumes. Prameters that can be determined: total pore volume, pore size distribution, percent porosity, density of the material, transport properties of the pore structure.</t>
  </si>
  <si>
    <t>2615100     2615199</t>
  </si>
  <si>
    <t>https://www.zag.si/raziskave-in-razvoj/seznam-opreme/seznam-opreme-podrobno/?id=6</t>
  </si>
  <si>
    <t>J2-3035</t>
  </si>
  <si>
    <t>Nataša Knez</t>
  </si>
  <si>
    <t>ANALIZATOR PLINOV FTIR</t>
  </si>
  <si>
    <t>FTIR Gas Analyser</t>
  </si>
  <si>
    <t>v roku enega meseca po predhodni najavi samo ob prisotnosti strokovnjaka ZAG</t>
  </si>
  <si>
    <t>within one month by appointment only, in the presence of an expert from ZAG</t>
  </si>
  <si>
    <t>Naprava omogoča sprotno merjenje koncentracije strupenih plinov, ki se sproščajo pri gorenju</t>
  </si>
  <si>
    <t>The device allows simultaneous measurement of the concentration of toxic gases emitted during combustion</t>
  </si>
  <si>
    <t>https://www.zag.si/raziskave-in-razvoj/seznam-opreme/seznam-opreme-podrobno/?id=64</t>
  </si>
  <si>
    <t>KONUSNI KALORIMETER</t>
  </si>
  <si>
    <t>2015, nadgradnja 2018</t>
  </si>
  <si>
    <t>Cone Calorimeter</t>
  </si>
  <si>
    <t>Naprava omogoča spremljanje mase, sproščanja toplote, koncentracije O2, CO2, CO, temperature, prosojnosti dimnih plinov med obremenitvijo vzorca s toplotnim sevanjem do 50 kW/m2. Programska oprema omogoča oceno razreda odziva preskušanega proizvoda na ogenj. Mogoča povezava in meritev sestave dimnih plinov s FTIR.</t>
  </si>
  <si>
    <t>Measurement of mass loss rate, rate of heat release, concentration of O2, CO2, CO, temperature, smoke release rate during radiant heat of up to 50 kW/m2. Software allowes prediction of classification of reaction to fire of product. Possible measurement of released gases with FTIR.</t>
  </si>
  <si>
    <t>2959500     2959501         2959502</t>
  </si>
  <si>
    <t>https://www.zag.si/raziskave-in-razvoj/seznam-opreme/seznam-opreme-podrobno/?id=65</t>
  </si>
  <si>
    <t>DIMNA KOMORA</t>
  </si>
  <si>
    <t>Smoke Density Chamber</t>
  </si>
  <si>
    <t>Zrakotesna komora za merjenje specifične optične gostote dima in izgube mase pri gorenju vzorca, izpostavljenega toplotnemu sevanju do 50 kW/m2. Mogoča povezava in meritev sestave dimnih plinov s FTIR.</t>
  </si>
  <si>
    <t xml:space="preserve">Airtight chamber for measurement of specific optical density of smoke and mass loss of product exposed to radiant heat of up to 50 kW/m2. Possible measurement of released gases with FTIR.  </t>
  </si>
  <si>
    <t>https://www.zag.si/raziskave-in-razvoj/seznam-opreme/seznam-opreme-podrobno/?id=66</t>
  </si>
  <si>
    <t>1502-004</t>
  </si>
  <si>
    <t>Peter Nadrah</t>
  </si>
  <si>
    <t>NAPRAVA ZA MERITEV VELIKOSTI DELCEV IN ZETA POTENCIALA</t>
  </si>
  <si>
    <t>Instrument for particle sizing and zeta potential measurement</t>
  </si>
  <si>
    <t>Dostop je možen po predhodnem dogovoru z vodjo laboratorija.</t>
  </si>
  <si>
    <t>Access is possible in agreement with the head of the laboratory.</t>
  </si>
  <si>
    <t>Oprema je namenjena merjenju velikosti delcev v suspenzijah, meritvi zeta potenciala in določitvi izoelektrične točke s titracijo.</t>
  </si>
  <si>
    <t>The instrument is used for measurement of particle sizes in suspensions, of zeta potential and determinataion of isoelectric point.</t>
  </si>
  <si>
    <t>https://www.zag.si/raziskave-in-razvoj/seznam-opreme/seznam-opreme-podrobno/?id=71</t>
  </si>
  <si>
    <t>Tomislav Tomše</t>
  </si>
  <si>
    <t>KOMORA TIP IWB-600 CCK ZA PRESKUŠANJE NOTRANJE ODPORNOSTI</t>
  </si>
  <si>
    <t>Chamber for measurement of internal durability</t>
  </si>
  <si>
    <t>po predhodnem dogovoru samo ob navzočnosti operaterja</t>
  </si>
  <si>
    <t>Access is possible in agreement with the head of the laboratory and under supervision of the operator</t>
  </si>
  <si>
    <t>Preizkušanje notranje odpornosti betona proti zmrzovanju in tajanju</t>
  </si>
  <si>
    <t>Testing of internal durabitily of concrete against freezing and melting</t>
  </si>
  <si>
    <t>https://www.zag.si/raziskave-in-razvoj/seznam-opreme/seznam-opreme-podrobno/?id=59</t>
  </si>
  <si>
    <t>DIGESTORIJ TIP TA 1500/ST HEMLING</t>
  </si>
  <si>
    <t>Fume hood</t>
  </si>
  <si>
    <t>Digestoriji so namenjeni izvajanju kemijskih reakcij, kjer so uporabljene nevarne ali hlapne kemikalije.</t>
  </si>
  <si>
    <t>Fume hoods are used for carrying out chemical reactions involving dangerous or volatile chemicals.</t>
  </si>
  <si>
    <t>2913600          2913500          2913800          2913700</t>
  </si>
  <si>
    <t>https://www.zag.si/raziskave-in-razvoj/seznam-opreme/seznam-opreme-podrobno/?id=72</t>
  </si>
  <si>
    <t>Mateja Štefančič</t>
  </si>
  <si>
    <t>REOMETER MODULARNI OSCILACIJSKI MCR 302</t>
  </si>
  <si>
    <t>MCR rheometer</t>
  </si>
  <si>
    <t>Dostop do opreme je možen po predhodnem dogovoru s skrbnikom opreme in samo ob navzočnosti enega od usposobljenih operaterjev</t>
  </si>
  <si>
    <t>Access is possible in agreement with the person responsible for the equipment and only under the supervision of one of the qualified operators</t>
  </si>
  <si>
    <t>Preizkušanje reoloških lastnosti anorganskih veziv ali drugih tekočih do viskoplastičnih materialov v rotaciji in oscilaciji, v odvisnosti od časa in temperature (-40° - +200 °C). Preizkušanje reoloških značilnosti bitumnov po standardiziranih metodah SIST EN 14470 - Ugotavljanje kompleksnega strižnega modula in faznega kota - DSR), EN 16659 - Multiple Stress Creep and Recovery Test - MSCRT.</t>
  </si>
  <si>
    <t>Testing of the rheological properties of inorganic binders and other liquid to viskoplastic materials in the rotation and/or oscillation mode as a function of time and temperature (-40 ° - 200 ° C). Testing rheological characteristics of bituminous binders using standardized methods SIST EN 14470 - Determination of complex shear modulus and phase angle - DSR), EN 16659 - Multiple Stress Creep and Recovery Test - MSCRT.</t>
  </si>
  <si>
    <t>2983100          2982900          2983000</t>
  </si>
  <si>
    <t>https://www.zag.si/raziskave-in-razvoj/seznam-opreme/seznam-opreme-podrobno/?id=74</t>
  </si>
  <si>
    <t>J4-4546</t>
  </si>
  <si>
    <t>15
15</t>
  </si>
  <si>
    <t>Aleš Traven</t>
  </si>
  <si>
    <t>KOMORA UV MODEL Q-SUN XE-3</t>
  </si>
  <si>
    <t>Q SUN chamber</t>
  </si>
  <si>
    <t>Dostop je možen po predhodnem dogovoru z vodjo laboratorija. Oprema se uporablja za daljše teste, ki trajajo tudi do več mesecev, cena v €/uro je preračunana na 24 ur</t>
  </si>
  <si>
    <t>Access is possible in agreement with the head of the laboratory. Equipment is used for longer exposures, that last up to few months, price in €/hour is calculated per 24 hours</t>
  </si>
  <si>
    <t xml:space="preserve">Komora je namenjena izpostavi vzorcev pospešenemu umetnemu staranju (simulacija vremenskih razmer): UV sevanje, pršenje z vodo, spreminjanje temperature in relativne vlage. </t>
  </si>
  <si>
    <t>Chamber is used for exposure the samples to accelerating artifical ageing (simulation of weather conditions): UV exposure, rainning, cycling different temperature and relative humidity</t>
  </si>
  <si>
    <t>https://www.zag.si/raziskave-in-razvoj/seznam-opreme/seznam-opreme-podrobno/?id=73</t>
  </si>
  <si>
    <t>Sabina Dolenec</t>
  </si>
  <si>
    <t>IZOTERMNI KALORIMETER TAM Air 8</t>
  </si>
  <si>
    <t>Isothermal calorimeter Tam Air 8</t>
  </si>
  <si>
    <t>Izotermni kalorimeter kontinuirano meri in prikazuje toplotni tok, ki nastane kot posledica različnih reakcij v preiskanem vzorcu in je učinkovita metoda pri študiju procesa hidratacije cementnih past, malt ali betonov pri konstantni temperaturi.</t>
  </si>
  <si>
    <t>Isothermal calorimeter continuously measures and displays the heat flow, as a result of various reactions. It is an effective method in studying the hydration of cement pastes, mortars or concrete at a constant temperature.</t>
  </si>
  <si>
    <t>3020800          3020801</t>
  </si>
  <si>
    <t>https://www.zag.si/raziskave-in-razvoj/seznam-opreme/seznam-opreme-podrobno/?id=67</t>
  </si>
  <si>
    <t>Barbara Likar</t>
  </si>
  <si>
    <t>MERILNIK PREPUSTNOSTI GEOSINTETIKOV</t>
  </si>
  <si>
    <t>Instrument for testing the water permeability of geotextiles, fleeces and related materials.</t>
  </si>
  <si>
    <t>Inštrument je namenjen merjenju vodoprepustnosti geotekstilov in podobnih materialov.</t>
  </si>
  <si>
    <t xml:space="preserve">The instrument is used for measurement water permeability of geotextiles and other similar materials. </t>
  </si>
  <si>
    <t>https://www.zag.si/raziskave-in-razvoj/seznam-opreme/seznam-opreme-podrobno/?id=78</t>
  </si>
  <si>
    <t>BAT HIDRAVLIČNI 1000 kN MTS</t>
  </si>
  <si>
    <t>Hydraulic actuator 1000kN</t>
  </si>
  <si>
    <t>Za izvajanje dinamičnih obremenitev konstrukcijskih elementov</t>
  </si>
  <si>
    <t>For application of dynamic loading of structural elements</t>
  </si>
  <si>
    <t>https://www.zag.si/raziskave-in-razvoj/seznam-opreme/seznam-opreme-podrobno/?id=79</t>
  </si>
  <si>
    <t>KOMORA HIGROTERMALNA TIP TVK-30/85</t>
  </si>
  <si>
    <t>Hygrothermal Chamber TVK-30/85</t>
  </si>
  <si>
    <t>Komora za vzpostavitev in cikliranje higro-termalnih razmer, v temperaturnem območju od -30°C do 85°C in območju relativne vlažnosti od 10% do 98%, namenjena za testiranje higrotermalnega odziva oziroma pospešenega staranja velikih vzorcev (npr. ETICS z ometom)</t>
  </si>
  <si>
    <t>Chamber for sustaining and cycling of hygro-thermal conditions, in the temperature range from -30°C to 85°C and in the relative humidity range from 10% to 98%, intended for hygrothermal behavior testing or accelerated aging of large samples (e.g. ETICS with rendering)</t>
  </si>
  <si>
    <t>https://www.zag.si/raziskave-in-razvoj/seznam-opreme/seznam-opreme-podrobno/?id=80</t>
  </si>
  <si>
    <t>Janez Bernard</t>
  </si>
  <si>
    <t>22313 </t>
  </si>
  <si>
    <t>STROJ TRGALNI ZWICK Z100-SN S PRIBOROM-NADGRADNJA</t>
  </si>
  <si>
    <t>1997, 2017 nadgradnja</t>
  </si>
  <si>
    <t>Universal testing machine ZWICK Z100 + upgrade 2017</t>
  </si>
  <si>
    <t>250.942,5, 116.260,51 nadgradnja</t>
  </si>
  <si>
    <t>Univerzalni preskusni stroj se uporablja za določanje nateznih, strižnih in ostalih mehanskih lastnosti materialov</t>
  </si>
  <si>
    <t xml:space="preserve">The universal testing machine is ussually used for determination of tensile, compressive and other mechanical properties of the materials  </t>
  </si>
  <si>
    <t>2302300    2302301</t>
  </si>
  <si>
    <t>https://www.zag.si/raziskave-in-razvoj/seznam-opreme/seznam-opreme-podrobno/?id=18</t>
  </si>
  <si>
    <t>KALORIMETER BOMBNI 6200CL S SISTEMOM ZA DOVAJANJE</t>
  </si>
  <si>
    <t xml:space="preserve">Isoperibolic bomb calorimeter </t>
  </si>
  <si>
    <t>Določitev sežigne toplote (PCS)</t>
  </si>
  <si>
    <t>Determination of gross heat of combustion (PCS)</t>
  </si>
  <si>
    <t>https://www.zag.si/raziskave-in-razvoj/seznam-opreme/seznam-opreme-podrobno/?id=81</t>
  </si>
  <si>
    <t>Andrej Kranjc</t>
  </si>
  <si>
    <t>Stiskalnica Instron hidravlična Univerzalna + nadgradnja s 250 kN hidravličnimi čeljustmi s črpalko za Instron 1342</t>
  </si>
  <si>
    <t>1988 + 2018 nadgradnja</t>
  </si>
  <si>
    <t xml:space="preserve">250 kN hydraulic grips with grip power supply for Instron 1342 </t>
  </si>
  <si>
    <t>185.588,37, nadgradnja 42.928,75</t>
  </si>
  <si>
    <t>Uporablja se za dinamičneo preskušanje armaturnega jekla</t>
  </si>
  <si>
    <t>It is used for fatigue test on reinforcing steel bars</t>
  </si>
  <si>
    <t>1621000          1621001</t>
  </si>
  <si>
    <t>https://www.zag.si/raziskave-in-razvoj/seznam-opreme/seznam-opreme-podrobno/?id=83</t>
  </si>
  <si>
    <t>10
20</t>
  </si>
  <si>
    <t>Maček Roman</t>
  </si>
  <si>
    <t>Zamrzovalno odtaljevalna komora</t>
  </si>
  <si>
    <t>Freezing thawing chamber</t>
  </si>
  <si>
    <t>Zamrzovalna odtaljevalna komora je posebej konstruirana in izdelana v skladu z zahtevami zamrzovalno odtaljevalnega postopka po standardih EN 1348:2007, EN 10545:1995 in EN 539-2:2013. Posebnost komore je predvsem v kombinaciji naprave komora-kopel in popolnoma avtomatiziranem postopku zamrzovanja v zraku in odtaljevanja v vodi, brez premeščanja vzorcev. Naprava je opremljena z mikroprocesorskim krmilnikom DPC-420, ki omogoča popolnoma avtomatizirano in v celoti programabilno vodenje procesa. Območje: min - 20 °C; max. 50 °C</t>
  </si>
  <si>
    <t>The freezing thawing chamber is specially designed and manufactured in accordance with the requirements of the freezing thawing process according to EN 1348: 2007, EN 10545: 1995 and EN 539-2: 2013. The specialty of the chamber is especially in the combination of the chamber-bath device and the fully automated process of freezing in the air and thawing in water, without moving samples. The device is equipped with a microprocessor controller DPC-420, which allows fully automated and fully programmable process control. Range: min - 20 ° C; max. 50 ° C</t>
  </si>
  <si>
    <t>https://www.zag.si/raziskave-in-razvoj/seznam-opreme/seznam-opreme-podrobno/?id=118</t>
  </si>
  <si>
    <t>J2-4424</t>
  </si>
  <si>
    <t>Lidija Ržek</t>
  </si>
  <si>
    <t>Reometer modularni MCR 102 + Peltier kapa</t>
  </si>
  <si>
    <t>312880          3128801          3128802</t>
  </si>
  <si>
    <t>IZOTERMNI KALORIMETER TAM Air 3</t>
  </si>
  <si>
    <t>Isothermal calorimeter Tam Air 3</t>
  </si>
  <si>
    <t>Ana Mladenović</t>
  </si>
  <si>
    <t>Masni spektrometer z induktivno sklopljeno plazmo, AGILENT 7900 ORS ICP-MS</t>
  </si>
  <si>
    <t>Agilent Technologies, Inc., 5301 Stevens Creek Blvd.
Santa Clara, CA 95051
United States</t>
  </si>
  <si>
    <t xml:space="preserve">ICP-MS je zmogljiva, hitra tehnika multielementne analize za določevanje elementov v okviru nizkih mej zaznavnosti, tudi do ng/L, z relativnim standardnim odklonom ± 2 % </t>
  </si>
  <si>
    <t>ICP-MS is a powerful, fast multi-element analysis technique for determination of elements within low detection limits, even up to ng / L, with a ± 2% relative standard deviation.</t>
  </si>
  <si>
    <t>3161600
3161699</t>
  </si>
  <si>
    <t>https://www.zag.si/raziskave-in-razvoj/seznam-opreme/seznam-opreme-podrobno/?id=85</t>
  </si>
  <si>
    <t>N2-0320
J2-3035
J1-4413
J1-3029</t>
  </si>
  <si>
    <t>Razni
Razni
Razni
Razni</t>
  </si>
  <si>
    <t>5
30
15
20</t>
  </si>
  <si>
    <t>M-ERA.NET Transition</t>
  </si>
  <si>
    <t>Primož Oprčkal</t>
  </si>
  <si>
    <t>STISKALNICA ZA DOLOČ. TLAČNE TRDNOSTI TONI TECHNIK</t>
  </si>
  <si>
    <t>PRESSURE DETERMINATION PRESS TONI TECHNIK</t>
  </si>
  <si>
    <t>Stiskalnica za serijsko določanje mehanskih lastnosti gradbenega materiala ToniPRAX služi za določanje  statičnega tlaka, nateznega in upogibnega preskušanja. S tlačnim obremenitvenim okvirjem se lahko izvedejo poskusi do 300 kN, za upogibno preskušanje pa do 10 kN. Celotna konfiguracija in vse tehnične podrobnosti so zasnovane za preskušanje prizem 40 x 40 x 160 mm3, vendar je z dodatnimi nastavki možno preskušanje tudi manjših vzorcev nekonvencionalnih dimenzij. Možno je kontrolirati tudi razpon med osmi pri 3-točkovnem preskušanju upogibne trdnosti. ToniTROL (model 0510), s katerim krmilimo napravo, je narejen po svoji izvedbi in predvideni uporabi v skladu z DIN EN 196-1, ISO 679, ASTM C349, ASTM C109, DIN 51220 in DIN EN ISO 7500-1 kot samodejni servohidravlični preskusni stroj v razredu natančnosti 1.</t>
  </si>
  <si>
    <t>Compression and Bending Test Plant ToniPRAX is used for measuring mechanical properties of building materials, i.e. static pressure, tensile and bending tests. Tests up to 300 kN can be performed with a compression test frame and up to 10 kN for flexural testing. The entire configuration and all technical details are designed for testing 40 x 40 x 160 mm3 prisms, but with additional attachments, it is possible to test even smaller samples of unconventional dimensions. It is also possible to control the range between the axes in a 3-point flexural strength test. ToniTROL (model 0510), with which we control the device, is made according to its design and intended use in accordance with DIN EN 196-1, ISO 679, ASTM C349, ASTM C109, DIN 51220 and DIN EN ISO 7500-1 as an automatic servo-hydraulic test machine in the accuracy class 1.</t>
  </si>
  <si>
    <t>https://www.zag.si/raziskave-in-razvoj/seznam-opreme/seznam-opreme-podrobno/?id=117</t>
  </si>
  <si>
    <t>J4-4546
N2-0320
J2-3035
J1-3026</t>
  </si>
  <si>
    <t>10
10
10
10</t>
  </si>
  <si>
    <t>J1-50032</t>
  </si>
  <si>
    <t>ANALIZATOR ASFALTA INFRATEST CUBE TIP 20-11600</t>
  </si>
  <si>
    <t>ASPHALT ANALYZER INFRATEST CUBE TYPE 20-11600</t>
  </si>
  <si>
    <t>Analizator asfalta razdeli asfaltno mešanico na osnovni komponenti: agregat inn bitumen. Omogoča analizo asfaltnih mešanic, ki vsebujejo gumi bitumen.</t>
  </si>
  <si>
    <t>The asphalt analyzer divides the asphalt mixture into basic components: aggregate and bitumen. It allows the analysis of asphalt mixtures containing rubber bitumen.</t>
  </si>
  <si>
    <t>OPTIČNO MERILNI SISTEM 3D GOM ARAMIS SRS Z DODATKI</t>
  </si>
  <si>
    <t>Optical deformation measurement system GOM ARAMIS SRX</t>
  </si>
  <si>
    <t>Brezkontaktna meritev 
prostorskih pomikov in deformacij 
izbranih tarč ali dela površine. 
Sistem temelji na principih 
bližnjeslikovne stereofotogrametrije.</t>
  </si>
  <si>
    <t>Non contact measurement 
of 3d displacement and deformation 
of selected targets or surface. 
The system is based on the principles 
of close range stereophogrammetry.</t>
  </si>
  <si>
    <t>3179000
3179099</t>
  </si>
  <si>
    <t>https://www.zag.si/raziskave-in-razvoj/seznam-opreme/seznam-opreme-podrobno/?id=109</t>
  </si>
  <si>
    <t>N2-0280</t>
  </si>
  <si>
    <t>ANALIZATOR TOC/TN MULTI N/C 3100 (CLD) Z AS VARIO</t>
  </si>
  <si>
    <t>Multi N/C analyzer (CLD) with AS Vario</t>
  </si>
  <si>
    <t xml:space="preserve">Oprema se uporablja za določevanje organske snovi in dušika v trdnih in tekočih vzorcih. </t>
  </si>
  <si>
    <t xml:space="preserve">Analyzer is used for determination of organic carbon and nitrogen in solid and liquid samples. </t>
  </si>
  <si>
    <t>3180000
3180099</t>
  </si>
  <si>
    <t>https://www.zag.si/raziskave-in-razvoj/seznam-opreme/seznam-opreme-podrobno/?id=104</t>
  </si>
  <si>
    <t>J1-4413
J1-3029</t>
  </si>
  <si>
    <t>10
5</t>
  </si>
  <si>
    <t>ERA-MIN3 CO2TREAT
M-ERA.NET Transition</t>
  </si>
  <si>
    <t>Laserski analizator porazdelitve velikosti in oblike delcev</t>
  </si>
  <si>
    <t>Laser particle size and shape distribution analyzer</t>
  </si>
  <si>
    <t>Določanje porazdelitve velikosti delcev drobnozrnatih vzorcev (10 nm - 2 mm) v disperziji ali v turbulentnem toku zraka in slikovni prikaz oblike delcev na podlagi dinamične analize slike</t>
  </si>
  <si>
    <t xml:space="preserve">Particle size distribution analysis of particulate materials (10 nm - 2 mm) in dry and wet mode and dinamic image analysis to analyse shape of examined particles </t>
  </si>
  <si>
    <t>3182600
3182699</t>
  </si>
  <si>
    <t>https://www.zag.si/raziskave-in-razvoj/seznam-opreme/seznam-opreme-podrobno/?id=107</t>
  </si>
  <si>
    <t>Andreja Pondelak</t>
  </si>
  <si>
    <t>Vakuumsko tlačna komora VPT-135</t>
  </si>
  <si>
    <t>Vacuum pressure chamber VPT-135</t>
  </si>
  <si>
    <t>Komora  omogoča:  Vakuumsko tlačno impregnacijo, termično modifikacijo lesa in drugih materialov v vakuumu,  sušenje v vakuumu in/ali pri povišani temperaturi, dezinfekcijo materialov pri povišani temperaturi in tlaku. Vse postopke je možno izvajati tudi v različnih atmosferah (npr: N2, CO2, Ar).</t>
  </si>
  <si>
    <t>The chamber enables: Vacuum pressure impregnation, thermal modification of wood and other materials in vacuum, drying in vacuum and / or at elevated temperature, disinfection of materials at elevated temperature and pressure. All procedures can also be performed in different atmospheres (eg: N2, CO2, Ar).</t>
  </si>
  <si>
    <t>3189300
3189399</t>
  </si>
  <si>
    <t>https://www.zag.si/raziskave-in-razvoj/seznam-opreme/seznam-opreme-podrobno/?id=103</t>
  </si>
  <si>
    <t>3D sistem za merjenje in analizo geometrijskih odstopanj okroglih profilov</t>
  </si>
  <si>
    <t>3D system for measuring and analyzing geometric deviations of round profiles</t>
  </si>
  <si>
    <t>Oprema omogoča zajem 3D slike armaturne palice s premerom do 50 mm z avtomatsko izmero njenih osnovnih lastnosti (nominalni premer, orientacija, razporeditev in višina reber) in natančno merjenje korozijskih poškodb po izpostavi v agresivnih okoljih. Z natančnimi izmerami globin lokalnih korozijskih poškodb, obsegom poškodovane površine, njeno topografijo, zmanjšanjem preseka palice in volumnom korodiranega materiala oprema omogoča natančno analizo korozijskih poškodb, iz katere je možen izračun lokalnih in generalnih korozijskih hitrosti.</t>
  </si>
  <si>
    <t>The equipment enables the capture of a 3D image of a reinforcing bar with a diameter of up to 50 mm with automatic measurement of its basic properties (nominal diameter, orientation, distribution and height of ribs) and accurate measurement of corrosion damage after exposure in aggressive environments. By accurately measuring the depths of local corrosion damage, the extent of the damaged surface, its topography, the reduction of the bar cross-section and the volume of corroded material, the equipment allows a precise analysis of the corrosion damage from which it is possible to calculate local and general corrosion rates.</t>
  </si>
  <si>
    <t>3188900
3188999</t>
  </si>
  <si>
    <t>https://www.zag.si/raziskave-in-razvoj/seznam-opreme/seznam-opreme-podrobno/?id=108</t>
  </si>
  <si>
    <t>SISTEM MERILNI TROKANALNI AVT.ZA MERJ.KONC.KISIKA</t>
  </si>
  <si>
    <t xml:space="preserve">Three-channel measuring system for measuring of oxygen concentration </t>
  </si>
  <si>
    <t xml:space="preserve">Merilni sistem se uporablja pri požarnih preskusih, kjer se spremlja časovni potek koncentracije kisika v dimnih plinih na več mernih mestih </t>
  </si>
  <si>
    <t>The measuring system is used in fire tests, where the time course of the oxygen concentration in the flue gases is monitored at several measuring points.</t>
  </si>
  <si>
    <t>3200700
3200799</t>
  </si>
  <si>
    <t>https://www.zag.si/raziskave-in-razvoj/seznam-opreme/seznam-opreme-podrobno/?id=105</t>
  </si>
  <si>
    <t>20
10</t>
  </si>
  <si>
    <t>Erika Švara Fabjan (sprememba skrbnika opreme s 1.1.2021)</t>
  </si>
  <si>
    <t>SPEKTROFOTOMETER LAMBDA 1050 UV-VIS Z INTEG. SFERO</t>
  </si>
  <si>
    <t>LAMBDA 1050 UV-VIS SPECTROPHOTOMETER WITH INTEGRATED SPHERE</t>
  </si>
  <si>
    <t>Instrument se uporablja za določevanje spektroskopskih lastnosti snovi v UV, vidnem in NIR območju. Možno je meriti presevano ali odbito svetlobo tekočih in trdnih vzorcev.</t>
  </si>
  <si>
    <t>Instrument is used for determination of spectroscopic properties of matter in UV, visible and NIR region. It is possible to measure transmitted or reflected light of liquid and solid samples.</t>
  </si>
  <si>
    <t>3206100
3206199</t>
  </si>
  <si>
    <t>https://www.zag.si/raziskave-in-razvoj/seznam-opreme/seznam-opreme-podrobno/?id=110</t>
  </si>
  <si>
    <t>J4-4546
V3-2323</t>
  </si>
  <si>
    <t>30
10</t>
  </si>
  <si>
    <t>N2-0188
J2-4441</t>
  </si>
  <si>
    <t>50
10</t>
  </si>
  <si>
    <t>Lina Završnik</t>
  </si>
  <si>
    <t>PEČ TALILNA ELEKTRIČNA XRFUSE1</t>
  </si>
  <si>
    <t>ELECTRIC FUSION MACHINE XRFUSE1</t>
  </si>
  <si>
    <t xml:space="preserve">Avtomatska električna talilna peč omogoča pripravo diskov za XRF analizo, omogoča doseganja visokih temperatur (1200°C), ter natančno in točno spremljanje temperature. Homogenizacija vzorca je dosežena s tresenjem, nagibanjem in spreminjanjem hitrosti.  
Možno je spreminjanje vseh talilnih parametrov: temperature, hitrosti mešanja in amplitude, časa delovanja.
</t>
  </si>
  <si>
    <t>The automatic electric fusion machine enables the preparation of glass disks for XRF analysis, enables the achievement of high temperatures (1200 ° C), and accurate and precise temperature monitoring. Homogenization of the sample is achieved by rocking, variable angle and speed. It is possible to change all melting parameters: temperature, mixing speed and amplitude, operating time.</t>
  </si>
  <si>
    <t>https://www.zag.si/raziskave-in-razvoj/seznam-opreme/seznam-opreme-podrobno/?id=116</t>
  </si>
  <si>
    <t>Sara Seršen</t>
  </si>
  <si>
    <t>IONSKI KROMATOGRAF - DIONEX INTEGRION HPIC SYSTEM</t>
  </si>
  <si>
    <t>ION CHROMATOGRAPH - DIONEX INTEGRION HPIC SYSTEM</t>
  </si>
  <si>
    <t>49776,01
71964,06</t>
  </si>
  <si>
    <t xml:space="preserve">Ionski kromatograf »Dionex Integrion HPIC System« podjetja Thermo Fisher Scientific je instrument za kvalitativno in kvantitativno analizo različnih ionov (na primer fluoridi, kloridi, sulfati, nitrati, fosfati, ipd.) v tekočih vzorcih. </t>
  </si>
  <si>
    <t xml:space="preserve">The "Dionex Integrion HPIC System" ion chromatography system from Thermo Fisher Scientific is an instrument for qualitative and quantitative analysis of several ions (fluorides, chlorides, sulfates, nitrates, phosphates, etc.) in liquid samples. </t>
  </si>
  <si>
    <t>3248800
november in december 
3248801</t>
  </si>
  <si>
    <t>5,85600117647059
8,47</t>
  </si>
  <si>
    <t>1,46400029411765
2,12</t>
  </si>
  <si>
    <t>https://www.zag.si/raziskave-in-razvoj/seznam-opreme/seznam-opreme-podrobno/?id=111</t>
  </si>
  <si>
    <t>N2-0320
J1-4413
J1-3029</t>
  </si>
  <si>
    <t>Razni
Razni
Razni</t>
  </si>
  <si>
    <t>5
5
5</t>
  </si>
  <si>
    <t>ERA-MIN3 CO2TREAT</t>
  </si>
  <si>
    <t>Erika Švara Fabjan</t>
  </si>
  <si>
    <t>KOMBINIRANI NAPRŠEVALNI SISTEM S KOVI. IN OGLJIKOM</t>
  </si>
  <si>
    <t>Combined system for  sputtering and carbon coating</t>
  </si>
  <si>
    <t>Naprševalni sistem se uporablja za pripravo neprevodnih vzorcev za SEM, TEM in FEGSEM mikroskope ter druge analitske metode, kjer je naprševanje z visoko ločljivostjo potrebno.</t>
  </si>
  <si>
    <t>The system is used to prepare non-conductive samples for SEM, TEM and FEGSEM microscopes and other analytical methods where high resolution analysis is required.</t>
  </si>
  <si>
    <t>3251699 3251600</t>
  </si>
  <si>
    <t>https://www.zag.si/raziskave-in-razvoj/seznam-opreme/seznam-opreme-podrobno/?id=115</t>
  </si>
  <si>
    <t xml:space="preserve">
J2-3035
N2-0188
J2-4441</t>
  </si>
  <si>
    <t>5
20
30</t>
  </si>
  <si>
    <t>Rok Vezočnik</t>
  </si>
  <si>
    <t>MERILNI SISTEM ZA DIG. GRAJ. OKOLJA LEICA RTC 360</t>
  </si>
  <si>
    <t>Metric 3D system for digitalization, modelling and analysis of geometry of the built environment</t>
  </si>
  <si>
    <t>Merilni instrument RTC360 švicarskega proizvajalca Leica Geosystems je trenutno najbolj produktivno-precizen statični laserski skener na trgu merske opreme. Njegove tehnične karakteristike omogočajo široko uporabo na področjih gradbeništva in arhitekture, industrije, kulturne dediščine, modeliranja BIM, obnov in rekonstrukcij, forenzike ipd. Instrument ima domet med 0,5 m – 130 m, poleg tega pa ga odlikuje velika hitrost zajema, visoka merska natančnost ter kakovostna fotografija, ki se lahko uporabi kot dodaten vir informacij pri evidentiranju stanja objektov v prostoru. Pomembna lastnost instrumenta je tudi njegova visoka stopnja avtomatizacije pri zajemu meritev na terenu, kar neposredno vpliva na hitrost in učinkovitost terenskega dela.</t>
  </si>
  <si>
    <t xml:space="preserve">Metric 3D system RTC360 designed by the Swiss manufacturer Leica Geosystems is currently the most productively-precise static laser scanner available. Its technical specifications enable its use in a wide range of interest areas from civil engineering and architecture to industry, cultural heritage, BIM modelling, building renovation and reconstruction, forensics etc. The instrument operates in the range of 0.5 m - 130 m and has a very high data acquisition speed and measuring precision. It also provides high quality photographic material which can be used as an additional source of information in the process of monitoring buildings and infrastructure. Moreover, the instrument operates via a highly automatized fieldwork protocol which allows for great efficiency when performing the measurements. </t>
  </si>
  <si>
    <t>3253399
3253300</t>
  </si>
  <si>
    <t>https://www.zag.si/raziskave-in-razvoj/seznam-opreme/seznam-opreme-podrobno/?id=114</t>
  </si>
  <si>
    <t>Majda Pavlin</t>
  </si>
  <si>
    <t>SISTEM MIKROVALOVNI MILESTONE 49010 ETHOS UP</t>
  </si>
  <si>
    <t>ETHOS UP Microwave Digestion System</t>
  </si>
  <si>
    <t>Mikrovalovni razkroj je pogosto uporabljena tehnika razgradnje organskih ali anorganskih vzorcev z uporabo različnih kislin pri čemer dobimo razkrojen vzorec, ki je namenjen za elementarno analizo kovin (merjeno z ICP-MS, IC-OES itd.). Razkroj pomeni razgradnjo vzorca pomočjo močnih kislin, kot so dušikova, žveplova, perklorova in druge  da dobimo vzorec v tekoči obliki (razkrojen vzorec mora biti prozoren, brez delcev usedlin). V teflonsko/kvarčno cev zatehtamo majhno količino vzorca (do 250 mg) in različne količine kislin. Količina in vrsta kisline, ki se uporablja za mikrovalovni razkroj je odvisna od sestave vzorca (kemijska in mineraloška sestava). Za geološke vzorce, industrijske, gradbene odpadke, sedimente in druge vzorce, ki vsebujejo silikate, je potrebna višja temperatura in dodatek HF kisline. Razkroj običajno traje nekje do ene ure, odvisno od kompleksnosti vzorca.</t>
  </si>
  <si>
    <t>Microwave digestion is a commonly used digestion technique to dissolve (digest) different organic or inorganic samples by using of various acids in order to prepare samples for elemental analsis (measured by ICP-MS, IC-OES etc.). Digestion means the decomposition of a sample in strong acids such as nitric, sulfuric, perchloric and other acids in order to obtain the sample in liquid form. Small amount of sample (up to 250 mg) and various volume of acids are weighed in the teflon/quartz tube. The amount and the type of the acid used for digestion depends on the sample composition (chemical and mineralogical composition) where higher temperature and the addition of HF acid are mostly needed for geological samples, industrial, construction and demolition waste, sediments and other samples contain silicates. Decomposition usually takes up to an hour, depending on the complexity of the sample.</t>
  </si>
  <si>
    <t>N2-0320</t>
  </si>
  <si>
    <t xml:space="preserve">KOMORA ZA PREIZKUŠANJE NOTRANJE ODPORNOSTI BETONA </t>
  </si>
  <si>
    <t>PEČ CEVNA ROTACIJSKA PROTHEM RTR15/120/1000-3Z</t>
  </si>
  <si>
    <t>Rotary tube furnace Protherm RTR 15/120/1000-3Z</t>
  </si>
  <si>
    <t>Rotacijska cevna peč omogoča izdelavo različnih materialov, kot so žganje cementnega klinkerja, priprava lahkih agregatov, termična aktivacija materialov za mineralne dodatke (npr. kalcinacija glin) itd. Peč ima tri neodvisne ogrevalne cone s skupno dolžino ogrevanja (3 × 330 mm) 1000 mm in maksimalno temperaturo žganja, ki jo pri uporabi rotacijske cevne peči lahko dosežemoo 1500 °C. Cev je izdelana iz ognjevzdržnega materiala, ki dobro prenaša temperaturne šoke, njen premer je Ø 120 mm in dolžina približno 2000 mm. Trenutno imamo na razpolago cev iz mullitne keramike, kar omogoča izvedbo eksperimentov pri temperaturi do 1300 °C. Prehod materiala med območji omogočata vrtenje (4–20 vrtljajev/min) in nagib cevi (do 15°).</t>
  </si>
  <si>
    <t>Rotary tube furnace enables the production of various materials, such as cement clinker, preparation of light aggregates, thermal activation of materials for mineral additives (e.g. clay calcination), etc. Furnace has 3 independent heating zones of total length (3x330mm) 1000mm. Maximum operation temperature of furnace is 1500 ° C but since we are currently using Mullite based tube the maximum allowed operating temperature is 1300 ° C. The tube is made of refractory material (e.g. mullite tube), which withstands temperature shocks, its diameter is Ø 120 mm and its length approx. 2000 mm The passage of material between the zones allows rotation (4-20 rpm) and tilt of the tube (up to 15 °).</t>
  </si>
  <si>
    <t>3273099
3273000</t>
  </si>
  <si>
    <t>https://www.zag.si/raziskave-in-razvoj/seznam-opreme/seznam-opreme-podrobno/?id=112</t>
  </si>
  <si>
    <t>KOMORA KLIMATSKA DINAMIČNA MFK 720 400 V</t>
  </si>
  <si>
    <t>Dynamic climatic chamber</t>
  </si>
  <si>
    <t>v pripravi</t>
  </si>
  <si>
    <t>in preparation</t>
  </si>
  <si>
    <t>Barbara Treppo Mekiš</t>
  </si>
  <si>
    <t>RAZISKOVALNO-MERILNI SISTEM ZA ZAJEMANJE ELEKT.</t>
  </si>
  <si>
    <t>3331600
3359700
3359800
3359900
3360000
3360100</t>
  </si>
  <si>
    <t>Obzorje 2020 MEZeroE</t>
  </si>
  <si>
    <t>Rok Rudolf</t>
  </si>
  <si>
    <t>SISTEM RAZISK.-MER.ZA USTVARJANJE IN ZAJEM AVDIO</t>
  </si>
  <si>
    <t>SISTEM RAZISKOVALNO - MERILNI ZA VZBUJANJE IN</t>
  </si>
  <si>
    <t>SISTEM ZA MEHANSKO PRESKUŠANJE MATERIALOV</t>
  </si>
  <si>
    <t>SYSTEM FOR MECHANICAL TESTING of MATERIALS</t>
  </si>
  <si>
    <t>Merilnik trdote DuraScan 70G5 proizvajalca EMCO-TEST Prüfmaschinen GmbH (Avstrija, http://www.emcotest.com/) s pripadajočo programsko opremo, nam omogoča meritve trdote po Vickersu (SIST EN 6507-1) v območju od 0,00025 - 62,5 kg (HV 0.00025 do HV 60).</t>
  </si>
  <si>
    <t>The DuraScan 70G5 hardness tester from EMCO-TEST Prüfmaschinen GmbH (Austria, http://www.emcotest.com/) with the associated software allows us to measure hardness according to Vickers (SIST EN 6507-1) in the range from 0.00025 - 62.5 kg (HV 0.00025 to HV 60).</t>
  </si>
  <si>
    <t>3350500
3350599</t>
  </si>
  <si>
    <t>https://www.zag.si/raziskave-in-razvoj/seznam-opreme/seznam-opreme-podrobno/?id=120</t>
  </si>
  <si>
    <t>SISTEM LABORATORIJSKI MERILNI IN NADZORNI CME</t>
  </si>
  <si>
    <t>3359300
3359400
3359500
3359600</t>
  </si>
  <si>
    <t>POSTAJA ROBOTSKA ZA DIGITALNO PROIZVODNJO KU-KA</t>
  </si>
  <si>
    <t>KU-KA ROBOTIC STATION FOR DIGITAL PRODUCTION</t>
  </si>
  <si>
    <t>L2-50045</t>
  </si>
  <si>
    <t>SPEKTROMETER OPTIČNI EMISIJSKI Z INDUKTIVNO PLAZMO</t>
  </si>
  <si>
    <t>INDUCTIVE PLASMA OPTICAL EMISSION SPECTROMETER</t>
  </si>
  <si>
    <t>Optično emisijska spektroskopija z induktivno sklopljeno plazmo (ICP-OES) je analizna tehnika, ki se uporablja za detekcijo različnih kemijskih elementov. To je vrsta emisijske spektroskopije, ki uporablja induktivno sklopljeno plazmo za produkcijo vzbujenih atomov in ionov, ki oddajajo elektromagnetno sevanje pri valovnih dolžinah, značilnih za določen element. Plazma je visokotemperaturni vir ioniziranega plina (običajno je to argona), ki ga vzdržujejo induktivno sklopljene električne tuljave pri visokih frekvencah (MHz). Temperatura plazme je v območju od 6000 do 10000 K. Intenzivnost emisij različnih valovnih dolžin svetlobe je sorazmerna s koncentracijami elementov v vzorcu.</t>
  </si>
  <si>
    <t>Inductively coupled plasma optical emission spectroscopy (ICP-OES) is an analytical technique used to detect various chemical elements. It is a type of emission spectroscopy that uses inductively coupled plasma to produce excited atoms and ions that emit electromagnetic radiation at wavelengths characteristic of a particular element. The plasma is a high-temperature source of ionised gas (usually argon) maintained at high frequencies (MHz) by inductively coupled electrical coils. The temperature of the plasma is in the range 6000 to 10000 K. The intensity of the emission of different wavelengths of light is proportional to the concentrations of the elements in the sample.</t>
  </si>
  <si>
    <t>3361200
3361299</t>
  </si>
  <si>
    <t>https://www.zag.si/raziskave-in-razvoj/seznam-opreme/seznam-opreme-podrobno/?id=119</t>
  </si>
  <si>
    <t>L7-3185
N2-0320</t>
  </si>
  <si>
    <t>35
40</t>
  </si>
  <si>
    <t>DIGESTORIJ DIM. 200X100X250</t>
  </si>
  <si>
    <t>SISTEM RAZISKOVALNO - MERILNI ZA OPTIČNO MERJENJE</t>
  </si>
  <si>
    <t>RESEARCH AND MEASUREMENT SYSTEM FOR OPTICAL MEASUREMENT</t>
  </si>
  <si>
    <t>Branka Mušič</t>
  </si>
  <si>
    <t>GNETILNI STROJ Z EKSTRUDERJEM IN PELETIRNIKOM</t>
  </si>
  <si>
    <t>KNEADER WITH EXTRUDER AND PELLETIZER</t>
  </si>
  <si>
    <t>Uporaba gnetilnega ekstrudorja LAB20 omogoča različne nastavitev in konfiguracije, tj. procesnih postopkov, s tem kvalitetnejše raziskave in boljše razumevanje tako materiala kot procesa ter naprej hitrejši razvoj v smeri zelene kemije in hitrejšo vzpostavitev nove (pilotne) proizvodnje. Upravljanje takšnega sistema pa je uporabniku prijazno, saj je digitalno vodeno preko zaslona, na katerem so ves čas vidne glavne spremenljivke procesa.</t>
  </si>
  <si>
    <t>The use of the LAB20 kneading extruder allows for different set-ups and configurations, i.e. process steps, thus allowing for better quality research and understanding of both the material and the process, as well as faster development towards green chemistry and faster set-up of new (pilot) production. The operation of such a system is user-friendly as it is digitally controlled via a screen where the main process variables are visible at all times.</t>
  </si>
  <si>
    <t>3370000
3370099</t>
  </si>
  <si>
    <t>https://www.zag.si/raziskave-in-razvoj/seznam-opreme/seznam-opreme-podrobno/?id=121</t>
  </si>
  <si>
    <t>5
5</t>
  </si>
  <si>
    <t>SISTEM ZA MEH. PRESKUŠANJE MAT- MIKROMERILEC TRDOT</t>
  </si>
  <si>
    <t>System for mechanical testing of materials</t>
  </si>
  <si>
    <t>Servohidravlični stroj z zmožnostjo aksialne obremenitve v natezni in tlačni smeri omogoča izvajanje tako statičnih kot dinamičnih preskušanj.
Osnovne karakteristike opreme:
območje sile: ± 1000 kN,
svetla širina stroja: 850 mm,
hod stroja: 1500 mm,
hod bata: 250 mm,
hidravlične zagozdne in samozatezne zagozdne čeljusti za:
natezni preskus jekla po EN ISO 6892-1:2019,
dinamični in natezni preskus armaturnega jekla ter armaturnih mrež po EN ISO 15630-1, 2:2019,
dinamični preskus pletenih pramen po EN ISO 15630-3:2019.
Nekatere metode mehanskega preskušanja so akreditirane pri Slovenski akreditaciji.</t>
  </si>
  <si>
    <t>A servo-hydraulic machine with axial load capability in both tensile and compressive directions enables both static and dynamic testing to be performed.
Basic features of the equipment:
– nominal force: ± 1000 kN,
– width of test space between columns: 800 mm,
– stroke of the machine: 1600 mm,
– actuator stroke: 250 mm,
– hydraulic wedge grips and clamping jaws for:
– tensile test of steel according to EN ISO 6892-1:2019,
- dynamic test and tensile test of reinforcing steel and reinforcing mesh according to EN ISO 15630-1, 2:2019,
– dynamic test of wire strands according to EN ISO 15630-3:2019.
Some methods of mechanical testing are accredited by the Slovenian Accreditation.</t>
  </si>
  <si>
    <t>3399700
3399799</t>
  </si>
  <si>
    <t>https://www.zag.si/raziskave-in-razvoj/seznam-opreme/seznam-opreme-podrobno/?id=122</t>
  </si>
  <si>
    <t>MERILNIK TOPLOTNE PREVODNOSTI FOX 50 110 C 220VAC</t>
  </si>
  <si>
    <t>HFM-heat flux meter for small samples FOX 50 110 C 220VAC</t>
  </si>
  <si>
    <t>Merilnik toplotne prevodnost in toplotne kapacitete – spodaj so podane proizvajalčeve karakteristike. Temperaturno področje plošč: -10°C do 110°C Območje toplotnih prevodnosti: 0,1 W/mK do 10 W/mK Območje toplotnega upora merjenca: 0,003 m2K/W do 0,05 m2K/W Točnost: 3% Ponovljivost: 2% Velikost vzorca: cylinder premera 51 mm Velikost merilnega dela: 25 mm × 25 mm</t>
  </si>
  <si>
    <t>Thermal conductivity and heat capacity meter - the manufacturer's characteristics are given below. Plate temperature range: -10°C to 110°C Thermal conductivity range: 0.1 W/mK to 10 W/mK Specimen thermal resistance range: 0.003 m2K/W to 0.05 m2K/W Accuracy: 3% Repeatability: 2% Sample size: cylinder diameter 51 mm Size of measuring part: 25 mm × 25 mm</t>
  </si>
  <si>
    <t>3396000
3396099</t>
  </si>
  <si>
    <t>https://www.zag.si/raziskave-in-razvoj/seznam-opreme/seznam-opreme-podrobno/?id=124</t>
  </si>
  <si>
    <t>Ana Brunčič</t>
  </si>
  <si>
    <t>Reometer za sveža malto in beton</t>
  </si>
  <si>
    <t>Rheometer for fresh mortar and concrete</t>
  </si>
  <si>
    <t>Zainteresirana raziskovalna javnost lahko do reometra Viskomat XL dostopa z izraženim interesom prek e-pošte ali telefona skrbnice opreme. Po vzpostavljenem kontaktu je organiziran sestanek, na katerem se ugotovita vrsta, obseg in način izvedbe meritev ter določi prosti termin za izvedbo meritev. Meritve izvaja usposobljeno osebje ZAG, lahko ob prisotnosti tujih strokovnjakov. Kontaktni podatki so objavljeni na spletni strani ZAG</t>
  </si>
  <si>
    <t>The interested research public can access the Viskomat XL rheometer with expressed interest via e-mail or phone. After the contact is established, a meeting is organized at which the type, scope and manner of performance of the measurements as well as available term for the performance of the measurements is determined. The measurements are carried out by the qualified staff of ZAG, presence of foreign experts is allowed. Contact details are published on the ZAG website.</t>
  </si>
  <si>
    <t>Reometer viskomat je namenjen mehanski karakterizaciji grobozrnatih materialov, predvsem malt in betonov. Gre za doslej edini reometer za beton, maksimalne velikosti zrna do 16 mm, ki omogoča oscilacijske meritve. S tovrstnim načinom merjenja se lahko poleg temeljne tokovne krivulje določajo tudi mehanske lastnosti svežega betona: modul akumulacije energije (storage modulus) G', modul energetskih izgub (loss modulus) G'', fazni zamik med njima, statična in dinamična viskoznost ipd. Na podlagi teh je možna izpeljava reoloških modelov, na katerih bo v prihodnosti lahko temeljila digitalizacija gradnje s kontrolo kakovosti. Omogoča tudi meritve obdelavnosti in časa vezanja v odvisnosti od časa in temperature ter določanje vpliva mineralnih in kemijskih dodatkov, gostote pakiranja delcev, naboja delcev ipd. na reološke lastnosti cementnih kompozitov.</t>
  </si>
  <si>
    <t>The rheometer Viskomat XL is intended for the mechanical characterization of coarse-grained materials, especially mortars and concretes. It is so far the only rheometer for concrete, with a maximum grain size of up to 16 mm, which enables oscillation measurements. With this type of measurement, in addition to the basic flow curve, the mechanical properties of fresh concrete can also be determined: storage modulus G', loss modulus G'', phase shift between them, static and dynamic viscosity, etc. Based on these, it is possible to derive rheological models, on which the digitization of construction with quality control can be based in the future. It also enables measurements of workability and setting time as a function of time and temperature, the influence of mineral and chemical additives, particle packing density, particle charge, etc. on the rheological properties of cement composites.</t>
  </si>
  <si>
    <t>3413800
3413899</t>
  </si>
  <si>
    <t>https://www.zag.si/raziskave-in-razvoj/seznam-opreme/seznam-opreme-podrobno/?id=123</t>
  </si>
  <si>
    <t>David Bogataj</t>
  </si>
  <si>
    <t>Sistem opreme za geomehansko karakterizacijo recikliranih materialov</t>
  </si>
  <si>
    <t>Equipment system for geomechanical characterization of recycled materials</t>
  </si>
  <si>
    <t>Dostop do opreme je možen po predhodnem dogovoru s skrbnikom opreme in samo ob navzočnosti enega od usposobljenih operaterjev
Lokacija: ZAG, Dimičeva 12., Ljubljana. Najava preko e-pošte barbara.likar@zag.si</t>
  </si>
  <si>
    <t>Access is possible in agreement with the person responsible for the equipment and only under the supervision of one of the qualified operators
Location: ZAG, Dimičeva 12., Ljubljana. Contact: e-mail barbara.likar@zag.si</t>
  </si>
  <si>
    <t>Geomehanska karakterizacija recikliranih in zemljinskih materialov</t>
  </si>
  <si>
    <t>Geomechanical characterisation of recycled and earth materials</t>
  </si>
  <si>
    <t>3405800
3405899
3405900
3405999</t>
  </si>
  <si>
    <t>https://www.zag.si/raziskave-in-razvoj/seznam-opreme/seznam-opreme-podrobno/?id=125</t>
  </si>
  <si>
    <t>Horizon Europe LIAISON</t>
  </si>
  <si>
    <t>DROBILEC ČELJUSTNI BB250 Z PRIBOROM</t>
  </si>
  <si>
    <t>JAW CRUSHER BB250 WITH ACCESSORIES</t>
  </si>
  <si>
    <t>KOMORA KLIMATSKA ZA PRIZME V 3-DELNIH KALUPIH</t>
  </si>
  <si>
    <t>CONDITIONING CHAMBER FOR PRISMS IN 3-PART MOULDS</t>
  </si>
  <si>
    <t>ŽAGA PRECIZNA NA DIAMANTNO NITKO DWS-100 ZA</t>
  </si>
  <si>
    <t>DWS-100 DIAMOND THREAD PRECISION SAW</t>
  </si>
  <si>
    <t>ČISTILNA NAPRAVA ZA ČIŠČENJE DIMNIH PLINOV</t>
  </si>
  <si>
    <t>FLUE GAS CLEANING PLANT</t>
  </si>
  <si>
    <t>Oprema se uporablja za čiščenje dimnih plinov pri požarnih testih</t>
  </si>
  <si>
    <t>Equipment used for flue gas cleaning in fire tests</t>
  </si>
  <si>
    <t>3209300
3209399</t>
  </si>
  <si>
    <t>J4-50132</t>
  </si>
  <si>
    <t>DVIGALO MOSTNO DVONOSILČNO Z NOSILNOSTJO 20 TON</t>
  </si>
  <si>
    <t>20 TONNE CAPACITY DOUBLE GIRDER BRIDGE CRANE</t>
  </si>
  <si>
    <t>Dvigalo se uporablja za sestavljanje raziskovalne opreme in težjih vzorcev v Rožarnem laboratoriju v Logatcu</t>
  </si>
  <si>
    <t>A hoist is used to assemble research equipment and heavier samples in the Logatec Corner Laboratory</t>
  </si>
  <si>
    <t>OPREMA ZA MERITVE ODZIVA NA OGENJ</t>
  </si>
  <si>
    <t>EQUIPMENT FOR MEASURING REACTION TO FIRE</t>
  </si>
  <si>
    <t>3232600
3232699</t>
  </si>
  <si>
    <t>PEČ KOMBINIRANA FLEKSIBILNA ZA PRESKUŠANJE POŽ.ODP</t>
  </si>
  <si>
    <t>Combined, flexible furnace for fire resistance testing of building structures</t>
  </si>
  <si>
    <t>Kombinirana, fleksibilna peč za preskušanje požarne odpornosti gradbenih konstrukcij omogoča testiranje različnih gradbenih konstrukcij v velikih formatih. Peč je sestavljena iz delov, ki omogočajo meritve vzorcev do velikosti 8 m x 4 m. Uporabna je za testiranje strešnih, stropnih, visokih ali širokih stenskih konstrukcij ter 3D detajlov spojev med stropnimi in stenskimi konstrukcijami. Peč simulira različne faze požara, vključno s počasi razvijajočimi se požari, požari s kontroliranim odvodom toplote, standardnimi celuloznimi požari in izjemno hitro rastočimi ogljikovodikovimi požari. Omogoča tudi dolgotrajno testiranje do porušitve in vnos mehanskih obremenitev med preskušanjem.</t>
  </si>
  <si>
    <t>The combined, flexible fire resistance oven for building structures allows for large-format testing of a wide range of building structures. The furnace consists of sections that allow the measurement of specimens up to 8 m x 4 m. It can be used for testing roof, ceiling, high or wide wall constructions and 3D details of joints between ceiling and wall constructions. The furnace simulates different fire phases including slow developing fires, controlled heat extraction fires, standard cellulose fires and extremely fast growing hydrocarbon fires. It also allows for long term testing to burst and the introduction of mechanical stresses during testing.</t>
  </si>
  <si>
    <t>3268400
3268499</t>
  </si>
  <si>
    <t>https://www.zag.si/raziskave-in-razvoj/seznam-opreme/seznam-opreme-podrobno/?id=113</t>
  </si>
  <si>
    <t>PEČ VERTIKALNA ZA PRESKUŠANJE POŽARNE ODPORNOSTI</t>
  </si>
  <si>
    <t>Vertical furnace for fire resistance testing of building structures</t>
  </si>
  <si>
    <t>3180300
3180399</t>
  </si>
  <si>
    <t>Znanstveno-raziskovalno središče Koper</t>
  </si>
  <si>
    <t>I0-0052</t>
  </si>
  <si>
    <t>Peter Čerče</t>
  </si>
  <si>
    <t>Arhiv spomina 2</t>
  </si>
  <si>
    <t>Memory archive 2</t>
  </si>
  <si>
    <t>Oprema je fiksno nameščena v sistemskem prostoru ZRS Koper in je v uporabi brez prekinitev</t>
  </si>
  <si>
    <t>The equipment is permanently installed in the premises of the ZRS Koper and is in the conitunous use.</t>
  </si>
  <si>
    <t>Oprema je namenjena informacijski podpori raziskovalnemu delu vseh raziskovalnih inštitutov in infrastrukturnih enot matične ustanove</t>
  </si>
  <si>
    <t>Purpose of the equipment is ICT support of all the research institutes and infrastructural units of SRC Koper</t>
  </si>
  <si>
    <t>https://www.zrs-kp.si/kategorija/projekti/infrastrukturni-program/</t>
  </si>
  <si>
    <t>P6-0272</t>
  </si>
  <si>
    <t>Egon Pelikan</t>
  </si>
  <si>
    <t>P5-0381</t>
  </si>
  <si>
    <t>Rado Pišot</t>
  </si>
  <si>
    <t>P6-0279</t>
  </si>
  <si>
    <t>Lenart Škof</t>
  </si>
  <si>
    <t>P5-0409</t>
  </si>
  <si>
    <t>Vesna Mikolič</t>
  </si>
  <si>
    <t>P6-0434</t>
  </si>
  <si>
    <t>Nadja Furlan Štante</t>
  </si>
  <si>
    <t>raziskovalni projekti</t>
  </si>
  <si>
    <t>Milena Bučar Miklavčič</t>
  </si>
  <si>
    <t>Tekočinski kromatograf</t>
  </si>
  <si>
    <t>HPLC Agilent 1100 with Fluorescence detektor and highly sensitive UV -visible detector</t>
  </si>
  <si>
    <t>Oprema je namenjena delu v prostorih akreditiranega Laboratorija Inštituta za oljkarstvo pri ZRS Koper. Dostopna je v času razpoložljivosti v prostorih Univerzitetnega kampusa Livade (Objekt Livade 1.0, Livade 6, 6310 Izola) po predhodnem dogovoru. Uporabo opreme zaračunavamo po internem veljavnem ceniku. Kontakt: info.izo@zrs-kp.si.</t>
  </si>
  <si>
    <t>The equipment is installed in the accredited Laboratory of the Institute of Oliveculture at ZRS Koper. The usage by other research institutions is subject of availability and is accessible at the University Campus Livade (Livade 1.0 Building, Livade 6, 6310 Izola) by prior arrangement. The cost is regulated by internal price list and is subject to change. Contact: info.izo@zrs-kp.si.</t>
  </si>
  <si>
    <t>Oprema je namenjena raziskavam in rednemu spremljanju kakovostnih parametrov oljk in oljčnega olja. Z navedeno opremo preučujemo biofenolno sestavo, tokoferole, sestavo maščobnih kislin, hlapne substance, potvorbe oljčnega olja.</t>
  </si>
  <si>
    <t>Research equipment for olive oil analyses</t>
  </si>
  <si>
    <t>Naloge državnega pomena</t>
  </si>
  <si>
    <t>Matej Kleva</t>
  </si>
  <si>
    <t>Telemetrični merilni sistem za diagnostiko srčne in živčno-mišične aktivnosti</t>
  </si>
  <si>
    <t>Telemetric system for cardio-vascular and skeletal muscle diagnostics</t>
  </si>
  <si>
    <t>Oprema je dostopna v času razpoložljivosti (predvsem od ponedeljka do petka med 8. in 13. uro) v prostorih Mediteranskega centra zdravja ZRS Koper ter po predhodnem individualnem dogovoru. Uporabo opreme zaračunavamo po internem veljavnem ceniku.</t>
  </si>
  <si>
    <t>The equipment is installed in the Laboratory of the Mediterranean Health Centre of ZRS Koper. Use of the equipement by other research institutions is subject of availability and accessible through prior individual agreement, but mainly from Monday till Friday between 8AM and 1PM. The cost is regulated by internal price list and is subject to change.</t>
  </si>
  <si>
    <t>Merilni sistem omogoča merjenje srčne frekvence in njeno prikazovanje na zaslonu računalnika v realnem času. Na osnovi te informacije lahko trener odzivneje regulira potek vadbe/tekmovanja. Podsistem (Newtest) omogoča vrednotenje maksimalne hitrosti teka in maksimalne eksplozivne moči nog ter zgornjega dela trupa.</t>
  </si>
  <si>
    <t>System enables telemetric measurement of the hear rate in real time. On the basis of this information coach couold delegate the training session or competition. Furthermore, it could measures skeletal muscle activation patternsst and functional tests (sprint velocity, jumping power)</t>
  </si>
  <si>
    <t xml:space="preserve">Noraxon Telemetry TeleMyo </t>
  </si>
  <si>
    <t>Noraxon Telemetry TeleMyo</t>
  </si>
  <si>
    <t>Prenosni elektromiografski sistem meri živčno-mišično aktivnost med gibanjem in omogoča analizo signalov v časovnem in frekvenčnem prostoru.</t>
  </si>
  <si>
    <t>Portable telemetric EMG system combines high-quality, scientifically-reliable data with mobility and flexibility. It measures neuro-muscular activity during movement and allows real-time signal analysis.</t>
  </si>
  <si>
    <t xml:space="preserve">Odskočna deska Kistler </t>
  </si>
  <si>
    <t>Kistler vaulting board</t>
  </si>
  <si>
    <t>Sistem je namenjen merjenju eksplozivne odrivne moči različnih vrst vertikalnih skokov, ravnotežja in zajemu kinetičnih parametrov koraka med hojo in tekom.</t>
  </si>
  <si>
    <t>Kistler measurement system detects and accurately measures forces and moments during vertical jump movements, performes gait analysis and kinematic motion analysis in different fields of performance diagnostics.</t>
  </si>
  <si>
    <t xml:space="preserve">Tekoča preproga Zebris </t>
  </si>
  <si>
    <t>Zebris treadmill ergometer</t>
  </si>
  <si>
    <t>Tekalna preproga omogoča izvedbo večstopenjskih obremenilnih testov, trening teka, analizo pritiska na stopalo med stojo, hojo in tekom ter meritve časovno-prostorskih parametrov hoje in teka.</t>
  </si>
  <si>
    <t>Zebris treadmill enables performance of multilevel stress tests, kinematic motion analysis, foot pressure analysis during standing, walking or running and can measure different time-space parameters of walking or running.</t>
  </si>
  <si>
    <t>Storitve MCZ</t>
  </si>
  <si>
    <t xml:space="preserve">TMG MWave modul tenziomiogram </t>
  </si>
  <si>
    <t>TMG MWave modul Tensiomyogram</t>
  </si>
  <si>
    <t>Ostalo</t>
  </si>
  <si>
    <t>Sistem je namenjen merjenju funkcionalne in lateralne asimetrije v hitrosti krčenja mišic in njihovega tonusa.</t>
  </si>
  <si>
    <t>The system is designed to measure functional and lateral asymmetries in muscle contraction velocity and tone</t>
  </si>
  <si>
    <t>Sistem za analizo mišične učinkovitosti in funkcionalnosti</t>
  </si>
  <si>
    <t>System for analysis of muscular performance and functionality</t>
  </si>
  <si>
    <t>Oprema je dostopna v času razpoložljivosti (predvsem od ponedeljka do petka med 8. in 13. uro) v prostorih laboratorija Mediteranski center zdravja ZRS Koper ter po predhodnem individualnem dogovoru. Uporabo opreme zaračunavamo po internem veljavnem ceniku.</t>
  </si>
  <si>
    <t>Sklop vsebuje štiri sisteme za celovito analizo gibanja človeka, in sicer: 1) sistem za meritev gibljivosti posameznih segmentov človekovega telesa v 3D prostoru; 2) sistem za meritev eksplozivne moči celotnega telesa; 3) sistem za merjenje ravnotežja; 4) sistem za merjenje kognitivno-motorične učinkovitosti. Oprema tako predstavlja posebnost na področju analize gibanja, saj združuje merjenja kognitivno-gibalnega stika in tako omogoča spremljanje motoričnega razvoja, snovanje in spremljanje individualnih prilagoditev treninga ter intervencij.</t>
  </si>
  <si>
    <t>Research equipment consists of four systems for a comprehensive analysis of human motion: 1) a 3D system for measuring the flexibility of individual body segments; 2) a system for measuring the full body explosive power; 3) a system for measuring static and dynamic balance; 4) a system for measuring cognitive-motor efficiency. The equipment represents a specialty in the field of motion analysis, since it combines measurements of cognitive-motor space, thus enabling the monitoring of motor development, designing physical and cognitive interventions and monitoring individual responses and adaptations.</t>
  </si>
  <si>
    <t>Plinski kromatograf 7890B GERSTEL</t>
  </si>
  <si>
    <t>Gas Chromatograph 7890B GERSTEL</t>
  </si>
  <si>
    <t>SMIP platforma za digitalizacijo raziskovanja</t>
  </si>
  <si>
    <t>SMIP (Smart Information Platform) platform for digital research</t>
  </si>
  <si>
    <t>Oprema je fiksno nameščena v strežniškem sistemskem ZRS Koper in je v uporabi brez prekinitev</t>
  </si>
  <si>
    <t>The equipment is permanently installed on the servers of ZRS Koper and is in the conitunous use.</t>
  </si>
  <si>
    <t>Sklop informacijskih orodij in gradnikov s katerimi vzpostavljamo namenske aplikacije za beleženje in sprotno obdelavo podatkov prejetih v realnem času, nadzoru, upravljanju in integraciji različnih krmilnih naprav v skupen ekosistem interneta stvari. Omogoča povezovanje večjega števila pametnih naprav, uporabnikov in aplikacij v oblaku.</t>
  </si>
  <si>
    <t>A set of information tools and widgets that we use to create dedicated applications for recording and processing of data in real time. It is designed for controlling, managing and integrating different devices (M2M - machine to machine) into a common ecosystem of the Internet of Things. It allows you to connect more smart devices, users and applications in the cloud.</t>
  </si>
  <si>
    <t>Sistem za analizo zmogljivosti</t>
  </si>
  <si>
    <t>Performance analysis system</t>
  </si>
  <si>
    <t>Sistem raziskovalne opreme omogoča meritve zmogljivosti celostno ali po posameznih sklopih: meritve vzdržljivosti, meritve srčne frekvence, meritve laktata, meritve hitrosti ter telesne sestave. Sistem omogoča celostno, kakovostno in objektivno analizo posameznika ali skupine.</t>
  </si>
  <si>
    <t>The equipment is used to assess the athlete's physical performance in terms of endurance, speed and agility, as well as to assess body composition.</t>
  </si>
  <si>
    <t>Maja Podgornik</t>
  </si>
  <si>
    <t>Mreža meteoroloških postaj CERES basic</t>
  </si>
  <si>
    <t>CERES basic meteorological stations network</t>
  </si>
  <si>
    <t>Oprema je fiksno nameščena na terenu v izbranih oljčnih nasadih</t>
  </si>
  <si>
    <t>The equipment is permanently installed on the locations of selected olive fields</t>
  </si>
  <si>
    <t>Oprema je namenjena širši javnosti, podpori AGROMETEOROLOŠKEMU PORTALU SLOVENIJE ter vsem raziskovalnim inštitucijam na področju kmetijstva in okolja</t>
  </si>
  <si>
    <t>The equipment is available to the general public and give support to the AGROMETEOROLOGICAL PORTAL OF SLOVENIA and  to the research institutions in the field of agriculture and the environment</t>
  </si>
  <si>
    <t>Jakob Fantinič</t>
  </si>
  <si>
    <t>FT-NIR spektrometer</t>
  </si>
  <si>
    <t>FT-NIR multi purpose analyzer</t>
  </si>
  <si>
    <t>MPA II je zmogljivo orodje za razvijanje sofisticiranih kalibracijskih metod za laboratorijske ali procesne potrebe in enostaven pripomoček za rutinsko uporabo pri QA/QC. Modularna tehnologija omogoča individualno konfiguracijo za vsako posamezno analitično nalogo.</t>
  </si>
  <si>
    <t>MPA II is a powerful tool for developing sophisticated calibration methods for laboratory or process requirements and an easy tool for routine use in QA / QC. The modular technology allows individual configuration for each analytical task.</t>
  </si>
  <si>
    <t>Tekočinski kromatograf HP 1200 II</t>
  </si>
  <si>
    <t>HPLC with Binary pump</t>
  </si>
  <si>
    <t>UV spektrofotometer</t>
  </si>
  <si>
    <t>Spectrophotometer UV</t>
  </si>
  <si>
    <t>Merilnik telesne sestave DXA (Dual energy X-rAy) Lunar Prodigy Pro Densitometer</t>
  </si>
  <si>
    <t>Dual-energy X-ray absorptiometry (DXA) Lunar Prodigy Pro Densitometer</t>
  </si>
  <si>
    <t>DXA naprave predstavljajo zlati standard merjenja telesne sestave (Dual-energy X-ray Absorptiometry), ki delujejo na osnovi rentgenskih žarkov z dvojno energijo. V Laboratoriju IKARUS uporabljamo visoko ločljivo napravo Lunar Prodigy Pro – P11 Full size z nameščenimi dodatnimi programskimi opcijami ‘Advanced Body Comp’ ter ‘Sarcopenia’. Naprava je primerna za spremljanje sestave celega telesa.</t>
  </si>
  <si>
    <t>DXA devices are the gold standard for body composition measurements (Dual-energy X-ray Absorptiometry), based on dual-energy X-rays. At Laboratory IKARUS we use the high-resolution Lunar Prodigy Pro - P11 Full size with the additional software options 'Advanced Body Comp' and 'Sarcopenia' installed. The device is suitable for monitoring whole body composition.</t>
  </si>
  <si>
    <t>J7-2605</t>
  </si>
  <si>
    <t>Boštjan Šimunič</t>
  </si>
  <si>
    <t>COSMED Quark CPET</t>
  </si>
  <si>
    <t>Quark CPET je najsodobnejša aparatura za analizo izmenjave plina (VO2, VCO2) bodisi med testiranjem vadbe ali protokolom mirovanja, nameščena na tako imenovanem metaboličnem vozičku. Visokokakovostne komponente in izjemno hitri analizatorji zagotavljajo natančnost, zanesljivost in realno analizo izmenjave pljučnih plinov, tudi pri vadbah z visoko intenzivnostjo.</t>
  </si>
  <si>
    <t>Quark CPET is a state-of-the-art apparatus for gas exchange analysis (VO2, VCO2) during either exercise testing or resting protocol, mounted on a so-called metabolic cart. High-quality components and ultra-fast analysers ensure accuracy, reliability and realistic analysis of lung gas exchange, even during high-intensity exercise.</t>
  </si>
  <si>
    <t>Plinski kromatograf s FID detektorjem, avtomatskim injektorjem in avtomatskim podajalnikom vzorcev</t>
  </si>
  <si>
    <t>Gas Chromatograph (GC) with flame-ionization detection (FID), automatic injector and automatic sample feeder</t>
  </si>
  <si>
    <t>Osrednje raziskave na plinskem kromatografu s FID detektorjem potekajo na področju novih metod določevanja vsebnosti stigmastadienov, maščobnokislinske sestave in trans izomerov, vsebnosti sterolov, sterolne sestave in triterpenskih dialkoholov kot tudi odstotnega deleža 2‐gliceril mono palmitata. Z določevanjem vsebnosti stigmastadienov in trans izomerov maščobnokislinske sestave lahko ugotovimo primešanost rafiniranega oljčnega olja k deviškemu, razvoj ostalih metod pa temelji na ugotavljanju primešanosti olj, neoljčnega izvora.</t>
  </si>
  <si>
    <t>The main research on the FID gas chromatograph is in the field of new methods for the determination of stigmastadiene content, fatty acid composition and trans isomers, sterol content, sterol composition and triterpene dialcohols as well as the percentage of 2-glyceryl mono palmitate. The determination of stigmastadienes and trans isomers of the fatty acid composition can be used to determine the admixture of refined olive oil with virgin olive oil, while the development of other methods is based on the determination of the admixture of oils of non-olive origin.</t>
  </si>
  <si>
    <t>Uroš Marušič</t>
  </si>
  <si>
    <t>Oprema laboratorija SloMoBIL</t>
  </si>
  <si>
    <t>SloMoBIL (Slovenian Mobile Brain/Body Imaging lab) laboratory</t>
  </si>
  <si>
    <t>SloMoBIL sestavljajo moduli: 
Modul 1: Sistem merjenja elektrokortikalne aktivnosti možganov med gibanjem (Brezžična EEG oprema – mobilna elektroencefalografija za merjenje električne aktivnosti možganov CGX mobile 128 kanalov); 
Modul 2: Sistem navidezne resničnosti in exergaming orodja za potrebe treninga in Rehabilitacije (Oprema za zajem kinematike gibanja celotnega telesa v realnem času ter sistem navidezne resničnosti VR VIVE Pro Eye Arena (HTC VIVE) z dodatnimi senzorji za zajem gibanja);
Modul 3: Sistem merjenja nevromišične učinkovitosti (oprema za merjenje elektromiografije visoke ločljivosti (hdEMG) 2x32 elektrod z električnim stimulatorjem ter 16-kanalno sinhronizacijsko enoto PowerLab 16/35 s programsko opremo LabChart).</t>
  </si>
  <si>
    <t>SloMoBIL consists of modules: 
Module 1: System for measuring electrocortical activity of the brain during movement (Wireless EEG equipment - mobile electroencephalography for measuring electrical activity of the brain CGX mobile 128 channels); 
Module 2: Virtual reality system and exergaming tools for training and rehabilitation (Equipment for capturing kinematics of whole body movement in real time and VR VIVE Pro Eye Arena (HTC VIVE) virtual reality system with additional sensors for motion capture);
Module 3: Neuromuscular Performance Measurement System (High-Definition Electromyography (hdEMG) 2x32 electrodes with electrical stimulator and 16-channel PowerLab 16/35 synchronisation unit with LabChart software).</t>
  </si>
  <si>
    <t>J7-4601</t>
  </si>
  <si>
    <t>TBrainBoost</t>
  </si>
  <si>
    <t>Oprema za hitro spremljanje parametrov kakovosti oljk in oljčnega olja (DS NIR spektrometer)</t>
  </si>
  <si>
    <t>Near-infrared spectrometer for rapid monitoring of olive and olive oil quality parameters (DS NIR spectrometer)</t>
  </si>
  <si>
    <t xml:space="preserve">NIR analizator olja (Laboratorijski XDS-NIR SPEKTROMETER) je namenjen razvoju novih metod na področju ugotavljanja pristnosti oljčnega olja kot tudi uporabi pri že validiranih metodah za hitrejše in cenejše določevanje kakovosti oljčnega olja. Poleg kakovostnih parametrov je potrebno za ugotavljanje pristnosti določiti veliko število parametrov kot so določevanje metilnih estrov maščobnih kislin; določevanje trans-nenasičenih maščobnih kislin, določevanje vsebnosti tokoferolov in tokotrienolov, določevanje stigmastadienov, določevanje vsebnosti voskov, določevanje razlike med dejansko in teoretsko vsebnostjo triacilglicerolov z ECN 42; določevanje sestave in vsebnosti sterolov; določevanje vsebnosti alifatskih alkoholov, določevanje 2-glicerilmonopalmitata in alkilestrov. </t>
  </si>
  <si>
    <t>The NIR oil analyser (Laboratory XDS-NIR SPECTROMETER) is designed for the development of new methods in the field of olive oil authentication as well as for the application of already validated methods for faster and cheaper determination of olive oil quality. In addition to quality parameters, a large number of parameters need to be determined for authentication, such as the determination of fatty acid methyl esters; the determination of trans-unsaturated fatty acids, the determination of tocopherols and tocotrienols, determination of stigmastadienes, determination of wax content, determination of the difference between the actual and theoretical triacylglycerol content by ECN 42; determination of sterol composition and content; determination of aliphatic alcohols, determination of 2-glyceryl monopalmitate and alkyl esters.</t>
  </si>
  <si>
    <t>Podatkovni center CBZKD</t>
  </si>
  <si>
    <t>Data center CBZKD</t>
  </si>
  <si>
    <t>Oprema je fiksno nameščena v sistemskem prostoru ZRS Koper ter v dislocirani enoti in je v uporabi brez prekinitev</t>
  </si>
  <si>
    <t>The equipment is permanently installed in the premises of the ZRS Koper and  in the detached unit, and is in the conitunous use</t>
  </si>
  <si>
    <t>Podatkovni center CBZKD je sklop raziskovalne opreme za nadgradnjo obstoječe strežniške infrastrukture in je prvenstveno namenjena vzpostavitvi in povezavi novega dokumentacijskega centra, ki bo deloval v sklopu infrastrukturne organizacijske enote Center za beneško zgodovino in kulturno dediščino (CBZKD) z informacijsko infrastrukturo na sedežu ZRS Koper.</t>
  </si>
  <si>
    <t>The CBZKD Data Centre is a set of research equipment for the upgrade of the existing server infrastructure and is primarily intended for the establishment and connection of the new documentation centre, which will operate within the Centre for Venetian History and Cultural Heritage (CBZKD) infrastructure organisational unit, with the information infrastructure at the ZRS Koper headquarters.</t>
  </si>
  <si>
    <t>MC-DAQ-16 kanalni</t>
  </si>
  <si>
    <t>MC-DAQ-16 chanell</t>
  </si>
  <si>
    <t>Oprema omogoča večkanalno (do 16) merjenje mišične mehanske aktivnosti, na osnovi zajema odebelitve trebuha mišice in vibracij mišičnih vlaken ob krčenju. Lahko se uporablja tudi za merjenje premikov tetiv. Oprema omogoča merjenje v izometričnih in dinamičnih kontrakcijah in s tem merjenje medmišične sinhronizacije, potenciacije in utrujenosti. Sistem izloča analogne signale, ki jih zajemamo preko kontrolerjev (A/D) v računalnik.</t>
  </si>
  <si>
    <t>The equipment provides multi-channel (up to 16) measurement of muscle mechanical activity, based on the thickening of the muscle belly and the vibration of the muscle fibres during contraction. It can also be used to measure tendon movements. The equipment allows measurement in isometric and dynamic contractions, thus measuring intermuscular synchronisation, potentiation and fatigue. The system outputs analogue signals which are captured via controllers (A/D) to a computer.</t>
  </si>
  <si>
    <t>Projekt Vivaldi</t>
  </si>
  <si>
    <t>Nadgradnja opreme za laboratorijsko in terensko raziskovalno dejavnost</t>
  </si>
  <si>
    <t>Upgrade of equipment for laboratory and field research activities</t>
  </si>
  <si>
    <t>Oprema je namenjena terenskemu delu in delu v prostorih akreditiranega laboratorija Inštituta za oljkarstvo pri ZRS Koper. Dostopna je v času razpoložljivosti v prostorih Univerzitetnega kampusa Livade (Objekt Livade 1.0, Livade 6, 6310 Izola) po predhodnem dogovoru. Uporabo opreme zaračunavamo po internem veljavnem ceniku. Kontakt: 056637774; info.izo@zrs-kp.si.</t>
  </si>
  <si>
    <t>The equipment is intended for fieldwork and work in the accredited Laboratory of the Institute of Oliveculture at ZRS Koper. The usage by other research institutions is subject of availability and is accessible at the University Campus Livade (Livade 1.0 Building, Livade 6, 6310 Izola) by prior arrangement. The cost is regulated by internal price list and is subject to change. Contact: 056637774; info.izo@zrs-kp.si.</t>
  </si>
  <si>
    <t>Oprema za raziskovalne namene in strokovne naloge državnega pomena na področju oljkarstva in meroslovja ter naloge nacionalnega referenčnega laboratorija za področje oljčnega olja. Tlačna (Scholandrova) komora je naprava s pomočjo katere merimo vodni potencial rastlin ali rastlinskih tkiv. Deluje tako, da majhen vzorec rastlinskega materiala izpostavimo naraščajočem nivojem tlaka, dokler voda ne prične iztekati iz vzorca. Tlak, pri katerem prične voda iztekati, kaže na vodni potencial tkiva. Naprava za pripravo ultračiste vode, tehtnice in grelci so namenjeni kot pripomočki za kemijske in senzorične analize na področju oljkarstva in rastlinskih olj.</t>
  </si>
  <si>
    <t>Equipment for research purposes and professional tasks of national importance in the field of olive growing and metrology, as well as the tasks of the national reference laboratory for the field of olive oil. Pressure chamber (Scholander pressure bomb) is a device used to measure the water potential of plant tissues. It works by subjecting a small sample of plant material to increasing levels of pressure until water begins to flow out of the sample. The pressure at which water begins to flow indicates the water potential of the tissue. The laboratory equipment for the preparation of ultrapure water, analytical balances and heaters are used for chemical and sensory analyzes in the field of olive growing research and vegetable oils.</t>
  </si>
  <si>
    <t>V4-2216</t>
  </si>
  <si>
    <t>projekt Waste4Soil</t>
  </si>
  <si>
    <t>projekt POSEIDONE</t>
  </si>
  <si>
    <t>Liliana Vižintin</t>
  </si>
  <si>
    <t>Javna služba v oljkarstvu</t>
  </si>
  <si>
    <t>Izokinetični dinamometer</t>
  </si>
  <si>
    <t>Isokinetic dynamometer</t>
  </si>
  <si>
    <t>Izokinetične naprave, kot so izokinetični dinamometri, so ključne za ocenjevanje mišične jakosti, ki jo med gibanjem s konstantno hitrostjo v določenem obsegu gibanja proizvede mišica ali mišična skupina. Naprava je zasnovana tako, da ohranja določeno hitrost gibanja ne glede na količino napora, ki ga izvaja posameznik. To omogoča zelo natančne meritve, ki lahko pomagajo pri ocenjevanju napredka med rehabilitacijo, prilagajanju vadbenega procesa in razumevanju mehanizmov poškodb ali bolezni mišično-skeletnega sistema.</t>
  </si>
  <si>
    <t>Isokinetic dynamometry is a sophisticated method used to assess muscle strength and function by measuring the force output of a muscle or muscle group during movement at a constant speed across a specific range of motion. The core component of this method is an isokinetic dynamometer, a device designed to maintain a set speed of movement regardless of the amount of effort exerted by the individual. Isokinetic testing is widely used in physical therapy, sports medicine, and research settings to assess progress during rehabilitation, determine the impact of training programs on muscle function, and guide the development of personalized training and rehabilitation protocols.</t>
  </si>
  <si>
    <t xml:space="preserve">P2-0249 / I0-0022 </t>
  </si>
  <si>
    <t>Damijan Miklavčič</t>
  </si>
  <si>
    <t>Sistem za merjenje in analizo sprememb pasivnih električnih lastnosti bioloških tkiv in celic v suspenziji v časovnem in frekvenčnem prostoru vsled elektroporacije celične membrane</t>
  </si>
  <si>
    <t>System for measurement and analysis of passive electric properties of biological tissues in time and frequency domains after cell membrane electroporation</t>
  </si>
  <si>
    <t>Oprema se nahaja v Laboratoriju  za biokibernetiko FE UL, za dostop je potrebno kontaktirati predstojnika laboratorija prof. Tadeja Kotnika. Uporaba s strani zunanjih RO je možna po predhodnem dogovoru.
http://www.fe.uni-lj.si/raziskovanje/oprema/</t>
  </si>
  <si>
    <t>The equipment is located in the Laboratory of Biocybernetics, Fac. of El. Eng., Univ. of Ljubljana. Contact lab head prof. Tadej Kotnik. It is available to external RO upon request.</t>
  </si>
  <si>
    <t>Sistem tvorijo trije sklopi: impedančni analizator visoke ločljivosti, štirikanalni digitalni osciloskop in paket za numerično modeliranje. Omogoča spremljanje električnih lastnosti bioloških celic v suspenziji in njihovih sprememb, do katerih pride ob izpostavitvi električnim pulzom, v realnem času.</t>
  </si>
  <si>
    <t>The system comprises three components: a high-resolution impedance analyzer, a four-channel digital oscilloscope and a software package for numerical modeling based on the finite-elements method. It allows for real-time monotoring of electric properties of biological cells in suspension and the changes of these properties caused by an exposure to electric pulses.</t>
  </si>
  <si>
    <t>20045, 20041, 15756, 20036, 20034</t>
  </si>
  <si>
    <t>http://lbk.fe.uni-lj.si/ic/sl/oprema</t>
  </si>
  <si>
    <t>Rok Šmerc in Samo Mahnič Kalamiza</t>
  </si>
  <si>
    <t>P2-0225</t>
  </si>
  <si>
    <t>Gregor Geršak</t>
  </si>
  <si>
    <t>Realizacija temperaturne fiksne točke bakra</t>
  </si>
  <si>
    <t>system for realization of freezing point of copper (fixed point cell + furnace)</t>
  </si>
  <si>
    <t>Inštrument je mogoče uporabiti v okviru prenosa vrednosti primarnega etalona na najvišjem metrološkem nivoju (medlaboratorijska primerjava). Zaradi pogoste uporabe inštrumenta je nujen vnaprejšen dogovor glede časovne uporabe. Cena uporabe se oblikuje na podlagi ur delovanja ter ekspertnih ur upravljalca instrumenta s strani skrbnika opreme.
http://www.fe.uni-lj.si/raziskovanje/oprema/</t>
  </si>
  <si>
    <t>The instrument can be shared in a scope of transfer of primary standard value at the highest metrological level (interlaboratory comparison). Due to frequent use, the external use of the instrument shall be agreed upon long time in advance. The cost of the external use is based on the working time of the instrument and expert hours of the operator.</t>
  </si>
  <si>
    <t>Instrument služi za realizacijo točke strdišča bakra Z njim se prenaša vrednost primarnega etalona temperature na delovne etalone v raziskovalnih inštitucijah in industriji.</t>
  </si>
  <si>
    <t>The instrument serves for realization of freezing point of copper. It is used to disseminate the value of the primary temperature stnadard to the working standards within research institutions and industry.</t>
  </si>
  <si>
    <t>http://www.lmk.si/raziskave/merilna-oprema-laboratorija/</t>
  </si>
  <si>
    <t>Janko Drnovšek</t>
  </si>
  <si>
    <t>P2-0246</t>
  </si>
  <si>
    <t>Boštjan Batagelj</t>
  </si>
  <si>
    <t>Optični spektralni analizator</t>
  </si>
  <si>
    <t>Ando AQ 6317B</t>
  </si>
  <si>
    <t>Merilno okolje se nahaja v Laboratoriju za sevanje in optiko. Za morebitne meritve kontaktirajte dr. Boštjana Batagelja.
http://www.fe.uni-lj.si/raziskovanje/oprema/</t>
  </si>
  <si>
    <t xml:space="preserve">The Optical Spectrum Analyzer set-up is located in the Radiation and Optics Laboratory. To measure DWDM commponents Bostjan Batagelj should be contacted. </t>
  </si>
  <si>
    <t>High-accuracy and high-resolution optical spectrum analyzer
for evaluating D-WDM systems and components.</t>
  </si>
  <si>
    <t>The instrumt is used for spectrum measurement in the wavelength range 600 nm - 1750 nm.</t>
  </si>
  <si>
    <t>19660, 19661, 19662</t>
  </si>
  <si>
    <t>http://lso.fe.uni-lj.si/oprema.php?page=oprema/oprema_AndoAQ6317B.html</t>
  </si>
  <si>
    <t>Sašo Tomažič</t>
  </si>
  <si>
    <t>Naprava za realizacijo temperaturne fiksne točke bakra</t>
  </si>
  <si>
    <t>Copper fixed point cell + furnace</t>
  </si>
  <si>
    <t>17578, 17579, 17713, 17926</t>
  </si>
  <si>
    <t>P2-0225/ I0-0022</t>
  </si>
  <si>
    <t>Rosiščni senzor</t>
  </si>
  <si>
    <t>Precision dew-point sensor, MBW 373H</t>
  </si>
  <si>
    <t xml:space="preserve">Inštrument je mogoče uporabiti v okviru prenosa vrednosti primarnega etalona na najvišjem metrološkem nivoju (medlaboratorijska primerjava). Zaradi pogoste uporabe inštrumenta je nujen vnaprejšen dogovor glede časovne uporabe. Cena uporabe se oblikuje na podlagi ur delovanja ter ekspertnih ur upravljalca instrumenta s strani skrbnika opreme.
http://www.fe.uni-lj.si/raziskovanje/oprema/
</t>
  </si>
  <si>
    <t>Instrument služi kot posredniški etalon. Z njim se prenaša vrednost primarnega etalona vlage na delovne etalone v raziskovalnih inštitucijah in industriji.</t>
  </si>
  <si>
    <t>The instrument serves as a transfer standard. It is used to disseminate the value of the primary humidity stnadard to the working standards within research institutions and industry.</t>
  </si>
  <si>
    <t>Sistem za ultra hitro fluorescenčno mikroskopijo in spektroskopijo</t>
  </si>
  <si>
    <t>System for ultra-fast fluorescence microscopy and spectroscopy</t>
  </si>
  <si>
    <t>Oprema se nahaja v Laboratoriju  za biokibernetiko FE UL, za dostop je potrebno kontaktirati predstojnika laboratorija prof. Tadeja Kotnika. Del opreme (hitra kamera) je vezan na fluorescenčni mikroskop, uporaba je možna po predhodnem dogovoru.
http://www.fe.uni-lj.si/raziskovanje/oprema/</t>
  </si>
  <si>
    <t>The equipment is located in the Laboratory of Biocybernetics, Fac. of El. Eng., Univ. of Ljubljana. Contact lab head prof. Tadej Kotnik. Part of the system (ultra-fast camera) is connected to the fluorescence microscope, which is available to external RO only on late afternoons, evenings and weekends. The remaining component of the system (spectrofluorometer) is available upon request.</t>
  </si>
  <si>
    <t>Visoka občutljivost ultra-hitre kamere omogoča opazovanje hitrih sprememb fizioloških procesov, ki nastopijo ob izpostavitvi celice električnemu polju (pojav vsiljene transmembranske napetosti, pretok ionov skozi membrano, ...) z zadovoljivo prostorsko in visoko časovno ločljivostjo. S spektrofluorometrom merimo fluorescenco celotne populacije celic, s tem pa neposredno dobimo podatek o povprečnem vnosu v celico.</t>
  </si>
  <si>
    <t xml:space="preserve">The sensitivity of the ultra-fast camera allows the observations of rapid changes of physiological processes, which occur when the cell is placed into an electric field (induced transmembrane voltage, the transport of molecules through the membrane,...) with sufficient spatial and high temporal resolution. With spectrofluorometer the fluorescence of the population of cells is measured, thereby obtaining the average transport into a single cell. </t>
  </si>
  <si>
    <t>22991, 22992, 23245</t>
  </si>
  <si>
    <t>P2-0197</t>
  </si>
  <si>
    <t>Marko Topič</t>
  </si>
  <si>
    <t xml:space="preserve">Merilnik UV/VIS/NIR transmisije in refleksije </t>
  </si>
  <si>
    <t>UV/Vis/NIR Spectrophotometer</t>
  </si>
  <si>
    <t>Merilnik se nahaja v Laboratoriju za fotovoltaiko in optoelektroniko. Za možnost karakterizacijo vzorcev kontaktirajte predstojnika LPVO prof. dr. Marka Topiča. Glede na intenzivno uporabo merilnika za lastne RR potrebe je uporaba možna le v poznih popoldanskih terminih.
http://www.fe.uni-lj.si/raziskovanje/oprema/</t>
  </si>
  <si>
    <t>Measurement set-up is located in Laboratory of Photovoltaics and Optoelectronics. To characterize samples the head of LPVO prof. dr. Marko Topic should be contacted.</t>
  </si>
  <si>
    <t>Merjenje direktne in totalne transmisije in refleksije v valovnem območju od 200 do 3300 nm.</t>
  </si>
  <si>
    <t>Measurement of direct and total transmission and reflection in the wavelength range from 200 to 3300 nm.</t>
  </si>
  <si>
    <t>http://lpvo.fe.uni-lj.si/raziskave/oprema/</t>
  </si>
  <si>
    <t>Več dr., mag. In dipl. nalog.</t>
  </si>
  <si>
    <t>člani LPVO</t>
  </si>
  <si>
    <t>P2-0415</t>
  </si>
  <si>
    <t>Precizijski uporoni izmenični mostilček</t>
  </si>
  <si>
    <t>automatic resistance bridge ASL F900</t>
  </si>
  <si>
    <t>Instrument se uporablja za precizijsko merjenje upornosti uporovnih termometrov (negotovost 20 ppb) v območju med 0 in 420 ohmov.</t>
  </si>
  <si>
    <t>The instrument is used for precise measurement of resistance of platinum resistance thermometers (uncertainty 20 ppb) in the range between 0 and 420 ohms.</t>
  </si>
  <si>
    <t>21435/1, 22589</t>
  </si>
  <si>
    <t>P2-0219</t>
  </si>
  <si>
    <t>Gorazd Karer</t>
  </si>
  <si>
    <t>Eksperimentalno okolje za študij naprednih metod vodenja</t>
  </si>
  <si>
    <t>2004-2005</t>
  </si>
  <si>
    <t>Experimental environment for studying of advanced control methods</t>
  </si>
  <si>
    <t>Oprema je ob delavnikih pogosto v uporabi v raziskovalne namene. Po 16 uri ali ob vikendih bi jo bilo možno uporabljati po predhodnem dogovoru.
http://www.fe.uni-lj.si/raziskovanje/oprema/</t>
  </si>
  <si>
    <t>Equipment is during working days usually used in research work. After 4 pm or during weekends it can be available for use with in advance arrangements.</t>
  </si>
  <si>
    <t>Raziskovalna oprema je namenjena raziskovanju na področju modeliranja, simulacije in vodenja različnih tipov procesov. Omogoča študij najsodobnejših načinov vodenja hitrih mehanskih sistemov in procesnih sistemov v realnem času.  Oprema  se uporablja tudi v okviru različnih raziskovalnih projektov ter za namene študija na diplomskem, magistrskem, specialističnem in doktorskem študiju.</t>
  </si>
  <si>
    <t>Research equipment is intended for the area of modelling, simulation and control. It enables the studying of advanced control systems for mechanical and process plants in real time. The equipment is used in conjunction with different research projects and also in conjunction with undergraduate, magister, specilistic and doctotal study.</t>
  </si>
  <si>
    <t>21279, 22224, 22225, 22226, 22248, 22249, 22250, 22251, 22252</t>
  </si>
  <si>
    <t>http://msc.fe.uni-lj.si</t>
  </si>
  <si>
    <t>Igor Škrjanc</t>
  </si>
  <si>
    <t>Mladi raziskovalci: Aljaž Blažič (54819), Miha Ožbot (55922), Jakob Baumgartner (56859), Aleksander Vegelj (58098)</t>
  </si>
  <si>
    <t>P2-0244</t>
  </si>
  <si>
    <t>Danilo Vrtačnik</t>
  </si>
  <si>
    <t>Sistem za pridobivanje ultra čiste vode</t>
  </si>
  <si>
    <t>System for production of ultra pure dionized water (UPW)</t>
  </si>
  <si>
    <t>Sistem je fiksno postavljen in vključen v distribucijsko zanko čistih prostorov. Produkt, DI voda je  zato dostopen pod omejenimi pogoji zainteresiranim partnerjem.
http://www.fe.uni-lj.si/raziskovanje/oprema/</t>
  </si>
  <si>
    <t xml:space="preserve">System is permanently installed and connected to the closed supply loop of cleanroom facility. Deionized water as a producto of the system is available to other institutions </t>
  </si>
  <si>
    <t>Sistem je namenjen pridobivanju izredno čiste deionizirane vode za potrebe mikroelektronskih procesov. Ustreza standardu E2.</t>
  </si>
  <si>
    <t>System for laboratory production of  dionized water used in microelectronic processing. Complies with E2 standard.</t>
  </si>
  <si>
    <t>http://lmse.fe.uni-lj.si</t>
  </si>
  <si>
    <t>J2-50073</t>
  </si>
  <si>
    <t>Borut Pečar</t>
  </si>
  <si>
    <t>J7-50042</t>
  </si>
  <si>
    <t>Matej Možek</t>
  </si>
  <si>
    <t>P2-0228</t>
  </si>
  <si>
    <t>Marko Munih</t>
  </si>
  <si>
    <t>Optični merilni sistem za brezkontaktno merjenje kinematičnih parametrov gibanja, Optotrak</t>
  </si>
  <si>
    <t>Optical measurement system for contactless acquisition of kinematic parameters, Optotrak</t>
  </si>
  <si>
    <t>Oprema je dostopna za industrijske in akademske partnerje. Čas dostopa ni fiksiran, je odvisen od trenutne zasedenosti, potrebna je predhodna uskladitev. Za krajša obdobja uporabe je bila oprema prosto dostopna, sicer cena po dogovoru.
http://www.fe.uni-lj.si/raziskovanje/oprema/</t>
  </si>
  <si>
    <t>Equipment is available for industrial and academic partners. Access time is not defined in advance, is dependent on current availability, advance appointment is required. For shorter periods is equipment freely available, in other cases price is agreed.</t>
  </si>
  <si>
    <t>Gre za sistem kamer in aktivnih markerjev, ki omogoča zajemanje 3D koordinat markerjev s 3D točnostjo +-0.3 mm v volumnu prostora s stranico več metrov. Možno je istočasno merjenje in posredovanje izmerjenih vrednosti drugim klientom in  na ta način zaprtozančno vodenje.</t>
  </si>
  <si>
    <t>This is a system with cameras and active markers, for acquisition of 3D marker coordinates with 3D accuracy 0.3 mm in a volume with one side of several meters. Possible is simultaneous acquisition and transfer to other clients for real time feedback control.</t>
  </si>
  <si>
    <t>http://www.robolab.si/research/infrastructure</t>
  </si>
  <si>
    <t>Mihelj Matjaž</t>
  </si>
  <si>
    <t>P2-0232/ I0-0022</t>
  </si>
  <si>
    <t>Franjo Pernuš</t>
  </si>
  <si>
    <t>Sistem z NIR spektralno kamero</t>
  </si>
  <si>
    <t>System with NIR hyperspectral camera</t>
  </si>
  <si>
    <t>Po dogovoru - odvisno od trenutnega poteka razsikav
http://www.fe.uni-lj.si/raziskovanje/oprema/</t>
  </si>
  <si>
    <t>As agreed upon requests - depends on the current experiments</t>
  </si>
  <si>
    <t>Zajemanje NIR hiperspektralnih slik</t>
  </si>
  <si>
    <t>Acquisition of NIR hyperspectral images</t>
  </si>
  <si>
    <t>25320, 25321, 25322, 25323, 25627, 25626</t>
  </si>
  <si>
    <t>https://lit.fe.uni-lj.si/si/raziskave/oprema/NIR/</t>
  </si>
  <si>
    <t>L2-4455</t>
  </si>
  <si>
    <t>J2-2500</t>
  </si>
  <si>
    <t>Žiga Špiclin</t>
  </si>
  <si>
    <t>P2-0232</t>
  </si>
  <si>
    <t xml:space="preserve"> Peter Naglič, Ana Marin, Miran Bürmen, MR-ji: Lara Dular; Gašper Podobnik</t>
  </si>
  <si>
    <t>Sistem za realizacijo nove mednarodne temperaturne lestvice</t>
  </si>
  <si>
    <t>2007-2008</t>
  </si>
  <si>
    <t>system for the realization of new temperature scale</t>
  </si>
  <si>
    <t>Sistem služi za realizacijo ter spremljanje le-te različnih fiksnih točk. Z njim se prenaša vrednost primarnega etalona temperature na delovne etalone v raziskovalnih inštitucijah in industriji.</t>
  </si>
  <si>
    <t>The system is used for realization and monitoring of the realization of different fixed points. It is used to disseminate the value of the primary temperature stnadard to the working standards within research institutions and industry.</t>
  </si>
  <si>
    <t>24343, 24721, 26216, 26217, 26663</t>
  </si>
  <si>
    <t>Elipsometrični merilnik tankih plasti</t>
  </si>
  <si>
    <t>Spektroskoptični elipsometer (angl. spectroscopic ellipsometer) SpecEL-2000-VIS z dodatkom za analizo plinov Micro GC 3000 A (leto 2008)</t>
  </si>
  <si>
    <t>Oprema je nameščena v čistih prostorih in je pod ustreznimi pogoji dostopna tudi drugim raziskovalnim organizacijam
http://www.fe.uni-lj.si/raziskovanje/oprema/</t>
  </si>
  <si>
    <t>The equipment is installed in clean room environment and is accessible also to other research institutions.</t>
  </si>
  <si>
    <t>Karakterizacija (debeline, lomni količnik) tankoplastnih transparentnih filmov</t>
  </si>
  <si>
    <t>Characterization of transparent thin films (thickness, refractive index).</t>
  </si>
  <si>
    <t>24609, 25950</t>
  </si>
  <si>
    <t>Sistem za merjenje nanosekundnih visokonapetostnih električnih pulzov</t>
  </si>
  <si>
    <t>System for measurement of nanosecond high-voltage electric pulses</t>
  </si>
  <si>
    <t>Oprema se nahaja v Laboratoriju  za biokibernetiko FE UL, za dostop je potrebno kontaktirati predstojnika laboratorija prof. Tadeja Kotnika. Uporaba opreme (tako osciloskopa kot šritih pripadajočih sond) je mogoča po predhodnem dogovoru.
http://www.fe.uni-lj.si/raziskovanje/oprema/</t>
  </si>
  <si>
    <t>The equipment is located in the Laboratory of Biocybernetics, Fac. of El. Eng., Univ. of Ljubljana. Contact lab head prof. Tadej Kotnik. The system (the oscilloscope and/or the four probes) is available upon request.</t>
  </si>
  <si>
    <t>Z osciloskopom je mogoče sočasno na štirih vhodnih kanalih opazovati pulze z manj kot nanosekundnim dvižnim časom. S pripadajočimi specializiranimi sondami (diferencialna, visokonapetostna in dve aktivni sondi) lahko merimo različne tokovne in napetostne parametre takšnih pulzov.</t>
  </si>
  <si>
    <t>The oscilloscope allows for simultaneous four-channel monitoring of electric pulses with subnanosecond risetimes. The specialized probes that are part of the system (a differential probe, a high-voltage probe, and two active probes) enable the measurements of various current and voltage parameters of such pulses.</t>
  </si>
  <si>
    <t>16897, 17001, 24643, 24644</t>
  </si>
  <si>
    <t>Gregor Klančar</t>
  </si>
  <si>
    <t>Raziskovalno okolje za študij naprednih metod v mobilni robotiki</t>
  </si>
  <si>
    <t>Research environment for study of advanced methods in mobile robotics</t>
  </si>
  <si>
    <t>Oprema je v delovnem času (8:00 -16:00) pogosto v uporabi za raziskovalne skupine. Možnost dostopa bi tako bila le v popoldanskih urah oziroma izjemoma po vnaprejšnjem dogovoru. 
http://www.fe.uni-lj.si/raziskovanje/oprema/</t>
  </si>
  <si>
    <t>Equipment is in use during working hours (8:00-16:00) by the members of research group. Therefore it is only available in the afternoon hours or otherwise if arranged.</t>
  </si>
  <si>
    <t>Raziskovalna oprema je namenjena raziskovanju na področju mobilne robotike, kjer gre za metode vodenja, zaznavanja, razpoznavanje okolice in večagentne sisteme. Oprema se je in se uporablja tudi v okviru različnih raziskovalnih projektov ter za namene študija na diplomskem, podiplomskem študiju in doktorskem študiju.</t>
  </si>
  <si>
    <t>Research equipment is intended for research in mobile robotics area such as: control methods, detection and recognition of the environment and multiagent systems. Equipment was and is in use also in different research projects and for  study purposes of graduate, postgraduate and Ph.D study.</t>
  </si>
  <si>
    <t>24837, 24841, 24041, 24900</t>
  </si>
  <si>
    <t xml:space="preserve">http://msc.fe.uni-lj.si/Hardware.asp
</t>
  </si>
  <si>
    <t>L2-3168</t>
  </si>
  <si>
    <t>Projekti mladih raziskovalcev</t>
  </si>
  <si>
    <t>MR-ji:  55922 Miha Ožbot, 39218 Črne Gregor. 53522 Antić Miloš</t>
  </si>
  <si>
    <t>Merilnik učinkovitosti pretvorbe sončnih celic s sončnim simulatorjem</t>
  </si>
  <si>
    <t>Solar Simulator AM1.5</t>
  </si>
  <si>
    <t xml:space="preserve">Merilnik se nahaja v Laboratoriju za fotovoltaiko in optoelektroniko. Za možnost karakterizacijo vzorcev kontaktirajte predstojnika LPVO prof. dr. Marka Topiča. Glede na intenzivno uporabo merilnika za lastne RR potrebe je uporaba možna le v poznih popoldanskih terminih.
http://www.fe.uni-lj.si/raziskovanje/oprema/
</t>
  </si>
  <si>
    <t>Merjenje učinkovitosti pretvorbe pod umetnim soncem spektra AM1.5.</t>
  </si>
  <si>
    <t>Measurement of conversion efficiency under solar irradiance AM1.5</t>
  </si>
  <si>
    <t>24616, 24617, 24621</t>
  </si>
  <si>
    <t>Andrej Košir</t>
  </si>
  <si>
    <t>Enota za razvoj in vertifikacijo kvalitete interaktivnih večpredstavnih storitev</t>
  </si>
  <si>
    <t>Oprema se nahaja v Laboratoriju za uporabniku prilagojeno komunikacijo in ambientno inteligenco (LUCAMI), Fakulteza za elektrotehniko, Univerza v Ljubljani. Za uporabo kontaktirajte predstojnika LUCAMI prof. dr. Andreja Koširja. Na voljo izven rednega delovnega časa.
http://www.fe.uni-lj.si/raziskovanje/oprema/</t>
  </si>
  <si>
    <t>The equipment is located in Digital Signal, Image and Video Processing Laboratory, Fac. of El. Eng., Univ. of Ljubljana. Contact lab head prof. dr. Jurij F. Tasič. Availability out of regular working hours.</t>
  </si>
  <si>
    <t>V sestavu razpolagamo s sistemom za nelinearno urejanje video gradiva, sistemom za urejanje multimedijskih gradiv, DVB predvajalnim (playout) studiom, testnimi DVB sprejemniki ter s strežniki interaktivnih multimedijskih storitev.</t>
  </si>
  <si>
    <t>The system consistes of nonlinear video editing system, multimedia production system, DVB playout studio, DVB test receivers and servers for interactive media services.</t>
  </si>
  <si>
    <t>24739, 24740, 24852, 24880</t>
  </si>
  <si>
    <t>http://www.lucami.org/index.php/research/research-equipment/</t>
  </si>
  <si>
    <t>Visokonapetostni elektroporator z več ločenimi izhodi</t>
  </si>
  <si>
    <t>Highvoltage electroporator with multiple isolated outputs</t>
  </si>
  <si>
    <t>Oprema se nahaja v Laboratoriju  za biokibernetiko FE UL, za dostop je potrebno kontaktirati predstojnika laboratorija prof. Tadeja Kotnika. 
http://www.fe.uni-lj.si/raziskovanje/oprema/</t>
  </si>
  <si>
    <t xml:space="preserve">The equipment is located in the Laboratory of Biocybernetics, Fac. of El. Eng., Univ. of Ljubljana. Contact lab head prof. Tadej Kotnik. </t>
  </si>
  <si>
    <t>Visokonapetostni generator električnih pulzov služi za dovajanje vioskonapetostnih pulzov do 3kV.</t>
  </si>
  <si>
    <t>High voltage generator of electric pulses is used for application of high voltage electric pulses up to 3kV.</t>
  </si>
  <si>
    <t>Dvoročni telerobotski sistem za raziskave v medicini in industriji: dva 6DOF antropomorfni robota Motoman MH5L, dva haptična robota Force Dimension, tip Omega.7, senzorji sil, spremljajoči računalniki.</t>
  </si>
  <si>
    <t>Bimanual telerobotic system for research in medicine and industry: two  6DOF antropomorphic robots Motoman MH5L, two haptic robots Force Dimension, type Omega.7, force sensors, associated computers.</t>
  </si>
  <si>
    <t xml:space="preserve">Sistem je sestavljen iz štirih sklopov, dveh industrijskih robotov Motoman MH5L in dveh haptičnih vmesnikov Force Dimension tip  Omega.7. MH5L robota imata skupen industrijski krmilnik in vse s tem povezane funkcionalnosti. Na obeh močnostnih delih je možen tudi preklop in vodenje s posebnim industrijskim PC. Tako je možen vpliv na vse parametre, implementacija lastnih algoritmov vodenja ter razne telerobotske funkcije dvoročnega sistema (dveh parov robotov).  </t>
  </si>
  <si>
    <t>System has four mani components: two industrial robots Motoman MH5L and two haptic robots Forece Dimension, type Omega.7. MH5L robots have common industrial controller and all associated functionalities. Both could be also switched to dedidated industrial PC. All parameters could be varied, implementation of new control algorithms is easy, including various modes of telerobotic of bimanual operation (two pairs of robots).</t>
  </si>
  <si>
    <t>FE 028326
FE 028127
FE 028128</t>
  </si>
  <si>
    <t>P2-0179</t>
  </si>
  <si>
    <t>Sistem za vrednotenje gradnikov PVS</t>
  </si>
  <si>
    <t>PVS component evaluation set-up</t>
  </si>
  <si>
    <t>Sistem za vrednotenje gradnikov PVS se nahaja v Laboratoriju za fotovoltaiko in optoelektroniko. Za možnost vrednotenja kontaktirajte predstojnika LPVO prof. dr. Marka Topiča. Glede na intenzivno uporabo merilnika za lastne RR potrebe je uporaba možna le v poznih popoldanskih terminih.
http://www.fe.uni-lj.si/raziskovanje/oprema/</t>
  </si>
  <si>
    <t>PVS component evaluation set-up  is located in Laboratory of Photovoltaics and Optoelectronics. To evaluate components the head of LPVO prof. dr. Marko Topic should be contacted.</t>
  </si>
  <si>
    <t>Testiranje izolacijske upornosti PV modulov, testiranje PV modulov pod različnimi klimatskimi pogoji, vrednotenje učinkovitosti razsmernikov.</t>
  </si>
  <si>
    <t>Isolation resistivity test of PV modules, climate chamber testing of PV modules, conversion efficiency measurement of inverters.</t>
  </si>
  <si>
    <t>27948, 27726, 27947</t>
  </si>
  <si>
    <t>Razvojno okolje tankoplastne fotovoltaike</t>
  </si>
  <si>
    <t>Thin film PV technology set-up</t>
  </si>
  <si>
    <t xml:space="preserve">Razvojno okolje se nahaja v Laboratoriju za fotovoltaiko in optoelektroniko. Za možnost uporabe razvojnega okolja kontaktirajte predstojnika LPVO prof. dr. Marka Topiča. Glede na intenzivno uporabo razvojnega okolja za lastne RR potrebe je uporaba možna le v poznih popoldanskih terminih.
http://www.fe.uni-lj.si/raziskovanje/oprema/
</t>
  </si>
  <si>
    <t>Thin film PV technology set-up is located in Laboratory of Photovoltaics and Optoelectronics. To use the set-up the head of LPVO prof. dr. Marko Topic should be contacted.</t>
  </si>
  <si>
    <t>Uporaba inertne komore za postopke nanašanja brez prisotnosti vlage ali kisika, kapljični tiskalnik za nanašanje anorganskih ali organskih past/plasti.</t>
  </si>
  <si>
    <t>Inertial chamber (N2) for deposition steps without presence of humidity or oxygen) and ink-jet printer for depostion of inorganic or organic inks to layers.</t>
  </si>
  <si>
    <t>Razvojno okolje se nahaja v Laboratoriju za fotovoltaiko in optoelektroniko. Za možnost uporabe razvojnega okolja kontaktirajte predstojnika LPVO prof. dr. Marka Topiča. Glede na intenzivno uporabo razvojnega okolja za lastne RR potrebe je uporaba možna le v poznih popoldanskih terminih.
http://www.fe.uni-lj.si/raziskovanje/oprema/</t>
  </si>
  <si>
    <t>Mikrovalovni vektorski analizator vezij do 67 GHz</t>
  </si>
  <si>
    <t>Vector Network Analyzer up to 67 GHz</t>
  </si>
  <si>
    <t xml:space="preserve">The Vector Network Analyzer set-up is located in the Radiation and Optics Laboratory. To measure microwave circuits Bostjan Batagelj should be contacted. </t>
  </si>
  <si>
    <t>Meritve linearnih in nelinearnih ojačevalnikov in mešalnikov. Meritve šumnega števila. Meritve anten.</t>
  </si>
  <si>
    <t>Linear and nonlinear amplifier and mixer measurements.Noise figure measurements. Antenna measurements.</t>
  </si>
  <si>
    <t>http://lso.fe.uni-lj.si/oprema.php?page=oprema/oprema_ZVA67.html</t>
  </si>
  <si>
    <t>S-1259</t>
  </si>
  <si>
    <t>Sistem za hiperspektralno zajemanje slik na mikro in makro nivoju</t>
  </si>
  <si>
    <t>A system for the acquisition of hyperspectral images on micro and macro levels</t>
  </si>
  <si>
    <t>Zajemanje hiperspektralnih slik</t>
  </si>
  <si>
    <t>Acquisition of hyperspectral images</t>
  </si>
  <si>
    <t>https://lit.fe.uni-lj.si/si/raziskave/oprema/HSI/</t>
  </si>
  <si>
    <t>Peter Naglič; Ana Marin, MR-ji: Lara Dular; Gašper Podobnik</t>
  </si>
  <si>
    <t xml:space="preserve">Benchtop flow cytometer </t>
  </si>
  <si>
    <t xml:space="preserve">Meritve in analiza morfološko različnih subpopulacij v heterogeni suspenziji celic.  </t>
  </si>
  <si>
    <t>Measurements and analysis of morphologically different subpopulations within a heterogeneous cell suspension.</t>
  </si>
  <si>
    <t>Tamara Polajžer</t>
  </si>
  <si>
    <t>Dvoročni robot za industrijo naslednje generacije</t>
  </si>
  <si>
    <t>Two arm robot for next generation of industry</t>
  </si>
  <si>
    <t>Dvoročna manipulacija, tudi v sodelovanju s človekom. Istočasno osnovno zajemanje slik s kamero na roki. Možno je servo dvoprstno prijemanje. Intuitivno programiranje.</t>
  </si>
  <si>
    <t>Two arm manipulation, also i ncooperation with human. Simultaneously also basic image capturing with camera on arm. Possible is servo two finger grapsing. Intuitive programming.</t>
  </si>
  <si>
    <t>17-20MR.R930
17-MR.R938</t>
  </si>
  <si>
    <t>diplomanti, magistranti, mladi raziskovalci, doktorski študentje</t>
  </si>
  <si>
    <t>industrijski projekti</t>
  </si>
  <si>
    <t>Raziskovalna platforma sodelujočih robotov</t>
  </si>
  <si>
    <t>Robot FANUC CR7iA</t>
  </si>
  <si>
    <t xml:space="preserve">Sodelujoči robot CR7iA ima 6 osi in v bazi integriran senzor navora, ki sproti preračunava sile in navore za vsako os. </t>
  </si>
  <si>
    <t>Collaborative robot CR7iA is a 6-axis robot arm with in base integrated torque sensor which estimate torque and force in each axes.</t>
  </si>
  <si>
    <t>35389,35193, 35201,35202</t>
  </si>
  <si>
    <t>Robot Franka Panda</t>
  </si>
  <si>
    <t>Sodelujoči robot Panda ima 7 osi z vgrajenimi senzorji navora. Zaradi senzorjav navora in vodljivosti segmentov je primeren za opravljanje zahtevnejših nalog.</t>
  </si>
  <si>
    <t>Collaborative robot Panda is 7-axis robot which acts like a human arm with his high sensitivity in all seven joints</t>
  </si>
  <si>
    <t>35192,35194, 35199,35200</t>
  </si>
  <si>
    <t>Robot UR5e</t>
  </si>
  <si>
    <t xml:space="preserve">Sodelujoči robot UR5e ima 6 osi in v prijemalu integriran senzor navora. Robot je tudi opremljen z različnimi sodelojočimi prijemali. </t>
  </si>
  <si>
    <t>Collaborative robot UR5e is 6-axis robot with integrated torque sensor in tool flange and equipped with several collaborative grippers.</t>
  </si>
  <si>
    <t>35208,35195, 35203,35204, 35197</t>
  </si>
  <si>
    <t>Robot Yaskawa HC10</t>
  </si>
  <si>
    <t>Sodelujoči robot HC10 ima 6 osi z v oseh vgrajenimi senzorji navora in ima v vrhu robota nosilnost 10 kg.</t>
  </si>
  <si>
    <t>Collaborative robot HC10 is 6-axis robot with integratet joint torque sensor in all axes and with a payload of 10 kg.</t>
  </si>
  <si>
    <t>35390,35196, 35205,35206, 35198</t>
  </si>
  <si>
    <t>P2-0356</t>
  </si>
  <si>
    <t>Boštjan Blažič</t>
  </si>
  <si>
    <t>Strojna in programska oprema za vzpostavitev komunikacije med simulatojem dinamičnih razmer v elektroenergetskem sistemu v realnem času ter zunanjo strojno in programsko opremo</t>
  </si>
  <si>
    <t>GTNETx2 &amp;  GTSYNC RTDS hardware with the corresponding communication protocols</t>
  </si>
  <si>
    <t xml:space="preserve">Oprema omogoča komunikacijsko povezavo v realnem času med RTDS simulatorjem ter zunanjo opremo preko Ethernet povezave skladno z mednarodno uveljavnljenimi komunikacijskimi protokoli. </t>
  </si>
  <si>
    <t>Equipment enables real-time communication between RTDS simulator and phisical external hardware via Ethernet connection, applying internationally used communication protocols.</t>
  </si>
  <si>
    <t>http://lpee.fe.uni-lj.si/orodja/rtds/</t>
  </si>
  <si>
    <t>Dr. in mag. naloge</t>
  </si>
  <si>
    <t>doc. dr. Urban Rudež</t>
  </si>
  <si>
    <t>Research program Electric Power Systems No. P2-0356 (ARRS)</t>
  </si>
  <si>
    <t>Jovan Bojkovski</t>
  </si>
  <si>
    <t>Merilni sistem za vzdrževanje visokotemperaturnih celic fiksnih točk</t>
  </si>
  <si>
    <t>Three zone furnace for realization of fixed point cells</t>
  </si>
  <si>
    <t>Inštrument je mogoče uporabiti v okviru prenosa vrednosti primarnega etalona na najvišjem metrološkem nivoju (medlaboratorijska primerjava). Zaradi pogoste uporabe inštrumenta je nujen vnaprejšen dogovor glede časovne uporabe. 
http://www.fe.uni-lj.si/raziskovanje/oprema/</t>
  </si>
  <si>
    <t xml:space="preserve">The instrument can be shared in a scope of transfer of primary standard value at the highest metrological level (interlaboratory comparison). Due to frequent use, the external use of the instrument shall be agreed upon long time in advance. </t>
  </si>
  <si>
    <t>Instrument služi za realizacijo točke strdišča cinka, aluminija, srebra, bakra in evtektičnih zlitin Z njim se prenaša vrednost primarnega etalona temperature na delovne etalone v raziskovalnih inštitucijah in industriji.</t>
  </si>
  <si>
    <t>The instrument serves for realization of freezing point of zinc, aluminium, silver, copper and eutectic fixed points. It is used to disseminate the value of the primary temperature stnadard to the working standards within research institutions and industry.</t>
  </si>
  <si>
    <t>P2-0257</t>
  </si>
  <si>
    <t>Janez Trontelj</t>
  </si>
  <si>
    <t>Poravnalnik mask</t>
  </si>
  <si>
    <t>mask aligner</t>
  </si>
  <si>
    <t>Razvojno okolje se nahaja v Laboratoriju za mikroelektroniko. Za možnost uporabe razvojnega okolja kontaktirajte predstojnika LMFE prof. dr. Janeza Trontlja.
http://www.fe.uni-lj.si/raziskovanje/oprema/</t>
  </si>
  <si>
    <t>Mask aligner is located in Laboratory for Microelectronics. To use the set-up the head of LMFE prof. dr. Janez Trontelj should be contacted.</t>
  </si>
  <si>
    <t>Poravnalnik mask MA BA6 Gen 4 je sistem namenjen raziskovalnim ustanovam, univerzam in vzorčni proizvodnji. Poglavitni poudarek je na fleksibilnosti tako glede postopkov z valovnimi dolžinami 365 in 405 nm v 4 različnih načinih preslikave, od bližinske do vakuumske.</t>
  </si>
  <si>
    <t>Mask aligner MA BA6 Gen 4 is a system designed for research institutions, universities and sample production. The main emphasis is on flexibility both in procedures with wavelengths 365nm  and 405 nm in 4 different modes of mapping, from proximity to vacuum.</t>
  </si>
  <si>
    <t>http://lmfe.fe.uni-lj.si/o-nas/oprema/</t>
  </si>
  <si>
    <t>LMFE</t>
  </si>
  <si>
    <t>L2-9236</t>
  </si>
  <si>
    <t>J7-8272</t>
  </si>
  <si>
    <t>Merilni sistem za merjenje, razvoj in analizo visoko napetostnih pulznih generatorjev - elektroporatorjev</t>
  </si>
  <si>
    <t>Measuring system for measuring, development and analysis of high voltage pulse generators - electroporators</t>
  </si>
  <si>
    <t>Sistem omogoča merjenje časovnih potekov toka in napetosti pulzov in spremljanje sprememb pasivnih električnih lastnosti bioloških bremen. Prav tako vsebuje tudi precizni zakasnilni digitalin generator pulzov in  6kV  generator, ki ju uporabljamo pri razvoju novih elektroporatorjev.</t>
  </si>
  <si>
    <t>The system enables measurement of current flows and pulse voltage and monitoring changes in passive electrical properties of biological loads. It also contains precise delayed digitaline pulse generator and a 6kV generator, which are used in the development of new electroporators.</t>
  </si>
  <si>
    <t>35553, 35554, 35555, 35556, 35557, 35558, 35559, 35560, 35561, 35562, 35563, 35564, 35565</t>
  </si>
  <si>
    <t>ERC StG "REINCARNATION"</t>
  </si>
  <si>
    <t>Vid Jan</t>
  </si>
  <si>
    <t>Alenka Maček Lebar</t>
  </si>
  <si>
    <t>Sistem za fluorescenčno mikroskopijo</t>
  </si>
  <si>
    <t>System for fluorescence microscopy</t>
  </si>
  <si>
    <t>Sistem omogoča spremljanje procesov v živih celicah in znotrajceličnih strukturah, pa tudi na ravni tkiv. Fluorescenčni označevalci omogočajo visok kontrast, visoko specifičnost in občutljivost ter minimalno invazivnost, zaradi katere lahko spremljamo procese v živih celicah (brez fiksiranja).</t>
  </si>
  <si>
    <t>The system allows to monitor processes in living cells and intracellular structures, as well as at tissue level. The fluorescent markers provide high contrast, high specificity and sensitivity, and minimal invasiveness, allowing the monitoring of processes in living cells (without fixation).</t>
  </si>
  <si>
    <t>J2-2503</t>
  </si>
  <si>
    <t>Anja Blažič</t>
  </si>
  <si>
    <t>Tina Batista Napotnik</t>
  </si>
  <si>
    <t>Raziskovalna oprema za podporo sodelujoče robotike v Industriji 4.0</t>
  </si>
  <si>
    <t>Upgrade of Optotrak Certus and collaborative robotics sensor bundle</t>
  </si>
  <si>
    <t>Dodatna Optotrak kamera omogoča merjenja rotacij objektov, senzorji pa nadgrajujejo našo serijo sodelujočih robotov.</t>
  </si>
  <si>
    <t>An additional Optotrak camera enables measurements of object rotations, and the sensors upgrade our series of collaborative robots.</t>
  </si>
  <si>
    <t>36521-36525,36527-36533,36536-36538,24637/1,35192/1,35208/1</t>
  </si>
  <si>
    <t>Multifunkcijski analizator kakovosti napetosti (merilni inštrument) za nizko- in srednje-napetostna električna omrežja Siemos PQ II</t>
  </si>
  <si>
    <t>Siemos PQ II Power Quality Analyser</t>
  </si>
  <si>
    <t>Po dogovoru - odvisno od trenutnega poteka razsikav
http://leon.fe.uni-lj.si/oprema/</t>
  </si>
  <si>
    <t>http://leon.fe.uni-lj.si/</t>
  </si>
  <si>
    <t>as. dr. Leopold Herman</t>
  </si>
  <si>
    <t>Miran Burmen</t>
  </si>
  <si>
    <t>Optični sistem za digitalno holografsko mikroskopijo in določanje optičnih lastnosti sipajočih medijev</t>
  </si>
  <si>
    <t>A digital holographic microscopy system and a system for measuring the optical properties of scattering media</t>
  </si>
  <si>
    <t>Po dogovoru - odvisno od trenutnega poteka razsikav.
https://lst.fe.uni-lj.si/equipment/p19-146/</t>
  </si>
  <si>
    <t>37472, 37474-85, 37487-91</t>
  </si>
  <si>
    <t>(Oprema se je začela uporabljati v letu 2022.) 100</t>
  </si>
  <si>
    <t>https://lst.fe.uni-lj.si/equipment/p19-146</t>
  </si>
  <si>
    <t>J2-2502</t>
  </si>
  <si>
    <t>Franjo Pernuš, Peter Naglič, Ana Marin,  MR-ji: Lara Dular; Gašper Podobnik</t>
  </si>
  <si>
    <t>Igor Pušnik</t>
  </si>
  <si>
    <t>Mikrobolometerska termovizijska kamera</t>
  </si>
  <si>
    <t>Microbolometer thermal imaging camera</t>
  </si>
  <si>
    <t>Zaradi pogoste uporabe inštrumenta je nujen vnaprejšen dogovor glede časovne uporabe. Cena uporabe se oblikuje na podlagi ur delovanja ter ekspertnih ur upravljalca instrumenta s strani skrbnika opreme. http://www.fe.uni-lj.si/raziskovanje/oprema/</t>
  </si>
  <si>
    <t>http://lmk.si/raziskave/merilna-oprema-laboratorija/</t>
  </si>
  <si>
    <t>Igor Pušnik; Gregor Geršak</t>
  </si>
  <si>
    <t>80%: 20%</t>
  </si>
  <si>
    <t>Sistem za proučevanje sprememb v izražanju genov in celične smrti po elektroporaciji</t>
  </si>
  <si>
    <t>System for analysis of gene expression and cell death after electroporation</t>
  </si>
  <si>
    <t>Sistem tvorita podsistem za generiranje in spremljanje elektroporacije z ns pulzi (generator, elektrode/komora, dva tokovna transformatorja, osciloskop s tokovnimi in napetostnimi sondami) ter podsistem za molekularno-biološko analizo celičnih vzorcev po elektroporaciji (ciklični termostat za qPCR, mikrovolumski spektrofotometer, sistem za elektroforezno ločevanje in slikanje, čitalec mikrotitrskih plošč).</t>
  </si>
  <si>
    <t>The system consists of a subsystem for generation and monitoring of ns-pulse electroporation (generator, electrodes/chamber, two current transformers, oscilloscope with current and voltage probes) and a subsystem for molecular-biological analysis of cell samples after electroporation (cyclic thermostat for qPCR, µ-volume spectrophotometer, electrophoretic separation and imaging system, microplate reader).</t>
  </si>
  <si>
    <t>37610, 37611, 37627, 37628, 37629, 37599</t>
  </si>
  <si>
    <t>Naprava za nanos tankih plasti</t>
  </si>
  <si>
    <t>Naprava se nahaja v Laboratoriju za fotovoltaiko in optoelektroniko. Za možnost uporabe razvojnega okolja kontaktirajte predstojnika LPVO prof. dr. Marka Topiča. Glede na intenzivno uporabo razvojnega okolja za lastne RR potrebe je uporaba možna le v poznih popoldanskih terminih.
http://www.fe.uni-lj.si/raziskovanje/oprema/</t>
  </si>
  <si>
    <t>Oprema za izboljšanje in kontrolo kvalitete v laboratorijih za elektroporacijo</t>
  </si>
  <si>
    <t>Equipment for quality improvement and control in electroporation laboratories</t>
  </si>
  <si>
    <t>Oprema pomeni nadgradnjo (CO2 inkubatorji, mikrobiološka zaščitna komora) oz. dopolnitev (stresalni inkubator, sistem za mešanje in gretje vzorcev, sistem za hlajenje vzorcev, vakuumski zbiralnik, mini centrifuga) raziskovalne opreme z namenom izboljšanja in kontrole kvalitete eksperimentalnega dela in z njim pridobljenih rezultatov.</t>
  </si>
  <si>
    <t>The equipment upgrades (CO2 incubators, microbiological safety chamber) and complements (incubator shaker, thermoshaker, cooling system, vacuum manifold, mini centrifuge) our research equipment, allowing for quality improvement and control of our experimental work and the acquired results.</t>
  </si>
  <si>
    <t>38054, 38058, 38069, 38057, 38420-38425, 38444</t>
  </si>
  <si>
    <t>2,4,6</t>
  </si>
  <si>
    <t>1,2,4,7</t>
  </si>
  <si>
    <t>2,3,5</t>
  </si>
  <si>
    <t>Lea Rems</t>
  </si>
  <si>
    <t>Duša Hodžić</t>
  </si>
  <si>
    <t xml:space="preserve">Raziskovalna oprema za sodelujočo robotiko in prototipiranje v Industriji 4.0 </t>
  </si>
  <si>
    <t>Research equipment for collaborative robotics in Industry 4.0</t>
  </si>
  <si>
    <t>Robot UR5e z menjalnikom orodij ter SICK paleto senzorjev v CRC, medtem ko Fanuc rezkar nudi dobre možnosti protipiranja.</t>
  </si>
  <si>
    <t>The UR5e robot with a tool changer and the SICK range of sensors completes the CRC, while the Fanuc milling machine offers good anti-cutting options.</t>
  </si>
  <si>
    <t>38083-38095, 38213-38220</t>
  </si>
  <si>
    <t>P2-0425</t>
  </si>
  <si>
    <t>Andrej Kos</t>
  </si>
  <si>
    <t>Napredna informacijsko-komunikacijska infrastruktura za komunikacijo in estimacijo položaja oseb in mobilnih sistemov v prostoru</t>
  </si>
  <si>
    <t>Advanced information and communication infrastructure for communication and estimation of the position of people and mobile systems in space</t>
  </si>
  <si>
    <t>Merilno testni sistem Spirent, ki omogoča sintezo in analizo prometa in mnogih komunikacijskih protokolov. Jedrno omrežje 5G z integracijo radijskega dela. Z drugimi komponentami IKT prestavlja celovit IKT testno merilni sistem.</t>
  </si>
  <si>
    <t>38177, 38194</t>
  </si>
  <si>
    <t xml:space="preserve">https://ltfe.org/testcenter/ </t>
  </si>
  <si>
    <t xml:space="preserve">P2-0219 (B) </t>
  </si>
  <si>
    <t>laboratorijske vaje, magistrske in doktorske naloge, diplomske naloge</t>
  </si>
  <si>
    <t>Andrej Kos, Urban Sedlar</t>
  </si>
  <si>
    <t>Oprema za analizo velikih količin podatkov z metodami globokega strojnega učenja</t>
  </si>
  <si>
    <t>Large data analysis equipment with deep machine learning methods (DL-Platform)</t>
  </si>
  <si>
    <t>Dostop do opreme je mogoč izključno po predhodnem dogovoru in v času, ko oprema ni zasedena z izvajanjem tekočih raziskav.</t>
  </si>
  <si>
    <t>Analiza velike količine podatkov z metodami globokega učenja.na zmogljivem sistemu z Nvidia A100 grafičnimi procesnimi enotami.</t>
  </si>
  <si>
    <t>Analysis of large datasets with deep machine learning methods on high-performance computing system with Nvidia A100 Tensor Core GPUs.</t>
  </si>
  <si>
    <t>https://lit.fe.uni-lj.si/si/research/equipment/DL-Platform/</t>
  </si>
  <si>
    <t>J2-3059</t>
  </si>
  <si>
    <t xml:space="preserve">P2-0232 </t>
  </si>
  <si>
    <t>Žiga Bizjak,MRji: Lara Dular, Gašper Podobnik</t>
  </si>
  <si>
    <t>Tadej Kotnik</t>
  </si>
  <si>
    <t>Superločljivostni mikroskop z dvojno-iterativno strukturirano osvetlitvijo (SIM²)</t>
  </si>
  <si>
    <t>Super-resolution microscope with dual-iterative structured illumination (SIM²)</t>
  </si>
  <si>
    <t>Mikroskop omogoča spremljanje znotrajceličnih procesov pri ločljivostih do 60 nm (SIM², tudi v živih celicah) oziroma do 20 nm (SMLM). Različni pristopi SMLM (PALM, dSTORM, PAINT) omogočajo tudi natančno lociranje posameznih večjih molekul znotraj celice.</t>
  </si>
  <si>
    <t>The microscope allows to monitor intracellular processes at resolutions down to 60 nm with SIM² (also in living cells) and to 20 nm with SMLM. The SMLM approaches (PALM, dSTORM, PAINT) also allow to precisely locate individual large molecules within the cell.</t>
  </si>
  <si>
    <t>Tjaša Potočnik</t>
  </si>
  <si>
    <t>Zala Vidic</t>
  </si>
  <si>
    <t>Klemen Grm</t>
  </si>
  <si>
    <t>Lambda Hyperplane 2U</t>
  </si>
  <si>
    <t>Accessing the equipment is possible only through agreement with the administrator during periods, when the equipment is not being used for other research.</t>
  </si>
  <si>
    <t>Raziskave na področju strojnega učenja in druga računska opravila, ki jih je mogoče masovno paralelizirati preko CPU in/ali GPU enot.</t>
  </si>
  <si>
    <t>Machine learning research and other compute-intensive tasks that are massively parallelizable over CPU and/or GPU loads.</t>
  </si>
  <si>
    <t>https://lmi.fe.uni-lj.si/en/racunski-streznik-lambda-hyperplane-2u/</t>
  </si>
  <si>
    <t>P2-0250</t>
  </si>
  <si>
    <t>J2-50069</t>
  </si>
  <si>
    <t>Klemen Grm, Peter Rot</t>
  </si>
  <si>
    <t>Domen Hudoklin</t>
  </si>
  <si>
    <t>Nova generacija nacionalnega etalona za vlažnost</t>
  </si>
  <si>
    <t>The new generation of the national humidity standard.</t>
  </si>
  <si>
    <t>Access to the equipment is possible exclusively by prior arrangement and at times when the equipment is not occupied with ongoing research.</t>
  </si>
  <si>
    <t>Uporaba v raziskovalne namene ter za razvoj in vzdrževanje nacionalnega etalona.</t>
  </si>
  <si>
    <t>Use for research purposes and for the development and maintenance of the national standard.</t>
  </si>
  <si>
    <t>38587,38915,3923,38924</t>
  </si>
  <si>
    <t>Rafael Mihalič</t>
  </si>
  <si>
    <t>06168</t>
  </si>
  <si>
    <t>Ojačevalnik za uporabo v digitalnih simulacijah v realnem času</t>
  </si>
  <si>
    <t>Amplifier for use in real-time digital simulations</t>
  </si>
  <si>
    <t>Kontakt s predstojnikom laboratorija LPEE na UL, FE, oprema je prenosna.</t>
  </si>
  <si>
    <t>Contact the head of the LPEE laboratory at UL, FE, the equipment is portable.</t>
  </si>
  <si>
    <t>Oprema ustreza vsem zahtevanim tehničnim specifikacijam, ki ji jih narekuje HIL preizkušanje s simulatorjem RTDS. Mere izdelka omogočajoenostaven prenos naprave.</t>
  </si>
  <si>
    <t>The equipment meets all the required technical specifications reqired for HIL testing with the RTDS simulator. The dimensions of the productmake it easy to transport the device.</t>
  </si>
  <si>
    <t>https://lpee.fe.uni-lj.si/orodja/oprema/</t>
  </si>
  <si>
    <t>mladi raziskovalci, doktorski študentje</t>
  </si>
  <si>
    <t>Diplomske/magistrske naloge v sodelovanju z industrijo</t>
  </si>
  <si>
    <t>diplomanti, magistranti</t>
  </si>
  <si>
    <t>Strojna in programska oprema Typhoon HIL za izvajanje simulacij elektroenergetskega sistema v realnem času</t>
  </si>
  <si>
    <t>Hardware and software Typhoon HIL equipment for conducting power system simulations in real time</t>
  </si>
  <si>
    <t>Oprema je prenosljiva, zato je mogoča izposoja. Za izposojo se je potrebno obrniti na kontatko osebo.</t>
  </si>
  <si>
    <t>The equipment is portable, therefore it is available for borrowing. To borrow it, you need to contact the contact person.</t>
  </si>
  <si>
    <t>Izvajanje simulacij s področja elektroenergetike v realnem času.</t>
  </si>
  <si>
    <t>Conducting simulations in the field of power engineering in real time.</t>
  </si>
  <si>
    <t xml:space="preserve">https://fe.uni-lj.si/o-fakulteti/katedre-in-laboratoriji/laboratorij-za-elektricna-omrezja-in-naprave/storitve/ </t>
  </si>
  <si>
    <t>Člani LEON</t>
  </si>
  <si>
    <t>06857</t>
  </si>
  <si>
    <t>Skalabilen strežnik za shranjevanje velikih količin občutljivih medicinskih podatkov</t>
  </si>
  <si>
    <t>High Performance, High Capacity Scalable Storage System for Sensitive Medical Data</t>
  </si>
  <si>
    <t>Dostop do opreme je mogoč izključno po predhodnem dogovoru in v času, ko oprema ni zasedena z izvajanjem tekočih raziskav. https://lit.fe.uni-lj.si/si/raziskave/oprema/NAS/</t>
  </si>
  <si>
    <t>As agreed upon requests - depends on the free storage capacity.</t>
  </si>
  <si>
    <t>Shranjevanje velikih količin občutljivh medicinskih podatkov.</t>
  </si>
  <si>
    <t>High-capacity storage for sensitive medical data.</t>
  </si>
  <si>
    <t>38939,38963,38971,38938</t>
  </si>
  <si>
    <t>https://lit.fe.uni-lj.si/si/raziskave/oprema/NAS/</t>
  </si>
  <si>
    <t xml:space="preserve"> 	J2-3059 </t>
  </si>
  <si>
    <t xml:space="preserve">J2-2500 </t>
  </si>
  <si>
    <t xml:space="preserve">J2-50067 </t>
  </si>
  <si>
    <t>Tomaž Vrtovec</t>
  </si>
  <si>
    <t>Mrji: Lara Dular, Gašper Podobnik, Domen Preložnik</t>
  </si>
  <si>
    <t>07134</t>
  </si>
  <si>
    <t>Raziskovalna oprema za sodelujočo robotiko v agro robotiki</t>
  </si>
  <si>
    <t>Research equipment for collaborative robotics in agro robotics</t>
  </si>
  <si>
    <t>4. prostostna stopnja Fanuc omogoča dodatne možnosti prototipiranja, robot SCARA, delta in mobilna platforma MiR pa zaradi svojih različnih konfiguracij doponjujejo paleto ostalih robotov.</t>
  </si>
  <si>
    <t>The 4th degree of freedom of Fanuc enables additional prototyping possibilities, while the SCARA robot, delta and the MiR mobile platform complement the range of other robots due to their different configurations.</t>
  </si>
  <si>
    <t>38671,38672,38751,38754,38217,38841-46, 38767-38768,38755-38766</t>
  </si>
  <si>
    <t>17-20MR.R930
17-MR.R938
17-MR.R954</t>
  </si>
  <si>
    <t>04383</t>
  </si>
  <si>
    <t>Namenska mokra postaja za kemijsko procesiranje substratov</t>
  </si>
  <si>
    <t>Dedicated wet station for chemical processing of substrates</t>
  </si>
  <si>
    <t>Oprema se uporablja za kemijska čiščenja in spiranja vzorcev v postopkih izdelave polprevodniških elementov, ki zahtevajo uporabo čistih površin, kot je na primer pred izvajanjem visokotemperaturnih, plazemskih in ostalih tehnoloških procesov. Naprava vsebuje izplakovalnik za hitro odstranjevanje čistoč (ang. QDR) in kontrolno enoto z merilnikom upornosti vode, ki omogoča avtomatsko in kontrolirano čiščenje vzorcev. Izplakovalnik omogoča istočasno očistiti 25 silicijevih ploščic velikosti 100 mm v standardni nosilcih.</t>
  </si>
  <si>
    <t>The equipment is used for chemical cleaning and rinsing of samples in the manufacturing processes of semiconductor elements, which require the use of clean surfaces, such as, for e.g., before the implementation of high-temperature, plasma and other technological processes. The device contains a rinser for quick removal of impurities (QDR) and a control unit with a water resistance meter, which enables automatic and controlled cleaning of samples. The rinser allows simultaneous cleaning of 25 100 mm silicon wafers in standard wafer carrier.</t>
  </si>
  <si>
    <t>http://lmse.fe.uni-lj.si/activities/arrs.shtml</t>
  </si>
  <si>
    <t>Matevž Pogačnik</t>
  </si>
  <si>
    <t>Multimedijski 4K HDR avdio-video produkcijski sistem za analizo, merjenje in razvoj arhitektur z uporabo IP standardov SMPTE 2110, NDI in Dante, z porazdeljenim obdelovanjem in upodabljanjem multimedijskih vsebin, modularno zgradbo ter podporo za souporabo obstoječih rešitev</t>
  </si>
  <si>
    <t>Multimedia 4K HDR audio-video production system for analysis, measurement and architecture development using IP standards SMPTE 2110, NDI and Dante, with distributed processing and rendering of multimedia content, modular architecture and support for sharing of existing solutions</t>
  </si>
  <si>
    <t xml:space="preserve">Naprava se nahaja v Laboratoriju za multimedijo. Za možnosti uporabe kontaktirajte predstojnika prof. dr. Matevž Pogačnik. </t>
  </si>
  <si>
    <t xml:space="preserve">The device is located in the Laboratory for multimedia. For possibilities of use, please contact the chair prof. dr. Matevž Pogačnik. </t>
  </si>
  <si>
    <t>Glavni namen opreme je analiza, merjenje in razvoj produkcijskih in prenosnih verig na področju multimedije. Usklajena je z razvojnimi strategijami EU, saj prispeva k prehodu s centraliziranih na decentralizirane sisteme in k sprejetju infrastrukture All-IP za stroškovno učinkovitejše in naprednejše produkcijske sisteme. Poleg tega oprema podpira raziskave o rešitvah za dostopnost za uporabnike s senzoričnimi okvarami in spodbuja ustvarjanje večpredstavnostnih vsebin v dostopnih formatih.</t>
  </si>
  <si>
    <t xml:space="preserve"> The primary purpose of the equipment is the analysis, measurement, and development of production and transmission chains in the multimedia domain. It aligns with EU development strategies, contributing to the transition from centralized to decentralized systems and the adoption of All-IP infrastructure for more cost-effective and advanced production systems. Additionally, the equipment supports research on accessibility solutions for users with sensory impairments, promoting the creation of multimedia content in accessible formats.</t>
  </si>
  <si>
    <t>39109, 39102, 39037</t>
  </si>
  <si>
    <t>Klemen Pečnik, Matevž Pogačnik</t>
  </si>
  <si>
    <t>Napredne tehnologije in sistemi za odporne in kibernetsko varne komunikacije v kritični infrastrukturi</t>
  </si>
  <si>
    <t>Advanced technologies and systems for resilient and cyber-secure critical infrastructure communications</t>
  </si>
  <si>
    <t xml:space="preserve">Naprava se nahaja v Laboratoriju za telekomunikacije. Za možnosti uporabe kontaktirajte predstojnika prof. dr. Andrej Kos. </t>
  </si>
  <si>
    <t xml:space="preserve">The device is located in the Laboratory for telecomunications. For possibilities of use, please contact the chair prof. dr. Andrej Kos. </t>
  </si>
  <si>
    <t>Raziskovalna oprema podpira znanstveni in tehnološki razvoj ter testiranje komunikacijskih tehnologij v kritičnih sektorjih. Združuje mobilno omrežje 5GC/EPS s heterogenim dostopovnim omrežjem na kopnem, v zraku in na satelitu, vključno s podporo za različne pasove 5G (mmWave). Omogoča raziskave zasebnih komunikacijskih omrežij v kritični infrastrukturi, razvoj algoritmov za neprekinjeno komunikacijo ter obravnavo kibernetske varnosti. Oprema podpira raziskovalni program za decentralizacijo digitalizacije industrije in pametnih mest, osredotočen na tehnologije 5G/6G. Cilji vključujejo javno varnost, industrijo 4.0 in kibernetsko varnost, usklajeni s strateškim načrtom Evropske unije. Prispeva k širši digitalizaciji ter poudarja vključevanje deležnikov in so-razvoj tehnoloških rešitev v skladu z uporabniškimi zahtevami.</t>
  </si>
  <si>
    <t>Research equipment supports the scientific and technological development and testing of communication technologies in critical sectors. Combines a 5GC/EPS mobile network with a heterogeneous terrestrial, airborne and satellite access network, including support for different 5G bands (mmWave). Enables research on private communication networks in critical infrastructure, the development of algorithms for continuous communication and the treatment of cyber security. The equipment supports a research programme for the decentralisation of the digitalisation of industry and smart cities, focusing on 5G/6G technologies. The objectives include public safety, Industry 4.0 and cyber security, aligned with the European Union's Strategic Plan. It contributes to broader digitisation and emphasises stakeholder involvement and co-development of technological solutions in line with user requirements.</t>
  </si>
  <si>
    <t>38872, 38919</t>
  </si>
  <si>
    <t>Andrej Kos, Urban Sedlar, Matevž Pustišek, Janez Bešter</t>
  </si>
  <si>
    <t>Marko Jošt</t>
  </si>
  <si>
    <t>Sistem za mikroobdelavo tankih plasti</t>
  </si>
  <si>
    <t>System for microstructuring of thin-films</t>
  </si>
  <si>
    <t>Za dostop do opreme in njeno uporabo se je potrebno dogovoriti s kontaktno osebo: Marko Jošt (marko.jost@fe.uni-lj.si, 014768846).</t>
  </si>
  <si>
    <t>To access and use the equipment the interested person should contact the responsible person: Marko Jošt (marko.jost@fe.uni-lj.si, 014768846).</t>
  </si>
  <si>
    <t>Obdelava tankih plasti z lasersko ablacijo, npr. za izdelavo tankoplastnih fotovoltaičnih minimodulov. Obdelava se izvaja v dušikovi komori z rokavicami z laserskim žarkom valovnih dolžin 532 in 1064 nm. Merjenje spektra in kvantnega izplena fotoluminiscence in elektroluminiscence v območju med 550 in 1050 nm z vzbujalno valovno dolžino 532 nm.</t>
  </si>
  <si>
    <t>Thin-film processing with laser ablation, e.g. for fabircation of thin-film photovoltaic minimodules. The patterning is performed inside a glovebox with laser wavelengths of 532 and 1064 nm. Spectral and quantum yield measurements of photo- and electroluminescence in the wavelength range from 550 to 1050 nm with the excitation wavelength of 532 nm.</t>
  </si>
  <si>
    <t>39092, 39112</t>
  </si>
  <si>
    <t>Člani laboratorija LPVO</t>
  </si>
  <si>
    <t>Janez Krč</t>
  </si>
  <si>
    <t>Sistem za karakterizacijo fotonskih integriranih vezij</t>
  </si>
  <si>
    <t>System for characterization of photonic integrated circuits</t>
  </si>
  <si>
    <t>Zunanji uporabnik vzpostavi kontakt z odgovorno osebo: Janez Krč (janez.krc@fe.uni-lj.si. 01 4768 843). Odgovorna oseba ga seznani s postopkom, pravili uporabe opreme ter plačilom. Presodita, če je oprema ustrezna za načrtovane meritve. Nato odgovorna oseba poveže uporabnika s skrbnikom in upravljalcem opreme (Andraž Debevc). Določimo možen termin uporabe.</t>
  </si>
  <si>
    <t>The external user shall contact the responsible person: Janez Krč (janez.krc@fe.uni-lj.si. 01 4768 843). The responsible person gives additional information on the equipment. They check the suitability of the equipment for the intended measurements. The responsible person informs the user about the procedure and rules of the use and terms of payment. The responsible person then puts the user in touch with the equipment manager (Andraž Debevc). They set a possible date for use.</t>
  </si>
  <si>
    <t>Oprema je namenjena za optično in električno karakterizacija fotonskih integriranih gradnikov in raznovrstnih fotonskih integriranih vezij. Dovod in odvod svetlobe do čipa je izveden preko niza enorodovnih optičnih vlaken. Električno kontaktiranje je izvedeno preko polja namenskih igel. Laserski vir (Santec TSL 570-P, 1480 - 1640 nm), merilnik optične moči (Santec MPM-211-04-F), optični spektralni analizator (Yokogawa AQ6370D), analizator polarizacije (Keysight N7781C), avt. merilni sistem s programskoo opremo (MLP SD100) in ostala dodatna oprema.</t>
  </si>
  <si>
    <t>Optical and electrical characterisation of integrated photonic components and various photonic integrated circuits. Light input and output to the chip via a single mode optical fibre array. Electrical contacting via a dedicated needle array. Laser source (Santec TSL 570-P, 1480 - 1640 nm), optical power meter (Santec MPM-211-04-F), optical spectrum analyser (Yokogawa AQ6370D), polarisation analyser (Keysight N7781C), auto-measurement system with software (MLP SD100) and other accessories.</t>
  </si>
  <si>
    <t>38942,3894,39840,38941,38850,38944</t>
  </si>
  <si>
    <t>P2-0258</t>
  </si>
  <si>
    <t>Danijel Vončina</t>
  </si>
  <si>
    <t>Oprema za razvoj in testiranje naprednih pretvorniških sistemov na osnovi Wide-Band Gap (WBG) tehnologije</t>
  </si>
  <si>
    <t>Equipment for the development and testing of advanced converter systems based on Wide-Band Gap (WBG) technology</t>
  </si>
  <si>
    <t>Zunanji uporabniki morajo predložiti vlogo za dostop odgovorni osebi (Danijel Vončina: voncina@fe.uni-lj.si, Klemen Drobnič: Klemen.Drobnic@fe.uni-lj.si). Pred uporabo morajo vsi uporabniki uspešno zaključiti kratko usposabljanje.
Uporaba mora biti vedno pod nadzorom laboratorijskega osebja.</t>
  </si>
  <si>
    <t>External users should contact the responsible person with their request for access (Danijel Vončina: voncina@fe.uni-lj.si, Klemen Drobnič: Klemen.Drobnic@fe.uni-lj.si). All users should complete a short training course before gaining access. Use should always be under the supervision of laboratory staff.</t>
  </si>
  <si>
    <t>Sistem Speedgoat performance real-time machine (SPRTM): Hitro prototipiranje krmilnih sistemov (Rapid Control Prototyping).
- Simulacija strojne opreme v zanki (Hardware-in-the-Loop, HIL).
- Testiranje in validacija v realnem času.
- Obdelava signalov in komunikacija.
- Poučevanje in raziskave.</t>
  </si>
  <si>
    <t>The Speedgoat Performance real-time target machine (SPRTM): Rapid Control Prototyping..
- Hardware-in-the-Loop (HIL) Simulation.
- Real-Time Testing and Validation.
- Signal Processing and Communications.
- Teaching and Research.</t>
  </si>
  <si>
    <t>38819,3882,38821,38822,38823,38824-38829,38831</t>
  </si>
  <si>
    <t>http://lrtme.fe.uni-lj.si/lrtme/slo/projekti/oprema.html</t>
  </si>
  <si>
    <t>Univerza v Ljubljani / University of Ljubljana</t>
  </si>
  <si>
    <t>P2-0214</t>
  </si>
  <si>
    <t>P21-112</t>
  </si>
  <si>
    <t>Domen Tabernik</t>
  </si>
  <si>
    <t>Strežniški sistem za globoko uèenje z velikimi modeli</t>
  </si>
  <si>
    <t>Server system for deep learning with large models</t>
  </si>
  <si>
    <t>Oddaljeni dostop v skladu z razpoložljivostjo opreme in v dogovoru s kontaktno osebo.</t>
  </si>
  <si>
    <t>Gruča računalnikov s 308 procesorskimi jedri ter 24 grafičnih enot, namenjena učenju velikih globokih modelov.</t>
  </si>
  <si>
    <t>A cluster of computers with 308 processor cores and 24 graphics units, designed for training large deep models.</t>
  </si>
  <si>
    <t>109945, 109906, 109907</t>
  </si>
  <si>
    <t>https://www.fri.uni-lj.si/</t>
  </si>
  <si>
    <t>P2-0214 (ARIS program)</t>
  </si>
  <si>
    <t>FRI, LUVSS</t>
  </si>
  <si>
    <t>Študentski dostopi (diplome, magisteriji)</t>
  </si>
  <si>
    <t>Študentje</t>
  </si>
  <si>
    <t>P2-0359</t>
  </si>
  <si>
    <t>P21-114</t>
  </si>
  <si>
    <t>Denis Trček</t>
  </si>
  <si>
    <t>SUPERMICRO SERVER 4124GS-TNR 4U RPS, SUPERMICRO SERVER AS-2014CS-TR 2U R, SUPERMICRO GPU NVIDIA A 30 24 GB GDDR6/Pcle 4.0, G-tech SAHARA CH 16 / 32 SET w SW</t>
  </si>
  <si>
    <t>Naprave se nahajajo v treh laboratorijih FRI UL - Laboratoriju za bioinformatiko, Laboratoriju za rač. komunikacije in Laboratoriju za E-medije - prva dva pokrivata namene strojnega učenja, zadnji obdelavo biosignalov. Skladno s tem je potrebno kontaktirati predstojnike teh laboratorijev, kontakti so na https://fri.uni-lj.si/sl/raziskave/laboratoriji.</t>
  </si>
  <si>
    <t>The devices are located in three laboratories of the FRI UL - the Bioinformatics Laboratory, the Computer Communications Laboratory and the E-media Laboratory - the first two covering machine learning, the last one biosignal processing. Accordingly, the heads of these laboratories should be contacted, the contacts are at https://fri.uni-lj.si/sl/raziskave/laboratoriji.</t>
  </si>
  <si>
    <t>Napredne metode strojnega učenja in obdelava biosignalov za raziskave na področju človeškega dejavnika.</t>
  </si>
  <si>
    <t>Advanced machine learning methods and biosignal processing for human factors research.</t>
  </si>
  <si>
    <t>109943, 109901</t>
  </si>
  <si>
    <t>https://fri.uni-lj.si/sl/raziskave/laboratoriji</t>
  </si>
  <si>
    <t>P2-0359 (ARIS program)</t>
  </si>
  <si>
    <t>FRI, LEM</t>
  </si>
  <si>
    <t>GPU strežnik je dodan v FRIDA gručo in se uporablja za raziskave - tako zaposleni FRI kot študenti, ki delajo s kakšnim profesorjem ali v laboratoriju (diplome, magisteriji, projekti, itd). Od jeseni 2023 najprej v testni uporabi, od februarja 2024 v produkcijski rabi.</t>
  </si>
  <si>
    <t>študentje, raziskovalci</t>
  </si>
  <si>
    <t>P21-113</t>
  </si>
  <si>
    <t>Aleksander Sadikov</t>
  </si>
  <si>
    <t>Nadgradnja sistema za analizo spremljanja pogleda in visokorazsežnih podatkov z metodami umetne inteligence</t>
  </si>
  <si>
    <t>System upgrade for the analysis of eye-tracking and high-dimensional data using artificial intelligence methods</t>
  </si>
  <si>
    <t>Strežniški del opreme je v sestavi strežniške gruče na UL FRI, kar je najbolj smotrno zaradi varnega dostopa in zaradi vzdrževanja. Sistem na zajemanje očesnih gibov je nahaja v Laboratoriju za umetno inteligenco UL FRI, za dostop se kontaktira predstojnika laboratorija ali koga od njegovih namestnikov.</t>
  </si>
  <si>
    <t>The server part of the equipment is run as part of the cluster at UL FRI, as the most efficient way for safe access and maintenance. The eye-tracking system is located at the Artificial Intelligence Laboratory at UL FRI; for access contact the Head of the laboratory or one of his deputies.</t>
  </si>
  <si>
    <t>Glavni namen strojne opreme je zajem in obdelava (vključno s strojnim učenjem) podatkov o očesnih gibih, predvsem bolnikov in zdravih kontrol.</t>
  </si>
  <si>
    <t>The main purpose of the equipment is the capture and analysis (including machine learning) of eye-tracking data, mainly of patients and matched healthy controls.</t>
  </si>
  <si>
    <t>110067, 109944, 110006, 110009, 110010</t>
  </si>
  <si>
    <t>P2-0209 (ARIS program)</t>
  </si>
  <si>
    <t>FRI, LUI, LBI, LKM</t>
  </si>
  <si>
    <t>PARENT (MSCA-ITN)</t>
  </si>
  <si>
    <t>FRI, LUI</t>
  </si>
  <si>
    <t>Univerza v Novi Gorici</t>
  </si>
  <si>
    <t>1540-002</t>
  </si>
  <si>
    <t>Samo Stanič</t>
  </si>
  <si>
    <t>Sistem za shranjevanje velikih podatkov astrofizikalnih pregledov neba</t>
  </si>
  <si>
    <t>System for storing large data from astrophysical sky surveys</t>
  </si>
  <si>
    <t>69.957,24</t>
  </si>
  <si>
    <t>Po dogovoru s skrbnikom</t>
  </si>
  <si>
    <t>Contact responsible person</t>
  </si>
  <si>
    <t>Oprema je primarno namenjena krepitvi bazičnih raziskav na UNG na področju opazovalne astronomije</t>
  </si>
  <si>
    <t>The main purpose of the equipment is strengthening of basic research at the UNG in the field of observational astronomy</t>
  </si>
  <si>
    <t>https://www.ung.si/sl/raziskave/center-za-astrofiziko-in-kozmologijo/raziskave-cac/oprema/21-paket/</t>
  </si>
  <si>
    <t>Taj Jankovič</t>
  </si>
  <si>
    <t>E0-0018</t>
  </si>
  <si>
    <t>Miha Živec</t>
  </si>
  <si>
    <t>Mirjam Leskovšek</t>
  </si>
  <si>
    <t>JSM 6060 LV - nizko vakuumski scanning elektronski mikroskop</t>
  </si>
  <si>
    <t>JSM 6060 LV - Low vakuum scanning electron microscope</t>
  </si>
  <si>
    <t>Oprema je na razpolago po dogovoru; čas dostopa je odvisen od zasedenosti opreme. Rezervacije: barbara.golja@ntf.uni-lj.si</t>
  </si>
  <si>
    <t>The equipment is available upon agreement; access time is dependable on equipment occupation. Rezervation: barbara.golja@ntf.uni-lj.si</t>
  </si>
  <si>
    <t>SEM je namenjen študiji površine, morfologije in topografije površin ter velikosti delcev.</t>
  </si>
  <si>
    <t>SEM is designed for surface, morphology and tography studies as well as for determination of particle size.</t>
  </si>
  <si>
    <t>http://www.ntf.uni-lj.si/ntf/raziskovanje/raziskovalno-delo/raziskovalna-oprema/</t>
  </si>
  <si>
    <t>študijski proces</t>
  </si>
  <si>
    <t>Jožef Medved</t>
  </si>
  <si>
    <t>Simultana termična analiza, STA449 C Jupiter</t>
  </si>
  <si>
    <t>Simultan thermal analyse, STA 449 Jupiter, Netzsch</t>
  </si>
  <si>
    <t xml:space="preserve">Oprema je dostopna po dogovoru z operaterji oz. skrbnikom opreme. </t>
  </si>
  <si>
    <t xml:space="preserve">The equipment is available by agreement with the operator or with chief of the laboratory. </t>
  </si>
  <si>
    <t xml:space="preserve">Simultana termična analiza (STA) je metoda termične analize, ki omogoča istočasno preizkušanje različnih vzorcev z dvema ali več termo-analitskimi metodami. Običajno sta to termogravimetrija (TG) in diferenčna termična analiza (DTA) ali diferenčna vrstična kalorimetrija (DSC). Tako lahko v vzorcu istočasno preiskujemo energetske procese in spremembe mase. STA meritev je kompleksna meritev, ki jo lahko uporabimo za določevanje fizikalno-kemičnih lastnosti posameznih, predvsem novih materialov. Istočasno pa omogoča modeliranje tehnoloških procesov. Analiza STA krivulj nam omogoča določitve premenskih temperatur (tališče, vrelišče, alotropske modifikacije), toplotnih efektov (talilna/strjevalna entalpija, toplota zgorevanja,…), specifične toplote cp, izgube ali prirastka mase itd.  </t>
  </si>
  <si>
    <t xml:space="preserve">Simultaneous thermal analysis (STA) is a method of thermal analysis, witch makes possible to investigate variety of samples by two or three thermal-analytical methods. Usually those are thermogravimetry (TG), differential thermal analysis (DTA) and differential scanning calorimetry (DSC). Simultaneously the investigation can be done on processes based on energy difference (absorbing and relaxing heat under reaction) and investigation in mass change (oxidation, degradation etc.). STA measurement is a complex measurement, witch is recommended for determine physical – chemical properties of materials, especially new one. Simultaneously the modeling of technological processes can be done. STA analysis makes possible to determine characteristic temperatures (melting point, boiling point, allotropic modifications etc.), thermal effect (melting / solidification enthalpy, combustion heat etc.), specific heat Cp, loss or increment of mass etc.  </t>
  </si>
  <si>
    <t>260374, 260375</t>
  </si>
  <si>
    <t>P1-0195</t>
  </si>
  <si>
    <t>zaključna dela</t>
  </si>
  <si>
    <t>Peter Fajfar</t>
  </si>
  <si>
    <t>Simulator termomehanskih metaluških stanj GLEEBLE 1500D</t>
  </si>
  <si>
    <t>Simulator of thermomechanical metalllurgical states GLEEBLE 1500D</t>
  </si>
  <si>
    <t>Oprema je dostopna po dogovoru s skrbnikom opreme. Čas dostopa je odvisen od zasedenosti opreme. Nahaja se na lokaciji Lepi pot 11-13, Ljubljana.</t>
  </si>
  <si>
    <t>The equipment is available upon agreement with the responsible person of the equipment. The access time depends on equipment occupation. It’s located at Lepi pot 11-13, Ljubljana.</t>
  </si>
  <si>
    <t>Simulator termomehanskih metalurških stanj omogoča izvedbo naslednjih preiskav materialov: natezni test, tlačni test, krivulje tečenja, aktivacijska energija za toplo preoblikovanje, razvoj mikrostrukture med in po plastični deformaciji, termično utrujenosti, termomehansko kontrolirane tlačne in natezne deformacije, večstopenjske deformacije, testiranje obrabe, testiranje varjenja.</t>
  </si>
  <si>
    <t>Simulator of thermomechanical metallurgical states enables following investigations of the materials: tensile test, compression test, flow curves, activation energy, microstructure development during hot forming, high temperature fatigue testing, solidification simulation, welding  simulation, heat treatment, multistage forming test, wear testing.</t>
  </si>
  <si>
    <t>Diana Gregor Svetec</t>
  </si>
  <si>
    <t>Univerzalni elektronski dinamometer INSTRON serije 5567</t>
  </si>
  <si>
    <t>Tensile testing machine INSTRON 5567</t>
  </si>
  <si>
    <t>Dinamometer INSTRON naprava omogoča meritve nateznih lastnosti kot tudi izvedbo testov tlačne obremenitve, zdrsov, upogibov in prebojev na različnih materialih (tekstilije, papir, kovine, plastika,…). Naprava je opremljena tudi s klimatsko komoro, s temperaturnim območjem delovanja med 20 in +80 °C in relativno vlažnostjo 30-80 %.</t>
  </si>
  <si>
    <t>Tensile testing machine enables measurements of tensile characteristics as well as tests of stress under pressure, slides, bends and breaks of different materials (textiles, paper, metal, plastics,…). It also includes air-condition chamber that covers temperature range from 20 to 80 °C and relative humidity from 30-80 %.</t>
  </si>
  <si>
    <t>Sabina Bračko</t>
  </si>
  <si>
    <t>Xenotest - instrument za ugotavljanje vpliva svetlobe in vremenskih pogojev na material</t>
  </si>
  <si>
    <t>Xenotest - Light Exposure and Weather Testing Instrument</t>
  </si>
  <si>
    <t>Xenotest Alpha omogoča pospešeno simulacijo delovanja svetlobe, toplote in vlage na material. Z uporabo ksenonske sijalke in ustreznih filtrov je mogoče ponazoriti svetlobo z različnimi spektralnimi karakteristikami. Temperaturno območje: 30–70 °C, relativna zračna vlažnost 10 in 95 %. Instrument omogoča izvedbo analiz v skladu s standardi za področje tekstila, papirja in plastike: ISO 105-B02, ISO 105-B04, ISO 105-B06, ISO 12040, ISO 4892, ISO 11341.</t>
  </si>
  <si>
    <t>Xenotest Alpha simulates and accelerates the action of sunlight, heat and humidity on material. An integrated xenon lamp with different filter systems covers a wide irradiation range. The temperature range: 30–70 °C, relative humidity 10 to 95 %. Xenotest Alpha meets the requirements of numerous standards and test methods for textiles, paper and plastics: ISO 105-B02, ISO 105-B04, ISO 105-B06, ISO 12040, ISO 4892, ISO 11341.</t>
  </si>
  <si>
    <t>Primož Mrvar</t>
  </si>
  <si>
    <t>Sistem za analizo slike</t>
  </si>
  <si>
    <t>Analysis Materials Research Lab</t>
  </si>
  <si>
    <t>Oprema je namenjena za določanje deleža, velikosti, oblike in porazdelitve mikrostrukturnih sestavin, merjenja deleža, velikosti in porazdelitve različnih elementov mikrostrukture, kot so to na primer kristalna zrna, kristalne meje, različne plasti, ki so in-situ na supstratu, kot tudi dobljene z nanašanjem, poroznosti (krčilna in plinska pri zlitinah, pore pri keramiki), itd. Prav tako so mogoče dimenzijske meritve različnih makro in mikro odtisov na preiskovanih vzorcih.</t>
  </si>
  <si>
    <t>With this equipment we can determine portion, size, shape and distribution of microstructure components, size and distribution of elements of microstructure, like crystal grain, crystal border, different layers which are in-situ on the substrata, porosity (gas and shrinkage at alloys, pore at ceramics). It is possible to measure dimensions on macro and micro samples.</t>
  </si>
  <si>
    <t>Aleš Nagode</t>
  </si>
  <si>
    <t>Vrstični elektronski mikroskop z mikroanaliznim sistemom</t>
  </si>
  <si>
    <t>Jeol JSM 5610</t>
  </si>
  <si>
    <t>The equipment is available by agreement with the operator or with chief of the laboratory.</t>
  </si>
  <si>
    <t>Analiza povrišn, morfologija, fazna in analiza kem. sestave (EDS)</t>
  </si>
  <si>
    <t>Surface analysis, morphology, phase and chemical composition (EDS)</t>
  </si>
  <si>
    <t>Vakumska indukcijska talilna in livna peč</t>
  </si>
  <si>
    <t>Induction vacuum melting and casting furnace</t>
  </si>
  <si>
    <t>Peč je primerna za izdelavo in oplemenitenje ter litje različnih materialov. Eksperimentalna računalniško krmiljena naprava omogoča: gravitacijsko litje v trajne forme, gravitacijsko litje v enkratne forme izdelane z različnimi ognjeobstojnimi materiali, centrifugalno gravitacijsko litje v školjke (precizijsko litje) in trajne forme. Vakuumska talilna peč je skonstruirana tako, da lahko talilno peč uporabljamo tudi s sistemom za usmerjeno strjevanje.</t>
  </si>
  <si>
    <t>The furnace is suitable for development, improvement and casting several materials. With experimental, computer regulated furnace we can do:  - gravity casting in permanent mold - gravity casting in mold from molding material - centrifugal casting in shell (investment casting) and permanent molds - vacuum furnace is constructed in the way that we can use the system for oriented solidification.</t>
  </si>
  <si>
    <t>Boštjan Markoli</t>
  </si>
  <si>
    <t>Vrstični elektronski mikroskop</t>
  </si>
  <si>
    <t>JEOL JSM-7600F field emission scanning electron microscope</t>
  </si>
  <si>
    <t xml:space="preserve">Operaterji z licenco rezervirajo termine na mikroskopu preko on-line rezervacijskega sistema Centra za elektronsko mikroskopijo (CEM), ki deluje v okviru Instituta Jožef Stefan v Ljubljani. Mikroskop lahko uporabljajo le izkušeni in predhodno šolani operaterji. Zunanji uporabniki lahko opremo uporabljajo le ob prisotnosti izkušenega oziroma izučenega operaterja. </t>
  </si>
  <si>
    <t>Licensed operators access the microscope via on-line reservation system of the Center for Electron Microscopy (CEM) which is a part of Jožef Stefan Institute. Microscope can only be used by experienced and trained operators. Any outside users can use the equipment only in the presence of a experienced and trained operator.</t>
  </si>
  <si>
    <t>Vrstični elektronski mikroskop JEOL JSM-7600F omogoča slikanje površin vzorcev na podlagi sekundarnih in odbitih elektronov z ločljivostjo do nekja nm. Mikroskop je opremeljen tudi za določevanje kemijske analize materialov na mikronskem področju (EDXS, WDXS), za določevanje kristalne orientacije (EBDS), opremljen pa je tudi za e-litografijo.</t>
  </si>
  <si>
    <t xml:space="preserve">Scanning elecron microscope JEOL JSM-7600F enables observation of the surface of materials with spatial resolution on nm scale (secondary electrons, back-scattered electrons). The microscope also enables determination of chemical composition on micro scale (EDXS, WDXS), determination of crystal texture (EBSD), and is alos equipped with e-litography.  </t>
  </si>
  <si>
    <t>Mikroskop NIKON Eclipse</t>
  </si>
  <si>
    <t>Geološki mikroskop s presevno in odsevno svrtlobo 4 kos; 1 kos nadgradnja za fotografiranje vzorcev</t>
  </si>
  <si>
    <t>oprema namenjena študentom dodiplomskega in podiplomskega študija, redne vaje in mikroskopija v času prostih ur v dogovoru z mentorji in tehničnimi sodelavci</t>
  </si>
  <si>
    <t>equipment intended for students of undergraduate and postgraduate studies, regular exercises and microscopy during off hours, in agreement with mentors and technical team</t>
  </si>
  <si>
    <t xml:space="preserve">Mikroskopija sedimentoloških, petroloških, mineraloških in rudnih zbruskov in obrusov </t>
  </si>
  <si>
    <t>Microscopy of sedimentological, petrological, mineralogical and mineral samples</t>
  </si>
  <si>
    <t>Dinamično mehanski analizator</t>
  </si>
  <si>
    <t>Dynamic Mechanical Analyzer Q800</t>
  </si>
  <si>
    <t>The equipment is available upon agreement; access time is dependable on equipment occupation. Reservation: barbara.golja@ntf.uni-lj.si</t>
  </si>
  <si>
    <t>Dinamično mehanski analizator ali DMA je splošno ime za opremo, ki mehansko vzbuja deformacijo vzorca iz poljubnega materiala in meri njegov odziv. Vzbujevalna deformacija je sinusoidna, konstantna ali stopenjska, ali z enako hitrostjo. Različne odzive vzorca na deformacijo (20 pokazateljev) je mogoče spremljati kot funkcijo temperature in časa.</t>
  </si>
  <si>
    <t xml:space="preserve">The DMA presents equipment, which mechanically causes deformation of sample from material and measures its response. Caused deformation may be sinusoid, constant, graduated or with constant speed. 20 various parameters as a measurement of responses can be monitored as a function of temperature and time. </t>
  </si>
  <si>
    <t>Klemen Možina</t>
  </si>
  <si>
    <t>Rezalni grafični stroj Wohlenberg</t>
  </si>
  <si>
    <t>Wohlenberg High Speed Guillotines 76</t>
  </si>
  <si>
    <t>Lastni viri</t>
  </si>
  <si>
    <t>Oprema je na razpolago po dogovoru; čas dostopa je odvisen od zasedenosti opreme. Rezervacije: klemen.mozina@ntf.uni-lj.si</t>
  </si>
  <si>
    <t>The equipment is available upon agreement; access time is dependable on equipment occupation. Reservation: klemen.mozina@ntf.uni-lj.si</t>
  </si>
  <si>
    <t>Wohlenberg 76je profersionalna rezalna mašina za rezanje papirja, kartona ali drugih materialov v obliki listov, tako v sklopu, kot tudi v obliki posameznih listov. Rezalna širina je 760 mm in maksimalna debelina je 110 mm.</t>
  </si>
  <si>
    <t>The Wohlenberg 76 is a professional cuting machine for cutting paper, boards and other sheet materials both in stack or single. The cutting width is 760 mm and the maximum possible feed is 110 mm.</t>
  </si>
  <si>
    <t>vaje</t>
  </si>
  <si>
    <t>Goran Vižintin</t>
  </si>
  <si>
    <t>Georadar Proex system KIT optical</t>
  </si>
  <si>
    <t>2010, 2016</t>
  </si>
  <si>
    <t>Oprema je na voljo le ustrezno usposobljenim osebam, ki so opravile tečaj merjenja in obdelave podatkov pri proizvajalcu opreme Mala. Kontaktna oseba: goran.vizintin@guest.arnes.si</t>
  </si>
  <si>
    <t>Equipment is available only to suitably qualified persons who have passed the course in measurement and data processing at the manufacturer of equipment. Contact: goran.vizintin @ guest.arnes.si</t>
  </si>
  <si>
    <t>Ta vrsta georadarja je namenjena določanju geoloških struktur v suhih in nizko prevodnih kamninah,  nizko prevodni vodi, ledu itd. Globina je odvisna od tipa anten, trenutno lahko dosežemo globine do največ 50 metrov.</t>
  </si>
  <si>
    <t>This type of ground penetrating radar is designed to measure the geological structures in the dry and low conductive rocks, low conductive water, ice, etc.. Depth depends on the type of antenna, the current setup can reach depths of up to 50 meters.</t>
  </si>
  <si>
    <t>Računalniški program Thermo - Calc</t>
  </si>
  <si>
    <t>TCS SGTE Database</t>
  </si>
  <si>
    <t>Računalniški program Thermo-calc je namenjen za izračunavanje faz in konstrukcijo faznih diagramov z različnimi bazami podatkov.</t>
  </si>
  <si>
    <t xml:space="preserve">Thermo - calc software is meaning for calculation of phase daigrams and termodynamic properties with diferent data bases.  </t>
  </si>
  <si>
    <t>P2-0344</t>
  </si>
  <si>
    <t xml:space="preserve">Boštjan Markoli </t>
  </si>
  <si>
    <t>Mikroskop Zeiss Axio Imager.A1m</t>
  </si>
  <si>
    <t>Light optical microscope ZEISS Axio Imager.A1m</t>
  </si>
  <si>
    <t>Oprema je na razpolago po dogovoru; čas dostopa je odvisen od zasedenosti opreme. Kontaktna oseba za dogovor termina uporabe: bostjan markoli</t>
  </si>
  <si>
    <t>The equipment is available upon agreement; access time is dependable on equipment occupation. Contact person: bostjan markoli</t>
  </si>
  <si>
    <t>Visokozmogljivi optični mikroskop za opazovanje površine materialografskih vzorcev v svetlem in temnem polju, v polarizirani svetlobi ter diferenčnem kontrastu. Omogoča ugotavljanje deležev faz v mikrozgradbi materiala in njihove absolutne in povprečne velikosti.</t>
  </si>
  <si>
    <t>High-performance light optical microscope for observation of surfaces of materialographic specimens in bright and dark-field, polarized light and diferential contrast. It also enables determination of phase fraction and absolute and mean size of particles.</t>
  </si>
  <si>
    <t>CastQC</t>
  </si>
  <si>
    <t xml:space="preserve">Borut Kosec </t>
  </si>
  <si>
    <t>Kalorimeter C 200</t>
  </si>
  <si>
    <t xml:space="preserve">Calorimeter 200 C </t>
  </si>
  <si>
    <t>Oprema je dostopna po dogovoru z operaterji oz. skrbnikom opreme. Rezervacija termina: marija.ribic@omm.ntf.uni-lj.si</t>
  </si>
  <si>
    <t>The equipment is available by agreement with the operator or with head of the laboratory. Termine reservation: marija.ribic@omm.ntf.uni-lj.si</t>
  </si>
  <si>
    <t xml:space="preserve">
Določitev kurilnosti in zgorevalne toplote trdnih in tekočih goriv v skladu s standardi DIN 51900,ISO 1928, ASTM D240, ASTM D4809, ASTM D5865, ASTM D1989, ASTM D5468, ASTM E711.</t>
  </si>
  <si>
    <t>Determing gross calorific values of solid and liquid samples. Validation according to standards DIN 51900,ISO 1928, ASTM D240, ASTM D4809, ASTM D5865, ASTM D1989, ASTM D5468, ASTM E711.</t>
  </si>
  <si>
    <t>kalibracija</t>
  </si>
  <si>
    <t xml:space="preserve">Matija Zorc          </t>
  </si>
  <si>
    <t>Aparat za merjenje defektov v kov. materialih z metodo vrtinčnih tokov</t>
  </si>
  <si>
    <t>Eddy current</t>
  </si>
  <si>
    <t>Oprema je dostopna po dogovoru s skrbnikom opreme. Rezervacija termina: milan.bizjak@omm.ntf.uni-lj.si</t>
  </si>
  <si>
    <t>The equipment is available by agreement with the head of the laboratory. Termine reservation: milan.bizjak@omm.ntf.uni-lj.si</t>
  </si>
  <si>
    <t xml:space="preserve">Preiskave brez porušitve materiala strojnih delov in komponent. </t>
  </si>
  <si>
    <t xml:space="preserve">Nondestructive testing of mechanical parts and components. </t>
  </si>
  <si>
    <t>Klementina Možina</t>
  </si>
  <si>
    <t>Naprava za sledenje očesnih premikov</t>
  </si>
  <si>
    <t>TOBII X120 - Flexible eye tracking</t>
  </si>
  <si>
    <t>Oprema je na razpolago po dogovoru; čas dostopa je odvisen od zasedenosti opreme. Rezervacije: klementina.mozina@ntf.uni-lj.si</t>
  </si>
  <si>
    <t>The equipment is available upon agreement; access time is dependable on equipment occupation. Reservation: klementina.mozina@ntf.uni-lj.si</t>
  </si>
  <si>
    <t>Tobii X120 (naprava za sledenje očesnim premikom) je samostojna naprava zasnovana za zaznavanje očesnih premikov v realnem svetu na različnih predmetih, površinah, prostorih, projekcijah in zaslonih. Tobii X120 omogoča izdelavo študij na področjih, kot so npr: prodaja izdelkov (trgovinske police), tipografija, spletne strani, tiskani (časopis, revija, knjige, tiskovine itd.) in digitalni mediji (televizija, mobilne naprave itd.).</t>
  </si>
  <si>
    <t>Tobii X120 Eye Trackers is stand-alone eye tracking unit designed for eye tracking studies of real-world flat surfaces or scenes such as physical objects, projections and video screens. Tobii X120 enable studies requiring specific stimuli setups, such as studies of shopping shelves, typography, webpages, newspapers or television.</t>
  </si>
  <si>
    <t>P2-0205</t>
  </si>
  <si>
    <t>Instrument za analizo toplotnih konstant Hot Disk TPS 2200</t>
  </si>
  <si>
    <t>Thermal Constant Analyser Instrument Hot Disk TPS 2200</t>
  </si>
  <si>
    <t>P2-0213</t>
  </si>
  <si>
    <t>Barbara Simončič</t>
  </si>
  <si>
    <t>Laboratorijski aparat za sušenje, kondenziranje in fiksiranje</t>
  </si>
  <si>
    <t>Laboratory drying, condensation and fixation apparatus</t>
  </si>
  <si>
    <t>Laboratorijski aparat je namenjen sušenju, kondenziranju in fiksiranju različnih materialov. Uporablja se lahko samostojno ali pa ga vključimo v kontinuirno linijo z dvovaljčnim fularjem, na katerem se lahko izvajajo najsodobnejši impregnirni postopki plemenitenja tekstilij. K sušilniku je vključena še premazovalna enota namenjena za enostransko premazovanje papirja in ploskih tekstilij ter tiskanje na papir.</t>
  </si>
  <si>
    <t>Laboratory apparatus is intended for drying, condensation and fixation of different materials. It can be used independently or it can be included into continuous line with 2-roll foulard on which the newest padding procedures are implemented. The apparatus also includes a coating unit, which is intended for one-sided coating of paper and tekstiles and also for printing to paper.</t>
  </si>
  <si>
    <t>903050, 903056</t>
  </si>
  <si>
    <t xml:space="preserve">P2-0205 </t>
  </si>
  <si>
    <t>Vrstični elektronski mikroskop na poljsko emisijo Thermo Scientific ESEM  FEG Quattro S</t>
  </si>
  <si>
    <t>FEG Scanning electron microscope ThermoScientific ESEM FEG Quattro S</t>
  </si>
  <si>
    <t xml:space="preserve">The equipment is available upon agreement with the operator or with the chief of the laboratory. </t>
  </si>
  <si>
    <t xml:space="preserve">FEG SEM je opremljen za slikanje vzorcev s sekundarnimi elektroni (SE), odbitimi elektroni (BE) in transmisijskimi elektroni (STEM) z ločljivostjo nekaj nanometrov. Opremljen je še z detektorjem za (mikro)kemijsko analizo (EDXS), nosilcem za insitu ohlajanje do -60 °C in segrevanje do 1000 °C </t>
  </si>
  <si>
    <t>FEG SEM is equipped for imaging with secondary electrons (SEI), backscatter electrons (BEI) and transmission electrons (STEM). It also poses detector for (micro)chemical analysis (EDXS), cooling stage (to -60 °C) and heating stage (to 1000 °C) for insitu dynamic testing</t>
  </si>
  <si>
    <t>218,66 izhodiščna cena (vsakič se izračuna v odvisnosti od načina opravljene analize in vrste nosilca)</t>
  </si>
  <si>
    <t>Andrej Šmuc</t>
  </si>
  <si>
    <t>ANALYSETTE 22 NanoTec (FRITSCH) oprema za lasersko metodo merjenja velikosti delcev</t>
  </si>
  <si>
    <t xml:space="preserve">ANALYSETTE 22 NanoTec (FRITSCH) laser particle and image (DIA) sizer  </t>
  </si>
  <si>
    <t>Oprema je dostopna na Oddelku za geologijo, Aškerčeva 12, v laboratoriju M7 (medetaža). Najem opreme ali samostojno delo ni možno brez usposabljanja upravljalca opreme.</t>
  </si>
  <si>
    <t>Equipment is available at the Department of Geology, Aškerčeva 12, LAB M7. Equipment rental or independent work is not possible without qualified technician.</t>
  </si>
  <si>
    <t>Merjenje velikosti in oblike delcev</t>
  </si>
  <si>
    <t>Particle size and shape determination</t>
  </si>
  <si>
    <t xml:space="preserve">http://www.ntf.uni-lj.si/ntf/raziskovanje/raziskovalno-delo/raziskovalna-oprema/ </t>
  </si>
  <si>
    <t>Visoko temperaturni in visokotlačni reaktor LIMBO</t>
  </si>
  <si>
    <t>LIMBO high temperature and high pressure reactor</t>
  </si>
  <si>
    <t>Oprema je na razpolago po dogovoru; čas dostopa je odvisen od zasedenosti opreme. Rezervacije: barbara.simoncic@ntf.uni-lj.si</t>
  </si>
  <si>
    <t>The equipment is available upon agreement; access time is dependable on equipment occupation. Reservation: barbara.simoncic@ntf.uni-lj.si</t>
  </si>
  <si>
    <t xml:space="preserve">Visokotlačni reaktor (avtoklav) je namenjen za raznolike kemijske reakcije, kjer je potreben povišan tlak (do 300 bar) in temperatura (do 350 °C). Primeren je za sintezo in modifikacijo polimerov, kompozitov ter drugih organskih in anorganskih struktur.  </t>
  </si>
  <si>
    <t>The high-pressure reactor (autoclave) is designed for a variety of chemical reactions where high pressure (up to 300 bar) and temperature (up to 350 ° C) are required. It is suitable for the synthesis and modification of polymers, composites and other organic and inorganic structures.</t>
  </si>
  <si>
    <t>PISTON CORER naprava za odvzem jedrnikov iz večjih globin</t>
  </si>
  <si>
    <t>PISTON CORER core catcher for hard sediment</t>
  </si>
  <si>
    <t xml:space="preserve">Oprema je dostopna na Oddelku za geologijo, Aškerčeva 12, v depoju. Najem opreme brez šolanih upravljalcev NTF ni možno. </t>
  </si>
  <si>
    <t>Equipment is available at the Department of Geology, Aškerčeva 12, LAB M7. Equipment rental or independent work is not possible without qualified technician from FNSE.</t>
  </si>
  <si>
    <t>Jedrovanje sedimentov</t>
  </si>
  <si>
    <t>sediment coring</t>
  </si>
  <si>
    <t>Migrate TOBII PRO Studio to Pro Lab Full Edition</t>
  </si>
  <si>
    <t>Tobii Pro Glasses 3 – Eye tracking glasses</t>
  </si>
  <si>
    <t>Tobii Pro Glasses 3 (očala za sledenje očesnim premikom) so samostojna naprava, zasnovana za zaznavanje očesnih premikov v realnem času v prostoru in na različnih predmetih, površinah, projekcijah in zaslonih. Očala Tobii Pro Glasses 3 omogočajo izdelavo študij na področjih, kot so npr. gibanje prometa, športnikov, prodaje izdelkov (trgovinske police), tipografija, spletne strani ter tiskani (tiskovine, embalaža itd.) in digitalni mediji (televizija, mobilne naprave, telefoni).</t>
  </si>
  <si>
    <t>Tobii Pro Glasses 3 are designed for eye-tracking studies of real-time world or scenes such as physical objects, projections and video screens. The glasses Tobii Pro Glasses 3 enable studies which require specific stimuli setups, such as studies of traffic movement, sportspeople, product sales (shop shelves), typography, webpages, printed materials and packaging, or television, mobile devices and phones.</t>
  </si>
  <si>
    <t>P2-0195</t>
  </si>
  <si>
    <t xml:space="preserve">Vakuumska obločna talilna peč VACUUM ARC EQ-SP-MSM208 </t>
  </si>
  <si>
    <t xml:space="preserve">Compact Vacuum Arc melting system EQ-SP-MSM208 </t>
  </si>
  <si>
    <t>Oprema je dostopna po dogovoru z operaterji oz. skrbnikom opreme.</t>
  </si>
  <si>
    <t>The equipment is available by arrangement with the operators or the equipment administrator.</t>
  </si>
  <si>
    <t>Obločni talini sistem je namenjen taljenju do 10 g kovinskih materialov s tališčem vse do tališča
volframa (preko 3000 °C) pri zelo nizkem nadtlaku ali v nizkem vakuumu (običajno Ar). Poleg tega je
sistem opremljen z bakreno kokilo, ki omogoča ulivanje palic s premerom 6 mm s pomočjo
vakuumskega sesanja.</t>
  </si>
  <si>
    <t>The arc melting system is designed for melting up to 10 g of metallic materials with a melting point
up to tungsten (above 3000 °C) under a tiny positive or low vacuum atmosphere (usually Ar). In
addition, the system is equipped with a copper mould for vacuum suction casting of rods with a
diameter of 6 mm.</t>
  </si>
  <si>
    <t>32,29</t>
  </si>
  <si>
    <t>0,26</t>
  </si>
  <si>
    <t>0,39</t>
  </si>
  <si>
    <t>31,64</t>
  </si>
  <si>
    <t>26,24</t>
  </si>
  <si>
    <t>Barbara Golja</t>
  </si>
  <si>
    <t>FT-IR Spektrometer PerkinElmar Spectrum 3</t>
  </si>
  <si>
    <t>FT-IR spectrometer Perkin Elmer Spectrum 3</t>
  </si>
  <si>
    <t>FT-IR spektrometer  omogoča identifikacijo kemijske in delno tudi fizikalne strukture snovi (identifikacija funkcionalnih skupin v molekulah).  Omogoča uporabo ATR in transmisijske tehnike snemanja.</t>
  </si>
  <si>
    <t>The FT-IR spectrometer was designed for identification of chemical and partially physical structure of substance (identification of functional groups in molecules). It enables the use of ATR and transmission methods of IR scanning.</t>
  </si>
  <si>
    <t>15,01</t>
  </si>
  <si>
    <t>Mihael Brenčič</t>
  </si>
  <si>
    <t>T-RDI Stream Pro ultrazvočni merilnik pretokov</t>
  </si>
  <si>
    <t>T-RDI Stream Pro flow meter</t>
  </si>
  <si>
    <t>Meritve pretokov na vodotokih</t>
  </si>
  <si>
    <t xml:space="preserve"> Streamflow measurements </t>
  </si>
  <si>
    <t>Barbara Blaznik</t>
  </si>
  <si>
    <t>Spektrofotometer Datacolor Spectro 1050</t>
  </si>
  <si>
    <t>Spectrophotometer  Datacolor Spectro 1050</t>
  </si>
  <si>
    <t>Oprema je na razpolago po dogovoru; čas dostopa je odvisen od zasedenosti opreme. Rezervacije: barbara.golja@ntf.uni-lj.si, barbara.blaznik@ntf.uni-lj.si</t>
  </si>
  <si>
    <t>The equipment is available upon agreement; access time is dependable on equipment occupation. Reservation: barbara.golja@ntf.uni-lj.si, barbara.blaznik@ntf.uni-lj.si</t>
  </si>
  <si>
    <t>Namizni spektoktrofotometer Datacolor Spectro 1050 omogoča nadzor kvalitete različnih obarvanih vzorcev na področju tekstila, plastike, barv, premazov itn. Poleg merjenja refleksije in transmisije v vidnem delu spektra (360–700 nm s korakom po 10 nm), omogoča tudi merjenje temperature vzorcev z natančnostjo ± 0,5 °C</t>
  </si>
  <si>
    <t>The Datacolor Spectro 1050 spectrophotometer enables quality control of various colored samples in the field of textiles, plastics, paints, coatings, etc. In addition to measuring the reflection and transmission in the visible part of the spectrum (360-700 nm with a step of 10 nm), it also enables the measurement of the temperature of samples with an accuracy of ± 0.5 ° C</t>
  </si>
  <si>
    <t>8,35</t>
  </si>
  <si>
    <t>1,01</t>
  </si>
  <si>
    <t>7,34</t>
  </si>
  <si>
    <t>zunanji uporabnik</t>
  </si>
  <si>
    <t>Matej Dolenec</t>
  </si>
  <si>
    <t>Prenosni spektralni analizator NITON XRF5+</t>
  </si>
  <si>
    <t>Portable spectrum analyzer NITON XRF5+</t>
  </si>
  <si>
    <t xml:space="preserve">Dostop do opreme je možen le tehnikom, ki imajo opravljen tečaj varstva pred sevanji, osebno dozimetrijo in opravljen zdravniški pregled in opravljeno usposabljanje v centru NITON Munchen </t>
  </si>
  <si>
    <t>Access to the equipment is possible only to technicians who have completed a course of radiation protection, personal dozimetry, medical certificate and the training course in Munich Niton Center.</t>
  </si>
  <si>
    <t>Nedestruktivna / destruktivna elementna XRF analiza različnih vzorcev kamnin, tal, mineralov, zlitin, žlinder, keramike, barvil...</t>
  </si>
  <si>
    <t>Non-destructive, destructive elemental XRF analyses of different samples of rocks, soils, minerals, alloys, slags, pottery, pigments ...</t>
  </si>
  <si>
    <t>Marija Gorjanc</t>
  </si>
  <si>
    <t>UV/Vis spektrofotometer Lambda 850+</t>
  </si>
  <si>
    <t>UV/Vis spectrophotometer Lambda 850+</t>
  </si>
  <si>
    <t xml:space="preserve">Oprema je na razpolago po dogovoru; čas dostopa je odvisen od zasedenosti opreme. Rezervacije: barbara.golja@ntf.uni-lj.si, </t>
  </si>
  <si>
    <t xml:space="preserve">The equipment is available upon agreement; access time is dependable on equipment occupation. Reservation: barbara.golja@ntf.uni-lj.si, </t>
  </si>
  <si>
    <t>Spektrofotometer je optična naprava, namenjena merjenju prepustnosti in odboja trdnih vzorcev, tekočin in praškov. Je visokozmogljiv sistem za meritve v UV in           
vidnem področju. Uporabljamo ga zaugotavljanje koncentracij barvil, spremljanje kinetike reakcij, merjenje UV-prepustnosti materialov, itd.</t>
  </si>
  <si>
    <t>A spectrophotometer is an optical device designed to measure the permeability and reflection of solid samples, liquids and powders. It is a high performance system for measurements in UV and in the visible filed. We use it to determine the concentrations of dyes, monitor kinetics of reactions, measure the UV permeability of materials, etc</t>
  </si>
  <si>
    <t>8,83</t>
  </si>
  <si>
    <t>1,49</t>
  </si>
  <si>
    <t>Medved Jožef</t>
  </si>
  <si>
    <t>DSC 404F3D00 PEGASUSwith CC300</t>
  </si>
  <si>
    <t>DSC 404F1D00 Pegasus with CC300</t>
  </si>
  <si>
    <t>Oprema je na razpolago po dogovoru; čas dostopa je odvisen od zasedenosti opreme. Rezervacije: jozef.medved@ntf.uni-lj.si</t>
  </si>
  <si>
    <t>The equipment is available upon agreement; access time is dependable on equipment occupation. Reservation: jozef.medved@ntf.uni-lj.si</t>
  </si>
  <si>
    <t>Naprava omogoča merjenje z diferenčno vrstično kalorimetrijo, s katero določamo termodinamične lastnosti materialov</t>
  </si>
  <si>
    <t>The instrument enables measurements with differential scanning calorimetry which is used to determine the thermodynamic properties of materials.</t>
  </si>
  <si>
    <t>B. Leskovar</t>
  </si>
  <si>
    <t>DSC 204F1D00 PHOENIX with CC300</t>
  </si>
  <si>
    <t>DSC 204F1D00 Phoenix with CC300</t>
  </si>
  <si>
    <t>Pelcon Automatic Thin Section Machine</t>
  </si>
  <si>
    <t>Najem opreme ali samostojno delo ni možno, potrebno je posebno usposabljanje upravljavca opreme  Vse druge informacije: primoz.miklavc@ntf.uni-lj.si ali ema.hrovatin@ntf.uni-lj.si</t>
  </si>
  <si>
    <t>Equipment rental or independent work is not possible because it needs a qualified technician. All other information: primoz.miklavc@ntf.uni-lj.si or ema.hrovatin@ntf.uni-lj.si</t>
  </si>
  <si>
    <t>Izdelava visokokvalitetnih poliranih zbruskov in obrusov kamnin, sedimentov, tal, betona in agregatov, ki se uporabljajo za optično polarizacijsko mikroskopijo, petrografsko in mikrostrukturno analizo, elektronsko mikroskopijo, lasersko ablacijo, mikrosondo, itd</t>
  </si>
  <si>
    <t>For high quality thin and thick sections of rocks, sediments, soils, concrete and aggregates used for optical microscopy, petrography, microstructure analysis, electronic microscopy, laser ablation, microprobe, etc.</t>
  </si>
  <si>
    <t>Za izkušenega uporabnika:  106,24 €/vzorec. Cena za neizkušenega uporabnika: 158,66€/vzorec.</t>
  </si>
  <si>
    <t>https://www.ntf.uni-lj.si/ntf/raziskovanje/raziskovalno-delo/opisi-raziskovalne-opreme/</t>
  </si>
  <si>
    <t>2.st          3.st</t>
  </si>
  <si>
    <t>V OKVARI</t>
  </si>
  <si>
    <t>MR A. Zaky</t>
  </si>
  <si>
    <t>1.st.            2.st.           3.st.</t>
  </si>
  <si>
    <t xml:space="preserve"> diplome</t>
  </si>
  <si>
    <t>kalibracija           SEM Speric</t>
  </si>
  <si>
    <t>0,89               1,19</t>
  </si>
  <si>
    <t>ODPIS s 1.6.2024</t>
  </si>
  <si>
    <t>Bilaterala BI-RS/23-25-035</t>
  </si>
  <si>
    <t>diploma</t>
  </si>
  <si>
    <t>drugo</t>
  </si>
  <si>
    <t>30-EU.211128</t>
  </si>
  <si>
    <t xml:space="preserve">študijski proces      </t>
  </si>
  <si>
    <t>1.st.                2.st.</t>
  </si>
  <si>
    <t xml:space="preserve">Magneti               Mahle           Gorenje </t>
  </si>
  <si>
    <t>NOO projekt</t>
  </si>
  <si>
    <t>Univerzitetna klinika za pljučne bolezni in alergijo Golnik</t>
  </si>
  <si>
    <t>Peter Korošec</t>
  </si>
  <si>
    <t>22807</t>
  </si>
  <si>
    <t>Aparat Immunocap ISAC Reader</t>
  </si>
  <si>
    <t>Dostopnost po dogovoru v pozno popoldanskem času ali med vikendom.</t>
  </si>
  <si>
    <t>Availability upon request in late afternoon and on weekends.</t>
  </si>
  <si>
    <t>Programsko, projektno in rutinsko delo.</t>
  </si>
  <si>
    <t>Program, project and routine work.</t>
  </si>
  <si>
    <t>www.klinika-golnik.si</t>
  </si>
  <si>
    <t>P3-0360</t>
  </si>
  <si>
    <t>Mitja Košnik</t>
  </si>
  <si>
    <t>Raziskovalna oprema molekularne in funkcijske genomike za področje pulmologije in alergologije – 1. sklop</t>
  </si>
  <si>
    <t>centrifuga 5810 R</t>
  </si>
  <si>
    <t>Paket št.13</t>
  </si>
  <si>
    <t>J3-2532</t>
  </si>
  <si>
    <t>Matija Rijavec</t>
  </si>
  <si>
    <t>J3-3072</t>
  </si>
  <si>
    <t xml:space="preserve">ABI PRISM 7500 (real time PCR - kvantitativni PCR) </t>
  </si>
  <si>
    <t>Diagnostika filiginskih mutacij in HAE ter cistične fibroze</t>
  </si>
  <si>
    <t>Osebje Lab. za imunologijo in molekularno biologijo</t>
  </si>
  <si>
    <t>raziskovalna oprema molekularne in funkcijske genomike za področje pulmologije in alergologije – 2. sklop</t>
  </si>
  <si>
    <t>invertni mikroskop IX51</t>
  </si>
  <si>
    <t>Celična kultivacija</t>
  </si>
  <si>
    <t>Osebje Lab. za imunologijo in molekularno biologiojo
Osebje Lab. za citologijo in patologijo</t>
  </si>
  <si>
    <t>Aparat Miseg sistem C093 Sekvenator</t>
  </si>
  <si>
    <t>NGS - Next Generation Sequencing</t>
  </si>
  <si>
    <t>Paket.št.16</t>
  </si>
  <si>
    <t>Genomska analiza kompleksnih vzorcev</t>
  </si>
  <si>
    <t>Osebje Lab. za imunologijo in molekularno biologijo
Osebje Lab. za citologijo in patologijo</t>
  </si>
  <si>
    <t>Bio-Rad kapljični digitalni PCR sistem</t>
  </si>
  <si>
    <t>The QX200 Droplet Digital PCR (ddPCR) System</t>
  </si>
  <si>
    <t>Paket.št.20</t>
  </si>
  <si>
    <t>Kvantitativni qPCR QuantStudio 5 Real Time PCR (QS5DX)</t>
  </si>
  <si>
    <t>QuantStudio 5 Dx Real-Time PCR System</t>
  </si>
  <si>
    <t>Paket.št.21</t>
  </si>
  <si>
    <t>Aparat za avtomatizirano izolacijo nukleinskih kislin QIAcube Connect</t>
  </si>
  <si>
    <t>QIAcube Connect nucleic acid extraction instrument</t>
  </si>
  <si>
    <t>Matjaž Fležar</t>
  </si>
  <si>
    <t>Analizator FeNO Niox Vero</t>
  </si>
  <si>
    <t>NIOX VERO FeNO testing Device</t>
  </si>
  <si>
    <t>Diagnostika preobčutljivostnih reakcij</t>
  </si>
  <si>
    <t>Osebje odd. za respiratorno funkcijsko diagnostiko</t>
  </si>
  <si>
    <t>Usposabljanje doktorski študij  MR - Matjaž Kern, Luka Kastelic,  Deepa Kareepadath Santhos, doktorski študenti</t>
  </si>
  <si>
    <t>Usposabljanje MR Matjaž Kern, Luka Kastelic, Deepa Kareepadath Santhos, Vid Gostiša, doktorski študenti</t>
  </si>
  <si>
    <t xml:space="preserve">Usposabljanje doktorski študij  MR - Matjaž Kern, Luka Kastelic, Deepa Kareepadath Santhos, Vid Gostiša, Mark Porenta, doktorski študenti  </t>
  </si>
  <si>
    <t xml:space="preserve">Usposabljanje doktorski študij  MR Matjaž Kernn, Luka Kastelic, Mark Porenta, doktorski študenti  </t>
  </si>
  <si>
    <t xml:space="preserve">Usposabljanje doktorski študij  MR - Matjaž Kern, Luka Kastelic, Deepa Kareepadath Santhos, Vid Gostiša, doktorski študenti  </t>
  </si>
  <si>
    <t>Usposabljanje doktorski študenti</t>
  </si>
  <si>
    <t>*naprava v okvari - servis</t>
  </si>
  <si>
    <t>Janez Povh</t>
  </si>
  <si>
    <t>3D SKENER -RAPTOR 3DX</t>
  </si>
  <si>
    <t>3D scanner with reverse engineering capability</t>
  </si>
  <si>
    <t>ARIS-ustanovit.</t>
  </si>
  <si>
    <t>Access is possible by prior arrangement.</t>
  </si>
  <si>
    <t>Raptor3DX je optični bralnik hibridnega tipa, ki uporabnikom omogoča tako samodejni kot stacionarni način brez uporabe markirnih točk. Uporablja lahko vrtljivo platformo in robotsko roko, ki se premika za 90° ali pa ga uporabljamo v ročnem načinu. Je visokozmogljiv industrijski skener za zajem slik objekta v visoki ločljivosti za namen izdelave 3D modelov, meritev ali vzvratnega inženiringa.</t>
  </si>
  <si>
    <t>Raptor3DX is a hybrid type optical scanner that allows users to operate in both automatic and stationary modes without the need for markers. It can be used with a rotating platform and a robotic arm capable of 90° movement, or in a handheld mode. It is a high-performance industrial scanner designed for capturing high-resolution object images for the purpose of creating 3D models, measurements, or reverse engineering.</t>
  </si>
  <si>
    <t>0007</t>
  </si>
  <si>
    <t>Vinko Longar</t>
  </si>
  <si>
    <t>ROBOT FANUC Z DODAT.IZOBR.ROBOT.CELICO</t>
  </si>
  <si>
    <t>An industrial robot with a 1-axis positioner and a professional 3D camera.</t>
  </si>
  <si>
    <t>Večji industrijski robot za manipulacijo objektov teže do 80 kg in v razdalji do 2,2m. Dodatno ima priključeno visokozmogljivo 3D kamero za poznavo objektov.</t>
  </si>
  <si>
    <t>A larger industrial robot for manipulating objects weighing up to 80 kg within a distance of up to 2.2 meters. Additionally, it is equipped with a high-performance 3D camera for object recognition.</t>
  </si>
  <si>
    <t>0113</t>
  </si>
  <si>
    <t>Yasir Potta Thara</t>
  </si>
  <si>
    <t>CT skener NIKON</t>
  </si>
  <si>
    <t>CT scanner NIKON</t>
  </si>
  <si>
    <t>Nikon XT V 160 Varex 1515Dx je industrijski rentgenski / CT skener, zasnovan za visoko zmogljivo, nedestruktivno testiranje kompleksnih  komponent. Sistem lahko pridobi tako 2D radiografske slike kot 3D CT (računalniška tomografija) skeniranje, kar zagotavlja celovit pogled na notranjo strukturo komponent.</t>
  </si>
  <si>
    <t>The Nikon XT V 160 Varex 1515Dx is an industrial X-ray / CT inspection system designed for high-performance, non-destructive testing of complex components.  The system can acquire both 2D radiographic images and 3D CT (computed tomography) scans, providing a comprehensive view of the internal structure of the components</t>
  </si>
  <si>
    <t>0287</t>
  </si>
  <si>
    <t>Laserski 3D skener-MetraSCAN BLACK Elite skener</t>
  </si>
  <si>
    <t>Laser 3D scanner-MetraSCAN BLACK Elite scanner</t>
  </si>
  <si>
    <t>Creaform MetraSCAN 3D je ročni skener optičnega koordinatnega merilnega stroja (CMM), zasnovan za visokonatančne 3D meritve in preglede v proizvodnem prostoru ali v različnih okoljih. Za razliko od tradicionalnih CMM, ki uporabljajo fizične sonde na dotik, MetraSCAN 3D uporablja modro lasersko tehnologijo za brezkontaktno 3D skeniranje. To odpravlja nevarnost poškodb občutljivih delov in omogoča večje hitrosti skeniranja. MetraSCAN 3D se ponaša z visoko natančnostjo, s tipično točkovno natančnostjo do 0,03 mm. Zaradi tega je primeren za naloge natančnega pregleda in dimenzijske analize.</t>
  </si>
  <si>
    <t>The Creaform MetraSCAN 3D is a handheld optical coordinate measuring machine (CMM) scanner designed for high-accuracy 3D measurement and inspection on the production floor or in various environments. Unlike traditional CMMs that use physical touch probes, the MetraSCAN 3D utilizes blue laser technology for non-contact 3D scanning. This eliminates the risk of damaging delicate parts and allows for faster scanning speeds. The MetraSCAN 3D boasts high accuracy, with a typical point accuracy of up to 0.03 mm. This makes it suitable for precise inspection tasks and dimensional analysis.</t>
  </si>
  <si>
    <t>0315</t>
  </si>
  <si>
    <t>Tomaž Jakša</t>
  </si>
  <si>
    <t>VARJO XR-3 HEADSET WITH OFFLINE ACADEMIC LICENSE S</t>
  </si>
  <si>
    <t>Profesionalna industrijska očala mešane resničnosti, ki združujejo prikaz virtualnih modelov v realnem okolju. VARJO XR-3 so prva očala ali slušalke za mešano resničnost na svetu z izjemno visoko ločljivostjo do 71 slikovnih pik na stopinjo (PPD). To pomeni, da je mogoče na razdalji 1 km razločiti podrobnosti, velike do 30 cm. Ponuja fotorealistično mešano resničnost, ki je bolj realistična od narave same, zahvaljujoč nizki zakasnitvi in video toku 12 milijonov slikovnih pik pri 90 Hz. Očala lahko zagotavljajo izkušnje mešane resničnosti pri ločljivosti človeškega očesa in uporabnikom omogočajo ogled najmanjših podrobnosti zaradi štirih vgrajenih zaslonov, ki delujejo hkrati.</t>
  </si>
  <si>
    <t>Professional industrial mixed reality glasses that combine the display of virtual models in the real environment. The VARJO XR-3 is the world's first mixed reality glasses or headset with ultra-high resolutions of up to 71 pixels per degree (PPD). This means that details as small as 30 cm can be distinguished at a distance of 1 km. It offers photorealistic mixed reality that is more realistic than nature itself, thanks to low latency and a video stream of 12 million pixels at 90Hz. The headset is capable of delivering mixed reality experiences at the resolution of the human eye and allows users to view the smallest details due to its four built-in displays operating simultaneously.</t>
  </si>
  <si>
    <t>0031</t>
  </si>
  <si>
    <t>ABB ROBOT CRB 1500</t>
  </si>
  <si>
    <t>Namizni kolaborativni robot z vgrajenimi senzorji sile, ki omogočajo uporabo robota neposredno s sodelovanju s človekom. Nudi možnost enostavnega programiranja z vodenjem robota po predvideni smeri. Nosilnost 6-osne robotske roke je 5kg ob dosegu 950mm.</t>
  </si>
  <si>
    <t>A tabletop collaborative robot with built-in force sensors that enable direct interaction with humans. It allows for easy programming by guiding the robot along the desired path. The 6-axis robot arm has a payload capacity of 5kg with a reach of 950mm.</t>
  </si>
  <si>
    <t>0118</t>
  </si>
  <si>
    <t>AUTOLAB elektrocemical workstation</t>
  </si>
  <si>
    <t>Multi Autolab je večkanalni potenciostat/galvanostat, ki temelji na kompaktnem Autolab PGSTAT204. Sestavljen je iz omarice Multi Autolab, v katero je mogoče namestiti do 12 modulov M204. Vsak M204 je popolnoma neodvisen potenciostat/galvanostat, ki vam omogoča, da na vsakem kanalu izvajate različne meritve hkrati.</t>
  </si>
  <si>
    <t>The Multi Autolab is a multi channel potentiostat/galvanostat based on the compact Autolab PGSTAT204. It consist of a Multi Autolab Cabinet which can be fitted with up to 12 M204 modules. Each M204 is a completely independent potentiostat/galvanostat, allowing you to perform different measurements on each channel at the same time.</t>
  </si>
  <si>
    <t>0205</t>
  </si>
  <si>
    <t>Dolores Modic</t>
  </si>
  <si>
    <t>Moodys-IP Orbis</t>
  </si>
  <si>
    <t>Podatki o intelektualni lastnini vsebujejo podrobne informacije o intelektualni lastnini, ki jih imajo javna in zasebna podjetja prek vlog v globalnih uradih za intelektualno lastnino. Podatki zagotavljajo podrobno sledenje lastništvu za patente, kot tudi vrednotenje portfelja in patentov za vse podeljene aktivne patente ter sledenje trendom vrednotenja skozi čas.</t>
  </si>
  <si>
    <t>Intellectual Property data contains detailed information on IP held by public and private companies through filings at global IP offices. The data provides detailed ownership tracking for patents, as well as portfolio and patent valuations for all granted live patents, and tracking valuation trends over time.</t>
  </si>
  <si>
    <t>0268</t>
  </si>
  <si>
    <t>Jure Kos</t>
  </si>
  <si>
    <t>Sistem upravljanja z električno energijo</t>
  </si>
  <si>
    <t>Power management system</t>
  </si>
  <si>
    <t>Baterijski sistem, ki poleg baterij vsebuje še inverterje ter kontrolno elektro omaro. Vsebuje 6 baterij s skupno kapaciteto 60kWh ter maksimalno močjo 30kW. Sistem je upravljan s pomočjo spletne aplikacije, ki nadzoruje porabo v pametni tovarni in po potrebi tudi preklaplja med različnimi viri (sončne celice, omrežje, baterije, superkondenzator, agregat).</t>
  </si>
  <si>
    <t>Battery system, which, in addition to batteries, also contains inverters and an electrical control cabinet. It contains 6 batteries with a total capacity of 60kWh and a maximum power of 30kW. The system is managed with the help of a web application that controls consumption in the smart factory and, if necessary, also switches between different sources (solar cells, network, batteries, supercapacitor, aggregate).</t>
  </si>
  <si>
    <t>0269</t>
  </si>
  <si>
    <t>P1-0403</t>
  </si>
  <si>
    <t>P21-038</t>
  </si>
  <si>
    <t>Nataša PIPENBAHER</t>
  </si>
  <si>
    <t>Oprema biokemijskega laboratorija: PURELAB FLEX 3 - SISTEM ZA PRIPRAVO ULTRAČISTE VODE</t>
  </si>
  <si>
    <t>Biochemistry laboratory equipment: the PURELAB FLEX 3 - ULTRAPURE WATER PREPARATION SYSTEM</t>
  </si>
  <si>
    <t xml:space="preserve">Skrbnica opreme: Nataša PIPENBAHER (natasa.pipenbaher@um.si)          https://www.fnm.um.si/index.php/domov-raziskovanje-odprti-dostop/                              </t>
  </si>
  <si>
    <t xml:space="preserve">Equipment administrator: Nataša PIPENBAHER (natasa.pipenbaher@um.si)          https://www.fnm.um.si/index.php/domov-raziskovanje-odprti-dostop/                              </t>
  </si>
  <si>
    <t xml:space="preserve">Sistem za čisto vodo je namenjen proizvodnji deionizirane vode za namen njene nadaljnje uporabe.
PURELAB flex 3 Sistem za pripravo ultračiste vode iz vodovodne vode. Princip čiščenja RO, UV in kartuša (ionska izmenjava) Voda tipa I in &gt; III (v rezervoarju) UV žarnica 185/254nm za zmanjšano vrednost TOC Upornost pri 25°C 18,2MOhm-cm TOC: &lt; 5ppb Zahteve za vodovodno vodo Vhodni tlak vode 2-6 bar (priporočeni &gt; 4 bar) Vhodna prevodnost vode (priporočena): &lt; 1400uS/cm Temperatura 4-40°C (priporočena 10-25°C) Napajanje: 100-240/56-60 V/Hz Dimenzije š x g x v 236 x 470 x 900-1020 mm (s fleksibilno roko za iztok ultra čiste vode) Vgrajen rezervoar: 7L Hitrost polnjenja rezervoarja: do 10 l/h Hitrost iztoka ultra iste vode: do 2 l/min z možnostjo nastavitve izbranega volumna vode. Prikaz kvalitete vode in nivoja vode v rezervoarju na roki za iztok ultra iste vode.  </t>
  </si>
  <si>
    <t xml:space="preserve">A clean water system is designed to produce deionised water for further use.
PURELAB flex 3 System for the production of ultrapure water from tap water. Purification principle RO, UV and cartridge (ion exchange) Type I and &gt; III water (in tank) UV lamp 185/254nm for reduced TOC value Resistivity at 25°C 18,2MOhm-cm TOC: &lt; 5ppb Tap water requirements Inlet water pressure 2-6 bar (recommended &gt; 4 bar) Inlet water conductivity (recommended): &lt; 1400uS/cm Temperature 4-40°C (recommended 10-25°C) Power supply: 100-240/56-60 V/Hz Dimensions W x D x H 236 x 470 x 900-1020 mm (with flexible arm for ultrapure water outlet) Built-in tank: 7L Tank filling rate: up to 10 l/h Ultrapure water outlet rate: up to 2 l/min with selectable water volume. Water quality and tank level display on the ultra-same water outlet arm. </t>
  </si>
  <si>
    <t>https://www.fnm.um.si/index.php/domov-raziskovanje-odprti-dostop/</t>
  </si>
  <si>
    <t>Člani raziskovalne skupine P1-0403: Nina ŠAJNA, Franc JANŽEKOVIČ, Tina KLENOVŠEK; Vesna KLOKOČOVNIK, Eva HORVAT (MR)</t>
  </si>
  <si>
    <t>Podpora raziskovalnega dela in tekoče raziskovalno delo ter študijski proces (diplomske in magistrske raziskovalne naloge - učenje bodočih raziskovalcev o delu z raziskovalno opremo)</t>
  </si>
  <si>
    <t>Oddelek za biologijo, FNM: Eva VELER, Veno Jaša GRUJIĆ, Jan PODLESNIK, Igor PAUŠIČ.</t>
  </si>
  <si>
    <t>Andreja SAVIČ</t>
  </si>
  <si>
    <t>Oprema biokemijskega laboratorija: MICROSCOP SET -  Stereo mikroskop SZ51  (8 kom)</t>
  </si>
  <si>
    <t>Biochemistry laboratory equipment: MICROSCOP SET - Stereo microscope SZ51 (8 pcs)</t>
  </si>
  <si>
    <t xml:space="preserve">Skrbnica opreme: Andreja SAVIČ  (andreja.savic@um.si)          https://www.fnm.um.si/index.php/domov-raziskovanje-odprti-dostop/                              </t>
  </si>
  <si>
    <t xml:space="preserve">Equipment administrator: Andreja SAVIČ (andreja.savic@um.si)          https://www.fnm.um.si/index.php/domov-raziskovanje-odprti-dostop/                              </t>
  </si>
  <si>
    <t>Mikroskopi so namenjeni pregledovanju bioloških objektov velikosti od 10 μm do 35 mm. Stroškovno učinkovit SZ51 povečavni stereo mikroskop ponuja široko paleto funkcij o znanosti o življenju. Novi ComfortView okularji omogočajo hitro in udobno opazovanje z prednostjo nadzora učenja aberacije in univerzalno stojalo z LED osvetlitvijo združuje vse prednosti LED tehnologije. Ozek kot konvergenco poti-slike tvori v optični sistem Greenough, ki zagotavlja odlično sliko in globino osredotočenosti. Antistatični materiali in premazi zaščitijo vzorce pred elektrostatičnimi razelektritvami.</t>
  </si>
  <si>
    <t>The microscopes are designed to examine biological objects from 10 μm to 35 mm in size. The cost-effective SZ51 magnifying stereo microscope offers a wide range of life science features. The new ComfortView eyepieces allow fast and comfortable observation with the advantage of aberration learning control and the universal stand with LED illumination combines all the advantages of LED technology. A narro17719w angle convergence of path-images forms in the Greenough optical system, providing excellent image and depth of focus. Antistatic materials and coatings protect samples from electrostatic discharges.</t>
  </si>
  <si>
    <t>17724; 17725; 17726; 17727; 17728; 17729; 17730; 17731.</t>
  </si>
  <si>
    <t>Oprema biokemijskega laboratorija: MICROSCOP SET - pokončni mikroskop CX23LED (4 kom)</t>
  </si>
  <si>
    <t>Biochemistry laboratory equipment: MICROSCOP SET - upright microscope CX23LED (4 pcs)</t>
  </si>
  <si>
    <t xml:space="preserve">Skrbnica opreme: Andreja SAVIČ (andreja.savic@um.si)          https://www.fnm.um.si/index.php/domov-raziskovanje-odprti-dostop/                              </t>
  </si>
  <si>
    <t xml:space="preserve">Equipment administrator: Andreja SAVIČ (andreja.savic@m.si)          https://www.fnm.um.si/index.php/domov-raziskovanje-odprti-dostop/                              </t>
  </si>
  <si>
    <t>Mikroskopi so namenjeni pregledovanju bioloških objektov velikosti od 10 μm do 35 mm. Pokončni mikroskop CX23LED je klinični mikroskop z vgrajeno LED osvetlitvijo, ki ponuja dosledne dolgoročne zmogljivosti za izobraževalne namene. Ta stroškovno učinkovit mikroskopski sistem lahko osvetli vzorce s podobno intenzivnostjo svetlobe, ki jo ponuja halogenska žarnica. Poleg tega LED svetlobni vir proizvaja bolj enotno, nadzorovano in stabilno osvetlitev za visoko kakovost prikazovanja. Kot okolju prijazen in enostaven za uporabo je ta mikroskop idealen za uporabo v  biologiji in medicini.</t>
  </si>
  <si>
    <t>The microscopes are designed to examine biological objects ranging in size from 10 μm to 35 mm. The CX23LED upright microscope is a clinical microscope with built-in LED illumination that offers consistent long-term performance for educational purposes. This cost-effective microscope system can illuminate specimens with similar light intensity to that offered by a halogen lamp. In addition, the LED light source produces a more uniform, controlled and stable illumination for high quality imaging. Being environmentally friendly and easy to use, this microscope is ideal for use in biology and medicine.</t>
  </si>
  <si>
    <t>17719; 17732; 17733; 17734.</t>
  </si>
  <si>
    <t>Petra PERANIĆ</t>
  </si>
  <si>
    <t>Oprema biokemijskega laboratorija: DIGESTORIJ</t>
  </si>
  <si>
    <t>Biochemistry laboratory equipment: digester</t>
  </si>
  <si>
    <t xml:space="preserve">Skrbnica opreme: Petra PERANIĆ (petra.peranic@um.si)          https://www.fnm.um.si/index.php/domov-raziskovanje-odprti-dostop/                              </t>
  </si>
  <si>
    <t xml:space="preserve">Equipment administrator: Petra PERANIĆ (petra.peranic@um.si)          https://www.fnm.um.si/index.php/domov-raziskovanje-odprti-dostop/                              </t>
  </si>
  <si>
    <t>Digestorij je namenjen odsesovanju zraka pri delu s hlapljivimi snovmi oziroma zdravju škodljivimi snovmi. Digestorij za stoječe delo LAB Interior. H-podnožje s stranskimi pokrivnimi paneli in horizontalne instalacijske plošče. Vertikalno teleskopsko drsno okno z vgrajenimi horizontalnimi drsnimi segmenti iz varnostnega stekla.
Notranja obloga delovne komore fenol laminat, z dvojnim hrbtom in pritrdilci za stative. LED razsvetljava komore. V komori je izlivno korito, pipa za vodo in priključek za plin. Delovna plošča iz monolitne keramike s protirazlivno obrobo po celotnem obodu. Poddigestorijske omarice so dvokrilne, lesene in neprezračevane. Nad omaricami so štiri električne vtičnice (230 V) .  Spredaj desno so vgrajeni upravljalni gumbi za vklop in izklop ventilatorja ter razsvetljave. Vizualni in akustični alarm ob neustreznem vleku ter vizualni in akustični alarm ob preodprtju digestorijskega okna. Ventilator je kislinsko odporen.</t>
  </si>
  <si>
    <t>The fume cupboard is designed for extracting air when working with volatile substances or substances harmful to health. LAB Interior fume cupboard for standing work. H base with side cover panels and horizontal installation panels. Vertical telescopic sliding window with integrated horizontal sliding safety glass segments.
Interior work chamber lining phenolic laminate, with double back and tripod fixings. LED lighting of the chamber. The chamber has a spout, a water tap and a gas connection. Monolithic ceramic worktop with anti-spill trim around the entire perimeter. The under-digestion cupboards shall be double-leaf, wooden and non-ventilated. There shall be four electrical sockets (230 V) above the cupboards. Control buttons for switching the fan and lighting on and off shall be fitted at the front right. Visual and acoustic alarm in case of inadequate draught and visual and acoustic alarm in case of opening of the fume cupboard window. The fan is acid-resistant.</t>
  </si>
  <si>
    <t>Biochemistry laboratory equipment: DIGESTER</t>
  </si>
  <si>
    <t>Tina KLENOVŠEK</t>
  </si>
  <si>
    <t>Oprema biokemijskega laboratorija: Osvetlitev KAISER REPRO LED OSVETLITEV RB 5070 DX2, – KAISER5550 (2X161SMD-LED, 5600K, CRI 95, 3000 LUX,)</t>
  </si>
  <si>
    <t>Biochemistry laboratory equipment: lighting KAISER REPRO LED LIGHT RB 5070 DX2</t>
  </si>
  <si>
    <t xml:space="preserve">Skrbnica opreme: Tina KLENOVŠEK (tina.klenovsek@um.si)          https://www.fnm.um.si/index.php/domov-raziskovanje-odprti-dostop/                              </t>
  </si>
  <si>
    <t xml:space="preserve">Equipment administrator: Tina KLENOVŠEK (tina.klenovsek@um.si)          https://www.fnm.um.si/index.php/domov-raziskovanje-odprti-dostop/                              </t>
  </si>
  <si>
    <t>Luči za osvetlitev biološkega materiala za zajemanje fotografij. LED dnevna svetilka z dvema svetlobnima nizoma za enakomerno in mehko osvetlitev. Emitirana svetloba nima nobene vsebnosti IR in UV. Delovanje z enosmernim tokom zagotavlja svetlobo brez utripanja brez preostalega valovanja. Vsaka luč je opremljena s 161 izbranimi belimi SMD LED. Luči je mogoče zatemniti ločeno ali skupaj. Odstranljiv difuzijski pokrov (5466).Luči lahko nagibate, obračate in nastavljate po višini. Navpične ročice svetilke, ki jih je mogoče nagniti z zaporami. Pritrjen z močnimi podstavki sponk iz tlačne litine, širina sponke do 48 mm (1,9 in.).</t>
  </si>
  <si>
    <t>Lights to illuminate biological material for taking photographs. LED daylight lamp with two light strings for even and soft illumination. The emitted light has no IR and UV content. DC operation provides flicker-free light with no residual ripple. Each light is equipped with 161 selected white SMD LEDs. The lights can be dimmed separately or together. Removable diffusion cover (5466).The lights can be tilted, rotated and adjusted in height. Vertical lamp arms that can be tilted with stops. Fixed with strong die-cast clip bases, clip width up to 48 mm (1,9 in.).</t>
  </si>
  <si>
    <t>Inštitut za matematiko, fiziko in mehaniko</t>
  </si>
  <si>
    <t>101-3</t>
  </si>
  <si>
    <t>I0-0002</t>
  </si>
  <si>
    <t>Vojko Jazbinšek</t>
  </si>
  <si>
    <t>Merilnik magnetnih lastnosti  (QD-MPMS-XL5) s SQUID magnetometrom</t>
  </si>
  <si>
    <t>Magnetic properties measuring system  (QD MPMS-XL-5) with SQUID magnetometer</t>
  </si>
  <si>
    <t>Oprema je dostopna v Centru za magnetne meritve (Cmag). Meritve izvajamo  predvsem za člane skupine CMag. Za zunanje uprabnike so meritve možne v dogovoru s prof. dr. Zvonkom Jagličićem (email: zvonko.jaglicic@imfm.si)</t>
  </si>
  <si>
    <t>Agreement with prof. dr. Zvonko Jagličić (email: zvonko.jaglicic@imfm.si)</t>
  </si>
  <si>
    <t>Natančno merjenje magnetnih lastnosti snovi v temperaturnem območju od 1.9 K do 400 K.</t>
  </si>
  <si>
    <t>Precise measurements of magnetic properties of substances in the temperature interval from 1.9 K to 400 K</t>
  </si>
  <si>
    <t>fizika.imfm.si/IP</t>
  </si>
  <si>
    <t>P2-0348</t>
  </si>
  <si>
    <t>Zvonko Jagličić</t>
  </si>
  <si>
    <t>Zoran Mazej</t>
  </si>
  <si>
    <t>Feroelektrični analizator z magnetnim modulom</t>
  </si>
  <si>
    <t>Ferroelectric analyzator with magnetic module</t>
  </si>
  <si>
    <t>Oprema ja dostopna na Jadranski 19, soba 308. Za zunanje uporabnike je dostopna v dogovoru z Vojkom Jazbinškom (email: vojko.jazbinsek@imfm.si)</t>
  </si>
  <si>
    <t>Agreement with dr. Vojko Jazbinšek  (email: vojko.jazbinsek@imfm.si)</t>
  </si>
  <si>
    <t>Merjenje električnih  lastnosti snovi (dielektriki, feroelektriki, multiferoiki)</t>
  </si>
  <si>
    <t>Measurements of electric properties (dielektrics, ferroelectrics, multiferroics)</t>
  </si>
  <si>
    <t>Nacionalni inštitut za biologijo</t>
  </si>
  <si>
    <t xml:space="preserve"> 0105-003</t>
  </si>
  <si>
    <t>Magda Tušek Žnidarič</t>
  </si>
  <si>
    <t>Presevni elektronski mikroskop (Philips CM100)</t>
  </si>
  <si>
    <t>Transmission electron microscope (Philips CM100)</t>
  </si>
  <si>
    <t>Drugi javni viri (Phare)</t>
  </si>
  <si>
    <t>Oprema je vključena v IP NIB. Za uporabo opreme je potrebno kontaktirati vodjo IC Planta (http://www.nib.si/infrastruktura/infrastrukturni-center-planta). Čakalna doba za uporabo opreme je do 1 mesec.</t>
  </si>
  <si>
    <t>The equipment is a part of Infrastructural program NIB. For the access of the equipment contact the Head of IC Planta (http://www.nib.si/eng/index.php/infrastructure/infrastructural-centre-planta). Waiting time for the access of the equipment is up to 1 month.</t>
  </si>
  <si>
    <t>TEM Philips CM 100 se uporablja za analize celične ultrastrukture. Za raziskave bioloških vzorcev se uporabljata v glavnem dve metodi. Metoda negativnega kontrastiranja je primerna za opazovanje delcev v suspenziji, kot so virusi, bakterije, makromolekule (proteini, nukleinske kisline, liposomi). Druga metoda omogoča opazovanje rastlinskih, živalskih in človeških tkiv na nanometrskem nivoju, to je na nivoju ultrastrukture. S TEM Philips CM 100 se izvajajo analize strukture in imunolokalizacija v različnih bioloških vzorcih.</t>
  </si>
  <si>
    <t>TEM Philips CM 100 is used to observe samples on the ultrastructure level. Regarding biological samples two methods are used for sample preparation. The negative staining method is suitable for observing particles in a solution e. g. viruses, bacteria, macromolecules (proteins, nucleic acids, liposomes). A second method enables visualization of plant, animal and human tissues on the nanometre scale.  TEM Philips CM 100 is used for analyses of structure and immunolocalization in different biological samples.</t>
  </si>
  <si>
    <t>http://www.nib.si/infrastruktura/infrastrukturni-center-planta</t>
  </si>
  <si>
    <t>J3-2526</t>
  </si>
  <si>
    <t>Raziskovanje niše  matičnih celic v iskanju novih terapevtskih ciljev pri bolnikih z glioblastomom</t>
  </si>
  <si>
    <t>P1-0184</t>
  </si>
  <si>
    <t>Integrativna zoologija in speleobiologija</t>
  </si>
  <si>
    <t>Vaje pri predmetu Biologija celice na študiju Dvopredmetni učitelj smeri Biologija</t>
  </si>
  <si>
    <t>Vaje pri predmetu Mikroskopija bioloških sistemov na MSc študiju Molekulska in funkcionalna biologija</t>
  </si>
  <si>
    <t>P3-0333</t>
  </si>
  <si>
    <t>Očesne bolezni odraslih in otrok</t>
  </si>
  <si>
    <t>popravilo</t>
  </si>
  <si>
    <t>Presevni elektronski mikroskop (Talos L120C)</t>
  </si>
  <si>
    <t>Transmission electron microscope (Talos L120C)</t>
  </si>
  <si>
    <t>TEM Talos L120C se uporablja za analize celične ultrastrukture. Za raziskave bioloških vzorcev se uporabljata v glavnem dve metodi. Metoda negativnega kontrastiranja je primerna za opazovanje delcev v suspenziji, kot so virusi, bakterije, makromolekule (proteini, nukleinske kisline, liposomi). Druga metoda omogoča opazovanje rastlinskih, živalskih in človeških tkiv na nanometrskem nivoju, to je na nivoju ultrastrukture, in imunolokalizacijo. TEM Talos L120C poleg tega omogoča tudi raziskave tridimenzionalne zgradbe vzorcev z elektronsko tomografijo.</t>
  </si>
  <si>
    <t>TEM Talos L120C is used to observe samples on the ultrastructure level. Regarding biological samples two methods are used for sample preparation. The negative staining method is suitable for observing particles in a solution e. g. viruses, bacteria, macromolecules (proteins, nucleic acids, liposomes). A second method enables visualization of plant, animal and human tissues on the nanometre scale and immunolocalization. Besides, TEM Talos L120C enables also the research of three-dimensional structure if samples by electron tomography.</t>
  </si>
  <si>
    <t>J4-3088</t>
  </si>
  <si>
    <t>Med-bakterijska dinamika biofilma: vpliv na tvorbo in strukturo biofilma bakterij Campylobacter z namenom razvoja novih inovativnih strategij nadzora</t>
  </si>
  <si>
    <t xml:space="preserve">J4-2542 </t>
  </si>
  <si>
    <t>Mikrobne interakcije kot temelj biokontrole bakterij Campylobacter jejuni</t>
  </si>
  <si>
    <t>MR Neža Kotnik</t>
  </si>
  <si>
    <t>Okoljska in aplikativna virologija: virusi, prijatelji in sovražniki</t>
  </si>
  <si>
    <t>okvara</t>
  </si>
  <si>
    <t>Tjaša Lukan</t>
  </si>
  <si>
    <t>Invertni konfokalni mikroskop nove generacije (Leica Stellaris 5)</t>
  </si>
  <si>
    <t>Inverted confocal laser scanning microscope (Leica Stellaris 5)</t>
  </si>
  <si>
    <t>Invertni konfokalni mikroskop nove generacije se uporablja za opazovanje lokacije molekul in interakcij med molekulami v živih rastlinah v času brez vnaprejšnje priprave preparatov. Ima izjemno občutljiv detektor HyD S, ki omogoča hitrejše zajemanje slike, kar je ključno za spremljanje znotrajceličnih sprememb v realnem času. Poleg tega novi detektor omogoča boljše razmerje med signalom in šumom ter akumulacijo signala. Omogoča izbiro poljubnega območja valovnih dolžin svetlobe, na tak način na slikah ni motečega ozadja, ki je posledica nespecifične fluorescence preiskovanega vzorca, poleg tega pa je možno spremljati več označenih molekul v celici hkrati.</t>
  </si>
  <si>
    <t>A new generation inverted confocal microscope is used to observe the locations of molecules and the interactions between molecules in living plants in real time without prior preparation. It has an ultra-sensitive HyD S detector that enables faster image capture, which is key to monitoring internal changes in real time. In addition, the new detector provides a better signal-to-noise ratio and signal accumulation. It allows the selection of an arbitrary range of light wavelengths, in this way there is no disturbing background in the images, which is a result of the non-specific fluorescence of the investigated sample, and it is also possible to monitor several labeled molecules in the cell at the same time.</t>
  </si>
  <si>
    <t>Z4-3217</t>
  </si>
  <si>
    <t>Medsebojna povezanost z redoks stanjem posredovane signalizacije pri odpornosti krompirja na viruse</t>
  </si>
  <si>
    <t>selitev</t>
  </si>
  <si>
    <t>David Dobnik</t>
  </si>
  <si>
    <t>Konfokalni stereomikroskop (Leica TCS LSI)</t>
  </si>
  <si>
    <t>Confocal stereomicroscope (Leica TCS LSI)</t>
  </si>
  <si>
    <t>Konfokalni stereomikroskop (Leica TCS LSI) omogoča neinvazivno opazovanje fluorescence v vzorcih. Posebnost tega mikroskopa je širok spekter povečav, saj omogoča povečave od 0,7x (vidno polje velikosti 16 mm) vse do 20x. Zaradi tako širokega obsega povečav je mogoče opazovanje tako večjih objektov kot tudi posameznih celic. Stereomikroskop omogoča tudi precejšnjo delovno razdaljo, kar pomeni da lahko pod objektiv postavimo tudi večje objekte (na primer rastline v lončkih).</t>
  </si>
  <si>
    <t xml:space="preserve">Confocal stereomicroscope (Leica TCS LSI) enables non-invasive observation of the fluorescence in the samples. The speciality of the Confocal stereomicroscope (Leica TCS LSI) is broad spectrum of magnifications from 0.7x (16 mm field of view) to 20x. Therefore larger object as well as single cells could be investigated. Stereomicroscope has long working distance what enables investigation of big objects (e.g. plants in pots). </t>
  </si>
  <si>
    <t>MR Valentina Levak</t>
  </si>
  <si>
    <t>J4-1777</t>
  </si>
  <si>
    <t>Odkrivanje mehanizmov učinkovitosti in specifičnosti imunske signalizacije v krompirju z inovativnih pridobivanje podatkov in modeliranjem</t>
  </si>
  <si>
    <t>J4-3089</t>
  </si>
  <si>
    <t>Uporaba krompirjeve mikrobiote za modulacijo imunskega sistema krompirja in njegove rasti</t>
  </si>
  <si>
    <t>Valentina Levak</t>
  </si>
  <si>
    <t>Sistem za večnivojsko fenotipsko karakterizacijo rastlin z mikroorganizmi</t>
  </si>
  <si>
    <t>System for multi-level phenotypic characterization of plants with microorganisms</t>
  </si>
  <si>
    <t>Sistem za večnivojsko fenotipsko karakterizacijo rastlin z mikroorganizmi je sestavljen iz treh modulov: modula za fenotipsko karakterizacijo celotnih rastlin, modula za karakterizacijo rasti živih celic ter modula za molekularno fenotipizacijo na nivoju nukleinskih kislin. Prvi modul omogoča sledenje aktivnosti genov v rastlini po izpostavitvi rastline stresu ali induktorjem njihovega izražanja s pomočjo reporterskih sistemov. Drugi modul predstavlja sistem za avtomatizirano karakterizacijo rasti živih celic, ki omogoča občutljivo neinvazivno spremljanje biološke rasti, razvoja in morfologije mikroorganizmov v realnem času s pomočjo avtomatiziranega zajema slike. Tretji modul za molekularno karakterizacijo nukleinskih kislin omogoča natančno pripravo vzorca nukleinskih kislin za številne tehnike molekularne karakterizacije nukleinskih kislin, kar omogoča pripravo visoko kvalitetnih DNA knjižnic za visokopretočne metode sekvenciranja kot tudi za metode za sledenje epigenetskih sprememb DNA.</t>
  </si>
  <si>
    <t>The system for multi-level phenotypic characterization of plants with microorganisms consists of three modules: a module for phenotypic characterization of whole plants, a module for characterization of the growth of living cells and a module for molecular phenotyping at the level of nucleic acids. The first module enables the tracking of gene activity in the plant after exposure of the plant to stress or inducers of their expression with the help of reporter systems. The second module presents a system for automated characterization of the growth of living cells, which enables sensitive non-invasive monitoring of the biological growth, development and morphology of microorganisms in real time with the help of automated image capture. The third module for the molecular characterization of nucleic acids enables the precise preparation of a nucleic acid sample for many techniques of molecular characterization of nucleic acids, which enables the preparation of high-quality DNA libraries for high-throughput sequencing methods as well as for methods for tracking epigenetic changes in DNA.</t>
  </si>
  <si>
    <t>8321, 8194 in 8236</t>
  </si>
  <si>
    <t>J1-2467</t>
  </si>
  <si>
    <t>Odkrivanje dinamike omrežja v interakciji krompirjev virus Y-rastlinska celica</t>
  </si>
  <si>
    <t>P4-0165</t>
  </si>
  <si>
    <t>Biotehnologija in sistemska biologija rastlin</t>
  </si>
  <si>
    <t>Dejan Štebih</t>
  </si>
  <si>
    <t>Aparatura za PCR v realnem času (ABI 7900) (Oprema za razvoj diagnostike in raziskave bakterij, virusov, gliv in gensko spremenjenih organizmov)</t>
  </si>
  <si>
    <t>Real-time PCR (ABI 7900)</t>
  </si>
  <si>
    <t>Oprema je odpisana in ni več v uporabi.</t>
  </si>
  <si>
    <t>The equipment is not in use any more.</t>
  </si>
  <si>
    <t>Aparatura za PCR v realnem času (ABI 7900HT Fast) (Sistem za pomnoževanje nukleinskih kislin)</t>
  </si>
  <si>
    <t>Real-time PCR (ABI 7900HT Fast)</t>
  </si>
  <si>
    <t>Z navedeno opremo je možno pomnoževanje nukleinskih kislin in njihova kvantifikacijia.</t>
  </si>
  <si>
    <t xml:space="preserve">The equipment is used for amplification and quantification of nucleic acids. </t>
  </si>
  <si>
    <t>P1-0245</t>
  </si>
  <si>
    <t>Ekotoksiologija, toksikološka genomika in karcinogeneza</t>
  </si>
  <si>
    <t>C2337-22-000013</t>
  </si>
  <si>
    <t>Pogodba o izvajanju in financiranju strokovnih nalog s področja zdravstvenega varstva rastlin</t>
  </si>
  <si>
    <t>Aparatura za PCR v realnem času (ABI QuantStudio7 Flex)</t>
  </si>
  <si>
    <t>Real-time PCR (ABI QuantStudio7 Flex)</t>
  </si>
  <si>
    <t>1/2019</t>
  </si>
  <si>
    <t>MR Aleksander Benčič</t>
  </si>
  <si>
    <t>GA 862858</t>
  </si>
  <si>
    <t>ADAPT – pospešen razvoj krompirja tolerantnega na multiple stresne dejavnike</t>
  </si>
  <si>
    <t>2 druga uporabnika</t>
  </si>
  <si>
    <t>Katja Stare</t>
  </si>
  <si>
    <t>Visoko pretočni sistem za izolacijo, detekcijo in kvantifikacijo nukleinskih kislin</t>
  </si>
  <si>
    <t>High throughput system for isolation, detection and quantification of nucleic acids</t>
  </si>
  <si>
    <t>Z navedeno opremo je možna izolacija, pomnoževanje nukleinskih kislin ter njihova detekcija in kvantifikacijia.</t>
  </si>
  <si>
    <t xml:space="preserve">The equipment is used for isolation, amplification, detection and quantification of nucleic acids. </t>
  </si>
  <si>
    <t>1280/2020</t>
  </si>
  <si>
    <t>C2337-22-000032</t>
  </si>
  <si>
    <t>Pogodba o izvajanju dejavnosti analiz uradnih vzorcev živil rastlinskega izvora, krme in NRL</t>
  </si>
  <si>
    <t>060701/2021/864491/SUB/ENV.C2</t>
  </si>
  <si>
    <t>Aparatura za PCR v realnem času (Roche Light Cycler 480)</t>
  </si>
  <si>
    <t>Real-time PCR instrument (Roche Light Cycler 480)</t>
  </si>
  <si>
    <t>Ostalo (Transition Facility)</t>
  </si>
  <si>
    <t>Prenosna aparatura za PCR v realnem času (Cepheid Smart Cycler) (Sistem za pomnoževanje nukleinskih kislin)</t>
  </si>
  <si>
    <t>Portable real-time PCR (Cepheid Smart Cycler)</t>
  </si>
  <si>
    <t>Oprema ni v uporabi.</t>
  </si>
  <si>
    <t>The equipment is not in use.</t>
  </si>
  <si>
    <t>Avtomatizirana aparatura za kapljični digitalni PCR (Biorad QX200) (Sistem za avtomatizirano pripravo in analizo kapljične digitalne verižne reakcije s polimerazo)</t>
  </si>
  <si>
    <t>Automated droplet digital PCR instrument (Biorad QX200)</t>
  </si>
  <si>
    <t>Navedena oprema omogoča avtomatizirano pripravo in analizo nukleinskih kislin v različnih vzorcih s kapljično digitalno verižno reakcijo s polimerazo (ddPCR).</t>
  </si>
  <si>
    <t>The equipment enables droplet digital PCR (ddPCR). It enables also absolute quantification of nucleic acids.</t>
  </si>
  <si>
    <t>Met4Lab - Izhodišča za vzpostavitev sistema za identifikacijo in izmenjavo meroslovnih potreb na področju biokemijske analitike</t>
  </si>
  <si>
    <t>C3212-09-000030(6401-18/2008/67), dodatek št. 21</t>
  </si>
  <si>
    <t>Opravljanje dejavnosti in izpolnjevanje obveznosti nosilca nacionalnega etalona enote za množino snovi/hrana rastlinskega izvora</t>
  </si>
  <si>
    <t>Aparatura za kapljični digitalni PCR (Biorad QXOne) (Avtomatiziran sistem za pripravo, izvedbo in analizo večtarčne kapljične digitalne verižne reakcije s polimerazo)</t>
  </si>
  <si>
    <t>Droplet digital PCR instrument (Biorad QXOne)</t>
  </si>
  <si>
    <t>Robot za pipetiranje (PerkinElmer MultiProbe II) (Robot za normalizacijo koncentracije in PCR nastavitev )</t>
  </si>
  <si>
    <t xml:space="preserve">Robot for pipeting (PerkinElmer MultiProbe II) </t>
  </si>
  <si>
    <t>Robot za pipetiranje (Hamilton Microlab STARlet)</t>
  </si>
  <si>
    <t>Robot for pipeting (Hamilton Microlab STARlet)</t>
  </si>
  <si>
    <t>Robot se uporablja za pripravo vzorcev in reagentov ter nastavitev PCR reakcij.</t>
  </si>
  <si>
    <t xml:space="preserve">Pipetting robot can be used for sample and reagent preparation and PCR reaction setup. </t>
  </si>
  <si>
    <t>Špela Prijatelj Novak</t>
  </si>
  <si>
    <t>Sistem za hitro pripravo in koncentriranje bioloških vzorcev z možnostjo bioloških analiz na gojiščih</t>
  </si>
  <si>
    <t>System for concentration and analyses of biological samples</t>
  </si>
  <si>
    <t>Sistem omogoča hitro pripravo in koncentriranje bioloških vzorcev z možnostjo bioloških analiz na gojiščih.</t>
  </si>
  <si>
    <t>System enables concentration and analyses of biological samples on plates.</t>
  </si>
  <si>
    <t>Z1-3190</t>
  </si>
  <si>
    <t>Neužiten pod stresom: ali temperatura in pH stres omogočata pektinolitičnim bakterijam, da se izognejo bakteriofagom?</t>
  </si>
  <si>
    <t>Učinkovitost inaktivacije z vodo prenosnih virusov s prototipno napravo, ki združuje
neravnovesno plazmo in hidrodinamično kavitacijo</t>
  </si>
  <si>
    <t>Aleš Blatnik</t>
  </si>
  <si>
    <t>Komore za gojenje rastlin in tkivnih kultur (Kambič)</t>
  </si>
  <si>
    <t>Growth chambers for plant and tissue culture breeding (Kambič)</t>
  </si>
  <si>
    <t>Oprema je odpisana in ne obstaja več. Porušeno skupaj s staro stavbo.</t>
  </si>
  <si>
    <t>The equipment is not in use any more. Pulled down together with the old building.</t>
  </si>
  <si>
    <t>Komore za ločeno gojenje rastlin (Kambič)</t>
  </si>
  <si>
    <t>2009, 2012</t>
  </si>
  <si>
    <t>Plant growth chambers for separate breeding (Kambič)</t>
  </si>
  <si>
    <t>Oprema je vključena v IP NIB. Za uporabo opreme je potrebno kontaktirati vodjo IC Planta (http://www.nib.si/infrastruktura/infrastrukturni-center-planta). Čakalna doba za uporabo opreme je do 3 mesece.</t>
  </si>
  <si>
    <t>The equipment is a part of Infrastructural program NIB. For the access of the equipment contact the Head of IC Planta (http://www.nib.si/eng/index.php/infrastructure/infrastructural-centre-planta). Waiting time for the access of the equipment is up to 3 months.</t>
  </si>
  <si>
    <t>Komore za ločeno gojenje rastlin (Kambič) sestavljajo 4 ločene samostoječe komore, ki omogočajo gojenje rastlin v zemlji v kontroliranih pogojih temperature, svetlobe in vlage.</t>
  </si>
  <si>
    <t>Plant growth chambers for separate breeding (Kambič) consist of 4 separate self-standing chambers that provide for breeding of plants in soil under controlled temperature, light and humidity conditions.</t>
  </si>
  <si>
    <t>5903 in 6348</t>
  </si>
  <si>
    <t>Karantenski rastlinjak (Oprema za razvoj diagnostike in raziskave bakterij, virusov, gliv in gensko spremenjenih organizmov)</t>
  </si>
  <si>
    <t>Quarantine greenhouse</t>
  </si>
  <si>
    <t>Karantenski rastlinjak s podtlakom (Oprema za razvoj doagnostike in raziskave mikroorganizmov in gensko spremenjenih organizmov - sklop 2)</t>
  </si>
  <si>
    <t>Quarantine greenhouse with negative pressure</t>
  </si>
  <si>
    <t>Tanja Dreo</t>
  </si>
  <si>
    <t>Sistem za identifikacijo bakterij z analizo celičnih maščobnih kislin s plinsko kromatografijo</t>
  </si>
  <si>
    <t>System for identification of bacteria with analyses of cell fatty acids by gas chromatography</t>
  </si>
  <si>
    <t>0105-008</t>
  </si>
  <si>
    <t>Anton Brancelj</t>
  </si>
  <si>
    <t xml:space="preserve">Plinski kromatograf z masnim spektrometrom </t>
  </si>
  <si>
    <t>GC/MS Gas Chromatograph hypenated to mass spectrometer</t>
  </si>
  <si>
    <t>Oprema ni vključena v IP NIB. GC/MS je mogoče uporabljati brez omejitev po predhodnem dogovoru s skrbnikom. Cena po dogovoru v skladu s časom in namenom uporabe</t>
  </si>
  <si>
    <t xml:space="preserve">The equipment is not a part of Infrastructural program NIB. The equipment can be used w/o limitations according to previous agreement with the guardian. Price is agreed according to the time and purpose of the use. </t>
  </si>
  <si>
    <t xml:space="preserve">Trenutno je sistem nastavljen na analizo maščobnih kislin, po potrebi lahko GC/MS preuredimo, tako da lahko z njim analiziramo tudi pesticide, PAH-e, in podobne snovi. </t>
  </si>
  <si>
    <t xml:space="preserve">Equipment is currently set up for the analysis of FAME (fatty acid methyl esters), however we can change the instrument to fit applications such as pesticides analysis, analysis of PAH or similar substances. </t>
  </si>
  <si>
    <t>http://www.nib.si/storitve-in-produkti/raziskovalna-oprema</t>
  </si>
  <si>
    <t>P10255</t>
  </si>
  <si>
    <t>Alenka Žunič-Kosi</t>
  </si>
  <si>
    <t>LIFE IP</t>
  </si>
  <si>
    <t>MR Gabor</t>
  </si>
  <si>
    <t>Matic Gabor</t>
  </si>
  <si>
    <t>Meta Virant-Doberlet</t>
  </si>
  <si>
    <t>Laserski mikroablacijski sistem  (mikroskop Carl Zeiss Axioskop)</t>
  </si>
  <si>
    <t>Laser system for cell ablation</t>
  </si>
  <si>
    <t>Oprema ni vključena v IP NIB. Sistem za ablacijo celic z laserjem je možno uporabljati brez omejitev in takoj v skladu z dogovorom. Cena po dogovoru v skladu s časom in namenom uporabe</t>
  </si>
  <si>
    <t>The equipment is not a part of Infrastructural program NIB. Laser system for cell ablation can be used without limitations and immediately according to agreement. The price  is agreed according to the time and purpose of the use.</t>
  </si>
  <si>
    <t>Sistem obsega mikroskop z dodanim laserjem. Z njim je možno pri živem organizmu uničiti posamezno celico tako, da organizem preživi. Na ta način lahko na primer pri embriju uničimo izvorno celico in nato zasledujemo razvoj organizma  ter ugotovimo, katere funkcije so bile zaradi ablacije prizadete v razvoju.</t>
  </si>
  <si>
    <t xml:space="preserve">The system is composed of a microscope and laser. It enables in living organisms ablation of a single cell so that the organism survives. In such a way for example we can destroy in embrio an identified cell and follow its development to find out which functions have been modified in organism's development. </t>
  </si>
  <si>
    <t>Stritih-Peljhan</t>
  </si>
  <si>
    <t>Belušič Gregor</t>
  </si>
  <si>
    <t>Sistem za ekscitacijo in lasersko merjenje vibracij (vibrometer laserski)</t>
  </si>
  <si>
    <t>Laser vibrometer with the system for controlled excitation of vibrations with software</t>
  </si>
  <si>
    <t>Oprema ni vključena v IP NIB. Laserski vibrometer s sistemom za kontrolirano vzbujanje vibracij in programsko opremo je možno uporabljati brez omejitev v skladu z dogovorom. Cena po dogovoru v skladu s časom in namenom uporabe</t>
  </si>
  <si>
    <t>The equipment is not a part of Infrastructural program NIB. Laser vibrometer with the system for controlled excitation of vibrations with software can be used without limitations according to the agreement. The price is agreed according the time and purpose of the use.</t>
  </si>
  <si>
    <t>Sistem sestavljajo laserski vibrometer, vzbujevalnik in pripadajoča programska oprema. Z njim je možno natančno določati resonančne lastnosti različnih materialov.</t>
  </si>
  <si>
    <t>The system is composed of a laser vibrometer, exciter and software. It enables exact measurement of resonant properties of different materials.</t>
  </si>
  <si>
    <t>MR Janža</t>
  </si>
  <si>
    <t>Rok Janža</t>
  </si>
  <si>
    <t>Nataša Stritih-Peljhan</t>
  </si>
  <si>
    <t>J1-3016</t>
  </si>
  <si>
    <t>Jernej Polajnar</t>
  </si>
  <si>
    <t>0105-007</t>
  </si>
  <si>
    <t>Barbara Breznik</t>
  </si>
  <si>
    <t>Mikroskop raziskovalni z motoriziranim manipulatorjem</t>
  </si>
  <si>
    <t>2012, 2014</t>
  </si>
  <si>
    <t>Fluorescent microscope, with motorized micromanipulator</t>
  </si>
  <si>
    <t>Ostalo (GLIOMA)</t>
  </si>
  <si>
    <t>Oprema ni vključena v IP NIB. Opremo je možno uporabljati brez omejitev in v skladu z dogovorom. Cena po dogovoru v skladu s časom in namenom uporabe.</t>
  </si>
  <si>
    <t>The equipment is not a part of Infrastructural program NIB. The equipment can be used without limitations and immediately according to agreement. The price  is agreed according to the time and purpose of the use.</t>
  </si>
  <si>
    <t>Fluorescentni mikroskop se uporablja predvsem za proučevanje celične biologije in omogoča odlično vidljivost preparatov, v katerih so prisotne molekule, ki fluorescirajo. Molekule, ki lahko fluorescirajo, so npr. klorofili in karoteni, to je primarna fluorescenca. Če pa je potrebno strukture obarvati s fluorescentnimi barvili - fluorokromi, pa imamo opravka s sekundarno fluorescenco. Ta mikroskop omogoča motoriziran pomik mizice, kar se kaže v večji natančnosti in možnosti avtomatizacije nekaterih procesov.</t>
  </si>
  <si>
    <t>Fluorescent microscope is primarily used for the study of cell biology and provides excellent visibility preparations, in which some of the molecules that fluoresce. Molecules that can fluoresce, for example chlorophylls and carotenes, this is the primary fluorescence. If it is necessary, some structures can be stained with fluorescent dyes - fluorochromes, this is secondary fluorescence. This microscope allows motorized window tables, which results in higher accuracy and the possibility of automation of some processes.</t>
  </si>
  <si>
    <t>6428, 6652</t>
  </si>
  <si>
    <t>http://www.nib.si/storitve-in-oprema/raziskovalna-oprema</t>
  </si>
  <si>
    <t>Alja Štern</t>
  </si>
  <si>
    <t>Bernarda Majc</t>
  </si>
  <si>
    <t xml:space="preserve">ARRS-PROGRAM                  </t>
  </si>
  <si>
    <t xml:space="preserve">Matjaž Novak        </t>
  </si>
  <si>
    <t>Anamarija Habič</t>
  </si>
  <si>
    <t>Drugi uporabniki</t>
  </si>
  <si>
    <t>Metka Filipič</t>
  </si>
  <si>
    <t>Citometer pretočni FACS CALIBUR</t>
  </si>
  <si>
    <t>Flow cytometer, FACS CALIBUR</t>
  </si>
  <si>
    <t>Ostalo (COOT)</t>
  </si>
  <si>
    <t>Katja Kološa</t>
  </si>
  <si>
    <t>Citometer pretočni</t>
  </si>
  <si>
    <t>Oprema ni vključena v IP NIB. Pretočni citometer je možno uporabljati  v skladu z dogovorom s skrbnikom. Cena po dogovoru v skladu s časom in namenom uporabe.</t>
  </si>
  <si>
    <t xml:space="preserve">The equipment is not a part of Infrastructural program NIB. Flow cytometer can be used  according to the agreement. The price is agreed according the time and purpose of the use. </t>
  </si>
  <si>
    <t>Pretočni citometer omogoča spremljanje flourescence celic,  bakterij in drugih karakterisi na  različnih kanalih.</t>
  </si>
  <si>
    <t>Flow cytometer is used for flourescence detection of cells,  bacteria and other different characteristic with different fluorescence channels.</t>
  </si>
  <si>
    <t>Mateja Mlinar</t>
  </si>
  <si>
    <t>J1-4402</t>
  </si>
  <si>
    <t>Katarina Fras</t>
  </si>
  <si>
    <t>J2-4428</t>
  </si>
  <si>
    <t>Tina Eleršek</t>
  </si>
  <si>
    <t xml:space="preserve">J7-4635 </t>
  </si>
  <si>
    <t>Sonja Žabkar</t>
  </si>
  <si>
    <t>Mikroskop ECLIPSE E 600 s poveč. modilom, kondenzator</t>
  </si>
  <si>
    <t>Fluorescent microscope ECLIPSE E 600</t>
  </si>
  <si>
    <t>Bojana Žegura</t>
  </si>
  <si>
    <t>CelVivo BioArray Matrix (BAM) bioreaktor - ClinoStar</t>
  </si>
  <si>
    <t>CelVivo BioArray Matrix (BAM) bioreactor - ClinoStar</t>
  </si>
  <si>
    <t>The equipment is not a part of Infrastructural program NIB. The equipment can be used without limitations and  according to agreement. The price  is agreed according to the time and purpose of the use.</t>
  </si>
  <si>
    <t>ClinoStar bioreaktor omogoča gojenje 3D celičnih struktur (sferoidov) v in vitro dinamičnih pogojih, kar je pomembno pri pročevanju dolgodobnih učinkov najrazličnejših spojin kot tudi v raziskavah raka.</t>
  </si>
  <si>
    <t>The ClinoStar bioreactor enables the growth of 3D cell structures (spheroids) under in vitro dynamic conditions, which is important in studies of long-term effects of a wide variety of compounds as well as in cancer research.</t>
  </si>
  <si>
    <t>Metka Novak</t>
  </si>
  <si>
    <t>BioTek Cytation 5 sistem za konvencionalno vetfunkcijsko detekcijo
(absorbanca, fluorescenca in luminiscenca) in avtomatsko digltalno mikroskopijo, 2021</t>
  </si>
  <si>
    <t>BioTek Cytation 5</t>
  </si>
  <si>
    <t>Oprema ni vključena v IP NIB. BioTek Cytation 5 je možno uporabljati  v skladu z dogovorom s skrbnikom. Cena po dogovoru v skladu s časom in namenom uporabe.</t>
  </si>
  <si>
    <t xml:space="preserve">BioTek Cytation sistem za konvencionalno večfunkcijsko detekcijo in avtomatsko digitalno mikroskopijo prestavlja novo generacijo aparatur za avtomatizirano visoko-pretočno pridobivanje podatkov in in avtomatiziran zajem mikroskopskih podatkov/slik in programskega orodja za analizo teh podatkov. </t>
  </si>
  <si>
    <t>The BioTek Cytation system for conventional multifunctional detection and automatic digital microscopy represents a new generation of devices for automated high-flow data acquisition and and automated capture of microscopic data / images and software tools for data analysis.</t>
  </si>
  <si>
    <t>J1-4395</t>
  </si>
  <si>
    <t>10BICEA</t>
  </si>
  <si>
    <t xml:space="preserve"> 0105-001</t>
  </si>
  <si>
    <t>Oliver Bajt</t>
  </si>
  <si>
    <t>Plinski kromatograf z masnoselektivnim detektorjem</t>
  </si>
  <si>
    <t>Gas chromatograph with MS detector</t>
  </si>
  <si>
    <t>http://www.nib.si/images/stories/datoteke2/Delovanje_centra/arrs-ri-evidenca-opreme-105-nib.pdf</t>
  </si>
  <si>
    <t>Vesna Flander Putrle</t>
  </si>
  <si>
    <t>16383</t>
  </si>
  <si>
    <t>HPLC</t>
  </si>
  <si>
    <t>High-performance
liquid chromatograph</t>
  </si>
  <si>
    <t>Oprema ni vključena v IP NIB. Opremo je možno uporabljati brez omejitev in takoj v skladu z dogovorom. Cena po dogovoru v skladu s časom in namenom uporabe.</t>
  </si>
  <si>
    <t>Oprema se uporablja za določanje fitoplanktonskih barvil v vzorcih</t>
  </si>
  <si>
    <t xml:space="preserve">The equipment is used for the separation and identification of firoplanktonic pigmentsorganic compounds </t>
  </si>
  <si>
    <t>P1-0237</t>
  </si>
  <si>
    <t xml:space="preserve">MR </t>
  </si>
  <si>
    <t>Jena Jamšek</t>
  </si>
  <si>
    <t>Tristan Bartole</t>
  </si>
  <si>
    <t>54609</t>
  </si>
  <si>
    <t>Plovilo raziskovalno Sagita</t>
  </si>
  <si>
    <t>Research Vessel
 "Sagita"</t>
  </si>
  <si>
    <t>Drugi javni in lastni viri</t>
  </si>
  <si>
    <t xml:space="preserve">Raziskovalno plovilo je možno uporabljati  v skladu z dogovorom s skrbnikom. Cena po dogovoru v skladu s časom in namenom uporabe. </t>
  </si>
  <si>
    <t xml:space="preserve">The Research vessel is possible to use  according to the agreement. The price is agreed according the time and purpose of the use. </t>
  </si>
  <si>
    <t>Raziskovalno plovilo se uporablja za izvedbo raziskovalnih križarjen v obalnem pasu in odprtih vodah.</t>
  </si>
  <si>
    <t>The research vessel is used for various research cruise in coastal and international waters.</t>
  </si>
  <si>
    <t>01VRSTNA-SPREMLJ.VRSTNE PESTR.</t>
  </si>
  <si>
    <t>Tihomir Makovec</t>
  </si>
  <si>
    <t>18338</t>
  </si>
  <si>
    <t>Sonda mikrostrukturna</t>
  </si>
  <si>
    <t>CTD Probe</t>
  </si>
  <si>
    <t>Oprema je vključena v IP NIB vendar jo pretečno uporabljamo z raziskovalnim plovilom. Opremo je možno uporabljati brez omejitev in takoj v skladu z dogovorom. Cena po dogovoru v skladu s časom in namenom uporabe.</t>
  </si>
  <si>
    <t>The equipment is a part of Infrastructural program IC MBC but is preferentially used on the research vessel. The equipment can be used without limitations and  according to agreement. The price  is agreed according to the time and purpose of the use.</t>
  </si>
  <si>
    <t>Mikrostrukturna sonda se uporablja za meritve različnih parametrov v vodnem (morskem) okolju (Temperatura vode, slanost, prevodnost, pH, raztopljeni kisik)</t>
  </si>
  <si>
    <t>The CTD probe is used for measurement of various parameters in the aquatic environmen (preferentially marine)( Sea temperature, salinity, conductivity, pH, dissolved oxygen)</t>
  </si>
  <si>
    <t>Katja Klun</t>
  </si>
  <si>
    <t>Boja raziskovalna Vida</t>
  </si>
  <si>
    <t>Oceanographic Buoy "Vida"</t>
  </si>
  <si>
    <t>Ostalo (INTERREG)</t>
  </si>
  <si>
    <t>Oceanografska boja je laboratorij na morju. Njene storitev ali možnost namestitve dodatnih merilnih instrumentov na bojo je potrebno urediti v skladu z dogovorom s skrbnikom. Cena po dogovoru v skladu s časom in namenom uporabe.</t>
  </si>
  <si>
    <t xml:space="preserve">Oceanographic Buoy is a marine lab in situF. It's  product can be used according to the agreement. The price is agreed according the time and purpose of the use. </t>
  </si>
  <si>
    <t>Oceanografske boje, si ni možno sposoditi. Boja je laboratorij na morju. Uporabniki lahko uporabljajo podatke meritev ali namestijo na bojo dodatni merilni instrument.</t>
  </si>
  <si>
    <t>Oceanographic Buoy "Vida" can 't be used . User can use the data it provides or eventuially add some instrument to the Buoy.</t>
  </si>
  <si>
    <t>IP NIB
 (IC MBP)</t>
  </si>
  <si>
    <t>Vlado Malačič</t>
  </si>
  <si>
    <t>05226</t>
  </si>
  <si>
    <t>Instrument lisst za merjenje sedimentov</t>
  </si>
  <si>
    <t>Particle Size Analyzer</t>
  </si>
  <si>
    <t>Patricija Mozetič</t>
  </si>
  <si>
    <t>11360</t>
  </si>
  <si>
    <t>Mikroskop invertni raziskovalni</t>
  </si>
  <si>
    <t>Invert microscope</t>
  </si>
  <si>
    <t>Oprema je namenjena mikroskopiranju vzoprcev.</t>
  </si>
  <si>
    <t>The microscope is use for microscopy of biological samples.</t>
  </si>
  <si>
    <t>01UVHVVR-PROJEKT UVVHVVR 2023</t>
  </si>
  <si>
    <t>Janja France</t>
  </si>
  <si>
    <t>01MONI22-MONIT.MORJA 2023</t>
  </si>
  <si>
    <t>Milijan Šiško</t>
  </si>
  <si>
    <t>J7-2599-TINTA</t>
  </si>
  <si>
    <t>Karim Pribac</t>
  </si>
  <si>
    <t>MR Slavinec</t>
  </si>
  <si>
    <t>Petra Slavinec</t>
  </si>
  <si>
    <t>Plovilo Carolina</t>
  </si>
  <si>
    <t>Research boat</t>
  </si>
  <si>
    <t>7,5 m dolgo plovilo služi kot plovilo za manjše in hitrejše posege ali vzorčevanja na morju. Možno ga je uporabljati  v skladu z dogovorom s skrbnikom. Cena po dogovoru v skladu s časom in namenom uporabe.</t>
  </si>
  <si>
    <t xml:space="preserve">7,5 m long boat can be used as a quick shuttle for various measurements at sea. The price is agreed according the time and purpose of the use. </t>
  </si>
  <si>
    <t>Čoln uporabljamo za hitre izhode na morje, kjer je potrebno hitro pobrati vzorce ali izpeljati meritve .</t>
  </si>
  <si>
    <t>The boat is used for various quick interventions at sea.</t>
  </si>
  <si>
    <t>Branko Čermelj</t>
  </si>
  <si>
    <t>13407</t>
  </si>
  <si>
    <t>Visoko frekvenčni radar</t>
  </si>
  <si>
    <t>HF Radar</t>
  </si>
  <si>
    <t>Ostalo  (IPA ADRIATIC)</t>
  </si>
  <si>
    <t>HF radar je merilnik površinskih valov in tokov. Ker meri, so produkt njegovega obratovanja podatki. Ti podatki se shranjujejo v bazo IC MBP. Podatki so javni, stroški visoko kvalificiranega osebja, ki zna podatke pripraviti za uporabnika pa so stvar dogovora.</t>
  </si>
  <si>
    <t>HF radar is a radio transmitting and receiving instrument. It transmits a signal with a central frequency of 25.525 MHz over large marine areas and receives the signal returned back from the rough sea surface. The information is the elaborated and transformed in surface current and wave information.</t>
  </si>
  <si>
    <t>Instrument je namenjen meritvam površinskih valov in tokov. Omogoča raziskave gibanja morskih mas na površini po celotnem Tržaškem zalivu. S tem nadgrajuje točkovne meritve, ki so se in se še opravljajo z merilnimi instrumenti nameščenimi na bojah ali opazovalnih postajah. Je učinkovito orodje, s katerim si lahko pomagamo v primeru razlitij nevarnih snovi na morju in iskanju pogrešanih na morju.</t>
  </si>
  <si>
    <t>The instrument is used for measurements of surface currents and waves only. The information can be used for various purposes – activities on sea</t>
  </si>
  <si>
    <t>http://www.nib.si/mbp/sl/about-us/products-and-services/laboratory-equipment</t>
  </si>
  <si>
    <t>Segmentni pretočni analizator za nutriente (QuAAtro)</t>
  </si>
  <si>
    <t>Segmented flow analyser for nutrients (QuAAtro)</t>
  </si>
  <si>
    <t>Oprema se uporablja predsvem za določanje koncentracijo anorganskih hranil v vodnih vzorcih.</t>
  </si>
  <si>
    <t>The instrument is used for inorganic nutrient analysis in water.</t>
  </si>
  <si>
    <t>Ana Jančar</t>
  </si>
  <si>
    <t>Vrstični elektronski mikroskop (TESCAN MIRA)</t>
  </si>
  <si>
    <t>Scanning electron microscope (TESCAN MIRA)</t>
  </si>
  <si>
    <t>Oprema je vključena v IP NIB.  Za uporabo opreme je potrebno kontaktirati skrbnika opreme. Cena po dogovoru v skladu s časom in namenom uporabe.</t>
  </si>
  <si>
    <t>The equipment is not a part of Infrastructural program NIB. For the access of the equipment contact the equipment administrator.</t>
  </si>
  <si>
    <t>Visokoločljivi vrstični elektronski mikroskop z variabilnim tlakom in korelacijsko mikroskopijo se uporablja za opazovanje ultrastruktur na površini bioloških vzorcev, tj. od enoceličnih organizmov do večceličnih organizmov in tkiv. Oprema omogoča delovanje v visokem in nizkem vakuumu za opazovanje fiksiranih in svežih vzorcev, pretežno iz morskega okolja. SEM je modularna platforma, ki se, glede na potrebe uporabnikov, lahko prilagodi različnim detektorjem. Pomembna funkcionalnost SEM-a je tudi visoka ločljivost slike in optimalni kontrast pri širokem razponu različnih povečav.</t>
  </si>
  <si>
    <t>A high-resolution linear electron microscope with variable pressure and correlation microscopy is used to observe ultrastructures on the surface of biological samples, from single-celled organisms to multicellular organisms and tissues. The equipment allows high and low vacuum operation for observation of fixed and fresh samples, mainly from the marine environment. The SEM is a modular platform that can be adapted to different detectors, depending on the needs of the users. Another important functionality of the SEM is the high image resolution and optimal contrast at a wide range of different magnifications.</t>
  </si>
  <si>
    <t>https://www.nib.si/mbp/sl/oprema-v-laboratoriju/1120-vrsticni-elektronski-mikroskop-sem-tescan-mira</t>
  </si>
  <si>
    <t>MR Jamšek</t>
  </si>
  <si>
    <t>Janja Matičič</t>
  </si>
  <si>
    <t>Namizni masni spektrometer za avtomatsko identifikacijo mikroorganizmov</t>
  </si>
  <si>
    <t>Benchtop mass spectrometer for automated microbial identification system</t>
  </si>
  <si>
    <t>Drugi javni viri (MIZŠ)</t>
  </si>
  <si>
    <t xml:space="preserve">Namizni masni spektrometer  za avtomatsko identifikacijo mikroorganizmov za svoje delovanje uporablja MALDI-TOF tehnologijo, ki vključuje vir ionov microSCOUT™, ki vsebuje razširjeno pultno ekstrakcijo ionov PAN™ z možnostjo fokusiranja območja mas; samočiščenje vira ionizacije brez izklapljanja vakuma; laser hitrosti 200 Hz z življenjska doba minimalno 500.000.000 posnetkov; sistem visoko zmogljivih vakumskih črpalk; analizator v linearni konfiguraciji, ki omogoča delovanje v dveh načinih: s pozitivnimi in negativnimi ioni. Sistem meri proteine v mikroorganizmih, ki so prisotni v vseh mikroorganizmih v visokih koncentracijah. S pomočjo meritev določi edinstven proteomski prstni odtis mikroorganizma, ki ga nato primerja s proteomskimi vzorci mikroorganizmov v referenčni knjižnici in preko primerjave določi identiteto mikroorganizma. Sistem je podprt z namensko programsko opremo, ki omogoča avtomatiziran proces zajema masnega spektra in primerjave z referenčno knjižnico in omogoča razširitev referenčne knjižnice z uporabnikovo knjižnico, ki vsebuje spektre mikroorganizmov, ki jih je uporabnik sam posnel. </t>
  </si>
  <si>
    <t>Benchtop mass spectrometer for automated microbial identification system is based on MALDI-TOF mass spectrometry which includes gridless microSCOUT™ MALDI ion source with extended pulsed ion extraction PAN™ mass range focusing; integrated source cleaning without the need of venting the system; 200 Hz smartbeam laser with minimum 500 million laser shots; high capacity vacuum system TOF analyser for linear-only measurements with positive and negative ion mode. The system measures highly abundant proteins that are found in all microorganisms and determines the unique proteomic fingerprint of an organism, and matches characteristic patterns with an extensive reference library to determine the organism’s identity. It's supported by dedicated microbiology software automates the process of acquiring the mass spectrum and performing the match against the extensive reference library which can be extended with users own library created from microorganism entries.</t>
  </si>
  <si>
    <t>MR Vladimir Grujić</t>
  </si>
  <si>
    <t>poskusno obratovanje</t>
  </si>
  <si>
    <t>validacija / servis / okvara</t>
  </si>
  <si>
    <t>preverjanje</t>
  </si>
  <si>
    <t>Ion Gutierrez Aguirre</t>
  </si>
  <si>
    <t>Ultracentrifuga</t>
  </si>
  <si>
    <t xml:space="preserve">Ultracentrifuga omogoča centrifugiranje pri zelo visokih obratih s tem npr. omogoča sedimentacijo virusnih delcev oz ločevanje le teh v različnih gradientih. Ultracentrifuga omogoča centrifugiranje pri max hitrosti 90.000 rpm, ima vgrajen hladilni in ogrevalni sistem, omogoča delovanje do 48 ur ter deluje v območju od 0°C  do 40°C. </t>
  </si>
  <si>
    <t>The ultracentrifuge enables centrifugation at very high speeds, thus e.g. enables the sedimentation of viral particles or the separation of only these in different gradients. The ultracentrifuge enables centrifugation at a maximum speed of 90,000 rpm, has a built-in cooling and heating system, allows operation for up to 48 hours and operates in the range from 0°C to 40°C.</t>
  </si>
  <si>
    <t>Živa Lengar</t>
  </si>
  <si>
    <t>Sistem za pripravo vzorcev za presevno elektronsko mikroskopijo</t>
  </si>
  <si>
    <t>Laboratory for sample preparation for transmission electron microscopy</t>
  </si>
  <si>
    <t>Sistem za pripravo vzorcev za presevno elektronsko mikroskopijo omogoča celoten potek obdelave bioloških vzorce in vključuje opremo za pripravo vzorcev po metodi negativnega kontrastiranja in opremo za pripravo vzorcev za opazovanje ultrastrukture. Napraševalec za pripravo mrežic LEICA EM ACE200 omogoča nanos ogljika določene debeline na mrežice, ki se uporabljajo kot nosilci vzorcev za presevno elektronsko mikroskopijo. Naprava LEICA EM KMR3 služi izdelovanju steklenih nožev, ki se uporabljajo za rezanje poltankih rezin v postopku priprave bioloških vzorcev za opazovanje ultrastrukture, za pripravo poltankih in ultratankih rezin bioloških vzorcev, kot so v smole vklopljena rastlinska in živalska tkiva, celične kulture, tudi bakterije, uporabljamo ultramikrotom LEICA ULTRACUT UC7. Za pregledovanje poltankih rezin je v sklopu opreme svetlobni mikroskop LEICA DM 1000 LED, opremljena z digitalno kamero FLEXAM C1 s CMOS senzorjem. V sklopu opreme za pripravo bioloških vzorcev za TEM je še stereomikroskop LEICA S9 D.</t>
  </si>
  <si>
    <t>Laboratory for sample preparation for transmission electron microscopy (TEM) includes equipment for preparation of small particles, like viruses, proteins and liposomes with negative staining method as well as preparation of plant and animal tissues and cell cultures for ultrastructure observation. LEICA EM ACE200 is used for preparation of grids for negative staining method and has carbon thread coater for evaporation of carbon of definite thickness and glow discharge unit. Glassknifemaker LEICA EM KMR3 enables preparation of glass knives from glass strips which are used for preparation of semi-thin slices of embedding biological samples using ultracut LEICA ULTRACUT UC7. Light microscope LEICA DM 1000 LED used for observation of semi-thin slices is equipped with digital camera FLEXAM C1 with CMOS sensor. Stereomicroscope LEICA S9 D is also part of the system for preparation of samples for TEM.</t>
  </si>
  <si>
    <t>200014, 200015, 200016, 200017, 200018 in 200019</t>
  </si>
  <si>
    <t>Alexandra Bogožalec Košir</t>
  </si>
  <si>
    <t>Aparatura za digitalno PCR (Stilla naica)</t>
  </si>
  <si>
    <t>Digital PCR System (Stilla naica)</t>
  </si>
  <si>
    <t>Aparatura za digitalno verižno reakcijo s polimerazo (dPCR) je sistem, ki omogoča večtarčno določanje nukleinskih kislin. Polavtomatski sistem je sestavljen iz dveh aparatur, Geode, ki je ob enem generator kapljic in PCR, ter Prism6 čitalnikom z vgrajenim računalnikom, ki omogoča uporabo hidrolizirajočih sond v šestih kanalih, kar omogoča resnično večkanalno večtarčno določanje, kot tudi uporabo interkalacijskih barvil. Sistem omogoča ponovno pridobitev vzorca po PCR in uporabo v nadaljnji analizi. Brezlicenčna programska oprema Crystal Miner omogoča analizo v 1D, 2D in 3D obliki ter omogoča vizualizacijo reakcije do ravni posameznih kapljic, vključno z vizualizacijo neobdelanih slik, ki jih posname Prism6.</t>
  </si>
  <si>
    <t>System for digital polymerase chain reaction (dPCR) is a high-multiplexing digital PCR system. The semi-automated system comprises of Geode, which doubles as the droplet generator and PCR cycler, and Prism6, a reader with an integrated computer which enables the use of hydrolysis probe in six channels, allowing for true multi-channel multiplexing, as well as the use of intercalating dye chemistry. The system enables recovery of the sample following PCR and use in downstream analysis. Crystal Miner license-free software allows analysis in 1D, 2D and 3D, and provides visuals of the PCR reaction down to the level of individual droplets, including the raw images taken by the Prism6.</t>
  </si>
  <si>
    <t>Aparatura za PCR v realnem času (QuantStudio7 Pro)</t>
  </si>
  <si>
    <t>Real-time PCR (ABI QuantStudio7 Pro)</t>
  </si>
  <si>
    <t>Aparatura omogoča natančno detekcijo in kvantifikacijo nukleinskih kislin z uporabo fluorescenčnih barvil in omogoča analizo 384 vzorcev hkrati, ob menjavi termociklerskih blokov pa tudi analizo 96 vzorcev v volumnih reakcije do 100 ul. Aparatura vzbuja barvila v območju valovnih dolžin 450–600 nm in detektira barvila v območju 500–640 nm, kar omogoča hkratno detekcijo vsaj petih barvil s potrebnim algoritmom za natančno razlikovanje med več komponentami večbarvnih signalov. Na ta način omogoča natančno simultano detekcijo vsaj pet različnih DNA zaporedij (multiplex kvantitativne reakcije). Aparatura zazna eno kopijo tarčne molekule in zagotavlja linearnost preko 10 logaritemskih redov.</t>
  </si>
  <si>
    <t>The apparatus enables accurate detection and quantification of nucleic acids using fluorescent dyes and enables the analysis of 384 samples at the same time, as well as the analysis of 96 samples in reaction volumes of up to 100 ul when the thermocycler blocks are changed. The apparatus excites dyes in the wavelength range of 450-600 nm and detects dyes in the range of 500-640 nm, which enables the simultaneous detection of at least five dyes with the necessary algorithm to accurately distinguish between several components of multi-color signals. In this way, it enables accurate simultaneous detection of at least five different DNA sequences (multiplex quantitative reactions). The apparatus detects one copy of the target molecule and provides linearity over 10 logarithmic orders.</t>
  </si>
  <si>
    <t>2550-21-310010</t>
  </si>
  <si>
    <t>Analiziranje in testiranje odvzetih vzorcev, razvoj analitičnih in testnih metod ter druge naloge, povezane s kontrolo določanja gensko spremenjenih organizmov</t>
  </si>
  <si>
    <t>Nina Tršar</t>
  </si>
  <si>
    <t>Mikro-analitska in analitska tehtnica za tehtanje in sistemom za preverjanje pipet</t>
  </si>
  <si>
    <t xml:space="preserve">Analitical balance and microbalance with a pipette calibration system  </t>
  </si>
  <si>
    <t xml:space="preserve">Mikro-analitska in analitska tehtnica omogočata tehtanje veliko z natančnostjo ter preverjanje pipet večjih in manjših volumnov. Mikro-analitska tehtnica omogoča tehtanje z natančnostjo vsaj 0,001 mg s ponovljivosto vsaj 0,0012 mg. Tehtnica omogoča tehtanje vzorcev, z vgradnjo lovilca vlage pa zagotavlja večjo natančnost pri preverjanju pipet manjših volumnov.
</t>
  </si>
  <si>
    <t>Micro-analytical and analytical balances enable high-precision weighing and checking of pipettes of larger and smaller volumes. The micro-analytical balance allows weighing with an accuracy of at least 0.001 mg with a repeatability of at least 0.0012 mg. The balance enables the weighing of samples, and with the installation of a moisture trap, it ensures greater accuracy when checking pipettes of smaller volumes.</t>
  </si>
  <si>
    <t>200062 in 200063</t>
  </si>
  <si>
    <t>Konfokalni mikroskop</t>
  </si>
  <si>
    <t>Confocal microscope</t>
  </si>
  <si>
    <t xml:space="preserve">Konfokalni laserski skenirni mikroskop, ki temelji na invertnem mikroskopu in omogoča tako konfokalni zajem, kot tudi epi-fluorescenčno opazovanje ter light-sheet mikroskopijo. Konfokalni sistem, ki omogoča konfokalni zajem, epifluorescenčno mikroskopijo z LED Epi-fluorescenčnim virom osvetlitve z možnostjo vzbujanja z valovno dolžino vsaj med 390 in 670 nm in light sheet mikroskopijo z Mono-kromatsko kamero za light sheet z vsaj 4.2 MP in maksimalno kvantno efektivnostjo vsaj 80%. </t>
  </si>
  <si>
    <t>A confocal laser scanning microscope based on an inverted microscope that enables confocal capture as well as epi-fluorescence observation and light-sheet microscopy. A confocal system that enables confocal capture, epifluorescence microscopy with an LED Epi-fluorescence illumination source with the possibility of excitation with a wavelength of at least between 390 and 670 nm and light sheet microscopy with a Mono-chromatic light sheet camera with at least 4.2 MP and a maximum quantum efficiency of at least 80%.</t>
  </si>
  <si>
    <t>Ker nakupa ni sofinancirala ARRS, poročanje o mesečni stopnji izkoriščenosti ni potrebno</t>
  </si>
  <si>
    <t>Jelka Pohar, Anže Smole</t>
  </si>
  <si>
    <t>32113, 33201</t>
  </si>
  <si>
    <t>Pretočni citometer omogoča natančno karakterizacijo imunskih celic preko spremljanja velikega števila označevalcev kot so različni proteini na površini in notranjosti celic. Citometer je eden najpomembnejših inštrumentov za raziskave s področja imunologije in celične imunoterapije. Zajem celotnega spektra emitirane svetlobe. Možnost spremljanja velikega števila označevalcev (najmanj 35).</t>
  </si>
  <si>
    <t>The flow cytometer enables the precise characterization of immune cells by monitoring a large number of markers such as different proteins on the surface and inside the cell. The cytometer is one of the most important instruments for research in the field of immunology and cellular immunotherapy. Capturing the entire spectrum of emitted light. Ability to monitor a large number of markers (at least 35).</t>
  </si>
  <si>
    <t xml:space="preserve">Obsevalnik </t>
  </si>
  <si>
    <t>Irradiator</t>
  </si>
  <si>
    <t>Biološki obsevalnik z X-žarki je namenjen obsevanju bioloških vzorcev, kot so celične kulture, na varen, nadzorovan način znotraj obstoječega laboratorija.  Visoko zmogljiv  varen obsevalnik za celične kulture omogoča obsevanje bioloških vzorcev v območju od 10 do 150V, kar omogoča krajše časa obsevanja ter hkrati vsebuje monitoring, ki omogoča vpogled v vse eksperimente opravljene na aparaturi.</t>
  </si>
  <si>
    <t>A biological X-ray irradiator is designed to irradiate biological samples, such as cell cultures, in a safe, controlled manner within an existing laboratory. The high-performance, safe irradiator for cell cultures enables the irradiation of biological samples in the range from 10 to 150V, which enables shorter irradiation times, and at the same time contains monitoring, which allows insight into all experiments performed on the apparatus.</t>
  </si>
  <si>
    <t>Aparature za mikroskopijo in zajem slik bioloških vzorcev</t>
  </si>
  <si>
    <t>Apparatus for microscopy and capturing images of biological samples</t>
  </si>
  <si>
    <t>Visokotehnološki sistem za avtomatizirano, visokozmogljivo zajemanje in analizo mikroskopskih slik, za evalvacijo integritete genetskega materiala z meritvami ključnih končnih točk v genetski toksikologiji. Sistem omogoča avtomatizirano zajemanje mikroskopskih slik, identifikacijo in analizo rezultatov testa komet, mikronukleus, Ames testa ter testa kromosomskih aberacij. Tako bistveno poveča število vzorcev (hkrati analiza več kot 7 vzorcev) ter hitrost njihovega procesiranja ter omogoča standardizacijo in bistveno izboljša ponovljivost in kvaliteto podatkov.</t>
  </si>
  <si>
    <t>A high-tech system for automated, high-throughput microscopic image acquisition and analysis, for evaluating the integrity of genetic material by measuring key endpoints in genetic toxicology. The system enables automated capture of microscopic images, identification and analysis of comet test, micronucleus test, Ames test and chromosomal aberration test results. Thus, it significantly increases the number of samples (simultaneous analysis of more than 7 samples) and the speed of their processing, and enables standardization and significantly improves the reproducibility and quality of the data.</t>
  </si>
  <si>
    <t>Pretočni citometer s kamero za štetje cianobakterij</t>
  </si>
  <si>
    <t>Sistem za avtomatsko štetje in fotografiranje vseh cianobakterijskih celic v vzorcih vode. Pretočni citometer s kamero za štetje cianobakterij omogoča merjenje fluorescence  na dveh kanalih in omogoča prepoznavanje delcev velikosti od 1,0 do 300 µm. Optika omogoča  4x in 20x povečavo.</t>
  </si>
  <si>
    <t>System for automatic counting and photographing of all cyanobacterial cells in water samples. The flow cytometer with a camera for counting cyanobacteria allows the measurement of fluorescence on two channels and enables the identification of particles from 1.0 to 300 µm in size. The optics enable 4x and 20x magnification.</t>
  </si>
  <si>
    <t xml:space="preserve">Svetlobni, Nomarski DIC, faznokontrastni, fluorescentni pokončni mikroskop </t>
  </si>
  <si>
    <t>Light, Nomarski DIC, phase contrast, fluorescent upright microscope</t>
  </si>
  <si>
    <t>Svetlobni, Nomarski DIC, faznokontrastni, fluorescentni pokončni mikroskop za visoko kontrastno mikroskopijo s visoko ločljivostjo. Mikroskop omogoča visoko natančno analizo mikroskopskih preparatov, bodisi v svetlem polju, faznim kontrastom ali fluorescenci  (nastavek za 6 ali več filtrov, filtri vsaj: DAPI, FITC, TRITC in Cy3) ter zajemanje svetlih, visoko-kontrastnih mikroskopskih slik z visoko ločljivostjo( Digitalna kamera z velikim slikovni senzorjem CMOS in minimalno 23,5Mpix).</t>
  </si>
  <si>
    <t>Light, Nomarski DIC, phase-contrast, fluorescent upright microscope for high-contrast, high-resolution microscopy. The microscope enables high-precision analysis of microscopic preparations, either in bright field, phase contrast or fluorescence (attachment for 6 or more filters, filters at least: DAPI, FITC, TRITC and Cy3) and capture of bright, high-contrast microscopic images with high resolution (Digital camera with a large CMOS image sensor and a minimum of 23.5 Mpix).</t>
  </si>
  <si>
    <t>Digitalni invertni fluorescenčni mikroskop</t>
  </si>
  <si>
    <t>Digital inverted fluorescence microscope</t>
  </si>
  <si>
    <t>Popolnoma integriran digitalni invertni namizni mikroskop za hitro in enostavno zajemanje slik v fluorescentnem in barvnem območju. Mikroskop omogoča številne aplikacije kot so fluorescentno in barvno slikanje ter ima 2 kameri, ki imasta resolucijo 3.45 µm z avtomatskim preklopom, mikroskopiranje v svetlem polju in faznem kontrastu, samodejno štetje celic, samodejno fokusiranje, hitro slikanje celotne 96-well plošče.</t>
  </si>
  <si>
    <t>A fully integrated digital inverted tabletop microscope for fast and easy imaging in the fluorescent and color range. The microscope enables many applications such as fluorescent and color imaging and has 2 cameras that have a resolution of 3.45 µm with automatic switching, microscopy in bright field and phase contrast, automatic cell counting, automatic focusing, fast imaging of the entire 96-well plate.</t>
  </si>
  <si>
    <t xml:space="preserve">Sistem za multivariantno slikovno analizo proteinskih vzorcev
</t>
  </si>
  <si>
    <t>A system for multivariate image analysis of protein samples</t>
  </si>
  <si>
    <t>Sistem omogoča samodejno kvantifikacijo vsebnosti proteinov pri Western blot analizi, testu na plošči ali odseku tkiva na eni sliki. Sistem ima 2 spektralno ločena laserja za detekcijo v infrardečem in bližnje infrardečem (NIR) območju hkrati in nudi dinamični razpon 6 logs v eni sami analizi.</t>
  </si>
  <si>
    <t>The system enables automatic quantification of protein content in Western blot analysis, plate assay or tissue section in a single image. The system has 2 spectrally separated lasers for simultaneous infrared and near-infrared (NIR) detection and offers a dynamic range of 6 logs in a single analysis.</t>
  </si>
  <si>
    <t>Matjaž Novak</t>
  </si>
  <si>
    <t>Sistem za spremljanje gibanja rib, kardiološke in morfološke meritve</t>
  </si>
  <si>
    <t>System for monitoring fish movement, cardiological and morphological measurements</t>
  </si>
  <si>
    <t>Sistem omogoča spremljanje gibanja več ribjih larv hkrati znotraj enega poskusu v kontroliranih pogojih ter tudi spremljanja gibanja odraslih rib. Sistem ima  vgrajeno osvetlitev ter tokalno napravo, ki omogočata spremljanja odziva na dražljaje (svetloba/zvok) izpostavljenih embriev. Sistem za merjenje omogoča merjenje pretoka krvi, ter kardiološke in morfološke meritve. Sistem omogoča hkratno spremljanja gibanja do 96 embriev znotraj istega poskusa z visoko kvalitetno in občutljivo kamero (vsaj HD 1280 x 1024 pixels, 30fps) ter lečami. Deviacija temperature v kontrolni enoti ne sme presegati 0.5˚C. Sistem mogoča določitev učinkov testiranih kemikalij na krvožilni sitem in srce tudi pri visoko ločljivih posnetkih (preko 60 fps) in meritve morfoloških parametrov na istem osebku.</t>
  </si>
  <si>
    <t>The system enables the monitoring of the movement of several fish larvae simultaneously within one experiment under controlled conditions, as well as the monitoring of the movement of adult fish. The system has built-in lighting and a touch device, which enable the monitoring of the response to stimuli (light/sound) of the exposed embryos. The measurement system enables the measurement of blood flow, as well as cardiological and morphological measurements. The system enables simultaneous monitoring of the movement of up to 96 embryos within the same experiment with a high-quality and sensitive camera (at least HD 1280 x 1024 pixels, 30fps) and lenses. The temperature deviation in the control unit must not exceed 0.5˚C. The system is capable of determining the effects of the tested chemicals on the circulatory system and the heart even with high-resolution images (over 60 fps) and measuring morphological parameters on the same specimen.</t>
  </si>
  <si>
    <t xml:space="preserve">3-D laserski vibrometer </t>
  </si>
  <si>
    <t>3D scanning laser-Doppler vibrometer</t>
  </si>
  <si>
    <t>3-D laserski vibrometer  je mogoče uporabljati brez omejitev po predhodnem dogovoru s skrbnikom. Cena po dogovoru v skladu s časom in namenom uporabe.</t>
  </si>
  <si>
    <t>3D scanning lase vibrometer can be used without limitations and immediately according to agreement. The price  is agreed according to the time and purpose of the use.</t>
  </si>
  <si>
    <t>Sistem skenirajočih laserskih vibrometrov z opremo za analizo upogibnih oblik ("deflection shapes") ob nihanju. Brezkontaktno beleženje vibracij v treh dimenzijah po površini merjenega predmeta in prikaz upogibnih oblik, z možnostjo nastavitve mreže vsaj 500×500 merilnih točk za eno meritev, velikostjo laserske pike največ 66 µm pri 150 mm oddaljenosti do objekta merjenja, robustnostjo optičnega signala več kot 10000 mm na izpad (Optical Signal Robustness &gt;10000 mm/dropout) in uporabni frekvenčni razpon vsaj 100 KHz. Naprava ima integriran generator referenčnih signalov za vzbujanje merjenega predmeta z vsaj 4 izhodi.</t>
  </si>
  <si>
    <t>A system of scanning laser vibrometers with software for deflection shape analysis during vibration. Non-contact recording of vibrations in 3D across the surface of the measured object, with the possibility to set a grid with 500×500 points per measurement, laser beam diameter 66 µm at 150 mm distance, Optical Signal Robustness &gt;10000 mm/dropout and useful frequency range 100 KHz. The device has an integrated reference signal generator for excitation with 4 outputs.</t>
  </si>
  <si>
    <t>Klemen Čandek, Nataša Mori</t>
  </si>
  <si>
    <t xml:space="preserve">SEM mikroskop z nizkim vakuumom </t>
  </si>
  <si>
    <t xml:space="preserve"> Low vacuum SEM microscope </t>
  </si>
  <si>
    <t>SEM mikroskop je mogoče uporabljati brez omejitev po predhodnem dogovoru s skrbnikom. Cena po dogovoru v skladu s časom in namenom uporabe.</t>
  </si>
  <si>
    <t>Low vaccum SEM microscope can be used without limitations and immediately according to agreement. The price  is agreed according to the time and purpose of the use.</t>
  </si>
  <si>
    <t xml:space="preserve">Srednje velik vrstični elektronski mikroskop z operiranjem v nizkem vakuumu za analizo morfoloških in kemijskih lastnosti površine makroorganizmov. SEM mikroskop dosega ločljivost 3 nm v visokem vakuumu in je opremljen z energijsko disperzijskem spektrometrom (EDS).  </t>
  </si>
  <si>
    <t xml:space="preserve">Medium-sized scanning electron microscope operating in low vacuum for the analysis of morphological and chemical properties of the surface of macro-organisms. The SEM microscope achieves a resolution of 3 nm in high vacuum and is equipped with an energy dispersive spectrometer (EDS).).  </t>
  </si>
  <si>
    <t>Klemen Čandek,  Nataša Mori</t>
  </si>
  <si>
    <t>Digital microscope</t>
  </si>
  <si>
    <t>Digitalni  mikroskop  je mogoče uporabljati brez omejitev po predhodnem dogovoru s skrbnikom. Cena po dogovoru v skladu s časom in namenom uporabe.</t>
  </si>
  <si>
    <t>Digital microscope can be used without limitations and immediately according to agreement. The price  is agreed according to the time and purpose of the use.</t>
  </si>
  <si>
    <t xml:space="preserve">Digitalni mikroskop visoke kvalitete s popolnoma motoriziranimi X, Y in Z osmi, s kamero visoke resolucije in namensko programsko opremo.  Digitalni mikroskop omogoča širok razpon povečav, od 20x do 2500x ter zajem slik s kamero z ločljivostjo 12 megapiksel. </t>
  </si>
  <si>
    <t>High-quality digital microscope with fully motorized X, Y and Z axes, with a high-resolution camera and dedicated software. The digital microscope enables a wide range of magnifications, from 20x to 2500x, and captures images with a 12 megapixel camera.</t>
  </si>
  <si>
    <t>Nataša Mori</t>
  </si>
  <si>
    <t>Stereomikroskop z digitalno kamero</t>
  </si>
  <si>
    <t>Stereomicroscope with digitac camera</t>
  </si>
  <si>
    <t>Steroemikroskop  je mogoče uporabljati brez omejitev po predhodnem dogovoru s skrbnikom. Cena po dogovoru v skladu s časom in namenom uporabe.</t>
  </si>
  <si>
    <t>Stereomicroscope can be used without limitations and immediately according to agreement. The price  is agreed according to the time and purpose of the use.</t>
  </si>
  <si>
    <t xml:space="preserve">Napredni presevni stereomikroskop za analizo vzorcev vodnih organizmov in možnostjo nadaljnje analize zajetih digitalnih fotografij. Stereomikroskop:
- z razponom povečave vsaj od 8x do vsaj 160x z objektivom 1x in okularji 10x
- z planapokromatičnem objektivom 1.0x z delovno razdaljo večjo od 60 mm
- z digitalno kamero s CMOS senzorjem velikosti vsaj 1 inch.
- barvna kamera mora imeti visoko dinamično območje, ki naj bo vsaj 70dB oz. vsaj 3500:1. </t>
  </si>
  <si>
    <t>Advanced scanning stereomicroscope for the analysis of samples of aquatic organisms and the possibility of further analysis of captured digital photos. Stereomicroscope:
- with a magnification range of at least 8x to at least 160x with a 1x objective and 10x eyepieces
- with a 1.0x planapochromatic lens with a working distance greater than 60 mm
- with a digital camera with a CMOS sensor of at least 1 inch.
- the color camera must have a high dynamic range, which should be at least 70dB or at least 3500:1.</t>
  </si>
  <si>
    <t>Svetlobni mikroskop z digitalno kamero</t>
  </si>
  <si>
    <t>Light microscope with digital camera</t>
  </si>
  <si>
    <t>Svetlobni mikroskop  je mogoče uporabljati brez omejitev po predhodnem dogovoru s skrbnikom. Cena po dogovoru v skladu s časom in namenom uporabe.</t>
  </si>
  <si>
    <t>Light microscope can be used without limitations and immediately according to agreement. The price  is agreed according to the time and purpose of the use.</t>
  </si>
  <si>
    <t xml:space="preserve">Napredni svetlobni mikroskop za analizo vzorcev vodnih organizmov in možnostjo nadaljnje analize zajetih digitalnih fotografij v kombinaciji s pripadajočim stereomikroskopom. Kondenzor mikroskopa primeren za različne kontrastne tehnike, vsaj za svetlo polje, fazni kontrast in DIC.
Okularja s povečavo 10X in vidnim poljem vsaj 25 mm.
Revolver za vsaj 6 objektivov.
Plan semi-apokromatski objektivi s povečavo 10x, 20x, 40x, 60x. Oljno imerzijski plan apokromatski objektiv s povečavo 100X in NA vsaj 1.40.
Barvna kamera z vsaj 20 mega piksli in mora imeti visoko dinamično območje, ki naj bo vsaj 70dB oz. vsaj 3500:1. </t>
  </si>
  <si>
    <t>Advanced light microscope for the analysis of samples of aquatic organisms and the possibility of further analysis of captured digital photos in combination with the associated stereomicroscope. The condenser of the microscope is suitable for various contrast techniques, at least for bright field, phase contrast and DIC.
An eyepiece with a magnification of 10X and a field of view of at least 25 mm.
Revolver for at least 6 lenses.
Plan semi-apochromatic objectives with magnification 10x, 20x, 40x, 60x. Oil immersion plan apochromatic objective with 100X magnification and NA at least 1.40.
A color camera with at least 20 mega pixels and must have a high dynamic range, which should be at least 70dB or at least 3500:1. "</t>
  </si>
  <si>
    <t>Stereomikroskop za morfološko analizo in fotografiranje z avtomatiziranim premikanjem X in Y, video kamero ter delovno postajo z licenčnim softwareom</t>
  </si>
  <si>
    <t>Automatic stereomicroscope with digital camera</t>
  </si>
  <si>
    <t>Stereomikroskop je mogoče uporabljati brez omejitev po predhodnem dogovoru s skrbnikom. Cena po dogovoru v skladu s časom in namenom uporabe.</t>
  </si>
  <si>
    <t>Automatic steromicroscope can be used without limitations and immediately according to agreement. The price  is agreed according to the time and purpose of the use.</t>
  </si>
  <si>
    <t>Stereomikroskop visoke kvalitete z motoriziranim premikanjem vzorca ter fokusa s kamero visoke resolucije za zajem slik in njihovo računalniško obdelavo skozi združevanje slik v različnih fokalnih razdaljah. Stereomikroskop dosega zoom 20:1. ali boljši. Planapokromatski objektiv 1.0 omogoča povečave od 8x do 160x in dodatni objektiv 2.0 za povečave do 320x. Stereomikroskop omogoča tudi opazovanje vzorcev s fluorescenčno tehnologijo.</t>
  </si>
  <si>
    <t>High-quality stereomicroscope with motorized movement of the sample and focus with a high-resolution camera for capturing images and their computer processing by combining images at different focal distances. The stereomicroscope achieves a zoom of 20:1. or better. Planapochromatic lens 1.0 enables magnifications from 8x to 160x and additional lens 2.0 for magnifications up to 320x. The stereomicroscope also enables the observation of samples with fluorescence technology.</t>
  </si>
  <si>
    <t>Alenka Žunič Kosi</t>
  </si>
  <si>
    <t xml:space="preserve">GC-EAD sistem </t>
  </si>
  <si>
    <t>GC-EAD system</t>
  </si>
  <si>
    <t>GC-EAD sistem je mogoče uporabljati po predhodnem dogovoru s skrbnikom. Cena po dogovoru v skladu s časom in namenom uporabe. Za delo z opremo so potrebna predhodna znanja, zato uporaba brez pomoči ustrezno kvalificiranega kadra ni možna.</t>
  </si>
  <si>
    <t>CG-EAD system can be used immediately according to agreement. the price  is agreed according to the time and purpose of the use .Prior knowledge is required to work with the equipment, so use is not possible without the help of appropriately qualified personnel.</t>
  </si>
  <si>
    <t>Sistem plinskega kromatografa in elektroantenografije (GC-EAD) omogoča merjenje odzivov živčnih celic na vonjave pri žuželkah, kar močno pospeši identifikacijo vonjav in njihovo biološko funkcijo ter možnost njihove aplikativne uporabe. Sistem ima  avtomatski vzorčevalnik vzorcev z vsaj 15 mesti, možnost vgradnje 2 kanalnih vhodov  in razdelilitev pretoka iz analitske kolone na dve veji; ena veja povezana s FID detektorjem, druga veja z EAD napravo.</t>
  </si>
  <si>
    <t>The gas chromatograph and electroantennography (GC-EAD) system enables the measurement of nerve cell responses to odors in insects, which greatly accelerates the identification of odors and their biological function, as well as the possibility of their applicative use. The system has an automatic sampler with at least 15 places, the possibility of installing 2 channel inputs and dividing the flow from the analytical column into two branches; one branch connected to the FID detector, the other branch to the EAD device.</t>
  </si>
  <si>
    <t>Tinkara Tinta</t>
  </si>
  <si>
    <t>Motoriziran Pokončni Epifluorescentni mikroskop</t>
  </si>
  <si>
    <t>Motorised Upright Epifluorescence Microscope</t>
  </si>
  <si>
    <t>Za uporabo opreme je potrebno kontaktirati skrbnika opreme. Cena po dogovoru v skladu s časom in namenom uporabe.</t>
  </si>
  <si>
    <t>For the access of the equipment contact the equipment administrator.</t>
  </si>
  <si>
    <t xml:space="preserve">Raziskovalni, popolnoma motoriziran pokončni mikroskop za preiskave v presevni svetlobi in s fluorescenco v odbiti svetlobi. Popolnoma motoriziran mikroskop opremljen za preiskave v presevni svetlobi in s fluorescenco v odbiti svetlobi (t.j. epifluorescenca). Opremljen z monokromatsko digitalno hlajeno mikroskopsko kamero in možnostjo avtomatske analize slik s funkcijo strojnega učenja in avtomatske segmentacije, po predhodno nastavljenih parametrih izdelanih s pomočjo čarovnikov in s funkcijo priklica parametrov za ponovljivost eksperimentov. </t>
  </si>
  <si>
    <t>A research-grade, fully motorised upright microscope for examination in transmitted light and reflected light fluorescence. Fully motorised microscope equipped for examination in transmitted light and reflected light fluorescence (i.e. epifluorescence). Equipped with a monochromatic digitally cooled microscope camera and the possibility of automatic image analysis with machine learning and automatic segmentation according to pre-set parameters produced by wizards and with a parameter recall function for reproducibility of experiments.</t>
  </si>
  <si>
    <t>Borut Mavrič, Mateja Grego</t>
  </si>
  <si>
    <t>27504, 26087</t>
  </si>
  <si>
    <t>Avtomatiziran stereomikroskop z digitalno kamero in nastavkom za flourescenco</t>
  </si>
  <si>
    <t>Automated stereomicroscope with digital camera and flourescence attachment</t>
  </si>
  <si>
    <t xml:space="preserve">Stereomikroskop z digitalno kamero,  avtomatiziranim premikanjem X,  Y in Z, nastavkom za florescenco in delovno postajo z licenčno programsko opremo. Mikroskop omogoča zajem izredno kakovostnih fotografij in videa objekta tudi s pomočjo kakovostne osvetlitve, ki izničuje nastanek senc in odbojev,  fluorescentno mikroskopijo (filter set za fluorescenčno barvilo CFP, dapi in GFP), zlaganje slik po z osi za povečanje globinske ostrine, zajemanje in sestavljanje/šivanje slik v smereh X in Y. Omogoča zajem Z-stack setov fotografij in njihovo obdelavo, formiranje slike s povečano globinsko ostrino ter večkanalni zajem.
</t>
  </si>
  <si>
    <t>Stereomicroscope with digital camera, automated X, Y and Z movement, florescence attachment and workstation with licensed software. The microscope enables the capture of extremely high quality photographs and video of the object, including high quality illumination that eliminates shadows and reflections, fluorescence microscopy (filter set for CFP, dapi and GFP fluorescent dye), z-axis stacking to increase depth of field, image capture and compositing/stitching in X and Y directions. It is capable of capturing and processing Z-stack sets of photographs, image formation with increased depth of field and multi-channel acquisition.</t>
  </si>
  <si>
    <t>Geološki zavod Slovenije</t>
  </si>
  <si>
    <t>0215-003</t>
  </si>
  <si>
    <t>P1-0011</t>
  </si>
  <si>
    <t>dr. Jure Atanackov</t>
  </si>
  <si>
    <t>16309</t>
  </si>
  <si>
    <t>Oprema za izvajanje visokoresolucijskih refleksijskih seizmičnih raziskav</t>
  </si>
  <si>
    <t>Equipment for high resolution seismic surveying</t>
  </si>
  <si>
    <t xml:space="preserve">Oprema je na voljo zunanjim uporabnikom, vendar je za njeno uporabo potrebna izurjena ekipa operaterjev in terenskih sodelavcev. Kadar oprema ni v uporabi, je dostop mogoč takoj na sedežu GeoZS. Cena se prilagaja glede na tip projekta, zahtevnost raziskave in terenske razmere. </t>
  </si>
  <si>
    <t>Equipment is available for use to users outside GeoZS. However, the operation requires a trained team of operators and field assistants. Immediate access to equipment is possible at GeoZS when equipment is not in use. Price varies according to type of project, complexity of research, and field conditions.</t>
  </si>
  <si>
    <t>Raziskave plitve do srednje globoke podpovšinske geološke strukture, ugotavljanje prisotnosi strukturnih elementov (prelomov, gub, ...), geometrije plasti oz. sedimentov ter vodonosnikov. Uporaba za namene strukturno-geološke interpretacije, ugotavljanje strktur vodonosnikov v hidrogeologiji in inženirsko-geološke aplikacije.</t>
  </si>
  <si>
    <t>Determination of shallow to moderately deep subsurface geological structures, determination of presence of structural elements (faults, folds, ...), orientation of bedding and structure of aquifers. Determination of shallow to moderately deep subsurface geological structures, determination of presence of structural elements (faults, folds, ...), orientation of bedding and structure of aquifers. Application for structural interpretation in structural geology, determination of aquifer geometry and engineering geological purposes.</t>
  </si>
  <si>
    <t>1598915990, 15991, 15992, 15993, 15994, 15995, 15996, 15997, 15998, 15999, 16000, 16001,16002</t>
  </si>
  <si>
    <t>www.geo-zs.si</t>
  </si>
  <si>
    <t>0215-006</t>
  </si>
  <si>
    <t>P1-0020</t>
  </si>
  <si>
    <t>mag. Andrej Lapanje</t>
  </si>
  <si>
    <t>17541</t>
  </si>
  <si>
    <t>Oprema za karotažne meritve Robertson Geologging, elektro umeritvena naprava za karotažo, sonda za meritev geometrije vrtine in karotažni računalnik</t>
  </si>
  <si>
    <t>Geophysical borehole logging equipment</t>
  </si>
  <si>
    <t xml:space="preserve">Gre za specifično terensko opremo za meritve v vrtinah, ki je nameščena na tovorno vozilo. Uporaba je možna samo z operativno ekipo. Cena se prilagaja glede na tip projekta, zahtevnost raziskave in terenske razmere. </t>
  </si>
  <si>
    <t>Well logging is specific field research equipment, mounted on the field vehicle, used for performing well measurements. The usage of the equipment is possible only with operative experts. The costs of call-up for field day with performing measurements includes 8 hours with two probes, each next measurement with other probe is calculated per hourly rate. Access to equipment via contact person.</t>
  </si>
  <si>
    <t>Karotažna oprema se uporablja za meritve parametrov v vrtinah, ki so zanimivi za hidrogeologijo: temperatura (°C), električna prevodnost (mS/cm), naravni gama (API), kratka in dolga normalna upornost, lastni potencial, točkovna upornost. Z opremo je mogoče meriti določene spremembe v kanalu vrtine (dotoke vode, kaverne, spremembe litološke sestave ipd). S pridobivanjem izkušenj in glede na potrebe naročnikov sta bili z lastnimi sredstvi kupljeni še sondi za merjenje premera, odklona in azimuta vrtin in sonda za merjenje dotokov vode v vrtino. Kot zelo uporabna pa se je izkazala tudi video kamera, ki ob ustreznih pogojih - vidljivosti, prikaže najbolj verodostojno »sliko« dogajanj v posamezni vrtini: poškodbe cevitev, kaverne...</t>
  </si>
  <si>
    <t>Well logging equipment is used for performing well measurements important for hydrogeology: fluid temperature and el. conductivity, gamma activity, short and long normal resistivity, spatial potential and single point resistivity. With well logging equipment the changes in borehole could be measured (water flow, lithological changes, caverns). With our own founds the caliper probe, flowmeter, probe for borehole geometry measurements (inclination and azimuth) and submersible video camera were bought. Submersible video camera for borehole inspection shows realistic picture of well condition: harms, casing, caverns…</t>
  </si>
  <si>
    <t>15474, 15537, 15554, 15592, 15592</t>
  </si>
  <si>
    <t>1, 3, 4, 5</t>
  </si>
  <si>
    <t>Pregled vrtine s kamero</t>
  </si>
  <si>
    <t>Radenska d.o.o.</t>
  </si>
  <si>
    <t>Sava hoteli Rogaška Slatina d.o.o.</t>
  </si>
  <si>
    <t>dr. Matevž Novak</t>
  </si>
  <si>
    <t>Sistem za izdelavo geoloških zbruskov in poliranih preparatov (Logitech)</t>
  </si>
  <si>
    <t>Trimming, lapping and polishing system, Logitech</t>
  </si>
  <si>
    <t>Dostop do opreme po dogovoru s skrbnikom. Priprava preparatov traja več ur.</t>
  </si>
  <si>
    <t>Access to equipment via contact person. Preparation of specimens lasts several hours.</t>
  </si>
  <si>
    <t>Oprema služi za razrez, fino brušenje in poliranje vseh vrst geoloških materialov, od vezanih do nevezanih. Izdelujemo standardne preparate za petrografske, sedimentološke in paleontološke raziskave, kakor tudi polirane preparate za raziskave z optičnim in elektronskim mikroskopom.</t>
  </si>
  <si>
    <t>The system is used for trimming, fine grinding and polishing of all kinds of geological materials, also unbounded. Standard specimens are produced for petrographic, sedimentologic and paleontologic investigations, as well as polished specimens for investigations with optical and electron microscopes.</t>
  </si>
  <si>
    <t>5, 7</t>
  </si>
  <si>
    <t>GeoZS</t>
  </si>
  <si>
    <t>Geološka spremljava gradnje predora Karavanke</t>
  </si>
  <si>
    <t>DARS</t>
  </si>
  <si>
    <t>Ostali manjši uporabniki</t>
  </si>
  <si>
    <t>dr. Janko Urbanc</t>
  </si>
  <si>
    <t>Picarro laserski analizator izotopske sestave vode</t>
  </si>
  <si>
    <t>Picarro isotope water laser analyzer</t>
  </si>
  <si>
    <t>Dostop do opreme po dogovoru s skrbnikom.</t>
  </si>
  <si>
    <t>Access to equipment via contact person.</t>
  </si>
  <si>
    <t>Picarro L2130-i ultra precizni laserski izotopski analizator je namenjen meritvam izotopske sestave δ18O/δD v vzorcih vod. Laserski izotopski analizatorji uporabljajo tehnologijo CRDS (Cavity Ring-Down Spectroscopy), ki meri razlike v rotacijsko-vibracijski energiji molekul z različno izotopsko sestavo. Na Geološkem zavodu Slovenije uporabljamo laserski izotopski Picarro L2130-i večinoma za meritve izotopske sestave kisika in vodika v vzorcih padavin in podzemnih vod.</t>
  </si>
  <si>
    <t>Picarro L2130-i ultra high-precision laser isotopic analyzer is intended for measurement δ18O/δD water isotope composition. Laser spectroscopic systems use CRDS technology (Cavity Ring-Down Spectroscopy)for measurement the difference in rotational-vibrational energy level structure of the different isotopic molecules. On Geological Survey of Slovenia laser isotopic analyzer Picarro L2130-i is mostly used for measurements of precipitation and groundwater samples isotope composition.</t>
  </si>
  <si>
    <t>Projekt IAEA Vode</t>
  </si>
  <si>
    <t>Laboratorij Safen - izotopski monitoring</t>
  </si>
  <si>
    <t>Projekt DRSV Vode Bela krajina</t>
  </si>
  <si>
    <t>MR Valentina Pezdir</t>
  </si>
  <si>
    <t>Vodni vir Šmarna gora</t>
  </si>
  <si>
    <t>Digitalni optični mikroskop (Keyence)</t>
  </si>
  <si>
    <t>Digital optic microscope (Keyence)</t>
  </si>
  <si>
    <t>Analize za zunanje naročnike izvajamo izučeni in izkušeni operaterji GeoZS po predhodnem dogovoru in v terminih dogovorjenih s skrbnikom opreme.</t>
  </si>
  <si>
    <t>Analyses for external clients are performed by trained and experienced GeoZS operators upon prior agreement and at times agreed with the person responsible for the equipment.</t>
  </si>
  <si>
    <t>Digitalni mikroskop visoke ločljivosti s pomično glavo in programsko opremo za analizo in meritve vzorcev ima veliko globinsko ostrino in napredne merilne funkcije. Omogoča popoln 360-stopinjski pregled v 2D in tudi 3D načinu. Ima širok spekter povečav; optična povečava je 20- do 500-kratna, digitalna povečava pa do 2.500-kratna. Uporaben je za petrografske, sedimentološke in paleontološke preiskave v presevni in odsevni svetlobi. Uporaben je tudi za analize okoljskih medijev, arheoloških artefaktov in drugih materialov.</t>
  </si>
  <si>
    <t>The high-resolution digital microscope with movable head and software for sample analysis and measurement has high depth of field and advanced measuring functions. It offers a full 360-degree view in both 2D and 3D modes. It has a wide range of magnifications; optical zoom is 20x to 500x and digital zoom is up to 2,500x. It is useful for petrographic, sedimentological, and paleontological studies in transmitted and reflected light. It is also suitable for analysis of environmental media, archeological artifacts and other materials.</t>
  </si>
  <si>
    <t>www.geo-zs.si/?option=com_content&amp;view=article&amp;id=912</t>
  </si>
  <si>
    <t>P1-0025</t>
  </si>
  <si>
    <t>Marko Prapertnik</t>
  </si>
  <si>
    <t>Sistem drobljenja kamnin Fritsch Pulverisette 1/13 premium</t>
  </si>
  <si>
    <t>Fritsch Pulverisette 1/13 premium</t>
  </si>
  <si>
    <t>Sistem drobljenja na osnovi čeljustnega in diskastega drobilca iz W karbida, do zrnavosti 0.05 mm</t>
  </si>
  <si>
    <t>Pulverising system based on W-carbide jaw and disc crushers up to 0.05 mm grain size</t>
  </si>
  <si>
    <t>www.geo-zs.si/?option=com_content&amp;view=article&amp;id=1028</t>
  </si>
  <si>
    <t>Snježana Miletić</t>
  </si>
  <si>
    <t>dr. Marjana Zajc</t>
  </si>
  <si>
    <t>Sistem za georadarske meritve</t>
  </si>
  <si>
    <t xml:space="preserve">System for Ground penetrating radar (GPR) measurements </t>
  </si>
  <si>
    <t>Uporaba georadarske opreme je namenjena raziskovalcem Geološkega zavoda Slovenije. Po dogovoru izvajamo georadarske raziskave tudi za zunanje naročnike.</t>
  </si>
  <si>
    <t xml:space="preserve">Georadar je neinvazivna geofizikalna metoda, s katero lahko z uporabo anten različnih frekvenc določimo prisotnosti geoloških struktur in drugih diskontinuitet v plitvem podpovršju. Z uporabo georadarja lahko brez posega v okolje dobimo podatke o prisotnosti razpok, prelomnih con, plastnatosti kamnin, kraških jam in drugih kraških pojavov, vlage in plinov v tleh, ter tudi o globini do podzemne vode, drsnih ploskev plazov, o debelini in lastnostih posameznih talnih horizontov in plasti, lahko pa tudi lociramo različne zakopane objekte in morebitna orudenja.  </t>
  </si>
  <si>
    <t>GPR is a non-invasive geophysical method that can be used to determine the presence of geological structures and other discontinuities in the shallow subsurface using antennas of different frequencies. Using GPR, we can obtain data on the presence of cracks, fracture zones, stratification of rocks, karst caves and other karst features, moisture and gases in the soil, as well as the depth to groundwater, landslides, the thickness and properties of individual soil horizons and layers. We can also locate various buried objects and possible mineral ores.</t>
  </si>
  <si>
    <t>www.geo-zs.si/?option=com_content&amp;view=article&amp;id=1034     </t>
  </si>
  <si>
    <t>Georadarske meritve na območju drugega tira Divača - Koper. Predmet ponudbe je snemanje vzdolžnega georadarskega profila s ščiteno 100 MHz in 250 MHz anteno na dolžini 2,3 km, obdelava georadarskih podatkov, interpretacija rezultatov in določitev območij z različno litološko sestavo (apnenec/glina) vzdolž profila.</t>
  </si>
  <si>
    <t>Igea d.o.o., 2TDK</t>
  </si>
  <si>
    <t>0215-005</t>
  </si>
  <si>
    <t>dr. Miloš Miler</t>
  </si>
  <si>
    <t>Vrstični elektronski mikroskop na poljsko emisijo (FE-SEM) z možnostjo delovanja v nizkem vakuumu z energijsko disperzijskim spektrometrom (EDS), difrakcijo povratno sipanih elektronov (EBSD) in katodoluminiscenco (CL)</t>
  </si>
  <si>
    <t>Field emission scanning electron microscope (FE-SEM) with low-vacuum mode, energy dispersive spectrometer (EDS), electron backscatter diffraction (EBSD) and cathodoluminescence (CL)</t>
  </si>
  <si>
    <t>FE-SEM/EDS/EBSD/CL se uporablja za poglobljene in specialne raziskave, ki vključujejo podrobnejše analize mikromorfologije površine, kemične sestave in mikrostruktur različnih nosilcev geoloških in geokemičnih informacij na submikronskem nivoju ter identifikacijo polimorfnih mineralov in faz v različnih geoloških in okoljskih medijih. Informacije pridobljene s tem sistemom prispevajo k razumevanju naravnih in antropogenih procesov v okolju.</t>
  </si>
  <si>
    <t xml:space="preserve">FE-SEM/EDS/EBSD/CL is used for in-depth and specialized research, which includes more detailed analyses of surface micromorphology, chemical composition and microstructures of different carriers of geological and geochemical information at the submicron level and identification of polymorphic minerals and phases in different geological and environmental media. The information obtained with this system contributes to the understanding of natural and anthropogenic processes in the environment.
</t>
  </si>
  <si>
    <t>17321, 17292, 17287</t>
  </si>
  <si>
    <t>www.geo-zs.si/?option=com_content&amp;view=article&amp;id=973</t>
  </si>
  <si>
    <t>DMT Summit X One oprema za seizmične geofizikalne  raziskave</t>
  </si>
  <si>
    <t>DMT Summit X One je modularen sistem za zajem seizmičnih podatkov s pasivnim ali  aktivnim seizmičnim virom. Uporablja se za širok spekter seizmičnih metod, med katere sodijo: visokoločljiva refleksijska seizmika (HRS) – 2D in 3D, seizmična refrakcijska tomografija (SRT), večkanalna spektralna analiza seizmičnih valov (MASW) – pasiven in aktiven, downhole meritve.</t>
  </si>
  <si>
    <t>www.geo-zs.si/?option=com_content&amp;view=article&amp;id=1033</t>
  </si>
  <si>
    <t>Univerzitetni rehabilitacijski inštitut Republike Slovenije - Soča</t>
  </si>
  <si>
    <t>prof. dr. Zlatko Matjačić</t>
  </si>
  <si>
    <t>Večkanalni telemetrični EMG sistem</t>
  </si>
  <si>
    <t>Multichannel telemetry EMG system</t>
  </si>
  <si>
    <t xml:space="preserve">Oprema je načelno lahko dostopna za druge raziskovalne organizacije vsak teden od ponedeljka do četrtka med 13.00 in 15.00 pod pogojem da z njo rokuje ustrezno usposobljena oseba z URI-Soča. Cena se oblikuje glede na urno postavko sodelujočega zaposlenega na URI-Soča ter glede na stopnjo amortizacije opreme.  </t>
  </si>
  <si>
    <t>Equipment may be available for other research organisations every week from Monday to Thursday between 13:00 and 15.00 under the condition that an appropriate person from URI-Soča handles it. The price for using the equipment will depend.</t>
  </si>
  <si>
    <t>Večkanalni telemetrični EMG sistem je namenjen merjenju električne aktivnosti skeletnih mišic med gibanjem.</t>
  </si>
  <si>
    <t>Multichannel telemetry EMG system is intended for measure ments of electrical activity of muscles during movement.</t>
  </si>
  <si>
    <t>http://www.uri-soca.si/sl/Raziskovalna_oprema/</t>
  </si>
  <si>
    <t>Univerza v Ljubljani, Biotehniška fakulteta</t>
  </si>
  <si>
    <t>Tjaša Cesar</t>
  </si>
  <si>
    <t>05994</t>
  </si>
  <si>
    <t>Oprema za proteomiko I., sestoji se iz naslednjih aparatov: aparatura za izoelektrično fokusiranje (1-D) IPGPhor 3, elektroforetske aparature (2-D) SE600 Ruby in DALTsix, čitalci gelov ImageScanner (vidna barvila), DIGE Imager (fluorescentna barvila), vodna kopel s črpalko za kroženje vode MultiTemp III, programska oprema za analizo slike ImageMaster Platinum in Decyder</t>
  </si>
  <si>
    <t xml:space="preserve">Proteomics equipment I.:isoelectric focusing system (1-D) IPGPhor3, electrophoresis equipment (2-D) SE600 Ruby and DALTsix, gel scanners ImageScanner (visible dyes), DIGE Imager (fluorescent dyes), water bath with pump for water circulation MultiTemp III, software for image analysis ImageMaster Platinum and Decyder
</t>
  </si>
  <si>
    <t>Okvirna letna zasedenost opreme je 60%, uporaba možna po predhodnem dogovoru, najem opreme po predhodnem dogovoru.</t>
  </si>
  <si>
    <t xml:space="preserve">Yearly occupancy of equipment is approximately 60%, use and hire of equipment is possible based on the agreement of both parties. </t>
  </si>
  <si>
    <t>Izolektrično fokusiranje, 1D in 2D elektroforeze, zajem slike gelov, analiza slike gelov, zajem fluorescentnih Southern blotov.</t>
  </si>
  <si>
    <t>Isolectric focusing, 1D and 2D gel electrophoresis, image acquring, image analysis, fluorescent Southern blot acquring.</t>
  </si>
  <si>
    <t>https://www.bf.uni-lj.si/sl/raziskave/raziskovalna-oprema/</t>
  </si>
  <si>
    <t>Jarnej Jakše</t>
  </si>
  <si>
    <t>J4-8220</t>
  </si>
  <si>
    <t>Sabina Berne</t>
  </si>
  <si>
    <t>104</t>
  </si>
  <si>
    <t>P4-0085</t>
  </si>
  <si>
    <t>Marjetka Suhadolc</t>
  </si>
  <si>
    <t>Oprema za proučevnje dinamike dušika in razgradnje pesticidov v tleh</t>
  </si>
  <si>
    <t>Equipment for studying nitrogen dynamic and pesticide degradation in soil</t>
  </si>
  <si>
    <t>Oprema je dostopna drugim uporabnikom. Čas uporabe je usklajen v pogovoru z "skrbnikom" opreme M. Suhadolc, Katedra za pedologijo.</t>
  </si>
  <si>
    <t xml:space="preserve">Equipment is available to other users. Time adjustments are made by personal communication with M. Suhadolc, Chair of soil science.  </t>
  </si>
  <si>
    <t xml:space="preserve">Osnovna oprema za preučevanje genov in mikrobnih združb, ki sodelujejo v mikrobno pogojenih procesih v tleh, npr. transformacije dušika in razgradnje pesticidov.  </t>
  </si>
  <si>
    <t>Basic equipment for studying genes and microbial communities in microbial mediated processes in soils, like nitrogen transformations and pesticide degradation.</t>
  </si>
  <si>
    <t xml:space="preserve">3403666    3403664     3403663     3403662    3403661    3403658     3403657   </t>
  </si>
  <si>
    <t>Suhadolc</t>
  </si>
  <si>
    <t>L4-9315</t>
  </si>
  <si>
    <t>113</t>
  </si>
  <si>
    <t>Helena Šircelj</t>
  </si>
  <si>
    <t>Sistem tekočinske kromatografije visoke ločljivosti (HPLC sistem)</t>
  </si>
  <si>
    <t>High Performance Liquid Chromatography</t>
  </si>
  <si>
    <t>Telefonsko ali po internetu preko skrbnika opreme</t>
  </si>
  <si>
    <t xml:space="preserve">Telephone or  internet contact to apparatus keeper. </t>
  </si>
  <si>
    <t>Aparatura je primerna za analizo rastlinskih primarnih in sekundarnih metabolitov kot so sladkorji, organske kisline, glutation, fotosintezna barvila, fenilpropanoidni sekundarni metaboliti.</t>
  </si>
  <si>
    <t>The apparatus is suitable for analyses of plant primary and secondary methabolites such as sugars, arganic acids, gluthathione, ascorbic acid, photosynthetic pigments, phenil-.propanoids</t>
  </si>
  <si>
    <t>102</t>
  </si>
  <si>
    <t>P4-0013</t>
  </si>
  <si>
    <t>Robert Veberič</t>
  </si>
  <si>
    <t>06404</t>
  </si>
  <si>
    <t>Tekočinski kromatograf visoke ločljivosti z masnim spektrometrom (HPLC/MS)</t>
  </si>
  <si>
    <t>HPLC-MS</t>
  </si>
  <si>
    <t>oprema je namenjena raziskavam v programski skupini Hortikultura P4-0013</t>
  </si>
  <si>
    <t>the equpment is for research purpose of program group Horticulture P4-0013</t>
  </si>
  <si>
    <t>analiza rastlinskih vzorcev</t>
  </si>
  <si>
    <t>plant samples analysis</t>
  </si>
  <si>
    <t>Robert Veberrič</t>
  </si>
  <si>
    <t>Dominik Vodnik</t>
  </si>
  <si>
    <t>08259</t>
  </si>
  <si>
    <t>Oprema za merjenje tokov ogljikovega dioksida (CO2)</t>
  </si>
  <si>
    <t>Kontinuirane avtomatizirane meritve dihanja tal.</t>
  </si>
  <si>
    <t>Continuous automated soil respiration measurements</t>
  </si>
  <si>
    <t>3406853, 3406851</t>
  </si>
  <si>
    <t>Klemen Eler</t>
  </si>
  <si>
    <t>Marina Pintar</t>
  </si>
  <si>
    <t>10024</t>
  </si>
  <si>
    <t>Merilniki volumske  vsebnosti vode , temperature in elektroprevodnosti v tleh, Hydra probes</t>
  </si>
  <si>
    <t>Soil water content, temperature and soil electrical conductivity probes, Hydra probes</t>
  </si>
  <si>
    <t>Zasedenost opreme je 100%.</t>
  </si>
  <si>
    <t xml:space="preserve">Occupancy of equipment is 100%. </t>
  </si>
  <si>
    <t>Merjenje vsebnosti vode v tleh, temperature, električne prevodnsoti. Vsebnost vode na osnovi merjenja dielektrične konstamte</t>
  </si>
  <si>
    <t>Measurements of soil water content, temperature and electrical conductivity. Soil water content is measured based on dielectric constant.</t>
  </si>
  <si>
    <t>J2-8162</t>
  </si>
  <si>
    <t>Masni spektrometer z ionsko pastjo in HPLC sistemom</t>
  </si>
  <si>
    <t>oprema je prvenstveno namenjena  raziskavam v programski skupini Hortikultura P4-0013</t>
  </si>
  <si>
    <t>the equpment is mainly for research purpose of program group Horticulture P4-0013</t>
  </si>
  <si>
    <t>kvalitativna analiza nizkomolekularnih organski snovi rastlinskega izvora</t>
  </si>
  <si>
    <t>qualitative identification of low-molecular organic compounds in plant materials</t>
  </si>
  <si>
    <t>P4-0014</t>
  </si>
  <si>
    <t>Jernej Jakše</t>
  </si>
  <si>
    <t>16379</t>
  </si>
  <si>
    <t>Sklop opreme za podporo študijam rastlinske genomike in interakcij rastlina-patogen (kvantitativni PCR Quant Studio 5 Real Time, PCR naprava ProFlex PCR Termocikler, avtoklav MLS-3781L-PE, komora PCR (UV/PCR Cabinet UVT-B-AR), brezprašni komori Iskra PIO serije MC12-2, rastna komora IZR LO 600-S za tkivne kulture)</t>
  </si>
  <si>
    <t xml:space="preserve">Equipment set to support plant genomics and plant-pathogen interaction studies (quantitative PCR Quant Studio 5 Real Time, PCR cycler ProFlex PCR Termocikler, avtoclave MLS-3781L-PE, PCR cabinet (UV/PCR Cabinet UVT-B-AR), laminar flow cabinet Iskra PIO </t>
  </si>
  <si>
    <t>Okvirna letna zasedenost opreme je 70%, uporaba možna po predhodnem dogovoru, najem opreme po predhodnem dogovoru.</t>
  </si>
  <si>
    <t xml:space="preserve">Yearly occupancy of equipment is approximately 70%, use and hire of equipment is possible based on the agreement of both parties. </t>
  </si>
  <si>
    <t>Kvantitativni PCR, end-point PCR, avtoklaviranje vzorcev, sterilno delo.</t>
  </si>
  <si>
    <t>Quantitative PCR, end-point PCR, autoclaving of samples, sterile work.</t>
  </si>
  <si>
    <t>3407004, 3407017, 3407084, 3407085, 3407055, 3407046, 3407047</t>
  </si>
  <si>
    <t>41</t>
  </si>
  <si>
    <t>J4-9307</t>
  </si>
  <si>
    <t>Jana Murovec</t>
  </si>
  <si>
    <t>Rok Kostanjšek</t>
  </si>
  <si>
    <t>Field emission scanning electron microscope JSM-7500F</t>
  </si>
  <si>
    <t>Oprema je dostopna zunanjim in notranjim uporabnikom po predhodnem dogovoru</t>
  </si>
  <si>
    <t>Beside the partners, the equipment is accesable to outer users based on prior agreement</t>
  </si>
  <si>
    <t>Visokoločljivostni vrstični elektronski mikroskop namenjen opazovajnu površin občutljivih bioloških in drugih materialov pri manjših pospeševalnih napetostin snopa elektronov</t>
  </si>
  <si>
    <t>High resolution field emission electron microscope for observation of surface of biological and other delicate materials at low energy beam of electrons</t>
  </si>
  <si>
    <t>Kostanjšek Rok, Vittori Miloš</t>
  </si>
  <si>
    <t xml:space="preserve">FA9550-19-1-7005 </t>
  </si>
  <si>
    <t>Andrej Meglič, Gregor Belušič</t>
  </si>
  <si>
    <t>Kazimir Drašlar</t>
  </si>
  <si>
    <t>Matej Butala              ( Gregor Bajc )</t>
  </si>
  <si>
    <t>Biacore X - Detektor površinske plazmonske resonance</t>
  </si>
  <si>
    <t>Biacore X</t>
  </si>
  <si>
    <t xml:space="preserve">Oprema je dostopna zunanjim in notranjim uporabnikom po predhodni rezervaciji razpoložljivega časa. </t>
  </si>
  <si>
    <t xml:space="preserve">The equipment is available to internal and external users based on prior reservation of available time. </t>
  </si>
  <si>
    <t>Refraktometer X je zasnovan na elektro-kvantnooptični tehnologiji na osnovi površinske plazmonske resonance. Omogoča merjenje vezave različnih v realnem času (od nekaj sekund do nekaj minut), kar je edinstvena in izjemno hitra metoda za zasledovanje kinetike asociacije in disociacije ligandov brez predhodne kemijske modifikacije ligandov.</t>
  </si>
  <si>
    <t>This apparatus allow measurements of binding kinetics of various biological molecules in real time. It is based on surface plasmon resonance and uses sensor chips that allow capturing of practically any biological molecule.</t>
  </si>
  <si>
    <t>J1-8150</t>
  </si>
  <si>
    <t>Anja Pavlin</t>
  </si>
  <si>
    <t>Gregor Bajc</t>
  </si>
  <si>
    <t>Anastasija Panevska</t>
  </si>
  <si>
    <t>P1-0077</t>
  </si>
  <si>
    <t>Refraktometer T100 (Biacore AB)</t>
  </si>
  <si>
    <t>Biacore T100</t>
  </si>
  <si>
    <t>Oprema je dostopna zunanjim in notranjim uporabnikom po predhodni rezervaciji razpoložljivega časa. Prednost pri uporabi imajo sicer predstavniki konzorcija, ki je bil ustanovljen za potrebe nakupa aparature.</t>
  </si>
  <si>
    <t>The equipment is available to internal and external users based on prior reservation of available time. The advantage is given to users from the consortium that was established upon the purchased of the equipment.</t>
  </si>
  <si>
    <t>Refraktometer T100 je zasnovan na najsodobnejši elektro-kvantnooptični tehnologiji, ki vključuje vir monokromatske svetlobe (laser), optični polarizator, poseben sistem, ki meri kot in intenziteto popolno odbite svetlobe na tankem kovinskem sloju (elementarno zlato) kot posledico spremembe lomnega količnika tik ob kovinskem sloju. Z ustrezno izbiro površin, ki se nanesejo na zlati čip, je mogoče meriti vezavo različni ligandov med seboj v realnem času (od nekaj sekund do nekaj minut), kar je edinstvena in izjemno hitra metoda za zasledovanje kinetike asociacije in disociacije ligandov brez predhodne kemijske modifikacije ligandov.</t>
  </si>
  <si>
    <t>Janja Sluga</t>
  </si>
  <si>
    <t>Nika Žibrat</t>
  </si>
  <si>
    <t>Rok Kostanjšek (Aleš Kladnik, Nada Žnidaršič)</t>
  </si>
  <si>
    <t>07737</t>
  </si>
  <si>
    <t>Fluorescentni in presevni svetlobni mikroskop s sistemom za analizo in 3-D rekonstrukcijo slike</t>
  </si>
  <si>
    <t>Axioimager Z.1 (Zeiss) with  Apotome</t>
  </si>
  <si>
    <t>Oprema je na razpolago vsem zunanjim uporabnikom (20%) na osnovi predhodnega dogovora in eventuelnega usposabljanja. Cena ure je določena s cenikom BF.</t>
  </si>
  <si>
    <t xml:space="preserve">The equipment is available for external users (20%) based on agreement of both parties. Price is determined by the current price list of BF </t>
  </si>
  <si>
    <t>Raziskovalno in pedagoško delo, opis bioloških struktur in materialov z analizo in 3-D rekonstrukcijo mikroskopske slike</t>
  </si>
  <si>
    <t>Equipment is used in research and education in description of biologiocal structures and materials with  possible image analysis and 3-Dreconstruction of samples.</t>
  </si>
  <si>
    <t>214, 209</t>
  </si>
  <si>
    <t>Vittori, Bogataj, Kostanjšek, Mrak</t>
  </si>
  <si>
    <t>Aleš Kladnik</t>
  </si>
  <si>
    <t>Kostanjšek, Žnidaršič</t>
  </si>
  <si>
    <t>Andrej Meglič</t>
  </si>
  <si>
    <t>Nada Žnidaršič</t>
  </si>
  <si>
    <t>Krioultramikrotom</t>
  </si>
  <si>
    <t>Leica EM UC6</t>
  </si>
  <si>
    <t>Oprema je v prvi vrsti namenjena izvajanju znanstveno raziskovalne in pedagoške dejavnosti pogodbenih strank, ki so sodelovale pri skupni nabavi (Pogodba o skupni nabavi in uporabi opreme Krioultramikrotom Leica UC6/FC/6, l. 2007.) Za uporabnike, ki niso soinvestitorji, je uporaba možna v skladu z individualnimi dogovori.</t>
  </si>
  <si>
    <t>Equipment is available mainly for research and teaching programs of the institutions participating in joint investment. Access for other users is possible according to individual agreements.</t>
  </si>
  <si>
    <t>Omogoča izdelavo poltankih in ultratankih rezin bioloških vzorcev in vzorcev industrijskih materialov; omogoča kriorezanje - izdelavo rezin iz zamrznjenih vzorcev pri temperaturi do -185oC. Sestavni deli krioultramikrotoma so ultramikrotom z nožem, komora za kriorezanje, Dewar posoda ze tekoči dušik s pripadajočo opremo, kontrolna enota za krmiljenje sistema in antivibracijska podlaga. Sistem ima optimalne možnosti za rezanje pri znižani gladini tekočine v nožu in suho rezanje. Sistem nudi možnost uporabe antistatske naprave in njeno regulacijo. Krioultramikrotom naj nudi optimalne možnosti za reguliranje pozicije noža in za nadzor delovnega polja.</t>
  </si>
  <si>
    <t>Cryoultramicrotome for semithin and ultrathin sectioning of biological and material specimens at room temperature and cryosectioning.</t>
  </si>
  <si>
    <t>Kostanjšek, Mrak</t>
  </si>
  <si>
    <t>Kristina Sepčić (Gregor Bajc)</t>
  </si>
  <si>
    <t>Kromatografski sistem FPLC AKTA pure 25 L1</t>
  </si>
  <si>
    <t>FPLC chromatography system AKTA pure 25 L1</t>
  </si>
  <si>
    <t>Inštrument trenutno ni na voljo zunanjim uporabnikom.</t>
  </si>
  <si>
    <t>Instrument is currently not available to external users.</t>
  </si>
  <si>
    <t xml:space="preserve">Sistem FPLC omogoča avtomatizirano ločevanje proteinov glede na njihovo velikost, naboj, hidrofobnost ali afiniteto do nosilca, na principu različnih izvedb tekočinske kromatografije. Uporablja se za pripravo čistih proteinskih vzorcev ter analize velikosti in agregacije proteinov.  </t>
  </si>
  <si>
    <t>FPLC system enables various types of liquid chromatographic techniques for automated separation of proteins based on protein size, charge, hydrophobicity or matrix affinity. The system is used for preparation of pure protein samples and analysis of protein size and aggregation.</t>
  </si>
  <si>
    <t>25,5</t>
  </si>
  <si>
    <t>0</t>
  </si>
  <si>
    <t>25.5</t>
  </si>
  <si>
    <t>21</t>
  </si>
  <si>
    <t>46,5</t>
  </si>
  <si>
    <t>301</t>
  </si>
  <si>
    <t>P4-0059</t>
  </si>
  <si>
    <t>Klemen Jerina</t>
  </si>
  <si>
    <t>22515</t>
  </si>
  <si>
    <t>Paket raziskovalne opreme za telemetrično spremljanje prostoživečih sesalcev (16 GPS ovratnic različnih velikosti, UHF terminal za snamanje podatkov, VHF postaja)</t>
  </si>
  <si>
    <t>2016</t>
  </si>
  <si>
    <t>Package of the equipment for the telemetry monitoring of the wildlife species (16 GPS collars of various size, UHF terminal for data download, VHF receiver)</t>
  </si>
  <si>
    <t>Oprema je v uporabi na terenu v okviru tekočih raziskav (PF-Jerina)</t>
  </si>
  <si>
    <t>Equipment is in use in the field (project PF-Jerina)</t>
  </si>
  <si>
    <t>Spremljanje gibanja in aktivnosti prostoživečih živali v njihovem naravnem okolju (za odlov potrebno posebno dovoljenje)</t>
  </si>
  <si>
    <t>Monitoring of the activitiy and movement of the wildlife species in their natiral environment (special permission needed for capture of the animals)</t>
  </si>
  <si>
    <t xml:space="preserve">3603794
3603795
3603796
3603797
3603798
3603799
3603800
3603801
3603802
3603803
3603804
3603805
3603806
3603807
3603808
3603809
3603810
3603811
3603812
3603813
3603794
3603795
3603796
3603797
3603798
3603799
3603800
3603801
3603802
3603803
3603804
3603805
3603806
3603807
3603808
3603809
3603810
3603811
3603812
3603813
</t>
  </si>
  <si>
    <t>možno le za en obratovalni cikel (1, oz. dve leti): 3000 EUR/ovratnico</t>
  </si>
  <si>
    <t>100</t>
  </si>
  <si>
    <t>največ pet let (ob menjavi napajalnih baterij in drop-off mehanizmov, če oprema ne odpove na živali)</t>
  </si>
  <si>
    <t>75</t>
  </si>
  <si>
    <t>Avtomatske IR kamere za spremljanje prostoživečih živali (UV 565 -23 kos; UV 575 - 5 kos)</t>
  </si>
  <si>
    <t>Automatic IR camera for monitoring of wildlife (UV 565 -23 pcs; UV 575 - 5 pcs)</t>
  </si>
  <si>
    <t>Spremljanje prostoživečih živali v njihovem naravnem okolju (za uporabo potrebno posebno dovoljenje)</t>
  </si>
  <si>
    <t>Monitoring of wildlife in their natiral environment (special permission needed for usage)</t>
  </si>
  <si>
    <t>5 EUR / dan</t>
  </si>
  <si>
    <t>80</t>
  </si>
  <si>
    <t>Maja Jurc</t>
  </si>
  <si>
    <t>02491</t>
  </si>
  <si>
    <t>Oprema za fitopatološki laboratorij (sestavni del Laboratorija za zdravje gozda BF-G)</t>
  </si>
  <si>
    <t>Equipment for phytopathological laboratory (an integral part of the Laboratory for Forest Health BF-G)</t>
  </si>
  <si>
    <t>Oprema je namenjena raziskovalnemu delu programske skupine P4-0059 in izobraževanju dodiplomskih in podiplomskih študentov.</t>
  </si>
  <si>
    <t>Equipment serves for basic research  of the program group P4-0059 and and for demonstrations for undergraduate and postgraduate students.</t>
  </si>
  <si>
    <t>Osnovna oprema za razvoj fitopatološkega laboratorija, ki bo omogočala izolacijo gliv in drugih patogenih organizmov v čiste kulture ter gojenje teh organizmov v kontroliranih pogojih.</t>
  </si>
  <si>
    <t>The basic equipment for the development of a phytopathological laboratory that will enable the isolation of fungi and other pathogenic organisms into pure cultures and the cultivation of these organisms in controlled conditions.</t>
  </si>
  <si>
    <t>Jurij Diaci</t>
  </si>
  <si>
    <t>YellowScan Surveyor Ultra - UAV laserski skener (lidar – ang. light detection and ranging)</t>
  </si>
  <si>
    <t>YellowScan Surveyor Ultra - UAV laser scanner  (lidar – ang. light detection and ranging)</t>
  </si>
  <si>
    <t>Oprema za lasersko skeniranje površja za integracijo na daljinsko vodeni letalnik</t>
  </si>
  <si>
    <t>Laser scanner for  unmanned aerial vehicle</t>
  </si>
  <si>
    <t xml:space="preserve">P4-0059 </t>
  </si>
  <si>
    <t>Milan Kobal</t>
  </si>
  <si>
    <t>406</t>
  </si>
  <si>
    <t>P4-0015</t>
  </si>
  <si>
    <t>Miha Humar (Miro Kariž, Andreja Žagar, Matjaž Pavlič)</t>
  </si>
  <si>
    <t>19106</t>
  </si>
  <si>
    <t>Oprema za modifikacijo lesa (oprema je sestavljena iz več kosov in sicer ekstrakcijske enote Soxlet, univerzalnega testirnega stroja, Mlina za les, Digestorija, Komore za modifikacijo)</t>
  </si>
  <si>
    <t>2009</t>
  </si>
  <si>
    <t>Eqipement for wood modification</t>
  </si>
  <si>
    <t>Oprema je dostopna vsem RO po predhodnem dogovoru</t>
  </si>
  <si>
    <t>Eqiupment is available to all research organisation according to precedent arangement</t>
  </si>
  <si>
    <t>Ekstracija lesa, mletje lesa, določanje mehanskih lastnosti lesa, termična in druge modifikacije lesa</t>
  </si>
  <si>
    <t>Extraction of wood, milling of wood, determination of mechanical properties of wood, thermal and other modifications of wood</t>
  </si>
  <si>
    <t>3902642
3902641
3902640
3902688</t>
  </si>
  <si>
    <t>50</t>
  </si>
  <si>
    <t>60</t>
  </si>
  <si>
    <t>3</t>
  </si>
  <si>
    <t>10</t>
  </si>
  <si>
    <t>4</t>
  </si>
  <si>
    <t>P4- 0015</t>
  </si>
  <si>
    <t xml:space="preserve">Miha Humar, Boštjan Lesar, Nejc Thaler, Davor Kržišnik, </t>
  </si>
  <si>
    <t>L4-7547</t>
  </si>
  <si>
    <t>Miha Humar, Marko Petrič, Jure Žigon, Sergej Medved, Nejc Thaler, Davor Kržišnik, Primož Oven, Ida Poljanšek</t>
  </si>
  <si>
    <t>Projekti SPSS Tigr4smart, IQ Doma in Cel Krog</t>
  </si>
  <si>
    <t xml:space="preserve">Primož Habjan, Vladka Petrovič, Vilijem Vek </t>
  </si>
  <si>
    <t>Pedagoško delo Diplome Dr</t>
  </si>
  <si>
    <t>Miha Humar</t>
  </si>
  <si>
    <t>FT-IR spektrometer</t>
  </si>
  <si>
    <t>2017</t>
  </si>
  <si>
    <t>Snemanje FTIR spektov v presevni, HATR, KBr tehniki. Poleg FTIR sektrometra je mikrokop</t>
  </si>
  <si>
    <t>Measurements of the FTIR spectra in transmission, HATR, KBr techniques. There is microscope attached to the Spectrometer.</t>
  </si>
  <si>
    <t>20</t>
  </si>
  <si>
    <t>2</t>
  </si>
  <si>
    <t>Rentgenski fluorescenčni spektrometer (XRF)</t>
  </si>
  <si>
    <t>2007</t>
  </si>
  <si>
    <t>X-ray fluorescence spectrometer</t>
  </si>
  <si>
    <t>Kvantitativna in kvalitativna analiza elemntov v vrsti med S in U v tekočinah, bioloških vzorcih…</t>
  </si>
  <si>
    <t>Quantitative and qualitative analysis of the elements between S and U in water and biological samples</t>
  </si>
  <si>
    <t>3902526</t>
  </si>
  <si>
    <t>25</t>
  </si>
  <si>
    <t>405</t>
  </si>
  <si>
    <t>Miha Humar (Nejc Thaler, Boštjan Lesar)</t>
  </si>
  <si>
    <t>Oprema za določanje kontaktnega kota tekočin (Goniometer)</t>
  </si>
  <si>
    <t>Equipement for contact angle measuremnt (Goniometer)</t>
  </si>
  <si>
    <t>Analiza površin, kontaktnih kotov</t>
  </si>
  <si>
    <t>Surface analysis, contact angles</t>
  </si>
  <si>
    <t>30</t>
  </si>
  <si>
    <t>7</t>
  </si>
  <si>
    <t xml:space="preserve">Miha Humar, Boštjan Lesar, Davor Kržišnik, </t>
  </si>
  <si>
    <t>Interreg Durasoft</t>
  </si>
  <si>
    <t>Miha Humar, Davor Kržišnik, Boštjan Lesar, Blaž Jemec</t>
  </si>
  <si>
    <t>Projekti SPSS Woolf in Cel Krog</t>
  </si>
  <si>
    <t xml:space="preserve">Samo Grbec, Angela Balazano, Vilijem Vek </t>
  </si>
  <si>
    <t>Miha Humar, Boštjan Lesar, Angela Balzano, Davor Kržišnik</t>
  </si>
  <si>
    <t xml:space="preserve">Individualno raziskovlano delo </t>
  </si>
  <si>
    <t>Miha Humar, Boštjan Lesar, Davor Kržišnik</t>
  </si>
  <si>
    <t>Oprema za kontinuirano spremljaje vlažnosti lesa</t>
  </si>
  <si>
    <t>2014</t>
  </si>
  <si>
    <t>Equipment for continous moisture monitoring</t>
  </si>
  <si>
    <t>Vlažnost lesa in drugih materialov</t>
  </si>
  <si>
    <t>Wood moisture contet</t>
  </si>
  <si>
    <t>3902946
3902951
3903013
3903015
3903020
3903112
3903114
3903115
3903116</t>
  </si>
  <si>
    <t xml:space="preserve">Miha Humar, Boštjan Lesar,Angela Balzano, Davor Kržišnik, </t>
  </si>
  <si>
    <t>Milan Šernek (Miro Kariž)</t>
  </si>
  <si>
    <t>Reometer ARES s sistemom za utrjevanje</t>
  </si>
  <si>
    <t>Rheometer ARES</t>
  </si>
  <si>
    <t>Analiza reoloških lastnosti polimerov (lepil, površinskih premazov…)</t>
  </si>
  <si>
    <t>Analysis of rheological properties of polymers (glue, surface coatings…)</t>
  </si>
  <si>
    <t>20%</t>
  </si>
  <si>
    <t xml:space="preserve"> Bojan Gospodarič, Miran Merhar</t>
  </si>
  <si>
    <t>01392</t>
  </si>
  <si>
    <t>Sistem za dinamične mehanske analize</t>
  </si>
  <si>
    <t>System for dynamic analysis</t>
  </si>
  <si>
    <t>Določanje mehanskih lastnosti lesa z nedestruktivnimi tehnikami</t>
  </si>
  <si>
    <t xml:space="preserve">Determination of mechanical properties of wood using nondestructive techniques. </t>
  </si>
  <si>
    <t>Bojan Gospodarič,Miran Merhar</t>
  </si>
  <si>
    <t>Marko Petrič (Matjaž Pavlič)</t>
  </si>
  <si>
    <t>00395</t>
  </si>
  <si>
    <t>Visokozmoglivostni tenziometer</t>
  </si>
  <si>
    <t>Higefficient tensiometer</t>
  </si>
  <si>
    <t xml:space="preserve">Anliza površin, določanje kontaktnih kotov, vpijanja vode... </t>
  </si>
  <si>
    <t>Surface analysis, contact angles, water uptake</t>
  </si>
  <si>
    <t>403</t>
  </si>
  <si>
    <t>Primož Oven, Ida Poljanšek</t>
  </si>
  <si>
    <t>11223</t>
  </si>
  <si>
    <t>HPLC spektrometer</t>
  </si>
  <si>
    <t>2010</t>
  </si>
  <si>
    <t xml:space="preserve">HPLC analiza </t>
  </si>
  <si>
    <t xml:space="preserve">HPLC analysis </t>
  </si>
  <si>
    <t>3902764</t>
  </si>
  <si>
    <t>Katarina Čufar</t>
  </si>
  <si>
    <t>02937</t>
  </si>
  <si>
    <t>Svetlobni mikroskop Nikon Eclypse E 800</t>
  </si>
  <si>
    <t>1998</t>
  </si>
  <si>
    <t>Light mycroscopy</t>
  </si>
  <si>
    <t xml:space="preserve">mikroskopija lesa </t>
  </si>
  <si>
    <t>Light microscopy of wood</t>
  </si>
  <si>
    <t>3901804</t>
  </si>
  <si>
    <t>Milan Šernek (Bogdan Šega)</t>
  </si>
  <si>
    <t>LCR meter</t>
  </si>
  <si>
    <t>2004</t>
  </si>
  <si>
    <t>Oprema za merjenje električnih in dielektričnih lastnosti tekočih in trdnih snovi (75 kHz - 30 MHz) .</t>
  </si>
  <si>
    <t>Dielectric analysis (75 kHz - 30 MHz)</t>
  </si>
  <si>
    <t>3902256</t>
  </si>
  <si>
    <t>Milan Šernek, Mirko Kariž, Bogdan Šega, Jure Žigon</t>
  </si>
  <si>
    <t>Pedagoško delo, Diplome, Doktorati</t>
  </si>
  <si>
    <t>Sergej Medved (Milan Šernek, Bogdan Šega)</t>
  </si>
  <si>
    <t>15410</t>
  </si>
  <si>
    <t>Stroj za merjenje mehanskih lastnosti, Zwick Z100</t>
  </si>
  <si>
    <t>Universal testing machine, Zwick Z100</t>
  </si>
  <si>
    <t>Preskušanje mehanskih lastnosti materialov kot so upogibna, tlačna, natezna in strižna trdnost, MOE do 100 kN.</t>
  </si>
  <si>
    <t>Testing of mechanical properties of materials such as bending, compression, tensile and shear strength, MOE up to 100 kN.</t>
  </si>
  <si>
    <t>3901802</t>
  </si>
  <si>
    <t>15</t>
  </si>
  <si>
    <t>Milan Šernek (Marko Petrič)</t>
  </si>
  <si>
    <t>Diferenčni dinamični kalorimeter DSC</t>
  </si>
  <si>
    <t>Differential scanning calorimetry DSC</t>
  </si>
  <si>
    <t>DSC analiza</t>
  </si>
  <si>
    <t xml:space="preserve">DSC analysis </t>
  </si>
  <si>
    <t>3902775</t>
  </si>
  <si>
    <t>40</t>
  </si>
  <si>
    <t>Milan Šernek, Marko Petrič, Mirko Kariž, Bogdan Šega, Jure Žigon, Ida Poljanšek</t>
  </si>
  <si>
    <t>Marko Petrič (Matjaž Pavlič, Jure Žigon)</t>
  </si>
  <si>
    <t>Komora za simulacijo izpostavitve svetlobi in vremenskim vplivom, SUNTEST® XXL</t>
  </si>
  <si>
    <t>2011</t>
  </si>
  <si>
    <t>SUNTEST® XXL+ Light Exposure and Weathering Testing Instrument</t>
  </si>
  <si>
    <t>Lastni in tržni viri</t>
  </si>
  <si>
    <t>Umetno pospešeno staranje lesa, lignoceluloznih kompozitov in katerihkoli drugih materialov</t>
  </si>
  <si>
    <t>Artificial accelerated weathering of wood, lignocellulosic composites and any other materials</t>
  </si>
  <si>
    <t>3902828</t>
  </si>
  <si>
    <t>6,10</t>
  </si>
  <si>
    <t>44</t>
  </si>
  <si>
    <t>Marko Petrič
Jure Žigon
Matjaž Pavlič
Urban Šegedin</t>
  </si>
  <si>
    <t>L4-5517</t>
  </si>
  <si>
    <t>Boštjan Lesar, Nejc Thaler, Davor Kržišnik, Matjaž Pavlič, Jure Žigon, Marko Petrič</t>
  </si>
  <si>
    <t xml:space="preserve">Pedagoško in raziskovalno delo </t>
  </si>
  <si>
    <t>Matjaž pavlič, Marko Petrič, Urban Šegedin, Jure Žigon</t>
  </si>
  <si>
    <t>Testirna dejavnost</t>
  </si>
  <si>
    <t>SEM mikroskop Quanta 250</t>
  </si>
  <si>
    <t>SEM microscope Quanta 250</t>
  </si>
  <si>
    <t>Electron microscopy</t>
  </si>
  <si>
    <t xml:space="preserve">Individualno raziskovalno dleo </t>
  </si>
  <si>
    <t>Miha Humar, Davor Kržišnik, Boštjan Lesar, Sergej Medved, Milan Šernek, Andreja Žagar</t>
  </si>
  <si>
    <t>Oprema za določanje sorpcijskih lastnosti materialov DVS</t>
  </si>
  <si>
    <t>Dynamic Sorption Analyser</t>
  </si>
  <si>
    <t>Določanje sorpcijskih lastnosti materialov</t>
  </si>
  <si>
    <t>Sorption analysis of materials</t>
  </si>
  <si>
    <t>Ana?</t>
  </si>
  <si>
    <t xml:space="preserve">Individualno raziskovalno delo </t>
  </si>
  <si>
    <t>Digitalni mikroskop za analizo površin lesa in lignoceluloznih kompozitov</t>
  </si>
  <si>
    <t>Digital microscope for surface analysis of wood and lignocelulosic materials</t>
  </si>
  <si>
    <t>Prostostoječi digitalni, laserski konfokalni
mikroskop za analizo površin
2. Povečave med 10 × in 5000 ×
3. Omogoča delo s suhimi ali mokrimi vzorci pri
okoljskih pogojih
4. Analiza površin
5. Zajem slike preko laserja in digitalno
6. Delovna mizica z možnostjo pomika v štirih oseh
(x, y, z, r)</t>
  </si>
  <si>
    <t>Stand alone digital, laser confocal microscope for
analysis of wood, wood based composites …
2. Due to the specification related to analysis of
wood, it enables analysis in wet and dry conditions,
observation of composites, nanoparticles in wood
3. Magnification range 10 × - 5000 ×
4. Surface analysis
5. Image acquisition with laser and digitally – true
colours
6. Combined imaging with various detectors
7. Working table with movement in four axes (x, y, z,
r), motorized movement in axes x, y, z.</t>
  </si>
  <si>
    <t xml:space="preserve">Miha Humar, Davor Kržišnik, Boštjan Lesar, Sergej Medved, Milan Šernek, Andreja Žagar, </t>
  </si>
  <si>
    <t>Woolf / Projekt pametne specializacije</t>
  </si>
  <si>
    <t>Samo Grbec, Angela Balzano, Miha Humar, Davor Kržišnih, Boštjan Lesar</t>
  </si>
  <si>
    <t xml:space="preserve">Applause </t>
  </si>
  <si>
    <t>Miha Humar, Davor Kržišnik</t>
  </si>
  <si>
    <t>Plazma solution (MCA)</t>
  </si>
  <si>
    <t>Sebastian Dahle</t>
  </si>
  <si>
    <t>Milan Šernek</t>
  </si>
  <si>
    <t>Sistem za avtomatizirano vrednotenje zlepljenostiAutomated Bonding Evaluation System (ABES)</t>
  </si>
  <si>
    <t>Automated Bonding Evaluation System (ABES) - Adhesive Evaluation</t>
  </si>
  <si>
    <t>ABES je raziskovalna oprema, ki omogoča raziskovanje kinetike utrjevanja lepila na osnovi ugotavljanja trdnosti novonastalega lepilnega spoja. Omogoča vpogled v rast strižne trdnosti lepilnega spoja po določenem času stiskanja in pod kontroliranimi toplotnimi, kemičnimi in obremenitvenimi pogoji.</t>
  </si>
  <si>
    <t>ABES is a research equipment that enables evaluation of the kinetics of adhesive curing based on the determination of the strength of the newly formed adhesive joint. It provides insight into the shear strength development of the adhesive joint after a specified compression time and under controlled thermal, chemical and loading conditions.</t>
  </si>
  <si>
    <t xml:space="preserve"> Milan Šernek, Jaša Saražin</t>
  </si>
  <si>
    <t>WooBAdh/Projekt ERA NET CoBioTech</t>
  </si>
  <si>
    <t>Primož Oven</t>
  </si>
  <si>
    <t>HS-GC-MSD; plinski kromatograf z masno selektivnim detektorjem in vzorčevalnikom plinske faze</t>
  </si>
  <si>
    <t>HS-GC-MSD; gas chromatography with mass selective detector and head space</t>
  </si>
  <si>
    <t>Kromatografska analiza</t>
  </si>
  <si>
    <t>Primož Oven, Ida Poljanšek, Viljem Vek</t>
  </si>
  <si>
    <t>CelKrog projekt pametne specializacije</t>
  </si>
  <si>
    <t>Vladka Petrovič Šenk</t>
  </si>
  <si>
    <t>Manja Kitek Kuzman</t>
  </si>
  <si>
    <t>Standardizirana oprema za raziskave in preizkušanja pohištvenih elementov</t>
  </si>
  <si>
    <t>Standardized equipment for research and testing of furniture elements</t>
  </si>
  <si>
    <t>Standardizirana oprema za raziskave in preizkušanje pohištvenih elementov je namenjena
preizkušanju inovativnih izdelkov iz lesa in lesnih kompozitov v fazi konstruiranja in
oblikovanja</t>
  </si>
  <si>
    <t>Standardized equipment for research and testing of furniture elements is intended for
testing innovative wood products in the proces of design</t>
  </si>
  <si>
    <t>Kušar Tomaž, Kitek Kuzman Manja, Mirko Kariž</t>
  </si>
  <si>
    <t>Milan Šernek, Jaša Saražin</t>
  </si>
  <si>
    <t>Manja kitek Kuzman, Tomaž Kušar, Mirko Kariž, Jure Žigon</t>
  </si>
  <si>
    <t>Slovenia-China 2018 – 2020: Bi-CN/18-20-016: Study on the Function properties and thermal safety performance of wood materials and adhesives for 3D printing technology</t>
  </si>
  <si>
    <t>Manja kitek Kuzman, Mirko Kariž, Milan Šernek, Jure Žigon</t>
  </si>
  <si>
    <t>Individulano raziskovalno delo, Preskušanje pohištva, Diplome</t>
  </si>
  <si>
    <t>Manja Kitek Kuzman, Mirko Kariž Tomaž Kušar</t>
  </si>
  <si>
    <t>Dinamični Mehanski Analizator (DMA)</t>
  </si>
  <si>
    <t>Dynamic Mechanical Analysis (DMA)</t>
  </si>
  <si>
    <t xml:space="preserve">Oprema je namenjena določanju utrujanja, lezenja in preiskavi dinamičnih mehanskih lastnosti lesa, lesnih kompozitov, polimerov. Testiranje lahko poteka v nategu, tlaku ali upogibu s silai do 1000 N. </t>
  </si>
  <si>
    <t>The equipment is intended for determination of fatigue, creep and investigation of dynamic mechanical properties of wood, wood composites, polymers. Testing can be performed in tension, pressure or bending with forces up to 1000 N.</t>
  </si>
  <si>
    <t>Miha Humar, Davor Kržišnik, Boštjan Lesar</t>
  </si>
  <si>
    <t xml:space="preserve">	V4-1818</t>
  </si>
  <si>
    <t>Davor Kržišnik</t>
  </si>
  <si>
    <t>P4-0097</t>
  </si>
  <si>
    <t>Janez Salobir (Alenka Levart)</t>
  </si>
  <si>
    <t>00886</t>
  </si>
  <si>
    <t>Atomski absorpcijski spektrometer (Aanalyst 200)</t>
  </si>
  <si>
    <t xml:space="preserve">Atomic absorption spectrometer  Aanalyst 200 </t>
  </si>
  <si>
    <t>Oprema je na razpolago za zunanje uporabnike po predhodnem dogovoru in rezervaciji termina. Cena meritev in priprave vzorcev po veljavnem ceniku.</t>
  </si>
  <si>
    <t>Eqiupment is available to external researchers after prior arrangement and reservation of available time. Price for sample preparation and measurements is determined by the current price list.</t>
  </si>
  <si>
    <t>Atomski absorpcijski spektrometer je namenjen za določevanje mineralov (Na, K, Mg, Ca, Fe, Zn, Cu, Se- hidridna tehnika).</t>
  </si>
  <si>
    <t>Atomic absorption spectrophotometer is used for etermination of minerals (Na, K, Mg, Ca, Fe, Zn, Cu, Mn, Se - using hydride generation technique)</t>
  </si>
  <si>
    <t>V4-0115</t>
  </si>
  <si>
    <t>Janez Salobir, Alenka Levart, Marko Kodra, Mojca Koman Rajšp</t>
  </si>
  <si>
    <t>pedagoško delo (laboratorijske vaje)</t>
  </si>
  <si>
    <t>individualno raziskovalno delo</t>
  </si>
  <si>
    <t>Peter Dovč</t>
  </si>
  <si>
    <t>05098</t>
  </si>
  <si>
    <t>Avtomatski genetski analizator visoke zmogljivosti</t>
  </si>
  <si>
    <t>High throughput genetic analyzer</t>
  </si>
  <si>
    <t>Oprema je dostopna članom konzorcija in po dogovoru tudi zunanjim uporabnikom</t>
  </si>
  <si>
    <t>Access have members of the consortium and upon agreement also to external users</t>
  </si>
  <si>
    <t>Oprema je namenjena genotipizaciji (tipična aplikacija je tipizacija mikrosatelitnih lokusov) in klasičnemu sekvenciranju (terminatorska tehnologija)</t>
  </si>
  <si>
    <t>The equipment is devoted to genotyping (microsatellite analysis) and to classica sequencing (terminator technology)</t>
  </si>
  <si>
    <t>Infrastruktura za animalno genomiko</t>
  </si>
  <si>
    <t>Infrastructure for animal genomics</t>
  </si>
  <si>
    <t>Izobraževanje dopiplomskih in podiplomskih študentov, analitsko raziskovalno delo</t>
  </si>
  <si>
    <t>Education of undergraduate and graduate students, analytical research work</t>
  </si>
  <si>
    <t>Oprema pokriva osnovne metode analitskega dela v živalski genomiki genomiki, in zajema postopke od elektroforetskih tehnik do sekvenciranja DNA</t>
  </si>
  <si>
    <t>The equipment covers basic methods in animla genomics and enables procedures from different electrophoretic techniques to DNA sequencing</t>
  </si>
  <si>
    <t>Oprema za zamrzovanje, hranjenje in analizo genskih virov</t>
  </si>
  <si>
    <t>Equipment for storaging and analysis of animla gentic resources</t>
  </si>
  <si>
    <t>Oprema je dostopna članom programske skupine in za delo celotne Genske banke v živinoreji, ki pokriva hranjenje somatskih in zarodnih celic ter izoliranih nukleinskih kislin</t>
  </si>
  <si>
    <t>The equipment is available to the members of the research programme and to all participants in the Animal Gene Bank, which covers storaging of somatic and germ cells as well as isolated nucleic acids.</t>
  </si>
  <si>
    <t>Oprema zagotavlja centralno arhiviranje živalskega genetskega materiala za namene genetske analitike in potencialnih rekonstitucijskih ukrepov za ogoržene populacije.</t>
  </si>
  <si>
    <t>The equipment enables central archiving of naimal genetic material for the analytic purposes and possible regenerative actions in endangered populations.</t>
  </si>
  <si>
    <t xml:space="preserve">4008456      4008457    4008458     4008461    4008463    4008464     4008465   4008466  4008467    4008469      </t>
  </si>
  <si>
    <t>TG &amp; PF GE in Multilmager Sistem - Sistem za gelsko elektroforezo v temperaturnem gradientu in pulzirajočem polju podprt z Multilmager dokumentacijo in analizo)</t>
  </si>
  <si>
    <t>TG &amp; PF GE and Multilmager Sistem</t>
  </si>
  <si>
    <t>Oprema je namenjena raziskovalnemu delu programske skupine P4-0220 in izobraževanju dodiplomskih študentov.</t>
  </si>
  <si>
    <t>Equipment serves for basic research  of the program group P4-0220 and and for demonstrations for undergraduate students.</t>
  </si>
  <si>
    <t>Oprema omogoča ločevanje nukleinskih kislin in proteinov z gelsko elektroforezo in osnovno dokumentacijo rezultatov.</t>
  </si>
  <si>
    <t>The equipment enables separation of nucleic acids and proteins as well as besic documentation of results</t>
  </si>
  <si>
    <t>4007581 4007582 4007583 4007585 4007588 4007589 4007590 4007591</t>
  </si>
  <si>
    <t>Sistem za in vivo slikanje fluorescence in bioluminiscence</t>
  </si>
  <si>
    <t xml:space="preserve">System for bioimaging by fluorescence and bioluminescence on live animals </t>
  </si>
  <si>
    <t xml:space="preserve">Sistem omogoča bioimaging s pomočjo fluorescence in bioluminiscence na živih živalih (miši, ribe, C. elegans…) z detekcijo emisij v širšem spektralnem območju od zelenega do bližjnjega IR področja. </t>
  </si>
  <si>
    <t>The system enables bioimaging by fluorescence and bioluminescence on live animals (mice, fish, C. elegans ...) with the detection of emissions in the wider spectral range from green to near IR.</t>
  </si>
  <si>
    <t>Andreja Čanžek Majhenič</t>
  </si>
  <si>
    <t>Sistem za PCR v realnem času s 5-6 optičnimi filtri in možnostjo merjenja HRM - tališčne točke, z visoko rezolucijo</t>
  </si>
  <si>
    <t>CFX96 TOUCH SYSTEM Real-Time PCR Detection System, Modular Thermal Cycler Platform with Precision Melt Analysis Software</t>
  </si>
  <si>
    <t xml:space="preserve">Oprema je dostopna (v obsegu 40 % zmogljivosti)  tudi za zunanje uporabnike, na Oddelku za zootehniko, Groblje 3, Domžale. 
Termin in cena uporabe po dogovoru s skrbniki.  
</t>
  </si>
  <si>
    <t>The equipment is available (40% of capacity) also for external users, at the Department of Animal Science, Groblje 3, Domžale. The term and price of use by agreement with the administrators.</t>
  </si>
  <si>
    <t>Določevanje količine pomnoženih odsekov DNA v realnem času s pomočjo verižne reakcije s polimerazo (PCR) ter ločevanje PCR pomnožkov z različnim nukleotidnim zaporedjem na osnovi talilne krivulje.</t>
  </si>
  <si>
    <t>Real time quantification of PCR amplified target DNA segments and high resolution melt (HRM)  analysis of the PCR amplicons by melt curve based on their different composition, length, GC content.</t>
  </si>
  <si>
    <t>4010897    4010899    4010900</t>
  </si>
  <si>
    <t>P17-174</t>
  </si>
  <si>
    <t>L3-8213</t>
  </si>
  <si>
    <t>Z3-8198</t>
  </si>
  <si>
    <t>Primož Treven</t>
  </si>
  <si>
    <t>V4-1613</t>
  </si>
  <si>
    <t xml:space="preserve">Bojana Bogovič Matijašić </t>
  </si>
  <si>
    <t>MBSAn (Modularni paralelni bioreaktorski sistem za preučevanje (mikro)bioloških procesov in mikrobiomov iz anaerobnih okolij)</t>
  </si>
  <si>
    <t xml:space="preserve"> Modular parallel bioreactor system for the study of (micro) biological processes in anaerobic environments</t>
  </si>
  <si>
    <t xml:space="preserve">Oprema je dostopna (v obsegu 20 % zmogljivosti)  tudi za zunanje uporabnike, na Oddelku za zootehniko, Groblje 3, Domžale. 
Obvezen je predhoden dogovor s skrbnikom opreme. Cena uporabe po dogovoru (odvisno od trajanja in zahtevnosti poskusa, itd.). 
</t>
  </si>
  <si>
    <t xml:space="preserve">The equipment is  available (20% of capacity)  to external users at at the Department of Animal Science, Groblje 2, 1230 Domžale. Reservation in advance is mandatory. The price depends on the duration and nature of the experiment. </t>
  </si>
  <si>
    <t xml:space="preserve">Sistem, ki je sestavljen iz 4 bioreaktorskih posod  z delovnim volumnom 300 - 1000 ml, omogoča regulacijo temperature, pH, mešanja ter vzorčenje tekočih in plinastih vzorcev.  Bioreaktorji lahko delujejo paralelno na kontinuirni način, šaržni način ali na način z dohranjevanjem.  Sistem omogoča vodenje in proučevanje anaerobnih procesov in natančno merjenje količine in koncentracije proizvedenih plinov (CH4 in H2). 
</t>
  </si>
  <si>
    <t xml:space="preserve">The bioreactor system is fully equipped with 4 culture vessels  (300-100 mL working volume) with freely  configurable pumps, pH and pO2 sensors, two fully automatic gas lines with mass flow controllers. The system allows the study of anaerobic processes and precise measurement of the quantity and concentration of produced gases (CH4 and H2). </t>
  </si>
  <si>
    <t>P17-073</t>
  </si>
  <si>
    <t>Bojana Bogovič Matijašić, Diana Paveljšek, Lijana Fanedl</t>
  </si>
  <si>
    <t>Nadgradnja sistema za mikroinjiciranje zarodkov in evkariontskih celic</t>
  </si>
  <si>
    <t>Upgrade of the system for micro-injection of embryos and eukariotic cells</t>
  </si>
  <si>
    <t>Do opreme je moč dostopiti po predhodni najavi in opravljenem uvajanju za uporabo tega sklopa opreme.</t>
  </si>
  <si>
    <t xml:space="preserve">Access is possible upon request and after completed training for the use of this part of the equipment. </t>
  </si>
  <si>
    <t>Oprema je konfigurirana za mikroinjiciranje predimplantacijskih faz zarodkov, za mikroinjiciranje adherentnih celičnih kultur je potrebna adaptacija, ki jo izvedejo člani raziskovalne skupine.</t>
  </si>
  <si>
    <t xml:space="preserve">The set up of the equipment is adapted to microinjection of preimplantation embryos, for microinjection of adherent cell cultures, the adaptation, done by the members of the research group  is necessary. </t>
  </si>
  <si>
    <t>4010958/3</t>
  </si>
  <si>
    <t>P17-121</t>
  </si>
  <si>
    <t xml:space="preserve">Simona Sušnik Bajec </t>
  </si>
  <si>
    <t>Oprema za raziskave na področju reprodukcijske fiziologije in selekcije rib</t>
  </si>
  <si>
    <t>Equipment for research in fish reproduction physiology and selection</t>
  </si>
  <si>
    <t>Oprema je dostopna na Oddelku za zootehniko, Groblje 3, Domžale. Oprema je dostopna drugim uporabnikom. Obvezen je predhoden dogovor s skrbnikom opreme.</t>
  </si>
  <si>
    <t>Equipment is available at the Department of Animal Scrience, Groblje 3, 1230 Domžale. Eqiupment is available according to prior arrangement.</t>
  </si>
  <si>
    <t>Recirkulacijski sistem omogoča raziskovanja reprodukcijske fiziologije avtohtonih sladkovodnih rib, predvsem salmonidov (gojenje iker in mladic v večjem številu, proučevanje preživetja, rasti in razvoja mladic skozi generacije pod različnimi kontroliranimi pogoji), kot tudi npr. prehranskih poskusov. Paket opreme vključuje vse komponente za gojenje rib od ikre (valilniki), mladic (manjši bazeni, 1m premera) pa do spolne zrelosti (večji bazeni, 2m premera).</t>
  </si>
  <si>
    <t>The recirculation system enables research of reproductive physiology and selection in autochthonous freshwater fish, especially salmonids (growing eggs and young fish in a larger number, studying the survival, growth and development of fish through several generations under different controlled conditions), as well as, for example, dietary trials. The equipment package includes all components for growing fish from eggs (hatchery pools) and young fish (smaller pools, 1m in diameter) to sexual maturity (larger pools, 2m in diameter).</t>
  </si>
  <si>
    <t>4010959, 4010960, 4010961, 4010962, 4010963, 4010964, 4010965, 4010966, 4010967, 4010968, 4010969, 4010970, 4010971, 4010972, 4010973, 4010974, 4010975, 4010976, 4010977, 4010978, 4010979, 4010980, 4010981, 4010982, 4010983, 4010984, 4010985, 4010986</t>
  </si>
  <si>
    <t>P17-47</t>
  </si>
  <si>
    <t>V4-1435</t>
  </si>
  <si>
    <t>J4-8218</t>
  </si>
  <si>
    <t>Genetski analizator Applied Biosystems 3500 (8 kapilar)</t>
  </si>
  <si>
    <t>Genetic Analyser</t>
  </si>
  <si>
    <t>Oprema je dostopna na na Oddelku za zootehniko, Groblje 3, Domžale za člane konzorcija</t>
  </si>
  <si>
    <t>Equipment is accessible at department of Animal Science, Groblje 3, Domžale for the members of consortium</t>
  </si>
  <si>
    <t>Izdelava genetskih proifilov in sekvenciranje</t>
  </si>
  <si>
    <t>Genetic profiling and sequencing</t>
  </si>
  <si>
    <t>601</t>
  </si>
  <si>
    <t>P4-0234</t>
  </si>
  <si>
    <t xml:space="preserve">Mojca Korošec             (Tomaž Polak) </t>
  </si>
  <si>
    <t>23075</t>
  </si>
  <si>
    <t>Aparat za določanje vsebnosti dušika in beljakovin Bűchi; Texture Analyser TA-HD/100i</t>
  </si>
  <si>
    <t>2003, 2006, 2010</t>
  </si>
  <si>
    <t>Equipment for nitrogen determination, Büchi; Texture Analyser TA-HD/100i</t>
  </si>
  <si>
    <t>Oprema je 20 % časa na razpolago za zunanje uporabnike. Cena je določena po veljavnem ceniku BF oz. po dogovoru s skrbnikom.</t>
  </si>
  <si>
    <t>The equipment is 20% of the time available for external users. Price is determined by the current price list of BF or in agreement with the trustee.</t>
  </si>
  <si>
    <t>Določanje vsebnosti dušika in beljakovin v živilih; analiza teksture živil</t>
  </si>
  <si>
    <t>Determination of nitrogen and protein in food; food texture analysis</t>
  </si>
  <si>
    <t>3503176 3501506 3503675 3502307</t>
  </si>
  <si>
    <t>95</t>
  </si>
  <si>
    <t>9,75</t>
  </si>
  <si>
    <t>Bertoncelj Jasna</t>
  </si>
  <si>
    <t>J4-1773</t>
  </si>
  <si>
    <t>Poklar Nataša / Korošec Mojca</t>
  </si>
  <si>
    <t>Ferjančič Blaž</t>
  </si>
  <si>
    <t>magistrske naloge in diplomska dela</t>
  </si>
  <si>
    <t>Bertoncelj, Korošec, Polak</t>
  </si>
  <si>
    <t>606</t>
  </si>
  <si>
    <t>P4-0116</t>
  </si>
  <si>
    <t>Hrvoje Petković (Matej Šergan)</t>
  </si>
  <si>
    <t>13542</t>
  </si>
  <si>
    <t>Bioreaktorski sistem</t>
  </si>
  <si>
    <t>2008</t>
  </si>
  <si>
    <t xml:space="preserve">Oprema je 30% na razpolago za zunanje uporabnike.
Predhodni dogovor oz. rezervacija termina za delo z opremo.
Cena se oblikuje glede na vsebino del, potrebno asistenco in dolžino uporabe po ustreznem dogovoru z uporabnikom opreme ali storitev. </t>
  </si>
  <si>
    <t>Bioreaktorski sistem z bioreaktorsko posodo volumna 20 L, 
ki omogoča "in situ" sterilizacijo in bioreaktorjem volumna 5L
  vključno z nadzorno enoto, ki omogoča vodenje 
bioprocesov pri kontroliranih pogojih  z ustrezno programsko 
opremo za izvedbo različnih raziskovalnih in industrijskih bioprocesov.</t>
  </si>
  <si>
    <t xml:space="preserve">Oprema bo zagotavljala kakovostno vodenje in razvoja bioprocesov, 
tako v šaržnih kot v dohranjevalnih in kontinuirnih kultivacijah
na tem tehnično zelo zahtevnem področju, ki predstavlja osnovo 
za vse tradicionalne biotehnologije (vino, pivo, antibiotiki ...) in 
sodobne bioprocese na področju proizvodnje zdravilnih
učinkovin in servisiranja človekovega okolja.  Biorekatorski sistem je 
primeren za kultivacijo mikrobnih kultur, predvsem bakterij, kvasovk in nitastih gliv. </t>
  </si>
  <si>
    <t>Bioreactor system offers high quality process development support
 including batch and continual bioprocess development in the technically
 demanding area of traditional biotechnological processed such as
 technology of vine and beer production as well as process development
 of active substances  and antibiotics in general. The vessels are suitable
 for cultivation of microbial cultures such as bacteria, yeasts and filamentous fungi.</t>
  </si>
  <si>
    <t>3501819 3501251 3503537</t>
  </si>
  <si>
    <t>EU Topcapi</t>
  </si>
  <si>
    <t>Hrvoje Petković</t>
  </si>
  <si>
    <t>J4-8226</t>
  </si>
  <si>
    <t>Raziskovalci na začetku kariere 2.0</t>
  </si>
  <si>
    <t>Luka Kranjc</t>
  </si>
  <si>
    <t>Raziskovalci na začetku kariere 2.1</t>
  </si>
  <si>
    <t>Miha Tome</t>
  </si>
  <si>
    <t>Pedagoška dejavnost</t>
  </si>
  <si>
    <t>Polona Jamnik</t>
  </si>
  <si>
    <t>18511</t>
  </si>
  <si>
    <t>Čitalec mikrotitrskih plošč</t>
  </si>
  <si>
    <t>Microplate reader Safire 2 (Tecan)</t>
  </si>
  <si>
    <t xml:space="preserve">Oprema je 10% na razpolago za zunanje uporabnike.
Predhodni dogovor oz. rezervacija termina za delo z opremo.
Cena določena po trenutno veljavnem ceniku BF oz.
po ustreznem dogovoru z uporabnikom opreme ali storitev. 
</t>
  </si>
  <si>
    <t>The equipment is 10% available to external users. Reservation in advance is mandatory for appointment to operate with the equipment. The price is formed according to the contents with the trustee or determined by the currently valid price list or BF.</t>
  </si>
  <si>
    <t>Čitalec mikrotitrskih plošč omogoča merjenje absorbance, fluorescence in luminiscence in je tako primeren za preučevanje procesov tako na celični kot tudi molekularni ravni (npr. merjenje znotrajcelične oksidacije, metabolne aktivnosti, živosti, encimskih aktivnosti, apoptoze, itd.)</t>
  </si>
  <si>
    <t>Microplate reader enables measurement of absorbance, fluorescence and luminiscence and therefore it is suitable for studying processes at cellular as well as at molecular level (measurement of intracellular oxidation, metabolic activity, viability, enzyme activity, apoptosis, etc.)</t>
  </si>
  <si>
    <t>3502561</t>
  </si>
  <si>
    <t>Ines Mandić-Mulec</t>
  </si>
  <si>
    <t xml:space="preserve">L7-8277  </t>
  </si>
  <si>
    <t>Poklar Ulrih/Jamnik</t>
  </si>
  <si>
    <t>BSc in MSc biotehnologija</t>
  </si>
  <si>
    <t>P4-0121</t>
  </si>
  <si>
    <t xml:space="preserve">Nataša Poklar Ulrih           </t>
  </si>
  <si>
    <t>Varian Cary ECLIPSE Fluorescenčni spektrometer s čitalcem plošč in priborom</t>
  </si>
  <si>
    <t xml:space="preserve">Varian Cary ECLIPSE fluorescence spectrophotometer with microplate reader </t>
  </si>
  <si>
    <t>The equipment is 10% of the time available for external users. Price is determined by the current price list of BF or in agreement with the trustee.</t>
  </si>
  <si>
    <t>Proučevanje interakcij med molekulami, stabilnosti in kinetike. Metoda je primerna za študij manjših molekul, makromolekul in kompleksnejših matriksov.</t>
  </si>
  <si>
    <t>The method is applied for  studing  the interactions between molecules, stability and kinetics. The method can be applied to study small molecules and macromolecules as well as complex matrics (e.g. food)..</t>
  </si>
  <si>
    <t>3502471 3502562</t>
  </si>
  <si>
    <t>Nataša Poklar Ulrih</t>
  </si>
  <si>
    <t>Poklar</t>
  </si>
  <si>
    <t xml:space="preserve">Nataša Poklar Ulrih (Nataša Šegatin) </t>
  </si>
  <si>
    <t>Večfunkcionalni sistem za merjenje prevodnosti in dielektrične konstante Precision LCR Meter E4980A z enoto E5062A</t>
  </si>
  <si>
    <t xml:space="preserve">Multifunctional measuring system  for electrical conductivity
and dielectric  properties-Agilent E4980A
precision LCR meter  with E5062A Network Analyzer 
</t>
  </si>
  <si>
    <t xml:space="preserve">Avektis d. o. o.
-predstavnik Agilent Technologies
v SLO
</t>
  </si>
  <si>
    <t>Proučevanje interakcij med med molekulami, stabilnosti in kinetike.
Študij električnih in dielektričnih lastnosti biološko in tehnološko 
pomembnih snovi v odvisnosti od temperature, frekvence, koncentracije.
Študij vpliva kemijske sestave snovi,  npr. živila, na njegove lastnosti 
pri izpostavljanju mikrovalovom, omskemu segrevanju, 
visokonapetostnim pulzom – raznovrstne aplikacije.</t>
  </si>
  <si>
    <t xml:space="preserve">The method is applyied for  studing  the interactions between molecules, stability and kinetics. Study of electric  and dielectric properties of biologicaly and technologicaly important compounds as a function of temperature, frekvence and concentration.The impact of the chemical composition on the food properties after radiation with microwave, thermal heating and other applications.  
</t>
  </si>
  <si>
    <t>3503570   3503532</t>
  </si>
  <si>
    <t>70</t>
  </si>
  <si>
    <t>J4-8225</t>
  </si>
  <si>
    <t>Poklar/ Anderluh</t>
  </si>
  <si>
    <t>Diferenčni dinamični kalorimeter: Nano DSC Series III</t>
  </si>
  <si>
    <t>2005</t>
  </si>
  <si>
    <t>Diferential dinamic Calorimetry: Nano DSC series III</t>
  </si>
  <si>
    <t xml:space="preserve">Oprema je 20% na razpolago za zunanje uporabnike.
Predhodni dogovor oz. rezervacija termina za delo z opremo.
Cena določena po trenutno veljavnem ceniku BF oz.
po ustreznem dogovoru z uporabnikom opreme ali storitev. </t>
  </si>
  <si>
    <t>The equipment is10% of the time available for external users. Price is determined by the current price list of BF or in agreement with the trustee.</t>
  </si>
  <si>
    <t>DSC je namenjen proučevanju konformacijskih prehodov in termične stabilnosti bioloških makromolekul; vplivu različnih ligandov (antibiotiki, denaturanti, kovine, antioksidanti) na stabilnost proteinov,  DNA, in modelnih membran.</t>
  </si>
  <si>
    <t xml:space="preserve">DSC is used for studing the conformational changes and thermal stability of proteins, DNA, lipids and polysacharide as well as the interactions between macromolecules and ligands including antibiotics, denaturants, metals, antioxidants etc. </t>
  </si>
  <si>
    <t>3502689 3502688</t>
  </si>
  <si>
    <t>L7-8277</t>
  </si>
  <si>
    <t>Poklar/ Šnajder</t>
  </si>
  <si>
    <t>V4-1621</t>
  </si>
  <si>
    <t>Poklar/ Butinar</t>
  </si>
  <si>
    <t>V4-1611</t>
  </si>
  <si>
    <t>Poklar/ Čeh</t>
  </si>
  <si>
    <t xml:space="preserve">Sonja Smole Možina  </t>
  </si>
  <si>
    <t>07030</t>
  </si>
  <si>
    <t>iQ - Check Real-time PCR System (ABI PRISM 7500)</t>
  </si>
  <si>
    <t xml:space="preserve">Instrument ABI 
PRISM® 7500 SDS </t>
  </si>
  <si>
    <t>Oprema je 30 % na razpolago za zunanje uporabnike. Obvezna je predhodna rezervacija termina za delo z opremo. Cena se oblikuje glede na vsebino del s skrbnikom opreme.</t>
  </si>
  <si>
    <t>The equipment is 30% available to external users. Reservation in advance is mandatory for appointment to operate with the equipment. The price is formed according to the contents with the trustee.</t>
  </si>
  <si>
    <t>Sistem omogoca izvajanje temperaturno-casovnih ciklov za kvantitativen PCR z mnogimi aplikacijami (na primer relativna, absolutna kvantifikacija, analiza izražanja genov, +/- preiskave z internimi pozitivnimi kontrolami)</t>
  </si>
  <si>
    <t>System allows to perform thermal cycling giving run times for quantitative real-time PCR applications (i.e. relative, absolute quantification, gene expression analysis, +/- assays utilizing internal positive controls).</t>
  </si>
  <si>
    <t>J4-9299</t>
  </si>
  <si>
    <t>Anja Klančnik</t>
  </si>
  <si>
    <t>J4-1771</t>
  </si>
  <si>
    <t>Emil Zlatić</t>
  </si>
  <si>
    <t>00927</t>
  </si>
  <si>
    <t>Plinski kromatograf z masno selektivnim detektorjem Agilent GC/MS 7890/5975C</t>
  </si>
  <si>
    <t>Gas chromatograph with mass selective detector Agilent GC/MS 7890/5975C</t>
  </si>
  <si>
    <t>Za zunanje uporabnike je na voljo 10 % zmogljivosti opreme, termin in cena uporabe sta po dogovoru.</t>
  </si>
  <si>
    <t>The equipment is 10 % available for use to external users . Charges for equipment usage is formed in agreement with the trustee.</t>
  </si>
  <si>
    <t xml:space="preserve">Plinska kromatografija sklopljena z masno spektrometrijo je zelo pogosto uporabljena tehnika za separacijo, identifikacijo in kvantifikacijo hlapnih spojin v živilih. Oprema se v glavnem uporablja za analizo arom, maščobnih kislin, pesticidov itd... </t>
  </si>
  <si>
    <t>Gas chromatography coupled to mass spectrometry is very often used for separation, identification and quantification of volatile compounds in food. Typical use of the equipment is for aroma profiling, quantification of fatty acid and pesticides.</t>
  </si>
  <si>
    <t>Rajko Vidrih</t>
  </si>
  <si>
    <t>Trg</t>
  </si>
  <si>
    <t>TPV,TMV</t>
  </si>
  <si>
    <t>Tekočinski kromatograf za Masno selektivni detektor MSD - Trap model VL komplet</t>
  </si>
  <si>
    <t>Trap model VL komplet</t>
  </si>
  <si>
    <t>LC-MS/MS sistem lahko loči in identificira predvsem nehlapne spojine vzorca. Inštrument lahko analizira polifenole, pesticide, aminokisline, mikotoksine, antibiotike in druge polarne metabolite.</t>
  </si>
  <si>
    <t xml:space="preserve">LC-MS/MS system can separate and identify sample compounds that are not volatile. The instrument can analyze polyphenols, pesticides, amino acids, mycotoxines, antibiotics and other polar metabolites. </t>
  </si>
  <si>
    <t>3502563, 3502567</t>
  </si>
  <si>
    <t>605</t>
  </si>
  <si>
    <t>Masni spektrometer z induktivno sklopljeno plazmo (Agilent 7900 ICP-MS)</t>
  </si>
  <si>
    <t>Inductively coupled plasma mass spectrometer (Agilent 7900 ICP-MS)</t>
  </si>
  <si>
    <t>ICP-MS oprema omogoča določanje elementne sestave živil.</t>
  </si>
  <si>
    <t>ICP-MS equipment is used for elemental analysis in food.</t>
  </si>
  <si>
    <t>3504601</t>
  </si>
  <si>
    <t>17,55</t>
  </si>
  <si>
    <t>62,45</t>
  </si>
  <si>
    <t>Hrvoje Petković (Neža Čadež)</t>
  </si>
  <si>
    <t>Sistem za molekularno biološko identifikacijo mikroorganizmov in njihove aktivnosti: Elektroforetski sitem in programska oprema za obdelavo analitskih podatkov</t>
  </si>
  <si>
    <t>2006, 2014</t>
  </si>
  <si>
    <t xml:space="preserve">Molecular identification and typing of microorganisms with aditional electrophoretic gels processing </t>
  </si>
  <si>
    <t xml:space="preserve">Oprema je 10% na razpolago za zunanje uporabnike.
Predhodni dogovor oz. rezervacija termina za delo z opremo.
Cena določena po trenutno veljavnem ceniku BF oz.
po ustreznem dogovoru s skrbnikom. 
</t>
  </si>
  <si>
    <t>The equipment is 10% available to external users.  Prior agreement or reservation an appointment with trustee should be made. Price determined by the currently valid price list or BF</t>
  </si>
  <si>
    <t>Molekularna identifikacija in tipizacija mikroorganizmov z nadaljno računalniško obdelavo elektroferogramov.</t>
  </si>
  <si>
    <t>Molecular identification and typing of microorganisms with aditional electrophoretic gels processing by using computer program.</t>
  </si>
  <si>
    <t>3503301 3503304 3504086 3503297 3503269</t>
  </si>
  <si>
    <t>18,64</t>
  </si>
  <si>
    <t>0,00</t>
  </si>
  <si>
    <t>6,39</t>
  </si>
  <si>
    <t>12,25</t>
  </si>
  <si>
    <t xml:space="preserve">L4-8222  </t>
  </si>
  <si>
    <t>Neža Čadež</t>
  </si>
  <si>
    <t>IC-ZIM</t>
  </si>
  <si>
    <t>TOPCAPI</t>
  </si>
  <si>
    <t>EraNet</t>
  </si>
  <si>
    <t>602</t>
  </si>
  <si>
    <t>Ines Mandić-Mulec (Simona Leskovec)</t>
  </si>
  <si>
    <t>05993</t>
  </si>
  <si>
    <t>Mikropretočni analizator 8CFA Microflow Analyzer)</t>
  </si>
  <si>
    <t>Allaince Instruments Contimous Flow  Analyzer</t>
  </si>
  <si>
    <t>Oprema je na voljo zunanjim uporabnikom po predhodnem dogovoru. Dela lahko samo operater.</t>
  </si>
  <si>
    <t>The equipment is available to external users by prior arrangement. Operator can only work.</t>
  </si>
  <si>
    <t>Določanje vsebnosti ionskih oblik dušika (amonij, nitrat, nitrit) v okoljskih vzorcih</t>
  </si>
  <si>
    <t>Determination of ionic forms of nitrogen (ammonium, nitrate, nitrite) in environemntal samples</t>
  </si>
  <si>
    <t>3502685</t>
  </si>
  <si>
    <t>11</t>
  </si>
  <si>
    <t>P4-0116 Ines Mandić Mulec</t>
  </si>
  <si>
    <t>Ines Mandić-Mulec (Tjaša Danevčič)</t>
  </si>
  <si>
    <t>Multifermentorski sistem MINIFORS, Infors</t>
  </si>
  <si>
    <t>2003</t>
  </si>
  <si>
    <t>Bioreactor system Minifors Infors</t>
  </si>
  <si>
    <t xml:space="preserve">Oprema je na voljo zunanjim uporabnikom po predhodnem dogovoru. </t>
  </si>
  <si>
    <t>The equipment is available to external users by prior arrangement.</t>
  </si>
  <si>
    <t>Rast mikroorganizmov pod kontroliranimi rastnimi pogoji (tok nutrientov, temperatura, pH, aeracija, mešanje)</t>
  </si>
  <si>
    <t>The microorganisms growth under controled conditions (nutrients flow, pH, aeration, mixing, temperature)</t>
  </si>
  <si>
    <t>3502305 3502306</t>
  </si>
  <si>
    <t>J4-7637 Ines Mandić Mulec</t>
  </si>
  <si>
    <t>Ines Mandić-Mulec (Iztok Dogša)</t>
  </si>
  <si>
    <t>Raziskovalni mikroskop za epifluorescenco in fazni kontrast</t>
  </si>
  <si>
    <t>2008, 2016</t>
  </si>
  <si>
    <t>ZEISS Axio Observer Z1</t>
  </si>
  <si>
    <t>Oprema je na voljo zunanjim uporabnikom po predhodnem dogovoru. Delate lahko sami ali z operaterjem.</t>
  </si>
  <si>
    <t>The equipment is available to external users by prior arrangement. You can work alone or with an operator.</t>
  </si>
  <si>
    <t>Preglejevanje okoljskih in laboratorijskih vzorcev z evkariontskimi ali prokariontskimi organizmi. Flourescenčna mikroskopija, diferencialni kontrast, fazni kontrast, belo polje. Možnost štetja organizmov in zajemanja slike, flourescenčna kvantifikacija. FISH, ekspresija flourescečnih proteinov.</t>
  </si>
  <si>
    <t xml:space="preserve">Obseravtion of environemntal and laboratory samples (eukaryotic or prokaryotic organisms). Fluorescence microscopy, DIC, PH, bright-wield. Cell counts, image aquistion, fluorescence quantification,FISH, fluorescent protein expression. </t>
  </si>
  <si>
    <t>3503542</t>
  </si>
  <si>
    <t>47,85</t>
  </si>
  <si>
    <t xml:space="preserve"> 2,85</t>
  </si>
  <si>
    <t>45</t>
  </si>
  <si>
    <t>68,85</t>
  </si>
  <si>
    <t>Iztok Dogša, Ines Mandić Mulec, Polonca Štefanič, Tjaša Danevčič, Barbara Kraigher</t>
  </si>
  <si>
    <t>J4-9302 Ines Mandić Mulec</t>
  </si>
  <si>
    <t>Polonca Štefanić, Ines Mandić Mulec, Iztok Dogša, Tjaša Danevčič, Barbara Kraigher</t>
  </si>
  <si>
    <t>Projekt ERC (Dular - Fakulteta za strojništvo)</t>
  </si>
  <si>
    <t>Iztok Dogša, Žiga Pandur</t>
  </si>
  <si>
    <t>J4-8228 štefanič Polonca</t>
  </si>
  <si>
    <t>Štefanič Polonca</t>
  </si>
  <si>
    <t>Iztok Dogša, Polonca Štefanič</t>
  </si>
  <si>
    <t>Projekt FOTONA</t>
  </si>
  <si>
    <t>Iztok Dogša, Saša Terlep</t>
  </si>
  <si>
    <t xml:space="preserve">Hrvoje Petković </t>
  </si>
  <si>
    <t>Analitski aparat HPLC</t>
  </si>
  <si>
    <t>HPLC - High Performance Liquid Chromatography</t>
  </si>
  <si>
    <t>Oprema je lahko do 30 % na razpolago za zunanje uporabnike. Obvezna je predhodna rezervacija termina. Potrebno je podati informacijo o naravi materiala za analizo in št. vzorcev. Cena se oblikuje glede na vsebino del s skrbnikom opreme.</t>
  </si>
  <si>
    <t>The equipment is up to 30% available to external users.  Prior reservation or an appointment with trustee should be made. Information about namber and nature of samples is needed. Price is determined by the currently valid price list or BF or in agreement with the trustee.</t>
  </si>
  <si>
    <t>Analize različnih substratov, gojišč in aktivnih molekul, spremljanje sinteze bioaktivnih molekul in
farmacevtskih učinkovin tekom proizvodnega procesa</t>
  </si>
  <si>
    <t xml:space="preserve">Bioreactor system offers high quality process development support
 including batch and continuous bioprocess development of active substances  and antibiotics in general. </t>
  </si>
  <si>
    <t>15-35€, odvisno od priprave in št. Vzorcev, dela lahko samo operater</t>
  </si>
  <si>
    <t xml:space="preserve">J4-8226       </t>
  </si>
  <si>
    <t>Petković</t>
  </si>
  <si>
    <t>Topcapi</t>
  </si>
  <si>
    <t xml:space="preserve">MR Slemc  </t>
  </si>
  <si>
    <t xml:space="preserve">Era net </t>
  </si>
  <si>
    <t xml:space="preserve">Ines Mandić-Mulec </t>
  </si>
  <si>
    <t>Chlimate chamber</t>
  </si>
  <si>
    <t xml:space="preserve">Oprema je na voljo zunanjim uporabnikom le v souporabi in po predhodnem dogovoru. </t>
  </si>
  <si>
    <t>Rast mikroorganizmov in rastlin z uravnavanjem temperature, vlage in svetlobe.</t>
  </si>
  <si>
    <t>Growth of the microorganisms and plants with controlled temperature, moisture and light</t>
  </si>
  <si>
    <t>5,2</t>
  </si>
  <si>
    <t>26,2</t>
  </si>
  <si>
    <t>Mandić Mulec Ines, Polonca Štefanič, Katarina Belcijan</t>
  </si>
  <si>
    <t xml:space="preserve">J4-8228 </t>
  </si>
  <si>
    <t>Polonca Štefanič, Katarina Belcijan</t>
  </si>
  <si>
    <t>J4-9302</t>
  </si>
  <si>
    <t>Mandić-Mulec Ines, Polonca Štefanič, Katarina Belcijan</t>
  </si>
  <si>
    <t xml:space="preserve">Pedagoško delo </t>
  </si>
  <si>
    <t>Polonca Štefanič, Mandić-Mulec Ines</t>
  </si>
  <si>
    <t>Kromatografski sistem FPLC NGC Quest</t>
  </si>
  <si>
    <t>FPLC chromatography system NGC Quest</t>
  </si>
  <si>
    <t>Nataša Poklar Ulrih, Miha Bahun</t>
  </si>
  <si>
    <t>Miha Bahun</t>
  </si>
  <si>
    <t xml:space="preserve">Večnamenski optični čitalec mikrotiterskih plošč </t>
  </si>
  <si>
    <t>Microplate reader Spark (Tecan)</t>
  </si>
  <si>
    <t>18-40€, odvisno od priprave in št. vzorcev</t>
  </si>
  <si>
    <t>MR Slemc MR Pšeničnik</t>
  </si>
  <si>
    <t>Eranet</t>
  </si>
  <si>
    <t>Ines Mandić Mulec</t>
  </si>
  <si>
    <t>Celični sorter BD FACSMelody</t>
  </si>
  <si>
    <t xml:space="preserve">BD FACSMelody Cell Sorter </t>
  </si>
  <si>
    <t>Omogoča štetje in štirismerno ločevanje bakterij označenih z različnimi fluorokromi in ločevanje bakterij glede na izražanje reporterskih genov. Možnost sortiranja v epruvete, gojitvene plošče ali na mikroskopska stekelca. Modri laser z valovno dolžino 488 nm, vijolični laser z valovno dolžino 405 nm in rumeno-zeleni laser z valovno dolžino 561 nm, 8 barv v kombinaciji 2-2-4 (2B2V4YG).</t>
  </si>
  <si>
    <t>Counting and 4 way separation of bacteria labelled with different fluorochromes and the separation of bacteria according to the expression of reporter genes. Sorting into tubes, culture plates or microscope slides. Blue laser with a wavelength of 488 nm, purple laser with a wavelength of 405 nm and yellow-green laser with a wavelength of 561 nm, 8 colors in a combination of 2-2-4 (2B2V4YG).</t>
  </si>
  <si>
    <t>97,9, dela lahko samo izšolani operater</t>
  </si>
  <si>
    <t>27,9</t>
  </si>
  <si>
    <t>70,0</t>
  </si>
  <si>
    <t>21,0</t>
  </si>
  <si>
    <t>118,9</t>
  </si>
  <si>
    <t>Z4-1876</t>
  </si>
  <si>
    <t>Kovačec Eva</t>
  </si>
  <si>
    <t>Gorazd Fajdiga</t>
  </si>
  <si>
    <t>Hitra kamera PHANTOM VEO 340S</t>
  </si>
  <si>
    <t>High speed camera Phantom VEO 340S</t>
  </si>
  <si>
    <t>Kamera je namenjena vizualizaciji in analizi ekstremno hitrih pojavov. Hitrost snemanja: do 800 slik/s pri ločljivosti 2560x1600 in 280.000 slik/s pri zmanjšani ločljivosti, 36GB internega spomina</t>
  </si>
  <si>
    <t>Visualisation and analysis of high speed processes. Recording speed: up to 800 frames/s at 2560x1600 and 280,000 frames/s at reduced resolution, 36GB of internal memory</t>
  </si>
  <si>
    <t>Gorazd Fajdiga, Denis Rajh, Bojan Gospodarič</t>
  </si>
  <si>
    <t>Applause</t>
  </si>
  <si>
    <t>Denis Rajh, Gorazd Fajdiga</t>
  </si>
  <si>
    <t>Gorazd Fajdiga, Denis Rajh, Bojan Gospodarič, Drago Vidic, Miran Merhar</t>
  </si>
  <si>
    <t>Sistem za procesiranje slikovnih in genomskih podatkov</t>
  </si>
  <si>
    <t>HIVE- system for processing graphical and genomic data</t>
  </si>
  <si>
    <t>Oprema je dostopna po predhodnem dogovoru</t>
  </si>
  <si>
    <t>Eqiupment is available upon precedent arangement</t>
  </si>
  <si>
    <t xml:space="preserve">Oprema je namenjena analizi kompleksnih setov podatkov iz mikroskopskih in genomskih analiz. </t>
  </si>
  <si>
    <t>The equipment is dedicated for analysis of microscopic and genomic analyses.</t>
  </si>
  <si>
    <t>P19-0087</t>
  </si>
  <si>
    <t xml:space="preserve">Minja Zorc, Anja Tanšek, Peter Dovč </t>
  </si>
  <si>
    <t>Peter Dovč/Simon Horvat</t>
  </si>
  <si>
    <t xml:space="preserve">NIKON STEREOMIKROSKOP SMZ18 </t>
  </si>
  <si>
    <t>Eqiupment is available to all research organisation according to prior arangement</t>
  </si>
  <si>
    <t xml:space="preserve">Opremo je uporabna za kirurške operacije postopkov na laboratorijskih živalih, kjer potrebujemo visoko ločljiv makro nivo (npr. embrio transfer ipd.)  kot tudi dovolj delovnega prostora za težje operacije, kar ta aparat omogoča tudi zaradi 7 cm delovnega prostora. Aparat je opremljen z HD-kamero z ločljivostjo primerno za objave v znanstveni literaturi. </t>
  </si>
  <si>
    <t>The equipment is useful for surgical operations of procedures on laboratory animals, where we need a high-resolution macro level (eg embryo transfer, etc.) as well as enough working space for more difficult operations, which this device allows for 7 cm of working space. The device is equipped with an HD camera with a resolution suitable for publications in the scientific literature.</t>
  </si>
  <si>
    <t>P19-125</t>
  </si>
  <si>
    <t>Simon Horvat, Katja Skulj</t>
  </si>
  <si>
    <t>L3-2620</t>
  </si>
  <si>
    <t>Helena Motaln, Matjaž Peterka, Vida Štrancar</t>
  </si>
  <si>
    <t>J3-2529</t>
  </si>
  <si>
    <t>Simon Horvat, Helena Motaln</t>
  </si>
  <si>
    <t>J4-2548</t>
  </si>
  <si>
    <t>Katja Skulj, Erika Cvetko</t>
  </si>
  <si>
    <t>Magistrska naloga</t>
  </si>
  <si>
    <t>Urška Hostnik</t>
  </si>
  <si>
    <t>Projekt mladi raziskovalci</t>
  </si>
  <si>
    <t>Špela Mikec, Andrea Šarac</t>
  </si>
  <si>
    <t>Peter Dovč/Jernej Ogorevc</t>
  </si>
  <si>
    <t>Elektroporator s širokim spektrom uporabe (za elektroporacijo zarodkov in vitro in in utero ter transfekcijo različnih celic/tkiv in vitro, in vivo in uteri in ovo in ex vivio</t>
  </si>
  <si>
    <t>Electroporator for the broad range of applications (eukaryotic cells, embrios) in vitro and in vivo.</t>
  </si>
  <si>
    <t>Osebni kontakt z odgovrno osebo (PD in JO)</t>
  </si>
  <si>
    <t>Personal contact with the persons in charge (PD and JO)</t>
  </si>
  <si>
    <t>Eletroporator, ki poleg klasične elektroporacije in vitro, omogoča tudi elektroporacijo in vivo, in ovo, in utero, ter ex vivo. Elektroporator omogoča učinkovito transfekcijo evkariontskih celičnih linij (tudi matičnih celic in primarnih celičnih kultur, ki se jih sicer težko transficira) in zarodkov različnih živalskih vrst. Trenutno sta na voljo modula, ki omogočata elektroporacijo celic v kivetah in eletroporacijo zigot na objektnem stekelcu.</t>
  </si>
  <si>
    <t>The equipment is dedicated to electroporation of different types od eukaryotic cells and animal embrios (mouse).</t>
  </si>
  <si>
    <t>P19-123</t>
  </si>
  <si>
    <t xml:space="preserve">Jernej Ogorevc, Zala Brajnik, </t>
  </si>
  <si>
    <t xml:space="preserve">Digitalna lupa za analizo razpok in celostno analizo površin lesa in na lesu osnovanih materialov   </t>
  </si>
  <si>
    <t xml:space="preserve">Digital microscope for crack measurements and integrated surface analysis of wood and wood-based materials   </t>
  </si>
  <si>
    <t>Oprema je namenjena vizualni (makro) analizi površin lesa, lesnih kompozitov in ostalih lesnih in nelesnih materialov in kompozitov, opazovanje lesnih škodljivcev (gliv, insektov), poškodb, površinskih premazov, lepilnih spojev…</t>
  </si>
  <si>
    <t>The equipment is used for visual (macro) analysis of wood surfaces, wood composites and other wood and non-wood materials and composites, observation of wood pests (fungi, insects), damage, surface coatings, adhesive joints, etc.</t>
  </si>
  <si>
    <t>6000018,6000019,6000020</t>
  </si>
  <si>
    <t>P19-0059</t>
  </si>
  <si>
    <t>Miha Humar, Andreja Žagar, Boštjan Lesar, sebastian Dahle</t>
  </si>
  <si>
    <t xml:space="preserve">Innterreg Durasoft </t>
  </si>
  <si>
    <t>Blaž Jemec</t>
  </si>
  <si>
    <t>p4-0430</t>
  </si>
  <si>
    <t>Davor Kržišnik, Jure Žigon</t>
  </si>
  <si>
    <t xml:space="preserve">MR Keržič </t>
  </si>
  <si>
    <t xml:space="preserve">Eli Keržič </t>
  </si>
  <si>
    <t>Miha Humar, Angela Balzano, Urška Osolnik, Boštjan Lesar</t>
  </si>
  <si>
    <t>Oprema za preizkušanje mehanskih lastnosti lesa in lesnih kompozitov</t>
  </si>
  <si>
    <t>Equipment for testing the mechanical properties of wood and wood composites</t>
  </si>
  <si>
    <t>Oprema za preizkušanje mehanskih lastnosti lesa in lesnih kompozitih in omogoča statične ter dinamične teste.</t>
  </si>
  <si>
    <t>Equipment for testing the mechanical properties of wood and wood composites and allows static and dynamic tests.</t>
  </si>
  <si>
    <t>P19-081</t>
  </si>
  <si>
    <t>Milan Šernek, Sergej Medved, Mirko Kariž, Bogdan Šega, Jure Žigon, Samo Grbec, Tomaž Kušar, Aleš Straže, Maks Merela, Boštjan Lesar</t>
  </si>
  <si>
    <t>Milan Šernek, Sergej Medved, Marko Petrič, Mirko Kariž, Bogdan Šega, Jure Žigon, Samo Grbec, Sebastian Dahle</t>
  </si>
  <si>
    <t>Individulano raziskovalno delo, Preskušanje/Testiranje</t>
  </si>
  <si>
    <t>Milan Šernek, Sergej Medved, Mirko Kariž, Bogdan Šega, Jure Žigon, Samo Grbec, Tomaž Kušar</t>
  </si>
  <si>
    <t>Maks Merela</t>
  </si>
  <si>
    <t>24676 </t>
  </si>
  <si>
    <t>Popolnoma motoriziran raziskovalni mikroskop</t>
  </si>
  <si>
    <t>Fully motorized research microscope</t>
  </si>
  <si>
    <t>Popolnoma motoriziran mikroskop za preiskave v presevni svetlobi in fluorescenco v odbiti svetlobi</t>
  </si>
  <si>
    <t>Fully motorized microscope for transmission in translucent light and fluorescence in reflected light</t>
  </si>
  <si>
    <t>P19-093</t>
  </si>
  <si>
    <t xml:space="preserve">Maks Merela, Katarina Čufar, Luka Krže, Angela Balzano, </t>
  </si>
  <si>
    <t>CRP V4-2016 ARRS LES GIS</t>
  </si>
  <si>
    <t>Maks Merela, Katarina Čufar, Luka Krže, Aleš Straže</t>
  </si>
  <si>
    <t>MR Plavčak, MR Škrk</t>
  </si>
  <si>
    <t>Denis Plavčak, Nina Škrk</t>
  </si>
  <si>
    <t>13-RZK.2.2001 - Projekt Klemen Novak</t>
  </si>
  <si>
    <t>Klemen Novak</t>
  </si>
  <si>
    <t>IRD</t>
  </si>
  <si>
    <t>Merela, Balzano, Straže, Čufar</t>
  </si>
  <si>
    <t>Pedagoško delo, diplome in magisteriji</t>
  </si>
  <si>
    <t>Hrvoje Petković (Tomaž Polak)</t>
  </si>
  <si>
    <t>Tekočinski kromatograf sklopljen z masnim detektorjem (LC-MS/MS)</t>
  </si>
  <si>
    <t>LC-MS/MS system: ACQUITY H-CLASS in tandem with XEVO TQ-S micro</t>
  </si>
  <si>
    <t>The equipment is 30% of the time available for external users. Price is determined by the current price list of BF or in agreement with the trustee.</t>
  </si>
  <si>
    <t>Analize različnih matriksov živil in drugih vrst materialov. Področje raziskav je živilstvo, mikrobiologija, farmacija… Sistem je opremljen s PDA detektorjem in masnim spektrometrom Xevo TQ-S mikro, ki omogoča hkratno snemanje v SIR in MRM načinu. Aparat dobro analitiko molekul do velikosti 2000 Da. Masni spekrometer ima poleg ESI probe še UNISPRAY probo, ka omogoča za nekatere analite bistveno boljšo občutljivost.</t>
  </si>
  <si>
    <t>Analyzes of different food matrices and other types of materials. The field of research is food, microbiology, pharmacy… The system is equipped with a PDA detector and mass spectrometer Xevo TQ-S micro, which allows simultaneous recording in SIR and MRM mode. Apparatus good analytics of molecules up to size 2000 Yes. In addition to the ESI probe, the mass spectrometer also has a UNISPRAY probe, which allows for significantly better sensitivity for some analytes.</t>
  </si>
  <si>
    <t>P19-095</t>
  </si>
  <si>
    <t>Tomaž Polak, Iva Zahija, Andrej Živkovič, Mojca Kuhar, Mateja Lušnic Polak</t>
  </si>
  <si>
    <t>Naprava za sušenje z razprševanjem , model Mini Spray Dryer B-290 Advanced, Buchi</t>
  </si>
  <si>
    <t>Mini Spray Dryer Advanced (B-290, Büchi)</t>
  </si>
  <si>
    <t>Oprema za sušenje z razprševanjem kompleksnih živilskih vzorcev za pripravo materialov na področju kapsuliranja in tarčne dostave bioaktivnih snovi, dodatkov za živila, arom, vitaminov, proteinov, probiotikov in mikroorganizmov za fermentacijo živil, vitaminov, rastlinskih izvlečkov, ter koncentratov tekočih živil.</t>
  </si>
  <si>
    <t>Spray drying of complex food samples, preparation of encapsulation carriers and targeted delivery of bioactive substances, food additives, flavorings, vitamins, proteins, probiotics and microorganisms for food fermentation, vitamins, plant extracts and liquid food concentrates.</t>
  </si>
  <si>
    <t>P19-017</t>
  </si>
  <si>
    <t>Nataša Poklar, Ilja Gasan Osojnik Črnivec, Jaka Levanič, Luka Šturm</t>
  </si>
  <si>
    <t>Nataša Poklar, Ilja Gasan Osojnik Črnivec, Jaka Levanič</t>
  </si>
  <si>
    <t>Nataša Poklar, Ilja Gasan Osojnik Črnivec</t>
  </si>
  <si>
    <t>Univerza v Mariboru, Fakulteta za kmetijstvo in biosistemske vede</t>
  </si>
  <si>
    <t>mag.Mateja Muršec, dr.Janja Kristl, dr. Franci Bavec</t>
  </si>
  <si>
    <t>Analitska oprema laboratorija za fitofiziološke raziskave II</t>
  </si>
  <si>
    <t>Equipment for molecular analyses and tissue culture</t>
  </si>
  <si>
    <t>Oprema se nahaja v raziskovalnih laboratorijih FKBV. Skrbniki  opreme so Mateja Muršec, Vesna Weingerl, Janja Kristl in dr.Franci Bavec. Dostop do uporabe opreme je omogočen vsem raziskovalcem po predhodnem dogovoru, vsak dan od pon-pet od 8.00 do 18.00</t>
  </si>
  <si>
    <t xml:space="preserve">The equipment is located in research laboratories at the FALS. Persons responsible for equipment are Mateja Muršec, Vesna Weingerl, Janja Kristl and dr.Franci Bavec. Equipment is available for all researchers to use after previous agreement, evry working day from 8.00 to 18.00  </t>
  </si>
  <si>
    <t>V raziskavah genetske strukture rastlinskih materialov in v tkivnih kulturah</t>
  </si>
  <si>
    <t>Plant genetic analyses, tissue cultures</t>
  </si>
  <si>
    <t>3405,3406,3407,3408,3409,3486</t>
  </si>
  <si>
    <t>50-60</t>
  </si>
  <si>
    <t>www.fkbv.um.si</t>
  </si>
  <si>
    <t>P1-0164</t>
  </si>
  <si>
    <t>dr. Janja Kristl, dr. Andreja Urbanek-Krajnc, mag. Vesna weingerl, Danica Štefok</t>
  </si>
  <si>
    <t>dr. Andreja-Urbanek Krajnc, dr. Janja Kristl, Nataša Imenšek, Tina Ogulin</t>
  </si>
  <si>
    <t>N1-0041</t>
  </si>
  <si>
    <t>dr.Andreja Urbanek, dr. Janja Kristl</t>
  </si>
  <si>
    <t>dr.Tomaž Langerholc</t>
  </si>
  <si>
    <t>Ultracentrifuga RC-28S</t>
  </si>
  <si>
    <t>Ultracentrifuge RC-28S</t>
  </si>
  <si>
    <t>Vsak dan od 6.00 do 20.00, izven tega časa po dogovoru po urniku, predhodni dogovor s predstojnikom</t>
  </si>
  <si>
    <t xml:space="preserve">Every working day from 8.00 do 20.00, out of working days upon agremeent, agreement with the Chair od the dept.  </t>
  </si>
  <si>
    <t>v biokemiji , mikrobiologiji, biotehnologiji</t>
  </si>
  <si>
    <t xml:space="preserve">Biochemistry, microbiology, biotechnology </t>
  </si>
  <si>
    <t xml:space="preserve"> dr Tomaž Langerholc,  dr.Maša Primec</t>
  </si>
  <si>
    <t>Čitalec mikrotitrskih ploščic</t>
  </si>
  <si>
    <t>Microtiter plate reader</t>
  </si>
  <si>
    <t>Čitanje mikrotitrskih ploščic različnih formatov. Merjenje absorbance, fluorescence in luminiscence. Kinetične mertive.</t>
  </si>
  <si>
    <t>Quantitative readings from microtiter plates in different formats. Readings of absorption, fluorescence and luminescence. Kinetic measurements.</t>
  </si>
  <si>
    <t xml:space="preserve"> dr Tomaž Langerholc,  mag. Maša Primec</t>
  </si>
  <si>
    <t>Nataša Imenšek</t>
  </si>
  <si>
    <t>mag. Maksimiljan Brus</t>
  </si>
  <si>
    <t>Laboratorij za prehrano neprežvekovalcev</t>
  </si>
  <si>
    <t xml:space="preserve">Laboratory for non-ruminants nutrition </t>
  </si>
  <si>
    <t>Laboratorij  je na dislocirani enoti. Uporaba laboratorija je po predhodnem dogovoru s skrbnikom. Uporaba je možna za obdobje 50 dni.</t>
  </si>
  <si>
    <t>The laboratory is on a dislocated unit. The use of the laboratory is by prior arrangement.</t>
  </si>
  <si>
    <t>Testiranje učinkovitosti prehranskih dodatkov v krmi in vodi za živali.</t>
  </si>
  <si>
    <t>Testing the effectiveness of dietary supplements  in feed and water for animals.</t>
  </si>
  <si>
    <t xml:space="preserve">www.fkbv.um.si </t>
  </si>
  <si>
    <t>15/82</t>
  </si>
  <si>
    <t>V4-1604</t>
  </si>
  <si>
    <t>dr. Dejan Škorjanc, Mag. Maksimiljan Brus, projektni partnerji (BF,VF)</t>
  </si>
  <si>
    <t>V4-1817</t>
  </si>
  <si>
    <t>dr. Maja Prevolnik Povše, mag. Maksimiljan Brus</t>
  </si>
  <si>
    <t>PC</t>
  </si>
  <si>
    <t>izvajalci pedagoškega procesa na programih ŽIV.,UNI,</t>
  </si>
  <si>
    <t>mag.Maša Primec</t>
  </si>
  <si>
    <t>Aparat za analizo DNK - REAL PCR</t>
  </si>
  <si>
    <t>REAL TIME PCR</t>
  </si>
  <si>
    <t xml:space="preserve">Every working day from 6.00 do 20.00, out of working days upon agremeent, agreement with the Chair od the dept.  </t>
  </si>
  <si>
    <t>Kvantitativna določitev DNK</t>
  </si>
  <si>
    <t>Quantification of DNA</t>
  </si>
  <si>
    <t>http://www.fkbv.um.si/raziskovalna-dejavnost-fkbv</t>
  </si>
  <si>
    <t>Martin Kozmos, mag.</t>
  </si>
  <si>
    <t>Aparat za slikanje in analizo gelov</t>
  </si>
  <si>
    <t>Imaging system for DNA and protein gels</t>
  </si>
  <si>
    <t>Dokumentacija in kvantitativna določitev DNK, proteinov na gelih in membranah; zajem slik v UV in vidnem območju, detekcija bioluminiscence in fluorescence</t>
  </si>
  <si>
    <t>Documentation and quantification of DNA, proteins on gels and membranes; UV and visual specter image capture, bioluminescence and fluorescence detection</t>
  </si>
  <si>
    <t xml:space="preserve"> 33117-3007/2018</t>
  </si>
  <si>
    <t>Martin Kozmos, mag.,  dr Tomaž Langerholc,  mag. Maša Primec</t>
  </si>
  <si>
    <t>Inštitut za novejšo zgodovino</t>
  </si>
  <si>
    <t>I0-0013</t>
  </si>
  <si>
    <t>Andrej Pančur</t>
  </si>
  <si>
    <t xml:space="preserve">Spletna aplikacija za popis prebivalstva Slovenije </t>
  </si>
  <si>
    <t>Research equipment for Research Infrastructure of Institut for Conteporary History and Sistory - Slovenian Historiographic</t>
  </si>
  <si>
    <t>Raziskovalna oprema INZ razen osebne računalniške opreme je deloma dostopna raziskovalcem drugih inštitucij (tiskalniki, skener). Odzivni čas je dva dni po vložitvi zahtevka na upravo INZ, ob pogoju izdaje naročilnice in tržni ceni storitev. Oprema vključena v vzdrževanje portala Sistory ni dostopna, je pa mogoče ponuditi strokovne vsebine; o primernosti katerih odloča vodja infrastrukturjnega programa.</t>
  </si>
  <si>
    <t>The research equipment of the Institute of Contemporary History, except personal computer hardware, is partly available to researchers from other institutions (printers, scanner). The response time is two days after a request has been submitted to the administration of the Institute, provided that the purchase order has been issued and the market price of the services covered. The equipment for the management of the Sistory portal is not available, but expert contents may be offered. The manager of the infrastructure programme makes decisions about these.</t>
  </si>
  <si>
    <t>Raziskovalna oprema je deloma namenjena delu raziskovalcev INZ in sodelavcev infrastrukturnega programa Sistory (osebna računalniška oprema), programskim rešitvam in vzdrževanju spletnega portala Sistory.</t>
  </si>
  <si>
    <t>The research equipment is partly intended for the work of researchers of the Institute of Contemporary History and associates of the Sistory infrastructure programme (personal computer hardware), as well as for software solutions and maintenance of the Sistory web portal.</t>
  </si>
  <si>
    <t xml:space="preserve">https://www.inz.si/sl/Storitve/ </t>
  </si>
  <si>
    <t>P6-0281</t>
  </si>
  <si>
    <t>dr. Marko Zajc</t>
  </si>
  <si>
    <t>P6-0280</t>
  </si>
  <si>
    <t>dr. Žarko Lazarević</t>
  </si>
  <si>
    <t>dr. Andrej Pančur</t>
  </si>
  <si>
    <t>J5-1793</t>
  </si>
  <si>
    <t>dr. Jurij Hadalin</t>
  </si>
  <si>
    <t>J6-1801</t>
  </si>
  <si>
    <t>dr. Filip Čuček</t>
  </si>
  <si>
    <t>N6-0151</t>
  </si>
  <si>
    <t>dr. Žarko Lazarevič</t>
  </si>
  <si>
    <t>J6-3143</t>
  </si>
  <si>
    <t>Meta Remec</t>
  </si>
  <si>
    <t>J6-2578</t>
  </si>
  <si>
    <t>Nina Vodopivec</t>
  </si>
  <si>
    <t>J6-2572</t>
  </si>
  <si>
    <t>J6-3123</t>
  </si>
  <si>
    <t>J6-2573</t>
  </si>
  <si>
    <t>J5-2571</t>
  </si>
  <si>
    <t>Žarko Lazarevič</t>
  </si>
  <si>
    <t xml:space="preserve">Relacijska baza SIC </t>
  </si>
  <si>
    <t>https://www.inz.si/sl/Storitve/</t>
  </si>
  <si>
    <t>Urbanistični inštitut Republike Slovenije</t>
  </si>
  <si>
    <t>I0-0016 </t>
  </si>
  <si>
    <t>Boštjan Cotič</t>
  </si>
  <si>
    <t>PPGIS raziskovalni sistem</t>
  </si>
  <si>
    <t>PPGIS research system</t>
  </si>
  <si>
    <t xml:space="preserve">Paket 17 </t>
  </si>
  <si>
    <t>Mobilni del opreme je možno najeti na dnevni osnovi, v okviru strežniškega dela pa je možno zakupiti prostor na diskih</t>
  </si>
  <si>
    <t>Mobile part of the system can be rent on the daily basis, on the server part the free space on server disks can be rent</t>
  </si>
  <si>
    <t>Oprema predstavlja raziskovalni sistem, ki je sestavljen iz strežniškega in mobilnega terminalskega dela. Namenjen je raziskovanju javne participacije v procesih prostorskega planiranja. Osnova raziskovalnega sistema je medmrežniški del, ki uporablja medmrežne strežnike v strežniški omari, ki so dodatno zaščiteni proti izgubi podatkov z dodatnim redundančnim strežnikom ter z zunanjimi diskovnimi polji. Mobilni terminalski del pa je namenjen zbiranju javnih mnenj na javnih razgrnitvah. V letih 2018,2019,2020 in 2021 je bila oprema delno posodobljena in sicer je bil zamenjan en strežnik skupaj s programsko opremo ter dodani novi diski</t>
  </si>
  <si>
    <t>Research system with server, data storage and mobile terminal. It is used for researching the public participation in the processes of a urban planning.  It is based on the web server with additional data storage and backup system. Mobile terminal is used for gathering data from workshops which are the part of a urban planning process. In 2018,2019,2020 and 2021, the equipment was partially updated with one new server and it's software and new hard disks were added.</t>
  </si>
  <si>
    <t>9014OS</t>
  </si>
  <si>
    <t>http://www.uirs.si/sl-si/Raziskovalna-oprema</t>
  </si>
  <si>
    <t>ARRS in Min. za delo in druž.</t>
  </si>
  <si>
    <t>Evropski socialni sklad: dostopnost - eu kartica</t>
  </si>
  <si>
    <t>EU Creative Europe Culture - SMOTIES</t>
  </si>
  <si>
    <t>Ministrstvo za pravosodje - dostopnost sodišč</t>
  </si>
  <si>
    <t>Spletne strani namenjene raziskovanju infrastrukturnega programa, spletne strani UIRS, UIRS intranet (UInfo), razširjeno z projekti.uirs.si, kjer se dodajajo novi projekti ter participiraj.uirs.si, kjer je spletna platforma za napredne storitve spletne participacije</t>
  </si>
  <si>
    <t>UIRS</t>
  </si>
  <si>
    <t xml:space="preserve">Univerza v Ljubljani, Fakulteta za pomorstvo in promet </t>
  </si>
  <si>
    <t>Jelenko Švetak</t>
  </si>
  <si>
    <t xml:space="preserve">PISCES2 Oprema za upravljane s kriznimi situacijami na morju </t>
  </si>
  <si>
    <t>PISCES2 Potential Incident Simulation, Control &amp; Evaluation System</t>
  </si>
  <si>
    <t>PISCES2 oprema se lahko najame skladno s cenikom izvajanja tečejev na Fakulteti, razpoložljivost opreme pa je v skladu z urnikom zasedenosti laboratorija. V poletnem času se lahko najame za daljši čas, med koledarskim letom pa so možni le dnevni najemi.</t>
  </si>
  <si>
    <t xml:space="preserve">PISCES2 equipment is available according to the official price list. It can be hired for short or long term period related to the official timetable of simulation laboratory. </t>
  </si>
  <si>
    <t>Oprema se uporablja v integraciji z navtičnim simulatorjem za potrebe usposabljanja in dejanskega posredovanja v primeru nesreč na morju, predvsem s poudarkom razlitja nevarnih snovi v morje</t>
  </si>
  <si>
    <t>PISCES2 is an incident response simulator intended for preparing and conducting command centre exercises and area drills. The application is developed to support exercises focusing on oil spill response</t>
  </si>
  <si>
    <t>Na spletni strani FPP:  http://fpp.uni-lj.si/studij/tecaji/2010042623483113/ in na strani: http://fpp.uni-lj.si/raziskovanje/organizacijske_enote/2009071611483949/2009100911042789/</t>
  </si>
  <si>
    <t>45000-19868 Ocena ogroženosti in načrt zaščite in reševanja Luke Koper za industijske nesreče</t>
  </si>
  <si>
    <t>Luka Koper</t>
  </si>
  <si>
    <t xml:space="preserve">Univerza v Novi Gorici </t>
  </si>
  <si>
    <t>1540-007</t>
  </si>
  <si>
    <t>Griša Močnik</t>
  </si>
  <si>
    <t>Raman Lidar</t>
  </si>
  <si>
    <t>Podatki dostopni po dogovoru s skrbnikom</t>
  </si>
  <si>
    <t>Contact responsible person for data</t>
  </si>
  <si>
    <t>Meritve aerosolov v atmosferi</t>
  </si>
  <si>
    <t>Atmospheric monitoring</t>
  </si>
  <si>
    <t>40EUR/uro</t>
  </si>
  <si>
    <t>0% letno</t>
  </si>
  <si>
    <t>4% nabavne vrednost letno</t>
  </si>
  <si>
    <t>1700 raziskovalnih ur kategorije D</t>
  </si>
  <si>
    <t>73100 EUR/ letno (43 EUR/uro)</t>
  </si>
  <si>
    <t>https://www.ung.si/sl/raziskave/center-za-astrofiziko-in-kozmologijo/raziskave-cac/oprema/12-paket/</t>
  </si>
  <si>
    <t>P1-0385</t>
  </si>
  <si>
    <t>Longlong Wang</t>
  </si>
  <si>
    <t>Mobilni lidar za zaznavanje aerosolov v prizemni plasti ozračja</t>
  </si>
  <si>
    <t>Mobile lidar for aerosol detection in the PBL</t>
  </si>
  <si>
    <t>50EUR/uro</t>
  </si>
  <si>
    <t>85000 EUR/ letno (50EUR/uro)</t>
  </si>
  <si>
    <t>https://www.ung.si/sl/raziskave/center-za-astrofiziko-in-kozmologijo/raziskave-cac/oprema/13-paket/</t>
  </si>
  <si>
    <t>Računalniška in eksperimentalna oprema za analizo meritev Observatorija P. Auger</t>
  </si>
  <si>
    <t>IT and experimental equipment for the analysis of the Pierre Auger observatory data</t>
  </si>
  <si>
    <t>Dostop s kvalificiranim digitalnim potrdilom</t>
  </si>
  <si>
    <t>Using valid GRID digital certificate</t>
  </si>
  <si>
    <t>Analiza podatkov</t>
  </si>
  <si>
    <t>Data analysis</t>
  </si>
  <si>
    <t>4287, 4319</t>
  </si>
  <si>
    <t>50 EUR/uro</t>
  </si>
  <si>
    <t>2% nabavne vrednost letno</t>
  </si>
  <si>
    <t>95200 EUR letno (56 EUR/uro)</t>
  </si>
  <si>
    <t>https://www.ung.si/sl/raziskave/center-za-astrofiziko-in-kozmologijo/raziskave-cac/oprema/14-paket/</t>
  </si>
  <si>
    <t>Sergey Vorobyev</t>
  </si>
  <si>
    <t>1540-014</t>
  </si>
  <si>
    <t>P6-0382</t>
  </si>
  <si>
    <t>Franc Marušič</t>
  </si>
  <si>
    <t>Sledilec očesnih premikov</t>
  </si>
  <si>
    <t>Eye-tracker</t>
  </si>
  <si>
    <t>Po začetnem poizvedovanju, v katerem mora potencialni uporabnik napisati tako svoje osnovne podatke kot namen uporabe opreme, kratek opis raziskovalnega problema in čas potreben za opravo raziskav, se v roku enega tedna s potencialnim uporabnikom dogovorimo o vseh podrobnostih izposoje opreme, vključno z možnostjo tehnične in ali strokovne pomoči.</t>
  </si>
  <si>
    <t xml:space="preserve">Following the initial email in which the potential user of this research equipment gives his basic information as weel as a brief explanation of what he wants to do with this equipment and what the main scientific questions behind this is. Within one week we will negotiate with the potential user all the relevant details concerning the equipment rental including optional technical or professional assistence. </t>
  </si>
  <si>
    <t>Sledilec očesnih premikov zaznava in shranjuje poglede oči glede na različne dražljaje na zaslonu. Uporablja se za študije branja, jezikoslovne študije, študije pozornosti itd.</t>
  </si>
  <si>
    <t>Eye-tracker tracks eye movement on various types of screens/objects presented to the subject. It is primarily used in Psycholinguistic research or reading, attention etc.</t>
  </si>
  <si>
    <t>https://www.ung.si/sl/raziskave/center-za-kognitivne-znanosti-jezika/oprema/</t>
  </si>
  <si>
    <t>41 1540/2/2016</t>
  </si>
  <si>
    <t>Oprema za shranjevanje, procesiranje in analizo podatkov</t>
  </si>
  <si>
    <t xml:space="preserve">Equipment for data storage, processing and analysis </t>
  </si>
  <si>
    <t>Analiza in shranjevanje atmosferskih meritev</t>
  </si>
  <si>
    <t>Analysis and storage of atmospheric measurements</t>
  </si>
  <si>
    <t>45 EUR / uro</t>
  </si>
  <si>
    <t>https://www.ung.si/sl/raziskave/center-za-raziskave-atmosfere/projekti/oprema-za-meritve/</t>
  </si>
  <si>
    <t>90/2016</t>
  </si>
  <si>
    <t>Meritev sipanja svetlobe v atmosferi</t>
  </si>
  <si>
    <t>Measurements of light backscattering in the atmosphere</t>
  </si>
  <si>
    <t>33% letno</t>
  </si>
  <si>
    <t>Sun photometer</t>
  </si>
  <si>
    <t>Meritev atmosferske atenuacije</t>
  </si>
  <si>
    <t>Measurements of atmospheric attenuation</t>
  </si>
  <si>
    <t>Artur Stepanov</t>
  </si>
  <si>
    <t>Oprema za elektroencefalografijo in analizo od dogodka odvisnih potencialov ('ERPs')</t>
  </si>
  <si>
    <t>Electroencephalographic equipment for measuring Event Related Potentials (ERP)</t>
  </si>
  <si>
    <t>Oprema je namenjena merjenju in analiziranju električnih signalov, ki jih oddajajo možgani na različnih območjih človeškega lasišča v povezavi z reakcijo osebe na jezikovne dražljaje. Uporablja se v psiholingvističnih raziskavah razumevanja stavkov med branjem ali poslušanjem.</t>
  </si>
  <si>
    <t>The equipment is intended for measuring and analysis of electrical signals emitted by the brain at various regions of the human scalp in connection with the person's reaction to linguistic stimuli. It is used in Psycholinguistic research on sentence comprehension during reading or listening.</t>
  </si>
  <si>
    <t>41/1540
/	018
/2019</t>
  </si>
  <si>
    <t>1540-003</t>
  </si>
  <si>
    <t>I0-0033</t>
  </si>
  <si>
    <t>Jurij Urbančič</t>
  </si>
  <si>
    <t>Čista soba z lasersko litografijo</t>
  </si>
  <si>
    <t>Clean Room with laser lithography</t>
  </si>
  <si>
    <t>po dogovoru</t>
  </si>
  <si>
    <t>oral agreement</t>
  </si>
  <si>
    <t>čista soba , opremljena z lasersko litografijo</t>
  </si>
  <si>
    <t>clean room which includes laser lithography</t>
  </si>
  <si>
    <t>http://www-lfos.ung.si/list-of-equipment/clean-room</t>
  </si>
  <si>
    <t>Vadym Tkachuk</t>
  </si>
  <si>
    <t>1540-010</t>
  </si>
  <si>
    <t>Branka Mozetič Vodovpivec</t>
  </si>
  <si>
    <t>Plinski kromatograf z masno selektivnim detektorjem in sistemom za vnos tekočega vzorca, vzorca iz parne faze, SPME in termično desorbcijo</t>
  </si>
  <si>
    <t>Gas chromatograph coupled with mass spectrometric detection combined with the robotic system for the inputs of liquid and vapor phase samples and for the inputs by means of SPME and thermal desorption</t>
  </si>
  <si>
    <t xml:space="preserve"> Sistem GC-MS v kombinaciji z večnamenskim avtomatskim vzorčevalnikom/robotom za pripravo vzorcev za analizo in iniciranjem je namenjen za analizi širokega spektra kemijskih spojin v različnih bioloških in okoljskih vzorcih.</t>
  </si>
  <si>
    <t>The GC-MS system in combination with a multi-purpose automatic sampler / robot for sample preparation for analysis and injection is is designed to analyze a wide range of chemical compounds in various biological and environmental samples.</t>
  </si>
  <si>
    <t>http://www.ung.si/sl/raziskave/center-za-raziskave-vina/raziskovalna-oprema/</t>
  </si>
  <si>
    <t>1540/6/2020</t>
  </si>
  <si>
    <t>Guillaume Antalick</t>
  </si>
  <si>
    <t xml:space="preserve">Analize v okviru NFM/EGP razpisa za regionalni razvoj </t>
  </si>
  <si>
    <t>Mitja Martelanc</t>
  </si>
  <si>
    <t>Oprema za razvoj ramanskega lidarja observatorija CTA</t>
  </si>
  <si>
    <t>Equipment for R&amp;D of the CTA Raman Lidar</t>
  </si>
  <si>
    <t>Meritve atmosferskih lastnosti nad observatorijem CTA</t>
  </si>
  <si>
    <t>Measurements of atmospheric properties above the CTA observatory</t>
  </si>
  <si>
    <t>7922, 7923, 7924</t>
  </si>
  <si>
    <t>20% letno</t>
  </si>
  <si>
    <t>56 EUR/uro</t>
  </si>
  <si>
    <t>https://www.ung.si/sl/raziskave/center-za-astrofiziko-in-kozmologijo/raziskave-cac/oprema/18-paket/</t>
  </si>
  <si>
    <t>3,4,5/2020</t>
  </si>
  <si>
    <t>Sistem za čiščenje s plasmo</t>
  </si>
  <si>
    <t>Plasma cleaning system</t>
  </si>
  <si>
    <t>čiščenje vzorcev, aktivacija površin, jedkanje</t>
  </si>
  <si>
    <t>sample cleaning, surface activation, etching</t>
  </si>
  <si>
    <t>1540-011</t>
  </si>
  <si>
    <t>P2-0412</t>
  </si>
  <si>
    <t>Matjaž Valant</t>
  </si>
  <si>
    <t>Napredni rentgenski difraktometer</t>
  </si>
  <si>
    <t>Advanced x-ray diffractometer</t>
  </si>
  <si>
    <t>Za dostop do opreme kontaktirajte Andraža Mavriča (andraz.mavric@ung.si) z opisom predvidenega eksperimenta.
Minimalen čas dostopa 1 ura. Po odobritvi eksperimenta se dostop praviloma uredi v roku enega tedna.</t>
  </si>
  <si>
    <t xml:space="preserve">For access to the equipment, contact Andraž Mavrič (andraz.mavric@ung.si) with a description of the planned experiment.
Minimum access time 1 hour. Once the experiment is approved, access is usually arranged within a week. </t>
  </si>
  <si>
    <t>Meritve praškastih vzorcev: standardna Bragg-Bretano geometrija, geometrija s paralelnim žarkom, meritve z visokotemperaturnim nastavkom. Meritve tankih filmov: standardna Bragg-Bretano geometrija, geometrija s paralelnim žarkom, meritve z nizkim kotom vpadnega žarka (GID), odboj x-žarkov (XRR), meritve z visokotemperaturnim nastavkom, analiza orientacije kristalitov (Pole figure), analiza preferenčne orientacije (Rocking curve), analiza epitaksialnih filmov (Reciprocal space mapping). Sipanje rentgenskih žarkov pri nizkih kotih (SAXS).</t>
  </si>
  <si>
    <t xml:space="preserve">Measurements of powder samples: standard Bragg-Brittany geometry, parallel beam geometry, high temperature measurements. Thin film measurements: standard Bragg-Brittany geometry, parallel beam geometry, grazing incidence measurements (GID), x-ray reflectivity (XRR), high temperature measurements, pole figure, rocking curve, reciprocal space mapping. Small angle X-ray scattering (SAXS). </t>
  </si>
  <si>
    <t>https://www.ung.si/sl/raziskave/laboratorij-za-raziskave-materialov/oprema/xrd-dostop/</t>
  </si>
  <si>
    <t>Tina Škorjanc</t>
  </si>
  <si>
    <t>J2-2498</t>
  </si>
  <si>
    <t>Andraž Mavrič</t>
  </si>
  <si>
    <t>1540-012</t>
  </si>
  <si>
    <t xml:space="preserve">Barbara Ressel </t>
  </si>
  <si>
    <t>Elektronski analizator za izvajanje meritev kotno ločljive fotoemisijske spektroskopije in eksperimentalna komora</t>
  </si>
  <si>
    <t>Electronic Analyser and Experimental Chamber</t>
  </si>
  <si>
    <t xml:space="preserve">Meritev fotoelektronov </t>
  </si>
  <si>
    <t xml:space="preserve">Measurement of photoelectrons </t>
  </si>
  <si>
    <t>200 EUR/uro</t>
  </si>
  <si>
    <t>10% nabavne vrednost letno</t>
  </si>
  <si>
    <t>https://www.ung.si/sl/raziskave/laboratorij-za-kvantno-optiko/raziskovalna-oprema/</t>
  </si>
  <si>
    <t>LKO</t>
  </si>
  <si>
    <t>1540-001</t>
  </si>
  <si>
    <t>Ario De Marco</t>
  </si>
  <si>
    <t>FLOW-CYTOMETER</t>
  </si>
  <si>
    <t>Analiza  celičnih populacij</t>
  </si>
  <si>
    <t>Analyze cell populations</t>
  </si>
  <si>
    <t>42.5EUR/uro</t>
  </si>
  <si>
    <t>15.80 / uro</t>
  </si>
  <si>
    <t>https://www.ung.si/sl/raziskave/laboratorij-za-vede-o-okolju-in-zivljenju/oprema/</t>
  </si>
  <si>
    <t>2019/153 (sklep)</t>
  </si>
  <si>
    <t xml:space="preserve"> P4-0107</t>
  </si>
  <si>
    <t>Dorota Korte</t>
  </si>
  <si>
    <t>Večnamenski optotermični spektrometer</t>
  </si>
  <si>
    <t>Multipurpose optothermal spectrometer</t>
  </si>
  <si>
    <t>Za neporušeno ter nekontakto karakterizacijo materialov v okviru različnih projektov</t>
  </si>
  <si>
    <t>For non contact and non destructive characterization of materials in the framework of different projects</t>
  </si>
  <si>
    <t>68.4EUR/uro</t>
  </si>
  <si>
    <t>41.8 / uro</t>
  </si>
  <si>
    <t>2020/025</t>
  </si>
  <si>
    <t>Saim Mustafa Emin</t>
  </si>
  <si>
    <t>Adosrpcijski analizator</t>
  </si>
  <si>
    <t>Adsorption analyzer</t>
  </si>
  <si>
    <t>Za dostop do opreme kontaktirajte Saim Emin (saim.emin@ung.si) z opisom predvidenega eksperimenta.
Minimalen čas dostopa 2 ura. Po odobritvi eksperimenta se dostop praviloma uredi v roku enega tedna.</t>
  </si>
  <si>
    <t xml:space="preserve">For access to the equipment, contact Saim Emin (saim.emin@ung.si) with a description of the planned experiment.
Minimum access time 2 hour. Once the experiment is approved, access is usually arranged within a week. </t>
  </si>
  <si>
    <t>Fizisorpcije meritve praškastih vzorcev: merjenje specifične površine in merjenje volumna/velikost por. Kemisorpcijske meritve praškastih vzorcev s pomočjo: temperaturno programirno desorpcije, temperaturno programirno redukcije/oksidacije, in pulzne tiracije.</t>
  </si>
  <si>
    <t>Physisorption measurements of powder samples: mesaurements of specific surface area and pore volume/sizes. Chemisorption measurement of powder samples: temperature programmed desorption, temperature programmed oxidation/reduction, pulse titration, vapor sorption studies.</t>
  </si>
  <si>
    <t>https://www.ung.si/sl/raziskave/laboratorij-za-raziskave-materialov/oprema/</t>
  </si>
  <si>
    <t>P20-20</t>
  </si>
  <si>
    <t>N2-0221</t>
  </si>
  <si>
    <t>Saim Emin</t>
  </si>
  <si>
    <t>Blaž Belec</t>
  </si>
  <si>
    <t>Egon Pavlica</t>
  </si>
  <si>
    <t>Vrstični mikroramanski sistem</t>
  </si>
  <si>
    <t>Scanning micro-Raman spectroscopy</t>
  </si>
  <si>
    <t>kontaktirajte Egona Pavlico (egon.pavlica@ung.si).</t>
  </si>
  <si>
    <t>contact Egon Pavlica (egon.pavlica@ung.si)</t>
  </si>
  <si>
    <t>Ramanska spektroskopija z velikostjo žarka 2 mikrometra. Možnost rastrskega zajemanja spektrov. Avtomatsko rastrsko slikanje. Valovna dolžina vzbujevalnega žarka 532nm.</t>
  </si>
  <si>
    <t>Raman spectroscopy on the resolution of 2 micrometers. Possibility to raster-scan and aquire spectra automaticaly. Wavelength of excitation laser 532nm.</t>
  </si>
  <si>
    <t>http://www-lfos.ung.si/list-of-equipment/microraman</t>
  </si>
  <si>
    <t>P20-021</t>
  </si>
  <si>
    <t xml:space="preserve">P1-0385 </t>
  </si>
  <si>
    <t>Sistem za meritve aerosolov na regionalni ravni</t>
  </si>
  <si>
    <t>System for aerosol measurements on the regional level</t>
  </si>
  <si>
    <t>Za dostop do opreme kontaktirajte Griša Močnika (grisa.mocnik@ung.si) z opisom predvidenega eksperimenta.
Minimalen čas dostopa 2 dni. Po odobritvi eksperimenta se dostop praviloma uredi v roku dveh tednov.</t>
  </si>
  <si>
    <t xml:space="preserve">For access to the equipment, contact Griša Močnik (grisa.mocnik@ung.si) with a description of the planned experiment.
Minimum access time 2 days Once the experiment is approved, access is usually arranged within two weeks. </t>
  </si>
  <si>
    <t xml:space="preserve">Meritve elementarne sestave (XRF) in velikostnih porazdelitev (DMA/CPC) aerosolov s časovno resolucijo med 5 min in nekaj ur, odvisno od koncentracije v zunanjem zraku. </t>
  </si>
  <si>
    <t>Measurement of elemental composition (XRF) and size distribution (DMA/CPC) of aerosols with the time resolution between 5 min and several hourse, depending on the ambient concentrations.</t>
  </si>
  <si>
    <t>8673, 8674</t>
  </si>
  <si>
    <t>www.ung.si</t>
  </si>
  <si>
    <t>Iain Rober White</t>
  </si>
  <si>
    <t>Sistem za vzorčenje sape</t>
  </si>
  <si>
    <t>Breath Sampling System</t>
  </si>
  <si>
    <t xml:space="preserve">Za dostop do opreme kontaktirajete Iaina R. Whita (iain.white@ung.si). Časovna dostopnost in način vzorčevanja je po predhodnem dogovorom z odogovorno osebo. </t>
  </si>
  <si>
    <t xml:space="preserve">For access to equipment contact Iain White (iain.white@ung.si) Timeframe and type of sampling will be decided by prior agreement </t>
  </si>
  <si>
    <t>Vzorčenje izdihane človeške sape vzorčnim osebkom (starostna skupina, način življenja, izpostavlejnost onesnažilom). Ciljne komponente, ki jih želimo detektirati v preiskovalni izdihani sapi se lovijo v adsorpcijske kartuše, ki so predhodno kondicionirane v za to posebej namenjeni pečici. Sistem poleg vsebuje še sistem za pripravo standardnih kalibracijskih kartuš, S pomočjo katerega želene komponente določenih koncentracij adsorbiramo na adsorpcijske kartuše.</t>
  </si>
  <si>
    <t>Sampling of exhaled human breath from sample subjects (profiled by age group, health, exposure to pollutants). Target analytes in exhaled breath are captured on adsorption cartridges that are pre-conditioned in a specially designed oven. The system also contains a unit for the preparation of standard calibration cartridges, so desired components of fixed concentrations can be pre-sorbed on to sampling cartridges.</t>
  </si>
  <si>
    <t>https://ung.si/sl/raziskave/laboratorij-za-vede-o-okolju-in-zivljenju/oprema/sistem-za-vzorcenje-sape/</t>
  </si>
  <si>
    <t>P20-025</t>
  </si>
  <si>
    <t>Iain R. White</t>
  </si>
  <si>
    <t xml:space="preserve"> CELICA, biomedicinski center, d.o.o.</t>
  </si>
  <si>
    <t>03702</t>
  </si>
  <si>
    <t>Kamera EM-CCD iXON DU-885</t>
  </si>
  <si>
    <t>Camera EM-CCD iXON DU-885</t>
  </si>
  <si>
    <t>30 eur/uro</t>
  </si>
  <si>
    <t>http://celica.si/lab.php?id=7</t>
  </si>
  <si>
    <t>Kamera EM-CCD iXON DU-997</t>
  </si>
  <si>
    <t>Camera EM-CCD iXON DU-997</t>
  </si>
  <si>
    <t>Nanomehanooptična mikroskopija</t>
  </si>
  <si>
    <t>Nanomchanooptical microscopy</t>
  </si>
  <si>
    <t>Oprema za hitro zajemanje AWX/3543/P</t>
  </si>
  <si>
    <t>Equipment for fast data acquisition AWX/3543/P</t>
  </si>
  <si>
    <t>Zeis LSM 700 - konfokalni mikroskop</t>
  </si>
  <si>
    <t>Zeis LSM 700 - confocal microscope</t>
  </si>
  <si>
    <t>Univerza na Primorskem, Inštitut Andrej Marušič</t>
  </si>
  <si>
    <t>P1-0294</t>
  </si>
  <si>
    <t>Tomaž pisanski</t>
  </si>
  <si>
    <t>Mobilna integruirana vzorčevalno meteorološka postaja</t>
  </si>
  <si>
    <t>Mobile integrated meteorological station</t>
  </si>
  <si>
    <t>Merilna naprava je namenjena merjenju meteoroloških parametrov in meritvi kakovosti zraka.</t>
  </si>
  <si>
    <t>Equipment is intended for meteorological measurments and for monitoring of air pollution</t>
  </si>
  <si>
    <t>Meteorološke meritve in meritve kakovosti zraka – PM10.</t>
  </si>
  <si>
    <t>meteorological measurements and monitoring of air pollution</t>
  </si>
  <si>
    <t>110,113,120,124,127,128</t>
  </si>
  <si>
    <t>http://www.iam.upr.si/sl/oddelki/ot/raziskovalna-oprema/</t>
  </si>
  <si>
    <t>Pogodba z gospodarstvom</t>
  </si>
  <si>
    <t>Jure Praznikar, Miha Perosa</t>
  </si>
  <si>
    <t>Sensum, sistemi z računalniškim vidom d.o.o.</t>
  </si>
  <si>
    <t>2294-001</t>
  </si>
  <si>
    <t>dr. Rok Bernard</t>
  </si>
  <si>
    <t>18172</t>
  </si>
  <si>
    <t>HAAS CNC</t>
  </si>
  <si>
    <t>Do opreme dostopajo vsi naši zaposleni raziskovalci</t>
  </si>
  <si>
    <t>Our employed research team has full access to this research equipment.</t>
  </si>
  <si>
    <t>Za namene izboljšanja naših storitev; raziskav in razvoja</t>
  </si>
  <si>
    <t>For the purpose of improvement of our activities; research &amp; development</t>
  </si>
  <si>
    <t>http://www.sensum.eu/</t>
  </si>
  <si>
    <t>Sensum</t>
  </si>
  <si>
    <t>Javni zavod Republike Slovenije za varstvo kulturne dediščine</t>
  </si>
  <si>
    <t>L1-5453</t>
  </si>
  <si>
    <t>Polonca Ropret</t>
  </si>
  <si>
    <t>Raman komponenta</t>
  </si>
  <si>
    <t>Combined Raman - FTIR spectrometer coupled to a microscope</t>
  </si>
  <si>
    <t>Oprema je dostopna po predhodnem dogovoru s skrbnikom opreme. Kontakt po elektronski pošti: polona.ropret@zvkds.si Cena ure: 100 Eur + DDV za ramansko komponento in 70 Eur + 20% DDV za FTIR komponento</t>
  </si>
  <si>
    <t xml:space="preserve">The research equipment is available after consensus with its caretaker that can be done by e-mail: polona.ropret@rescen.si . The price per hour is 100 Eur + DDV. </t>
  </si>
  <si>
    <t>Oprema je namenjena za spektroskopsko analizo materialov. Ramanska komponenta ima v svoji konfiguraciji 5 valovnih dolžin za vzbujanje, tako da omogoča analizo velikega števila različnih materialov. Valovne dolžine laserjev za vzbujanje: 785, 633, 514, 488 in 458 nm.</t>
  </si>
  <si>
    <t>100 €+20% DDV</t>
  </si>
  <si>
    <t>www.zvkds.si</t>
  </si>
  <si>
    <t>FTIR komponeta</t>
  </si>
  <si>
    <t>70 € +20% DDV</t>
  </si>
  <si>
    <t>Univerza v Mariboru, Medicinska fakulteta</t>
  </si>
  <si>
    <t>Marjan Slak Rupnik</t>
  </si>
  <si>
    <t>Dvofotonski laser Coherent Chameleon Ultra II</t>
  </si>
  <si>
    <t>Two-photon laser Chameleon Ultra II</t>
  </si>
  <si>
    <t>Oprema je nameščena kot del centra za nelinerano mikroskopijo - predhodni telefonski dogovor s predstojnikom Inštituta za fiziologijo, doc. dr. Andražem Stožerjem</t>
  </si>
  <si>
    <t>Access to equiptment that is part of the center for nonlinear mikroscopy may be granted by a preceding telephone call with Head of Institute of Physiology, Assist. Prof. Andraž Stožer, MD, PhD</t>
  </si>
  <si>
    <t xml:space="preserve">Nelinearna mikroskopija. Mirkoskopija z dvo- in multifotonsko ekscitacijo. </t>
  </si>
  <si>
    <t>Non-linear microscopy. Two- and multiphoton excitation microscopy.</t>
  </si>
  <si>
    <t>1936, 2170</t>
  </si>
  <si>
    <t>https://mf.um.si/attachments/article/3449/PRESENTATION%20OF%20LABORATORIES%20OF%20THE%20FACULTY%20OF%20MEDICINE%20%20OF%20THE%20UNIVERSITY%20OF%20MARIBOR.pdf</t>
  </si>
  <si>
    <t>P3-0396</t>
  </si>
  <si>
    <t>Člani programske skupine, MR Paradiž, MR Sluga</t>
  </si>
  <si>
    <t>N3-0170</t>
  </si>
  <si>
    <t>Člani projektne skupine</t>
  </si>
  <si>
    <t>N3-0133</t>
  </si>
  <si>
    <t>Pokončni konfokalni mikroskopski sistem LEICA SP5</t>
  </si>
  <si>
    <t>Upright confocal microscope system LEICA SP5</t>
  </si>
  <si>
    <t xml:space="preserve">Nelinearna mikroskopija. Mikroskopija živih celic. Mikroskopija časovnih vrst. Razlikovanje več barvil.   </t>
  </si>
  <si>
    <t>Non-linear microscopy.  Live cell imaging. Time lapse imaging. Multicolor dye discrimination.</t>
  </si>
  <si>
    <t>2861, 2862</t>
  </si>
  <si>
    <t>Maver Uroš</t>
  </si>
  <si>
    <t>Sistem Vitaprint za 3D BIOTISKANJNE</t>
  </si>
  <si>
    <t>Vitaprint 3D bioprinter</t>
  </si>
  <si>
    <t>Oprema je nameščena kot del Inštituta za biomedicinske vede - predhodni telefonski dogovor s predstojnikom Inštituta za biomedicinske vede, izr. Prof. dr. Uroš Maver</t>
  </si>
  <si>
    <t>The equipment is installed as part of the Institute of Biomedical Sciences - preliminary telephone agreement with the head of the Institute of Biomedical Sciences, Assoc. Prof. dr. Uroš Maver</t>
  </si>
  <si>
    <t>3D biotiskanje različnih polimernih materialov za namene biomedicinskega inženirstva (regenerativna medicina, in vitro modeli boleznih in tkiv)</t>
  </si>
  <si>
    <t>3D bioprinting of various polymeric materials for biomedical engineering purposes (regenerative medicine, in vitro models of diseases and tissues)</t>
  </si>
  <si>
    <t>https://ibv.mf.um.si/oprema/</t>
  </si>
  <si>
    <t>P3-0036, I0-0029, J1-2470, J3-2538, L4-1843, J3-1762, J2-1725, J1-9169, MR-Marko Milojević, MR-Jernej Vajda</t>
  </si>
  <si>
    <t>Vključeni raziskovalci</t>
  </si>
  <si>
    <t>Multipleksibilni imunološki analizator</t>
  </si>
  <si>
    <t>Multiplex Immunology Analyser</t>
  </si>
  <si>
    <t>Luminexova tehnologija xMAP združuje napredne fluidiko, optiko in digitalno obdelavo signalov z tehnologijo mikrokroglic za multipleksibilno analizo. Tehnologija xMAP s prilagodljivo zasnovo odprte arhitekture je lahko konfigurirana tako, da hitro, stroškovno učinkovito in natančno izvede analizo široke palete proteinov ali nukleinskih kislin. xMAP tehnologija se pogosto uporablja v klinični diagnostiki za uporabo pri nalezljivih boleznih, molekularni genetiki, farmakogenetiki, imunologiji in avtoimunskih boleznih.</t>
  </si>
  <si>
    <t>Luminex xMAP technology combines advanced fluidics, optics and digital signal processing with microsphere technology for multiplexed analysis. The xMAP technology, with its flexible open architecture design, can be configured to perform fast, cost-effective and accurate analysis of a wide range of proteins or nucleic acids. xMAP technology is widely used in clinical diagnostics for applications in infectious diseases, molecular genetics, pharmacogenetics, immunology and autoimmune diseases.</t>
  </si>
  <si>
    <t>Kriostat Cyrostar NX50 OPH</t>
  </si>
  <si>
    <t>Cyrostar NX50 OPH cryostat</t>
  </si>
  <si>
    <t xml:space="preserve">CryoStar NX50 omogoča hitro in varno pripravo tkivnih rezin (skupaj z ogrodjem) z ohranjenostjo strukture in epitopov za naknadno imunohistološko barvanje. Zaradi prostorne komore kot tudi izjemnega hladilnega sistema, se lahko v enem postopku pripravi do 18 vzorcev, ki se znotraj kriokomore tudi hranijo, kar občutno skrajša čas priprave in porabo energije. </t>
  </si>
  <si>
    <t xml:space="preserve">The CryoStar NX50 allows the rapid and safe preparation of tissue sections (including scaffold) with preserved structure and epitopes for subsequent immunohistological staining. Due to the spacious chamber as well as the outstanding cooling system, up to 18 samples can be prepared in one procedure and stored inside the cryochamber, significantly reducing preparation time and energy consumption. </t>
  </si>
  <si>
    <t>Boštjan Vihar</t>
  </si>
  <si>
    <t>Nadgradnja za mikroskopa Leica DMi 6000 B z moduli za robotizacijo in inkubacijo - Motorizirana mizica in programska oprema (Leica); Inkubacijski moduli za zagotavljanje in vzdrževanje pogojev za celično kulturo (Okolab)</t>
  </si>
  <si>
    <t>Leica DMi 6000 B Microscope Upgrade with Robotization and Incubation Modules - Motorized Stage and Software (Leica); Incubation modules for providing and maintaining conditions for cell culture (Okolab)</t>
  </si>
  <si>
    <t>Souporaba raziskovalne opreme je mogoča v prostih terminih. Poizvedbo s kratkim opisom poskusa (značilnosti vzorca, trajanje in željena oblika rezultatov) pošljite na bostjan.vihar@um.si</t>
  </si>
  <si>
    <t>Shared use of research equipment is possible during free time slots. Send an inquiry with a short description of the experiment (characteristics of the sample, duration and desired format of the results) to bostjan.vihar@um.si</t>
  </si>
  <si>
    <t>- spremljanje živih vzorcev v svetlem polju in fluorescenci
- šivanje slik po X,Y in Z oseh
- vzrdževanje viabilnosti bioloških vzorcev čez daljše obdobje</t>
  </si>
  <si>
    <t>- bright field and fluorescence monitoring of living samples
- stitching images along the X, Y and Z axes
- maintaining the viability of biological samples over a longer period"</t>
  </si>
  <si>
    <t>P20-161</t>
  </si>
  <si>
    <t>P3-0036, I0-0029, J1-2470, J3-2538, J3-1762, J3-4523, L7-4494, J7-4492, J3-4524, MR-Jernej Vajda</t>
  </si>
  <si>
    <t>Univerza na Primorskem Fakulteta za vede o zdravju</t>
  </si>
  <si>
    <t>2413-001</t>
  </si>
  <si>
    <t>I0-0035</t>
  </si>
  <si>
    <t>Katja Bezek</t>
  </si>
  <si>
    <t>Mikropretočni sistem/inkubator za gojenje celičnih kultur, bakterij, kvasovk ter sferoidov z možnostjo kontrole temperature, pretoka medija in z možnostjo avtomatizirane fluorescentne mikroskopije</t>
  </si>
  <si>
    <t>Microfluidic system</t>
  </si>
  <si>
    <t>Mikropretočni sistem CellASIC ONIX2 se nahaja na Onkološkem inštitutu, Zaloška cesta 2, 1000 Ljubljana. Nahaja se na pultu in je povezan z računalnikom. Poskus poteka v komercialno dostopnih ploščicah, primernih za napravo, ki se priklopijo na nastavek naprave in vakumsko zaprejo. Nadzor sistema je mogoč preko programske opreme na računalniku.</t>
  </si>
  <si>
    <t>The CellASIC ONIX2 microfluidic system is located at the Institute of Oncology, Zaloška 2, SI-1000 Ljubljana on the counter, connected to the computer. The experiment takes place in commercially available plates suitable for the device. The plates are connected to the device and vacuum sealed prior to experiment. System monitoring is possible through the computer software.</t>
  </si>
  <si>
    <t>Mikropretočni sistem CellASIC ONIX2 omogoča nadzor pretoka raztopin, temperature in atmosfere neposredno spremljanje dogajanja preko mikroskopa. Omogoča delo s celicami v suspenziji in s pritrjenimi celicami; spremljanje diferenciacije in odziva različnih celičnih linij v času, določanje delovanja protimikrobnih sredstev, spremljanje in preprečevanje tvorbe biofilma, določanje interakcij patogenih mikroorganizmov na modelu celičnih linij.</t>
  </si>
  <si>
    <t>The CellASIC ONIX2 microfluidic system enables monitoring of the flow, temperature and atmosphere and the direct monitoring of the experiment through the microscope. It allows working with cells in suspension and with attached cells; monitoring the differentiation and response of cell lines in time, determining the action of antimicrobial agents, monitoring and preventing the formation of biofilm, determining the interactions of pathogenic microorganisms on the cell line model.</t>
  </si>
  <si>
    <t xml:space="preserve">https://fvz.upr.si/raziskovanje/# </t>
  </si>
  <si>
    <t>Paket 16 - 183</t>
  </si>
  <si>
    <t>Nejc Šarabon</t>
  </si>
  <si>
    <t>Ultrazvočni aparat MINDRAY RESONA 7</t>
  </si>
  <si>
    <t>The MINDRAY RESONA 7 ultrasound</t>
  </si>
  <si>
    <t xml:space="preserve">Ultrazvočni aparat MINDRAY RESONA 7 se nahaja na UP FVZ (lokacija Laboratorij Bori). Celovit sistem je računalniško in programsko podprt. Pripadajoče sonde in potrošni material so nameščeni na namenskem vozičku in delujejo kot celovit sistem. Skladno z notranjimi pravili uporabe raziskovalne opreme, poteka dostop do opreme na naslednji način: dopis predstojniku katedre za kineziologijo + koordinatorju uporabe opreme - usklajevanje urnikov uporabe.    </t>
  </si>
  <si>
    <t xml:space="preserve">The Mindray Resona 7 ultrasound is located at UP FVZ (location Laboratory Bori). The complete system is computer and software supported. The associated probes and consumables are mounted on a dedicated trolley and act as a complete system. In accordance with the internal rules for the use of research equipment, access to the equipment is as follows: letter to the head of the Department of Kinesiology + coordinator of the use of equipment - coordination of use schedules. </t>
  </si>
  <si>
    <t>Ultrazvočni aparat MINDRAY RESONA 7
omogoča raziskovanje na naslednjih
področjih:
- geometrijske lastnosti in trdnost/togost mišičnovezivnih struktur,
- urinarnega in vaskularnega sistema,
- telesne sestave – sestave telesnih tkiv pri človeku. Ultrazvok bo pripomogel k analizi in varovanju zdravja populacije v različnih življenjskih obdobjih (otroci in mladostniki, aktivna populacija, starostniki), k razvoju znanosti in stroke na področju zdravja ter k združevanju več znanstvenih in strokovnih disciplin.</t>
  </si>
  <si>
    <t xml:space="preserve">The MINDRAY RESONA 7 ultrasound
enables research in the following areas:
- stiffness and morphological properties of muscle-tendon complexes,
- urinary and vascular system,
- human body (tissue) composition. Ultrasound will help to analyze and protect the health of the population at different stages of life (children and adolescents, active population, the elderly), to develop science and profession in the field of health and to combine several scientific and professional disciplines. </t>
  </si>
  <si>
    <t>Paket 18 - 90</t>
  </si>
  <si>
    <t>Šarabon</t>
  </si>
  <si>
    <t>L5-1845</t>
  </si>
  <si>
    <t>Voglar, Šarabon, Kozinc, Smajla</t>
  </si>
  <si>
    <t>Univerza v Mariboru, Fakulteta za naravoslovje in matematiko</t>
  </si>
  <si>
    <t>2547-022</t>
  </si>
  <si>
    <t>dr. Uroš Tkalec</t>
  </si>
  <si>
    <t>Optična pinceta z modulom za fluorescenco</t>
  </si>
  <si>
    <t>Optical tweezers with a fluorescence module</t>
  </si>
  <si>
    <t>Za dostop do opreme prosim pošlji email na uros.tkalec@um.si s kratkim opisom predvidenega dela in oceno časa, ki je potreben za dokončanje le tega.</t>
  </si>
  <si>
    <t>In order to access the equipment please write an email to uros.tkalec@um.si with a brief description of the work planed and the approximate time needed to complete it.</t>
  </si>
  <si>
    <t>Optična pinceta je raziskovalna naprava, ki uporablja zelo zgoščen laserski žarek z namenom zagotoviti privlačno ali odbojno silo (tipično velikostnega reda pN) odvisno od razlike v lomnem količniku za držanje in premikanje mikroskopsko majhnih dielektričnih predmetov. Na Inštitutu za fiziko jo uporabljamo za raziskovalne in izobraževalne namene.</t>
  </si>
  <si>
    <t>Optical tweezers are a scientific instrument that uses a highly-focused laser beam to provide an attractive or repulsive force (typically on the order of pN), depending on the refractive index mismatch to physically hold and move microscopic dielectric objects. At the Institute of Physics this equipment is used for research and educational purposes.</t>
  </si>
  <si>
    <t>15987, 16356</t>
  </si>
  <si>
    <t>https://www.fnm.um.si/index.php/raziskovalna-dejavnost/institut-za-fiziko/</t>
  </si>
  <si>
    <t>Uroš Tkalec, Rok Štanc</t>
  </si>
  <si>
    <t>Univerza v Mariboru, Fakulteta za energetiko</t>
  </si>
  <si>
    <t>2735-001</t>
  </si>
  <si>
    <t>Miralem Hadžiselimović, Bojan Štumberger</t>
  </si>
  <si>
    <t>20452, 14738</t>
  </si>
  <si>
    <t>ELEKTRIČNI STROJ IN POGON: KONTROLNE ENOTE, NAPAJALNA ENOTA, ELEKTRARNA, MERILNO MESTO 1, MERILNO MESTO</t>
  </si>
  <si>
    <t>ELECTRICAL MACHINE AND DRIVE: CONTROL UNITS, POWER UNIT, POWER PLANT, MEASURING PLACE 1, MEASURING PLACE</t>
  </si>
  <si>
    <t xml:space="preserve">Skrbnik opreme: Miralem Hadžiselimović in Bojan Štumberger
Spletni naslov:  http://fe.um.si/ie/laboratoriji/aplikativno-elektrotehniko/ 
  http://fe.um.si/ie/laboratoriji/elektricne-stroje-in-pogone/ 
Dostop do opreme imajo sodelavci laboratorija za aplikativno elektrotehniko (LAE) in laboratorija za električne stroje in pogone (LESP), ter ostale strokovno usposobljene osebe. Uporaba ali izposoja opreme je možna po predhodnem dogovoru z vodjo laboratorija LAE in LESP (miralem.h@um.si; bojan.stumberger@um.si). Oprema se nahaja v ustrezno varovanem prostoru Inštituta za energetiko, Fakultete za energetiko, Univerze v Mariboru.
</t>
  </si>
  <si>
    <t xml:space="preserve">Equipment administrator: Miralem Hadžiselimović and Bojan Štumberger
Web address:  http://fe.um.si/ie/laboratoriji/aplikativno-elektrotehniko/?lang=en 
  http://fe.um.si/ie/laboratoriji/elektricne-stroje-pogone/?lang=en 
Employees of the Laboratory for Applied Electrical Engineering (LAE) and the Laboratory for Electrical Machines and Drives (LESP), as well as other professionally qualified persons, have access to the equipment. The use or rental of the equipment is possible by prior arrangement with the LAE and LESP leaders (miralem.h@um.si; bojan.stumberger@um.si). The equipment is located in a properly secured area of the Institute of Energy Technology, Faculty of Energy Technology, University of Maribor.
</t>
  </si>
  <si>
    <t>Merilna mesta za razvoj in raziskovanje na področju visoko učinkovitih električnih strojev in pogonov (merilno mesto moči do 160 kW pri hitrosti vrtenja 1500 vrt/min, merilno mesto za merjence moči do 75 kW pri hitrosti vrtenja 6000 vrt/min, merilno mesto za merjence moči do 5 kW z maksimalno hitrostjo vrtenja 30000 vrt/min).</t>
  </si>
  <si>
    <t>Measuring stations for development and research in the field of high-performance electrical machines and drives (160 kW at a rotational speed of 1500 rpm, 75 kW at a rotational speed of 6000 rpm, 5 kW at a rotational speed of 30000 rpm).</t>
  </si>
  <si>
    <t>FE.2015.1. FE.2015.11. FE.2015.12. FE.2015.15.</t>
  </si>
  <si>
    <t>Gorazd Hren</t>
  </si>
  <si>
    <t>3D TISKALNIK ENVISIONTEC PERFACTORY XEDE 3SP</t>
  </si>
  <si>
    <t>ENVISIONTEC PERFACTORY XEDE 3SP 3D PRINTER</t>
  </si>
  <si>
    <t xml:space="preserve">Skrbnik opreme: Gorazd Hren
Spletni naslov:  http://fe.um.si/ie/laboratoriji/cader/
Dostop do opreme imajo sodelavci laboratorija za virtualni inženiring (CADER) in ostale strokovno usposobljene osebe. Uporaba ali izposoja opreme je možna po predhodnem dogovoru z vodjo laboratorija CADER (gorazd.hren@um.si). Oprema se nahaja v ustrezno varovanem prostoru Inštituta za energetiko, Fakultete za energetiko, Univerze v Mariboru.
</t>
  </si>
  <si>
    <t xml:space="preserve">Equipment administrator: Gorazd Hren
Web address:  http://fe.um.si/ie/laboratoriji/virtualni-inzeniring/?lang=en
Employees of the Laboratory for virtual engineering (CADER) and other professionally qualified staff have access to the equipment. The use or rental of the equipment is possible by prior arrangement with the CADER leader (gorazd.hren@um.si). The equipment is located in a properly secured area of the Institute of Energy Technology, Faculty of Energy Technology, University of Maribor.
</t>
  </si>
  <si>
    <t>Visoko kakovosten 3D print; večji kosi do 450x450x450.</t>
  </si>
  <si>
    <t>High-quality 3D print; larger peaces up to 450x450x450.</t>
  </si>
  <si>
    <t>FE.2015.2.</t>
  </si>
  <si>
    <t>Jurij Avsec</t>
  </si>
  <si>
    <t>SISTEM ZA KVANTITATIVNO DOLOČEVANJE VSEBNOSTI V MATERIALU, DOLOČEVANJE KALORIMETRIČNIH VREDNOSTI TRD</t>
  </si>
  <si>
    <t>SYSTEM FOR QUANTITATIVE DETERMINATION OF MATERIAL, DETERMINATION OF CALORIMETRIC VALUES</t>
  </si>
  <si>
    <t xml:space="preserve">Skrbnik opreme: Jurij Avsec
Spletni naslov: http://fe.um.si/ie/laboratoriji/termomehaniko-termoenergetiko-in-nanotehnologije/ 
Dostop do opreme imajo sodelavci laboratorija za termomehaniko, termoenergetiko in nanotehnologije (LTTN) in ostale strokovno usposobljene osebe. Uporaba ali izposoja opreme je možna po predhodnem dogovoru z vodjo laboratorija LTTN (jurij.avsec@um.si). Oprema se nahaja v ustrezno varovanem prostoru Inštituta za energetiko, Fakultete za energetiko, Univerze v Mariboru.
</t>
  </si>
  <si>
    <t xml:space="preserve">Equipment administrator: Jurij Avsec
Web address: http://fe.um.si/ie/laboratoriji/thermomechanics-%e2%80%a8applied-thermal-energy-technologies-%e2%80%a8and-nanotechnologies/?lang=en
Employees of the Laboratory for Thermomechanics, Applied Thermal Energy Technologies and Nanotechnologies (LTTN) and other professionally qualified staff have access to the equipment. The use or rental of the equipment is possible by prior arrangement with the LTTN leader (jurij.avsec@um.si). The equipment is located in a properly secured area of the Institute of Energy Technology, Faculty of Energy Technology, University of Maribor.
</t>
  </si>
  <si>
    <t>Eksperimentalno raziskovalno delo na področju termodinamike.</t>
  </si>
  <si>
    <t>Experimental research work in thermodynamics.</t>
  </si>
  <si>
    <t>FE.2015.3.</t>
  </si>
  <si>
    <t>Sebastijan Seme</t>
  </si>
  <si>
    <t>POLJE SONČNIH ELEKTRARN (SLEDILNE SONČNE ELEKTRARNE) S SENZORIKO</t>
  </si>
  <si>
    <t>SOLAR POWER PLANTS (TRACKING SOLAR POWER PLANTS) WITH SENSOR SYSTEM</t>
  </si>
  <si>
    <t xml:space="preserve">Skrbnik opreme: Sebastijan Seme
Spletni naslov: http://fe.um.si/ie/oprema/ove/ 
Dostop do opreme imajo vsi sodelavci zaposleni na Fakulteti za energetiko, Univerze v Mariboru in ostale strokovno usposobljene osebe. Dostop do opreme je možen po predhodnem dogovoru s skrbnikom opreme (sebastijan.seme@um.si). Oprema se nahaja v ustrezno varovanem območju Inštituta za energetiko, Fakultete za energetiko, Univerze v Mariboru.
</t>
  </si>
  <si>
    <t xml:space="preserve">Equipment administrator: Sebastijan Seme
Web address: http://fe.um.si/ie/oprema/photovoltaic-tracking-systems/?lang=en 
All employees at the Faculty of Energy, University of Maribor, and other professionally qualified persons have access to the equipment. Access to the equipment is possible by prior arrangement with the equipment administrator (sebastijan.seme@um.si). The equipment is located in a properly secured area of the Institute of Energy Technology, Faculty of Energy Technology, University of Maribor.
</t>
  </si>
  <si>
    <t>Sončne elektrarne skupne inštalirane moči 55 kW. Pri tem so uporabljeni različni tipi sončnih modulov (polikristalni, monokristalni) in različni tipi razsmernikov.</t>
  </si>
  <si>
    <t>Solar power plants of total installed power 55 kW. Various types of solar modules (polycrystalline, monocrystalline) and various types of inverters are used.</t>
  </si>
  <si>
    <t>FE.2015.4.</t>
  </si>
  <si>
    <t>DVOZASLONSKI SISTEM ZA INTERAKTIVNO 3D VIZUALIZACIJO</t>
  </si>
  <si>
    <t>TWO-SCREEN SYSTEM FOR INTERACTIVE 3D VISUALIZATION</t>
  </si>
  <si>
    <t>Visoko kvaliteten sistem za navidezno resničnost.</t>
  </si>
  <si>
    <t>High-quality system for virtual reality.</t>
  </si>
  <si>
    <t>FE.2015.5.</t>
  </si>
  <si>
    <t>VISOKO ZMOGLJIV RAČUNALNIŠKI SISTEM</t>
  </si>
  <si>
    <t>HIGH PERFORMANCE COMPUTER SYSTEM</t>
  </si>
  <si>
    <t xml:space="preserve">Skrbnik opreme: Sebastijan Seme
Spletni naslov: http://fe.um.si/ie/oprema/hpc/ 
Dostop do opreme imajo vsi sodelavci zaposleni na Fakulteti za energetiko, Univerze v Mariboru in ostale strokovno usposobljene osebe. Dostop do opreme je možen po predhodnem dogovoru s skrbnikom opreme (sebastijan.seme@um.si). Oprema se nahaja v ustrezno varovanem prostoru Inštituta za energetiko, Fakultete za energetiko, Univerze v Mariboru.
</t>
  </si>
  <si>
    <t xml:space="preserve">Equipment administrator: Sebastijan Seme
Web address: http://fe.um.si/ie/oprema/hpc-system-high-performance-computing/?lang=en 
All employees at the Faculty of Energy, University of Maribor, and other professionally qualified persons have access to the equipment. Access to the equipment is possible by prior arrangement with the equipment administrator (sebastijan.seme@um.si). The equipment is located in a properly secured area of the Institute of Energy Technology, Faculty of Energy Technology, University of Maribor.
</t>
  </si>
  <si>
    <t>12 kom računskih strežnikov s karakteristikami: 
- 2 x procesor Intel E5-2650v3, vsak s po 10 jedri in hitrostjo vsaj 2.3 GHz; 
- 10 x pomnilniški modul 8GB in hitrostjo DDR4-17000; 
- 1x trdi disk 1TB; 
- 2 kom prijavna upravljavska strežnika s karakteristikami; 
- 1 x procesor   E5-2640v3; 
- 4 x pomnilniški modul, vsak velikosti  16 GB in hitrostjo DDR4-17000; 
- 6 x trdi disk 600 GB SAS 10k RPM v RAID-5;
- redundantno električno napajanje; 
- redundantna povezava na zunanji diskovni sistem (8Gb  FC); 
- 1 kom diskovni sistem s karakteristikami;
- 90 TB surove (raw) kapacitete, diskovni moduli 4TB; 
- redundantno električno napajanje; 
- 8 kom raziskovalne delovne postaje s karakteristikami; 
- 2 Procesorja E5-2640L v3 – 2,6GHz; 
- 32GB DDR4 pomnilnik; 
- Trdi disk 1TB; 
- Grafična kartica NVIDIA Quadro K2200 4GB.</t>
  </si>
  <si>
    <t>"12 computing servers with the following features:
- 2 x Intel E5-2650v3 processor, each with 10 cores and a speed of at least 2.3 GHz;
- 10 x memory module 8GB and DDR4-17000 speed;
- 1x hard drive 1TB;
- 2 pending management server with features; 1x processor E5-2640v3;
- 4x memory module, each of 16 GB and DDR4-17000 speed;
- 6x Hard Drive 600 GB SAS 10k RPM in RAID-5;
- redundant power supply;
- redundant connection to the external disk system (8Gb FC);
- 1 disk system with features;
- 90 TB raw capacity, 4TB drive modules;
- redundant power supply;
- 8 pieces of research workstation with features;
- 2 CPU E5-2640L v3 - 2.6GHz;
- 32GB DDR4 memory;
- 1TB hard drive;
- Graphics card NVIDIA Quadro K2200 4GB."</t>
  </si>
  <si>
    <t>FE.2015.6.</t>
  </si>
  <si>
    <t>Zdravko Praunseis</t>
  </si>
  <si>
    <t>LOMNOMEHANSKI STROJ ZWICK Z100THW Z OPREMO</t>
  </si>
  <si>
    <t>ZWICK Z100THW FRACTURE-MECHANICAL MACHINE WITH EQUIPMENT</t>
  </si>
  <si>
    <t xml:space="preserve">Skrbnik opreme: Zdravko Praunseis
Spletni naslov: http://fe.um.si/ie/laboratoriji/energetski-management-in-inzeniring/ 
Dostop do opreme imajo sodelavci laboratorija za energetski management in inženiring (LABEMI) in ostale strokovno usposobljene osebe. Uporaba ali izposoja opreme je možna po predhodnem dogovoru z vodjo laboratorija LABEMI (zdravko.praunseis@um.si). Oprema se nahaja v ustrezno varovanem prostoru Inštituta za energetiko, Fakultete za energetiko, Univerze v Mariboru.
</t>
  </si>
  <si>
    <t xml:space="preserve">Equipment administrator: Zdravko Praunseis
Web address: http://fe.um.si/ie/laboratoriji/energetski-management-inzeniring/?lang=en 
Employees of the Laboratory for Energy Management and Engineering (LABEMI) and other professionally qualified staff have access to the equipment. The use or rental of the equipment is possible by prior arrangement with the LABEMI leader (zdravko.praunseis@um.si). The equipment is located in a properly secured area of the Institute of Energy Technology, Faculty of Energy Technology, University of Maribor.
</t>
  </si>
  <si>
    <t>Lomno mehansko preizkušanje materialov.</t>
  </si>
  <si>
    <t>Fracture mechanics testing of materials.</t>
  </si>
  <si>
    <t>FE.2015.7.</t>
  </si>
  <si>
    <t>Bruno Cvikl</t>
  </si>
  <si>
    <t>O1O48</t>
  </si>
  <si>
    <t>VAKUMSKI SISTEM ZA NAPAREVANJE NANO 36</t>
  </si>
  <si>
    <t>VACUUM NANO EXHAUST SYSTEM 36</t>
  </si>
  <si>
    <t xml:space="preserve">Skrbnik opreme: Bruno Cvikl
Spletni naslov:  http://fe.um.si/ie/laboratoriji/jedrsko-energetiko/ 
Dostop do opreme imajo sodelavci laboratorija za jedrsko energetiko (LJE) in ostale strokovno usposobljene osebe. Uporaba ali izposoja opreme je možna po predhodnem dogovoru z vodjo laboratorija LJE (bruno.cvikl@guest.um.si). Oprema se nahaja v ustrezno varovanem prostoru Inštituta za energetiko, Fakultete za energetiko, Univerze v Mariboru.
</t>
  </si>
  <si>
    <t xml:space="preserve">Equipment administrator: Bruno Cvikl
Web address: http://fe.um.si/ie/laboratoriji/jedersko-energetiko/?lang=en
Employees of the Nuclear Energetics Laboratory (LJE) and other professionally qualified staff have access to the equipment. The use or rental of the equipment is possible by prior arrangement with the LJE leader (bruno.cvikl@guest.um.si). The equipment is located in a properly secured area of the Institute of Energy Technology, Faculty of Energy Technology, University of Maribor.
</t>
  </si>
  <si>
    <t>Vakumsko nanašanje polprevodniške tanke plasti za senzorje nevtronov.</t>
  </si>
  <si>
    <t>Vacuum deposition of semiconductor thin films for neutron sensors.</t>
  </si>
  <si>
    <t>FE.2015.8.</t>
  </si>
  <si>
    <t>Matej Fike</t>
  </si>
  <si>
    <t>2D LDA SYSTEM: 2D FLOWEXPLORER, SPECTRUM</t>
  </si>
  <si>
    <t>CORRELATION, CYCLIC PHENOMENA, SCRIPTING AND MATLAB LINK</t>
  </si>
  <si>
    <t xml:space="preserve">Skrbnik opreme: Matej Fike
Spletni naslov: http://fe.um.si/ie/laboratoriji/aero-in-hidro-energetske-tehnologije/ 
Dostop do opreme imajo sodelavci laboratorija za alternativne aero in hidro energetske tehnologije (LAHET) in ostale strokovno usposobljene osebe. Uporaba ali izposoja opreme je možna po predhodnem dogovoru s skrbnikom opreme laboratorija LAHET (matej.fike @um.si). Oprema se nahaja v ustrezno varovanem prostoru Inštituta za energetiko, Fakultete za energetiko, Univerze v Mariboru.
</t>
  </si>
  <si>
    <t xml:space="preserve">Equipment administrator: Matej FIke
Web address: http://fe.um.si/ie/laboratoriji/laboratorij-za-aero-hidro-energetske-tehnologije/?lang=en
Employees of the Laboratory for alternative Aero and Hydro Energy Technology (LAHET) and other professionally qualified staff have access to the equipment. The use or rental of the equipment is possible by prior arrangement with the equipment administrator of the LAHET laboratory (matej.fike@um.si). The equipment is located in a properly secured area of the Institute of Energy Technology, Faculty of Energy Technology, University of Maribor.
</t>
  </si>
  <si>
    <t>Sistem za neinvazivno merjenje 2 komponent hitrosti toka tekočine z lasersko dopplerjevo anemometrijo.</t>
  </si>
  <si>
    <t xml:space="preserve">The LDA system for non-intrusive measurements of 2 components of velocity at a point in space as a function of time. </t>
  </si>
  <si>
    <t>FE.2015.9.</t>
  </si>
  <si>
    <t>Peter Virtič</t>
  </si>
  <si>
    <t>SKENER S 3D KAMERO ZA ANALIZO TRAJNIH MAGNETOV</t>
  </si>
  <si>
    <t>SCANNER WITH 3D CAMERA FOR PERMANENT MAGNETS ANALYSIS</t>
  </si>
  <si>
    <t xml:space="preserve">Skrbnik opreme: Peter Virtič
Spletni naslov:  http://fe.um.si/ie/laboratoriji/energetske-pretvorbe/ 
Dostop do opreme imajo sodelavci laboratorija za energetske pretvorbe (LES) in ostale strokovno usposobljene osebe. Uporaba ali izposoja opreme je možna po predhodnem dogovoru z vodjo laboratorija LES (peter.virtic@um.si). Oprema se nahaja v ustrezno varovanem prostoru Inštituta za energetiko, Fakultete za energetiko, Univerze v Mariboru.
</t>
  </si>
  <si>
    <t xml:space="preserve">Equipment administrator: Peter Virtič
Web address: http://fe.um.si/ie/laboratoriji/energetske-pretvorbe/?lang=en
Employees of the Laboratory for energy conversion (LES) and other professionally qualified staff have access to the equipment. The use or rental of the equipment is possible by prior arrangement with the LES leader (peter.virtic@ um.si). The equipment is located in a properly secured area of the Institute of Energy Technology, Faculty of Energy Technology, University of Maribor.
</t>
  </si>
  <si>
    <t>3D snemanje magnetnih polj trajnih magnetov.</t>
  </si>
  <si>
    <t>3D recording of magnetic fields of permanent magnets.</t>
  </si>
  <si>
    <t>FE.2015.10. (1946)</t>
  </si>
  <si>
    <t>Andrej Predin</t>
  </si>
  <si>
    <t>O1241</t>
  </si>
  <si>
    <t>VODNA MERILNA PROGA</t>
  </si>
  <si>
    <t>WATER MEASURING LINE</t>
  </si>
  <si>
    <t xml:space="preserve">Skrbnik opreme: Andrej Predin
Spletni naslov: http://fe.um.si/ie/laboratoriji/aero-in-hidro-energetske-tehnologije/ 
Dostop do opreme imajo sodelavci laboratorija za alternativne aero in hidro energetske tehnologije (LAHET) in ostale strokovno usposobljene osebe. Uporaba ali izposoja opreme je možna po predhodnem dogovoru z vodjo laboratorija LAHET (andrej.predin@um.si). Oprema se nahaja v ustrezno varovanem prostoru Inštituta za energetiko, Fakultete za energetiko, Univerze v Mariboru.
</t>
  </si>
  <si>
    <t xml:space="preserve">Equipment administrator: Andrej Predin
Web address: http://fe.um.si/ie/laboratoriji/laboratorij-za-aero-hidro-energetske-tehnologije/?lang=en
Employees of the Laboratory for alternative Aero and Hydro Energy Technology (LAHET) and other professionally qualified staff have access to the equipment. The use or rental of the equipment is possible by prior arrangement with the LAHET leader (andrej.predin@um.si). The equipment is located in a properly secured area of the Institute of Energy Technology, Faculty of Energy Technology, University of Maribor.
</t>
  </si>
  <si>
    <t>Vodna testna proga.</t>
  </si>
  <si>
    <t>Water measuring test ring.</t>
  </si>
  <si>
    <t>FE.2015.13.</t>
  </si>
  <si>
    <t>MERILNI SISTEM ZA MERJENJE MAGNETNIH LASTNOSTI MEHKOMAGNETNIH MATERIALOV</t>
  </si>
  <si>
    <t>MEASURING SYSTEM FOR MEASURING MAGNETIC PROPERTIES OF SOFT MAGNETIC MATERIALS</t>
  </si>
  <si>
    <t>Merjenje BH karakteristik mehko magnetnih materialov.</t>
  </si>
  <si>
    <t>BH characteristics measurements of soft magnetic materials.</t>
  </si>
  <si>
    <t>FE.2015.14.</t>
  </si>
  <si>
    <t>EKSPERIMENTALNI SISTEM ZA MERJENJE ELEKTRIČNIH STROJEV ZA ELEKTRIČNA ŠTIRIKOLESNA IN DVOKOLESNA VOZI</t>
  </si>
  <si>
    <t>EXPERIMENTAL SYSTEM FOR MEASURING ELECTRICAL MACHINES FOR ELECTRIC FOUR AND TWO-WHEEL DRIVERS</t>
  </si>
  <si>
    <t xml:space="preserve">Simultano merjenje veličin pri testiranju električnih strojev. </t>
  </si>
  <si>
    <t>Simultaneous measurement of quantities in electrical machines.</t>
  </si>
  <si>
    <t>FE.2015.16.</t>
  </si>
  <si>
    <t>ZRAČNA MERILNA PROGA (VETROVNIK)</t>
  </si>
  <si>
    <t>AIR MEASURING RING (WIND TUNNEL)</t>
  </si>
  <si>
    <t xml:space="preserve">Responsible for equipment: Andrej Predin
Web address: http://fe.um.si/ie/laboratoriji/laboratorij-za-aero-hidro-energetske-tehnologije/?lang=en
Employees of the Laboratory for alternative Aero and Hydro Energy Technology (LAHET) and other professionally qualified staff have access to the equipment. The use or rental of the equipment is possible by prior arrangement with the LAHET leader (andrej.predin@um.si). The equipment is located in a properly secured area of the Institute of Energy Technology, Faculty of Energy Technology, University of Maribor.
</t>
  </si>
  <si>
    <t>Zračna testna proga.</t>
  </si>
  <si>
    <t>Air measuring test ring.</t>
  </si>
  <si>
    <t>FE.2015.17.</t>
  </si>
  <si>
    <t xml:space="preserve">MERILNIK TANKIH PLASTI - PROFILMETER ALPHASTEP D-500 STYLUS PROFILER </t>
  </si>
  <si>
    <t>SLIM LAYER METER - PROFILMETER ALPHASTEP D-500 STYLUS PROFILER</t>
  </si>
  <si>
    <t>Merilnik debeline nanosa tankih polprevodniških plasti.</t>
  </si>
  <si>
    <t>Stylus type equipment for thickness measurements of deposited thin semiconductor films.</t>
  </si>
  <si>
    <t>FE.2015.18.</t>
  </si>
  <si>
    <t>SISTEM ZA PARAMETRIZACIJO POLPREVODNIKOV</t>
  </si>
  <si>
    <t>SEMICONDUCTOR PARAMETERIZATION SYSTEM</t>
  </si>
  <si>
    <t>Karakterizacija polprevodniških senzorjev jedrskega sevanja.</t>
  </si>
  <si>
    <t>Characterisation of solid-state nuclear sensors.</t>
  </si>
  <si>
    <t>FE.2015.19.</t>
  </si>
  <si>
    <t>Miralem Hadžiselimović</t>
  </si>
  <si>
    <t>ANALIZATOR VEZIJ KEYSIGHT 2-VHODNA IZVEDBA 9KHZ DO 9 GHZ Z NAPAJALNIM VEZJEM</t>
  </si>
  <si>
    <t>KEYSIGHT CONNECTOR ANALYSIS 2 INPUT 9KHZ TO 9 GHZ WITH POWER SUPPLY</t>
  </si>
  <si>
    <t xml:space="preserve">Skrbnik opreme: Miralem Hadžiselimović
Spletni naslov: http://fe.um.si/ie/laboratoriji/aplikativno-elektrotehniko/ 
Dostop do opreme imajo sodelavci laboratorija za aplikativno elektrotehniko (LAE) in ostale strokovno usposobljene osebe. Uporaba ali izposoja opreme je možna po predhodnem dogovoru z vodjo laboratorija LAE (miralem.h@um.si). Oprema se nahaja v ustrezno varovanem prostoru Inštituta za energetiko, Fakultete za energetiko, Univerze v Mariboru.
</t>
  </si>
  <si>
    <t xml:space="preserve">Responsible for equipment: Miralem Hadžiselimović
Web address: http://fe.um.si/ie/laboratoriji/aplikativno-elektrotehniko/?lang=en 
Employees of the Laboratory for Applied Electrical Engineering (LAE) and other professionally qualified staff have access to the equipment. The use or rental of the equipment is possible by prior arrangement with the LAE leader (miralem.h@um.si). The equipment is located in a properly secured area of the Institute of Energy Technology, Faculty of Energy Technology, University of Maribor.
</t>
  </si>
  <si>
    <t>Analizator vezij, 2-vhodna izvedba 9KHZ do 9 GHZ z napajalnim vezjem.</t>
  </si>
  <si>
    <t>Circuit analyzer, 2 inputs, 9kHz - 9 GHz with power supply circuit.</t>
  </si>
  <si>
    <t>FE.2015.20.</t>
  </si>
  <si>
    <t xml:space="preserve">PROGRAM ANSYS MULTIPHYSSIC CAMPUS SOLUTION 10/100 </t>
  </si>
  <si>
    <t>ANSYS MULTIPHYSSIC CAMPUS SOLUTION PROGRAM 10/100</t>
  </si>
  <si>
    <t>Programski paket za numerične simulacije.</t>
  </si>
  <si>
    <t>Software package for numerical simulations.</t>
  </si>
  <si>
    <t>FE.2015.21.</t>
  </si>
  <si>
    <t>ANALIZATOR MOČI WT1806</t>
  </si>
  <si>
    <t>WT1806 POWER ANALYZER</t>
  </si>
  <si>
    <t>Simultano merjenje električnih veličin.</t>
  </si>
  <si>
    <t>Simultaneous measurement of electrical quantities.</t>
  </si>
  <si>
    <t>FE.2015.22.</t>
  </si>
  <si>
    <t xml:space="preserve">Equipment administrator: Miralem Hadžiselimović
Web address: http://fe.um.si/ie/laboratoriji/aplikativno-elektrotehniko/?lang=en 
Employees of the Laboratory for Applied Electrical Engineering (LAE) and other professionally qualified staff have access to the equipment. The use or rental of the equipment is possible by prior arrangement with the LAE leader (miralem.h@um.si). The equipment is located in a properly secured area of the Institute of Energy Technology, Faculty of Energy Technology, University of Maribor.
</t>
  </si>
  <si>
    <t>WT1800 ponuja inovativne merilne funkcije za preskušanje učinkovitosti izdelkov in načrtovanje pretvornikov, motornih pogonov, sistemov razsvetljave, napajalnih napetosti, napajalnih sistemov, preizkušanja transformatorjev in drugih naprav za pretvorbo energije. Čeprav je WT1800 še vedno na voljo, novejša WT1800E ponuja večjo natančnost merjenja moči.</t>
  </si>
  <si>
    <t>The WT1800 offers innovative measurement functions for testing product efficiency and the design of inverters, motor drives, lighting systems, uninterpretable power supplies, aircraft power systems, transformer testing, and other power conversion devices. Although the WT1800 is still available, the newer WT1800E offers higher accuracy power measurement.</t>
  </si>
  <si>
    <t>FE.2015.23.</t>
  </si>
  <si>
    <t>O8488</t>
  </si>
  <si>
    <t>PRENOSNI XRF SPEKTRALNI ANALIZATOR MATERIALOV NITON XL3T 980 GOLDD+</t>
  </si>
  <si>
    <t>PORTABLE XRF SPECTRAL MATERIAL ANALYZER NITON XL3T 980 GOLDD +</t>
  </si>
  <si>
    <t>Kemična analiza materialov.</t>
  </si>
  <si>
    <t>Chemical analysis of materials.</t>
  </si>
  <si>
    <t>FE.2015.24.</t>
  </si>
  <si>
    <t>OPTIČNI MIKROSKOP ZA PREISKAVO MATERIALOV ZEISS AXIO IMAGER A2M &amp; AXIO VISION SE64, 6-POZICIJSKI OBJ</t>
  </si>
  <si>
    <t>OPTICAL MICROSCOPE FOR INSPECTION OF MATERIALS ZEISS AXIO IMAGER A2M &amp; AXIO VISION SE64, 6-POSITION OBJ</t>
  </si>
  <si>
    <t>Optična mikroskopija.</t>
  </si>
  <si>
    <t>Optical microscopy.</t>
  </si>
  <si>
    <t>FE.2015.25.</t>
  </si>
  <si>
    <t>3D TRAVERSING SYSTEM: MECHANISM RANGE, CONTROLLER, LINE VOLTAGE 100-250V</t>
  </si>
  <si>
    <t>Merilni sistem – pogon.</t>
  </si>
  <si>
    <t>Measuring system drive.</t>
  </si>
  <si>
    <t>FE.2015.26.</t>
  </si>
  <si>
    <t>STACIONARNI MERILEC TRDOTE  VICKERS VH1150</t>
  </si>
  <si>
    <t>STATIONARY TRICKER VICKERS VH1150</t>
  </si>
  <si>
    <t>Merjenje mikro trdot.</t>
  </si>
  <si>
    <t>Microhardness measurement.</t>
  </si>
  <si>
    <t>FE.2015.27.</t>
  </si>
  <si>
    <t>ŠTIRICILINDRSKI DIESELSKI MOTOR</t>
  </si>
  <si>
    <t>4-CYLINDER DIESEL ENGINE</t>
  </si>
  <si>
    <t>Raziskovalno in pedagoško delo na motorjih z notranjim zgorevanjem.</t>
  </si>
  <si>
    <t>Research and pedagogical work on internal combustion engines.</t>
  </si>
  <si>
    <t>FE.2015.28.</t>
  </si>
  <si>
    <t>Center odličnosti CIPKeBiP</t>
  </si>
  <si>
    <t>2990-001</t>
  </si>
  <si>
    <t>I0-0048</t>
  </si>
  <si>
    <t>Ultrazvočni aparat za pregled srca ALOKA ProSound ALPHA 7 Premier</t>
  </si>
  <si>
    <t>US for heart ALOKA ProSound ALPHA 7 Premier</t>
  </si>
  <si>
    <t>Evropska sredstva (ESSR) ter sredstva MIZŠ</t>
  </si>
  <si>
    <t>Prof.Dr. Dušan Turk, Institut Jožef Stefan, Jamova cesta 39, 1000 Ljubljana.</t>
  </si>
  <si>
    <t>Prof.Dr. Dušan Turk,  Jožef Stefan Institute, Jamova cesta 39, 1000 LJubljana</t>
  </si>
  <si>
    <t>Instrument je diagnostični ultrazvočni sistem za vizualizacijo delovanja srca in oceno srčne funkcije. Sistem vključuje standardno ultrazvočno konfiguracijo z več različnimi sondami za pregled srca in dodatno programsko opremo za zajemanje in analizo podatkov.</t>
  </si>
  <si>
    <t>Instrument  is diagnostic ultrasound system used for hearth visualization/imiging and the assesmet of cardiac function. System includes standard ultrasound configuration with several different probes for heart examination and additional software equipment for data retrieval and analysis.</t>
  </si>
  <si>
    <t>CO-RO 42/2011</t>
  </si>
  <si>
    <t>www.cipkebip.org</t>
  </si>
  <si>
    <t>Iščemo novega uporabnika</t>
  </si>
  <si>
    <t>12266</t>
  </si>
  <si>
    <t>Leica sistem za nelinearno nanoskopijo v tandemski izvedbi</t>
  </si>
  <si>
    <t xml:space="preserve">Leica System for non-linear nanoscopy in tandem configuration </t>
  </si>
  <si>
    <t>Prof.Dr. Marjan Slak Rupnik, Univerza v Mariboru, Medicinska fakulteta, Ljubljanska 5, 2000 Maribor</t>
  </si>
  <si>
    <t>Prof.Dr. Marjan Slak Rupnik, University of Mariboru, Medical faculty, Ljubljanska 5, 2000 Maribor</t>
  </si>
  <si>
    <t>Pokončni nelinerani mikroskop se uporablja za spremljanje in kvantifikacijo fizioloških procesov v intaktnih tkivih in organih. Osnova tega mikroskopa omogoča montiranje bioloških vzorcev večjih dimenzij, hkrati pa za vzbujanje fluorescence uporablja infrardeči laser, ki prodira globoko v tkivo. Upravljanje s laserskim žarkom, ki je podlaga vzbujanju fluorescence je lahko relativno počasno za zajemanje visokoločljive morfološke slike oziroma spremljanje počasnih fizioloških sprememb. Po drugi strani pa lahko laser premikamo po vzorcu tudi z veliko hitrostjo, kar omogoča snemanje fizioloških procesov z milisekundno časovno ločljivostjo. Na detektorski strani je v skenirni glavi nameščem klasičen sistem visokoobčutljivih fotodiod z možnostjo  spektralne ločljivosti. Za doseganje izjemnega napredka v detekciji najšibkejših signalov fluorescence in bioluminiscence pa je neposredno na mikroskop  nameščen še sistem ne-deskeniranih visokoobčutljivih fotodiod.</t>
  </si>
  <si>
    <t>An upright nonlinear microscope is used to monitor and quantification of physiological processes in intact tissues and organs. The basis of this microscope enables mounting of biological samples of bigger dimensions and at the same time utilizes deep-penetrating infrared laser light to excite fluorescence. Handling of the laser beam used for fluorescence excitation can be relatively slow to improve the high spatially resolved morphological images or monitoring of relatively slow physiological processes. On the other hand we can move the laser beam over the sample using a high speed mode, which enables monitoring of the physiological processes with millisecond time resolution. The detector side consists of a classical system of high gain photodiodes with a possibility of spectral resolution. The major advance in detection of the faintest signals of fluorescence or bioluminescence comes from the direct mounting the system of non-descanned high resolution photodiodes.</t>
  </si>
  <si>
    <t>CO-RO 49/2011 (skupaj z CO-RO 50/2011)</t>
  </si>
  <si>
    <t>UMb-Medicinska fakulteta; Marjan Slak Rupnik</t>
  </si>
  <si>
    <t>CIPKeBiP</t>
  </si>
  <si>
    <t>J3-3077</t>
  </si>
  <si>
    <t>Akustooptični delilec žarka (AOBS) s spektralnimi detektorji</t>
  </si>
  <si>
    <t>Leica Acoustooptical beamsplitter (AOBS) with spectral detectors</t>
  </si>
  <si>
    <t>Sistem za upravljanje z nelinearnim virom svetlobe  se uporablja za poseganje v fiziološke procese v intaktnih tkivih in organih. Osnova tega sistema omogoča prostorsko omejeno vplivanje na fiziološke procese znotraj posamezne celice tudi globlje v intaktnem tkivu. Upravljanje s laserskim žarkom, ki je podlaga procesom fotolize ali deplecije stimulirane emisije je lahko relativno počasno za dolgoročno spreminjanje razmer v celici ali pa izredno kratkotrajno za sprožanje izredno kratkoživih pojavov, pod milisekundno časovno ločljivostjo. Osnova spreminjanja laserskega žarka je elektrooptični modulator, ki natančno določa trajanje in moč laserske svetlobe v žarišču.</t>
  </si>
  <si>
    <t>Acoustooptical beamsplitter (AOBS) with spectral detectors is used to interfere with physiological processes in intact tissues and organs. The basis of this microscope enables spatially limited interference within single cells in biological samples of bigger dimensions. Handling of the laser beam used for photolysis or depletion of stimulated emission can be relatively slow to enable long-term spatially resolved manipulation of the cellular processes or in high speed mode, which enables triggering of transient sub-millisecond events. The basis of laser light manipulation is electrooptical modulator that can precisely set the duration and power of the laser light in the focal point.</t>
  </si>
  <si>
    <t>CO-RO 50/2011 (skupaj z  CO-RO 49/2011)</t>
  </si>
  <si>
    <t>3702</t>
  </si>
  <si>
    <t>Ti:safirski laser</t>
  </si>
  <si>
    <t>Ti:Saphire laser</t>
  </si>
  <si>
    <t>Prof.Dr. Robert Zorec, Univerza v Ljubljani, Medicinska fakulteta, Institut za patološko fiziologijo, Zaloška 4, 1000 Ljubljana</t>
  </si>
  <si>
    <t>Prof.Dr. Robert Zorec, University of Ljubljana, Medical Faculty, Institute of Pathological Physiology, Zaloška cesta 4, 1000 Ljubljana</t>
  </si>
  <si>
    <t>Raziskovalna oprema Nano-optična mikroskopija s tehnologijo STED omogoča opazovanje živih struktur z ločljivostjo 20 do 60 nm. Temeljni del opreme sta fluorescenčna mikroskopa s stabilnim ogrodjem, kar omogoča dolgotrajno snemanje celic brez premikov goriščne ravnine ali vidnega polja. Mikroskopa s pripadajočo strojno in programsko opremo morata stati na protitresljajni mizi, opremljeni s Faradayevo kletko, laserski skenirni modul za nelinearno optiko, pulzna laserja, laserji in diode za tri valovne dolžine, optoakustični modulator in deflector, programska oprema za zajemanje in analizo (odprtega značaja da omogoča lasten razvoj).  Poleg ključne opreme, je potrebno v laboratoriju imeti namizno centrifugo, CO2 inkubator z nastavkom za mikroskop, zmrzovalnik/hladilnik, in preprost invertni delovni mikroskop za pregledovanje preparatov.</t>
  </si>
  <si>
    <t>Research equipment Nano-optical microscopy with technology STED  allows the observation of live objects at resolution of 20 to 60 nm. The key parts of the system consist of the upright and inverted microscopes with stable body to prevent long term focus drifts. These are to be mounted on an antivibrational table with a Faraday cage to enable use o electrical equipment in optical measurements. Laser scanning module with electronics, pulse lasers with long (tunable) wavelength, lasers and diodes for excitation of probes, software equipment for data acquisition and data analysis (permitting own software implementation).In addition to the key instrumentation one needs to acquire bench top centrifuge, CO2 incubator with a chamber to be mounted onto the stage of the microscope, freezer/refrigerator and a routine inverted microscope.</t>
  </si>
  <si>
    <t>CO-RO 23/2010 (Skupaj z CO-RO 39/2011, CO-RO 40/2011, CO-RO 46/2011, CO-RO 54/2011)</t>
  </si>
  <si>
    <t>UL-Medicinska fakulteta; Robert Zorec</t>
  </si>
  <si>
    <t>Mikroskop z lasersko diodo 405 nm CW</t>
  </si>
  <si>
    <t>Microscope with laser diode 405 nm CW</t>
  </si>
  <si>
    <t>Imaging live and fixed cells</t>
  </si>
  <si>
    <t>CO-RO 46/2011 (Skupaj z CO-RO 23/2010, CO-RO 39/2011, CO-RO 40/2011, CO-RO 54/2011)</t>
  </si>
  <si>
    <t>Komponente za manipulacijo fluorescenčnega signala</t>
  </si>
  <si>
    <t>Components for fluorescence signal manipulation</t>
  </si>
  <si>
    <t>CO-RO 40/2011 (Skupaj z CO-RO 23/2010, CO-RO 39/2011, CO-RO 46/2011, CO-RO 54/2011)</t>
  </si>
  <si>
    <t>Supercontinuum triple laser za mikroskop</t>
  </si>
  <si>
    <t>The Supercontinuum Triple Laser for the microscope</t>
  </si>
  <si>
    <t>Vir osvetljevanja za slikanje živih in fiksiranih celic</t>
  </si>
  <si>
    <t>Light soruce for imaging live and fixed cells</t>
  </si>
  <si>
    <t>CO-RO 39/2011 (Skupaj z CO-RO 23/2010, CO-RO 40/2011, CO-RO 46/2011, CO-RO 54/2011)</t>
  </si>
  <si>
    <t>Kombinirana super resolucijska svetlobna mikroskopija</t>
  </si>
  <si>
    <t>Superresolution Combined Light Microscopy</t>
  </si>
  <si>
    <t xml:space="preserve">Slikanje živih in fiksiranih celic s super-ločljivostno mikroskopijo. </t>
  </si>
  <si>
    <t>Imaging live and fixed cells with super-resolution microscpy</t>
  </si>
  <si>
    <t>CO-RO 54/2011  (Skupaj z CO-RO 23/2010, CO-RO 39/2011, CO-RO 40/2011, CO-RO 46/2011)</t>
  </si>
  <si>
    <t>12278</t>
  </si>
  <si>
    <t>Pretočni citometer-analizator FACSCanto II 2LSR 5/3 COMPLETE</t>
  </si>
  <si>
    <t>BD  FACSCanto II 2LSR 5/3 COMPLETE Flow Cytometry</t>
  </si>
  <si>
    <t>Prof.Dr. Igor Križaj, Institut Jožef Stefan, Jamova cesta 39, 1000 Ljubljana.</t>
  </si>
  <si>
    <t>Prof.Dr. Igor križaj, Jožef Stefan  Institute, Jamova cesta 39, 1000 LJubljana</t>
  </si>
  <si>
    <t xml:space="preserve">Pretočna citometrija z rutinskim invertnim mikroskopom se uporablja za merjenje in analiziranje fizikalnih in kemijskih lastnosti posameznih celic, ki potujejo v suspenziji preko senzorja. Ko celice prehajajo skozi laser (488nm, 633nm), fluorokromi vezani na celice absorbirajo svetlobo in nato oddajajo specifično barvo svetlobe glede na vrsto fluorokroma. </t>
  </si>
  <si>
    <t>Flow cytometry with a routine inverted microscope is used to measure and analyse physical and chemical characteristics of individual cells as they travel in suspension one by one through sensor. As the cells pass through the laser (488nm, 633nm), the fluorochromes attached to the cells absorb light and then emit a specific color of light depending on the type of fluorochrome.</t>
  </si>
  <si>
    <t>CO-RO 45/2011</t>
  </si>
  <si>
    <t>IJS; Igor Križaj</t>
  </si>
  <si>
    <t>IJS; Toni Petan</t>
  </si>
  <si>
    <t>Z3-2650</t>
  </si>
  <si>
    <t>IJS; Eva Jarc Jovičić</t>
  </si>
  <si>
    <t>Maja Rupnik</t>
  </si>
  <si>
    <t>Aparat za reakcijo PCR v realnem času z opcijo reakcije HRM</t>
  </si>
  <si>
    <t>Aparat ROTOR-GENE Q, 5-PLEX HRMReal-time PCR device with HRM (High Resolution Melt) option</t>
  </si>
  <si>
    <t>Prof.Dr. Maja Rupnik, Nacionalni laboratorij za zdravje, okolje in hrano, Prvomajska ulica 1, 2000 Maribor</t>
  </si>
  <si>
    <t>Prof.Dr. Maja Rupnik,National laboratory for health, environment and food, Prvomajska ulica 1, 2000 Maribor</t>
  </si>
  <si>
    <t>Reakcija PCR v realnem času se uporablja za zaznavanje genov ali genskih odsekov v genomu ter v kvantitativni izvedbi za spremljanje izražanja genov. Z analizo talitvene krivulje pomnoženih odsekov se lahko določajo mutacije v pomnoženih odsekih, genotipizacija ter analiza metilacije. Talitvena krivulja z visoko ločljivostjo je izboljšava te metode, ki omogoča natančnejšo analizo variabilnosti in lahko zazna eno samo spremenjeno bazo.</t>
  </si>
  <si>
    <t>Real time PCR is used for detection of genes or gene regions within the genome and in the quantitative form also for analysis of gene expression. Melting curve analysis of amplified fragments is used for detection of mutations in amplified products, for genotyping or for analysis of metilation. High resolution melting is further upgrade that enables much more exact analysis and also detection of single mutations.</t>
  </si>
  <si>
    <t>CO-RO 9/2010</t>
  </si>
  <si>
    <t>P3-0387</t>
  </si>
  <si>
    <t>NLZOH; Maja Rupnik</t>
  </si>
  <si>
    <t>Hlajena centrifuga za volumne do 500 ml</t>
  </si>
  <si>
    <t>Cooling centrifuge for volumes to 500 ml</t>
  </si>
  <si>
    <t>Manjša laboratorijska oprema-hladilna centrifuga za volumne do 500 ml</t>
  </si>
  <si>
    <t>Small laboratory equipment-Cooling centrifuge for volumes to 500 ml</t>
  </si>
  <si>
    <t>CO-RO 15/2011</t>
  </si>
  <si>
    <t>Enej Kuščer</t>
  </si>
  <si>
    <t>23483</t>
  </si>
  <si>
    <t>Laboratorijski bioreaktor</t>
  </si>
  <si>
    <t>Sartorius Stedim Systems GmbH Fermenter BIOSTAT Cplus 20L</t>
  </si>
  <si>
    <t>Dr. Enej Kuščer, Acies Bio d.o.o., Tehnološki park 21, 1000 Ljubljana.</t>
  </si>
  <si>
    <t>Sistem za gojenje mikroorganizmov (MO) in celičnih kultur (CC) vključuje serijo stresalnikov, inkubatorjev in bioreaktorjev, ki bodo omogočali sočasno gojenje večjega števila MO in CC kultur v različnih volumnih (od volumna nekaj mililitrov do 100 litrov), zagotavljali natančno regulacijo in optimizacijo pogojev za pridobivanje bio mase in izražanje proteinov (uravnavanje temperature, pH, prezračevanje, dodajanje hranil in hitrost mešanja), zagotavljali pogoje za sterilno delo in preprečevali izpust genetsko spremenjenih organizmov v okolje.</t>
  </si>
  <si>
    <t>Production of proteins and synthetic bio-active molecules - System for cultivation of microorganisms and cell cultures, includes a series of shakers, incubators and bioreactors that will allow parallel cultivation of a larger number of MO and CC cultures on a different volume scale (from a few milliliters to 100 liters), allowing precise regulation and optimization of growth and expression conditions (temperature, pH, aeration, feeding and mixing speed) and providing the conditions for sterile work, and preventing the release of genetically modified organisms into the environment.</t>
  </si>
  <si>
    <t>CO-RO 31/2011 (skupaj z CO-RO 43/2011, CO-RO 51/2011, CO-RO 22/2010, CO-RO 26/2010, CO-RO 27/2010, CO-RO 30/2011)</t>
  </si>
  <si>
    <t>Acies Bio d.o.o.; Ines Mandić Mulec</t>
  </si>
  <si>
    <t>interni projekti</t>
  </si>
  <si>
    <t>Acies Bio d.o.o.</t>
  </si>
  <si>
    <t>Pilotski biorektor I</t>
  </si>
  <si>
    <t>Sartorius Stedim Systems GmbH Fermenter BIOSTAT D-DCU II 100L</t>
  </si>
  <si>
    <t>CO-RO 43/2011 (skupaj z CO-RO 31/2011 , CO-RO 51/2011, CO-RO 22/2010, CO-RO 26/2010, CO-RO 27/2010, CO-RO 30/2011)</t>
  </si>
  <si>
    <t>Pilotski bioreaktor II</t>
  </si>
  <si>
    <t>Sartorius Stedim Systems GmbH Fermenter BIOSTAT Dplus 150L for microbial fermentation and cell culture</t>
  </si>
  <si>
    <t>CO-RO 51/2011 (skupaj z CO-RO 31/2011, CO-RO 43/2011, CO-RO 22/2010, CO-RO 26/2010, CO-RO 27/2010, CO-RO 30/2011)</t>
  </si>
  <si>
    <t>Stresalni inkubator (multitron)</t>
  </si>
  <si>
    <t>INFORS Multitron II (two-deck)</t>
  </si>
  <si>
    <t>CO-RO 22/2010 (skupaj z CO-RO 31/2011, CO-RO 43/2011, CO-RO 51/2011, CO-RO 26/2010, CO-RO 27/2010, CO-RO 30/2011)</t>
  </si>
  <si>
    <t>Centrifugalni evaporator</t>
  </si>
  <si>
    <t>Centrifugal evaporator</t>
  </si>
  <si>
    <t>CO-RO 26/2010 (skupaj z CO-RO 31/2011, CO-RO 43/2011, CO-RO 51/2011, CO-RO 22/2010, CO-RO 27/2010, CO-RO 30/2011)</t>
  </si>
  <si>
    <t>Preparativni HPLC sistem</t>
  </si>
  <si>
    <t>Preparative HPLC system</t>
  </si>
  <si>
    <t>CO-RO 27/2010 (skupaj z  CO-RO 31/2011, CO-RO 43/2011, CO-RO 51/2011, CO-RO 22/2010, CO-RO 26/2010, CO-RO 30/2011)</t>
  </si>
  <si>
    <t>Branko Jenko</t>
  </si>
  <si>
    <t>Analitski HPLC</t>
  </si>
  <si>
    <t>Analytical HPLC</t>
  </si>
  <si>
    <t>Branko Jenko, Jenko d.o.o., Vrbljene 58, 1298 Ig</t>
  </si>
  <si>
    <t>Analitski HPLC omogoča spremljavo kinetike reakcij in kvantitativno določanje vsebnosti intermedijatov in končnih produktov ter profil nečistoč v končnem produktu.</t>
  </si>
  <si>
    <t>Analytical HPLC enables tracking of reaction's kinetics, quantitative assay of intermediates and end products. It is useful to determine impurity profile in end products.</t>
  </si>
  <si>
    <t>CO-RO 30/2011 (skupaj z CO-RO 31/2011, CO-RO 43/2011, CO-RO 51/2011, CO-RO 22/2010, CO-RO 26/2010, CO-RO 27/2010)</t>
  </si>
  <si>
    <t>interni projekti Jenko d.o.o.</t>
  </si>
  <si>
    <t>Jenko d.o.o.</t>
  </si>
  <si>
    <t>9901</t>
  </si>
  <si>
    <t>Sklop kemijskih reaktorjevod 100ml do 500 ml</t>
  </si>
  <si>
    <t>Laboratory chemical reactors from 100 to 500 ml</t>
  </si>
  <si>
    <t>Uporabljal se bo za sinteze malih molekul. Omogočil bo širok nabor reakcij v smislu rkc volumnov ( od 100 do 500 ml), temperatur ( -90 oC do + 200 oC) in tlakov ( od vakuuma do 150 B).</t>
  </si>
  <si>
    <t>It is used for the synthesis of small molecules. It allowed a wide range of reactions within the meaning of RCC volumes (100 to 500 ml), temperatures (-90 ° C to + 200 ° C) and pressure (from vacuum to 150 B).</t>
  </si>
  <si>
    <t>CO-RO 35/2011</t>
  </si>
  <si>
    <t>LC-MS sistem za identifikacijo in kvantifikacijo malih molekul</t>
  </si>
  <si>
    <t>LC-MS system for identification and quantification of small molecules (Thermo Scientific  TSQ Quatum Access MAX/Accela 1250 )</t>
  </si>
  <si>
    <t xml:space="preserve">LC-MS sistem se uporablja za identifikacijo, strukturno potrditev in količinsko določitev majhnih molekul. Sistem je sestavljen iz HPLC sistema, ki je opremljen s črpalko, avtomatski vzorčevalnikom in UV / VIS detektorjem. </t>
  </si>
  <si>
    <t xml:space="preserve">LC-MS system is used for identification, structural confirmation and quantitative determination of small compounds. The system is composed of a HPLC system, equipped with a pump, autosampler and UV/VIS detector. </t>
  </si>
  <si>
    <t>CO-RO 44/2011</t>
  </si>
  <si>
    <t>interni projekti  Acies Bio d.o.o.</t>
  </si>
  <si>
    <t>10873</t>
  </si>
  <si>
    <t>Visokozmogljivi tekočinski kromatograf</t>
  </si>
  <si>
    <t>High performance HPLC (Agilent Technologies  Agilent 1260)/</t>
  </si>
  <si>
    <t>Prof.Dr. Nataša Poklar Ulrih, Univerza v Ljubljani, Biotehniška fakulteta, Jamnikarjeva 101, 1000 Ljubljana.</t>
  </si>
  <si>
    <t>Prof.Dr. Nataša Poklar Ulrih, University of Ljubljana, Biotechnical faculty, Jamnikarjeva 101, 1000 Ljubljana.</t>
  </si>
  <si>
    <t>Visokozmogljivi tekočinski kromatograf za analizo majhnih molekul.</t>
  </si>
  <si>
    <t>High performance HPLC for analysis of small molecules.</t>
  </si>
  <si>
    <t>CO-RO 33/2011</t>
  </si>
  <si>
    <t>UL-BF; Nataša Poklar Ulrih</t>
  </si>
  <si>
    <t>CIPKEBIP</t>
  </si>
  <si>
    <t>Peter Rodič</t>
  </si>
  <si>
    <t>6058</t>
  </si>
  <si>
    <t xml:space="preserve">Aparatura za visokotlačno kromatografijo, računalnik Dell Optex 755 USFF, TP Link TL-SG1008D 10/100/1000 8-port, D-link USB </t>
  </si>
  <si>
    <t xml:space="preserve">High-pressure HPLC system  with computer Dell Optex 755 USFF, TP Link TL-SG1008D 10/100/1000 8-port, D-link USB </t>
  </si>
  <si>
    <t>Dr. Peter Rodič, Jožef Stefan Institute, Jamova cesta 39, 1000 LJubljana</t>
  </si>
  <si>
    <t>HPLC sistem za visokotlačno tekočinsko kromatografijo se uporablja za analitiko posebnih organskih spojin: težko hlapnih in termolabilnih spojin.</t>
  </si>
  <si>
    <t>HPLC system for high-pressure liquid chromatography is used for analytics of special organic compounds:  difficult-volatile and thermolabile compounds.</t>
  </si>
  <si>
    <t>CO-RO 32/2011 (skupaj z računalnikom CO-RO 37/2011)</t>
  </si>
  <si>
    <t>IJS; Urška Lavrenčič Štangar; Peter Rodič</t>
  </si>
  <si>
    <t>IJS; Dragan Mihailović</t>
  </si>
  <si>
    <t>KI; Miran Gabršček</t>
  </si>
  <si>
    <t>Paralelni reakcijski sistem s kontinuirnim sistemom spremljanja reakcij v realnem času z metodo FTIR</t>
  </si>
  <si>
    <t>Easy max Mettler and React IR45FTIR InSitu</t>
  </si>
  <si>
    <t>Sistem se uporablja za avtomatizirane vzporedne kemijske sinteze v manjšem obsegu. To vključuje instrument za spremljanje reakcij in analizo. Sistem omogoča natančne določitev pogojev za sintezo (temperatura, pH, tlak).</t>
  </si>
  <si>
    <t>System is used for automated parallel chemical synthesis on a smaller scale. It includes an instrument for monitoring of the reaction progress and analysis. System allows precise regulation conditions for synthesis (temperature, Ph, pressure).</t>
  </si>
  <si>
    <t>CO-RO 36/2011</t>
  </si>
  <si>
    <t>Ki; Miran Gabršček</t>
  </si>
  <si>
    <t>7561</t>
  </si>
  <si>
    <t>Dvokanalni spektrometer Dvokanalni flurimeter Quanta Master 40</t>
  </si>
  <si>
    <t>Modular double channel fluorimeter with Xe light source and detection range up to 900 nm</t>
  </si>
  <si>
    <t>Prof.Dr.Boris Turk, Institut Jožef Stefan, Odsek za biokemijo, molekularno in strukturno biologijo, Jamova cesta 39, Ljubljana</t>
  </si>
  <si>
    <t>Prof.Dr. Boris Turk, Jožef Stefan Institute, Jamova cesta 39, 1000 LJubljana</t>
  </si>
  <si>
    <t>Modularni, dvokanalni fluorimeter s Xe lučjo in z nastavljivimi režami monokromatorjev lahko pri merjenju simultano spremlja dve emisijski območji (dvokanalna opcija, T-konfiguracija). Instrument omogoča visokoobčutljivo detekcijo v območju od 200 nm do 900 nm na obeh kanalih.</t>
  </si>
  <si>
    <t>The modular, double channel fluorimeter with Xe light source and adjustable monocromator slits could during measurements simultaneously  monitor/scann two emission ranges (second channel option, T-configuration). Also it could enable high sensitivity detection in the range between 200 and 900 nm on both emission channels.</t>
  </si>
  <si>
    <t>CO-RO 79/2013</t>
  </si>
  <si>
    <t>IJS; Boris Turk</t>
  </si>
  <si>
    <t>Čitalec mikrotiterskih plošč Tecan</t>
  </si>
  <si>
    <t xml:space="preserve">Tecan Multi-functional spectrophotometer for microtiter plates </t>
  </si>
  <si>
    <t>Čitalec mikrotiterskih ploščic se uporablja na več stopnjah naših raziskav: za osnovno kvalitativno in kvantitativno spektralno analizo makromolekul, za analizo sprememb v različnih celičnih procesih v živih celicah in analizo specifičnih interakcij med makromolekulami.</t>
  </si>
  <si>
    <t xml:space="preserve">The microplate monochromator reader is used at multiple levels of our research: for basic qualitative and quantitative spectral analysis of macromolecules, analysis of the changes in various cellular processes in living cells and analysis of specific interactions between macromolecules. </t>
  </si>
  <si>
    <t>CO-RO 56/2012</t>
  </si>
  <si>
    <t>Nadgradnja mikroskopa Olympus</t>
  </si>
  <si>
    <t xml:space="preserve">Inverted fluorescence microscope Olympus IX81 with the incubation chamber (from Solent Scientific) attached to the platform of the Olympus microscope </t>
  </si>
  <si>
    <t>Da bi pod mikroskopom celice ohranile svoje značilnosti, jih moramo gojiti ter jih mikroskopirati pri optimalnih in kontroliranih pogojih, t. j. vzdrževati moramo primerno temperaturo, vsebnost ogljikovega dioksida ter s tem povezano stopnjo kislosti (pH gojišča) ter primerno vlažnost. Za vzdrževanje omenjenih delovnih pogojev med samim potekom mikroskopiranja, mora biti v ta namen na mikroskop pritrjena inkubacijska komora, prirejena tipu mikroskopa, ki vzdržuje optimalne pogoje za rast celic, hkrati pa mora omogočiti operaterju vso potrebno manipulacijo vzorca. Kontrola temperature poteka s pomočjo toplega zraka, ki prihaja iz ločene grelne enote ter nato kroži znotraj inkubacijeske komore.</t>
  </si>
  <si>
    <t>To preserve the characteristics of cells observed under the microscope these cells must be kept under optimal and controlled conditions, i.e. temperature, CO2 level (5%) and humidity must be controlled and maintained. Therefore, special incubation chamber together with control units must be mounted on the platform of the microscope, adjusted to the microscope type. Incubation chamber must enable optimal growing milieu for the cells, on the other hand it must allow the operator to access the sample as well as to perform all the necessary manipulation with the microscope. Temperature control is achieved with warm, filtered air, circulating from the separated heater unit into the acrylic enclosure where it is continuously circulated.</t>
  </si>
  <si>
    <t>CO-RO 16/2010</t>
  </si>
  <si>
    <t>Masni spektrometer Bruker ULTRAFLEXTREME tm maldi tof</t>
  </si>
  <si>
    <t>Bruker Mass spectrometer ULTRAFLEXTREME tm maldi tof</t>
  </si>
  <si>
    <t>Prof.Dr. Boris Turk, Institut Jožef Stefan, Jamova cesta 39, 1000 Ljubljana.</t>
  </si>
  <si>
    <t>Visoko resolucijska masna spektrometrija se uporablja za identifikacijo proteinov in njihovih posttranslacijskih modifikacij. To omogoča določitev molekulske mase proteinov in proteinskih kompleksov.</t>
  </si>
  <si>
    <t xml:space="preserve">High resolution mass spectrometer is used for the identification of proteins and their posttranslational modifications. It  enables molecular mass determination of intact proteins and protein complexes. </t>
  </si>
  <si>
    <t>CO-RO 25/2010</t>
  </si>
  <si>
    <t>Nano-HPLC instrument(EASY-nLC II LC-446)</t>
  </si>
  <si>
    <t xml:space="preserve">Thermo Scientific Nano-HPLC instrument(EASY-nLC II LC-446) </t>
  </si>
  <si>
    <t>Nanoflow HPLC enota se uporablja za nizko pretočno kromatografsko analizo (10-1000 nL / min). To je neposredno povezan z virom ESI masnega spektrometra tipa Thermo Scientific Orbitrap Velos. Nanoflow HPLC enota je opremljena z vakumskim razplinjevalnikom in temperaturno reguliranim avtovzorčevalnikom (1-10 obseg jul injiciranje).</t>
  </si>
  <si>
    <t>Nanoflow HPLC unit is used for low flow chromatographic analysis (10-1000 nL/min). It is connected directly to the ESI source of mass spectrometer Thermo Scientific Orbitrap Velos. Nanoflow HLPC unit is equiped with vacum degasser and temperature regulated autosampler (1-10 uL injection volumes).</t>
  </si>
  <si>
    <t>CO-RO 18/2010</t>
  </si>
  <si>
    <t>Spektrometer za cirkularni dihroizem (CD) in hitro mešanje »stopped-flow</t>
  </si>
  <si>
    <t xml:space="preserve">Circular Dichroism (CD) Spectropolarimeter with stopped-flow attachments </t>
  </si>
  <si>
    <t xml:space="preserve">Spektrometer za cirkularni dihroizem (CD) z dodatki za hitro kinetiko: fluorescenca, absorbance in dodatkom za dvono mešanje “stopped-flow” kinetiko. Bonus: linearni dihroizem, anizotropija, IR meritve. </t>
  </si>
  <si>
    <t xml:space="preserve">Circular Dichroism Spectropolarimeter with fluorescence, absorbance detectors and the attachments for double mixing stopped flow kinetics. Bonus: linear dichroism, anisotropy, IR measurements. </t>
  </si>
  <si>
    <t>CO-RO 83/2013</t>
  </si>
  <si>
    <t>412</t>
  </si>
  <si>
    <t>Nadgradnja N-terminalnega aminokislinskega sekvenatorja</t>
  </si>
  <si>
    <t>Upgrade of N-terminal aminoacid sequencer/</t>
  </si>
  <si>
    <t>Prenova instrumenta za določanje zaporedja proteinov.</t>
  </si>
  <si>
    <t>Upgrading of instrument for determination of sequence of proteins</t>
  </si>
  <si>
    <t>CO-RO 17/2010</t>
  </si>
  <si>
    <t>Flow cytometry</t>
  </si>
  <si>
    <t>Prof.Dr. Igor križaj, Jožef Stefan Institute, Jamova cesta 39, 1000 LJubljana</t>
  </si>
  <si>
    <t>Pretočni citometer – analizator se bo uporabljal za natančno določanje in ločevanje celic v populaciji, ki imajo določene morfološke ali biokemijske lastnosti.</t>
  </si>
  <si>
    <t>Flow cytometer - the analyzer is used for the precise determination and separation of cells in a population who have certain morphological and biochemical characteristics.</t>
  </si>
  <si>
    <t>CO-RO 34/2011</t>
  </si>
  <si>
    <t>Z3-3211</t>
  </si>
  <si>
    <t>IJS; Mauro Danielli</t>
  </si>
  <si>
    <t>6777</t>
  </si>
  <si>
    <t>Motoriziran pokončni raziskovalni mikroskop Axio Imager M2</t>
  </si>
  <si>
    <t>Motorized upright research microscope Axio Imager M2</t>
  </si>
  <si>
    <t>doc.dr. Metka Lenassi, Univerza v Ljubljani, Medicinska fakulteta, Institut za biokemijo, Vrazov trg 2, 1000 Ljubljana.</t>
  </si>
  <si>
    <t>Assistant Prof.Dr.Metka Lenassi, University of Ljubljana, Medical Faculty, Institute of Biochemistry, Vrazov trg 2, 1000 Ljubljana</t>
  </si>
  <si>
    <t>Mikroskop se uporablja za študij lokalizacije proteinskih komponent HOG signalne poti pri različnih organizmih, pri spremljanju morfoloških sprememb celic v odvisnosti od dejavnikov v okolju ter študiju interakcij med proteini.</t>
  </si>
  <si>
    <t>The microscope is used for the study of the localization of protein components of HOG signaling pathwayin different organisms,and the monitoring of morphological changes of cells as a function of the factors in the environment as well as for the study of interactions between proteins.</t>
  </si>
  <si>
    <t>CO-RO 70/2013</t>
  </si>
  <si>
    <t>Aleš Tomažič;  Metka Lenassi</t>
  </si>
  <si>
    <t>Čitalec mikrotiterskih ploščic</t>
  </si>
  <si>
    <t>Multi-functional spectrophotometer for microtiter plates</t>
  </si>
  <si>
    <t>Assistant Prof.Dr. Metka Lenassi, University of Ljubljana, Medical Faculty, Institute of Biochemistry, Vrazov trg 2, 1000 Ljubljana</t>
  </si>
  <si>
    <t>Multifunkcionalen čitalec mikrotiterskih ploščic ima zelo raznolike funkcije (detektorje za UV-VIS, fluorescenco, kemiluminiscenco), uporabljamo pa ga za merjenje koncentracij in encimskih aktivnosti proteinov vpletenih v halotoleranco (npr. Hog1 kinaza, Hal2 fosfataza); optične gostote rastočih celic in koncentracij in kvalitete nukleinski kislin.</t>
  </si>
  <si>
    <t>The multi-functional microplate reader has very diverse functions (UV-VIS, fluorescence, chemiluminescence detectors) and is used for measuring concentrations and enzymatic activities of proteins involved in halotolerance (like Hog1 kinase, Hal2 phosphatase); optical density of growing cells and concentration and quality of nucleic acids.</t>
  </si>
  <si>
    <t>CO-RO 14/2010</t>
  </si>
  <si>
    <t>Nina Gunde-Cimerman</t>
  </si>
  <si>
    <t>5935</t>
  </si>
  <si>
    <t>Aparat za elektroforezo v pulzirajočem električnem polju (BIO-RAD CHEF-DIII CHILLER SYS)</t>
  </si>
  <si>
    <t>Pulsed field electrophoresis system instrument (BIO-RAD CHEF-DIII CHILLER SYS)</t>
  </si>
  <si>
    <t>Prof.Dr. Nina Gunde Cimerman, Univerza v Ljubljani, Biotehniška fakulteta, Oddelek za biologijo, Večna pot 111, 1000 Ljubljana</t>
  </si>
  <si>
    <t>Prof.Dr. Nina Gunde-Cimerman, University of Ljubljana, Biotechnical faculty, Department for Biology, Večna pot 111, 1000 Ljubljana</t>
  </si>
  <si>
    <t>Aparat za elektroforezo v pulzirajočem električnem polju omogoča visoko resolucijsko separacijo DNA fragmentov med 100 bp - do 10Mb, s spreminjajočim električnim poljem med elektrodama.</t>
  </si>
  <si>
    <t>Pulsed field electrophoresis system (PFGE) enables high resolution separation of DNA fragments between 100 bp – over 10 Mb, by alternating electrical field between electrode pairs with precise position.</t>
  </si>
  <si>
    <t>CO-RO 72/2013</t>
  </si>
  <si>
    <t>P4-0432</t>
  </si>
  <si>
    <t>NIB; Ana Rotter;  Nina Gunde-Cimerman</t>
  </si>
  <si>
    <t>Komplet rotacijskih stresalnikov</t>
  </si>
  <si>
    <t>Set rotary shakers</t>
  </si>
  <si>
    <t>Komplet treh rotacijskih stresalnikov</t>
  </si>
  <si>
    <t xml:space="preserve">Set of three rotary shakers </t>
  </si>
  <si>
    <t>CO-RO 61/2012</t>
  </si>
  <si>
    <t>Računalniška gruča</t>
  </si>
  <si>
    <t>High performance cluster computer</t>
  </si>
  <si>
    <t>Prof.Dr. Sašo Džeroski, Institut Jožef Stefan, Jamova cesta 39, 1000 Ljubljana.</t>
  </si>
  <si>
    <t>Prof.Dr. Sašo Džeroski,  Jožef Stefan Institute, Jamova cesta 39, 1000 LJubljana</t>
  </si>
  <si>
    <t>Visokozmogljiv računalnik za kompleksno analizo podatkov.</t>
  </si>
  <si>
    <t>High performance cluster computer for complex analysis of data.</t>
  </si>
  <si>
    <t>CO-RO 29/2011 (skupaj z CO-RO 60/2012 in CO-RO 77/2013)</t>
  </si>
  <si>
    <t>IJS; Sašo Džeroski</t>
  </si>
  <si>
    <t>Nadgradnja računalniške gruče II</t>
  </si>
  <si>
    <t>High performance cluster computer II</t>
  </si>
  <si>
    <t>CO-RO 60/2012 (skupaj z  CO-RO 29/2011 in CO-RO 77/2013)</t>
  </si>
  <si>
    <t>Nadgradnja računalniške gruče III</t>
  </si>
  <si>
    <t>High performance cluster computer III</t>
  </si>
  <si>
    <t>CO-RO 77/2013 (skupaj z  CO-RO 29/2011 in  CO-RO 60/2012)</t>
  </si>
  <si>
    <t>4988</t>
  </si>
  <si>
    <t>ITC (Isothermal titration calorimetry)</t>
  </si>
  <si>
    <t>Proteinska mikrokalorimetrija temelji na meritvah toplote, ki se sprosti ali porabi v interakciji med proteini in ligandi</t>
  </si>
  <si>
    <t xml:space="preserve">Protein microcalorimetry is based on measurements of heat that is released or consumed during the interaction between protein and ligand. </t>
  </si>
  <si>
    <t>CO-RO 55/2012</t>
  </si>
  <si>
    <t>IJS; Dušan Turk</t>
  </si>
  <si>
    <t>Kristalizacijska platforma - Sistemi za slikanje kristalov</t>
  </si>
  <si>
    <t>Crystalization platform - Systems for crystal imaging</t>
  </si>
  <si>
    <t>Sistem  je zmožen slikati 500 standardnih plošč s 96 luknjami na sobni temperaturi (20o) in najmanj 150 standardnih plošč s 96 luknjami pri nižji temperaturi (6-10°C). Slikanje je avtomatsko v predvidenih časovnih intervalih.</t>
  </si>
  <si>
    <t>System is capable of storing and imaging of 500 standard 96 well plates at room temperature (20o) and at least 150 standard 96 well plates at lower temperature (6-10°C). Imaging automatic in planned time intervals.</t>
  </si>
  <si>
    <t>CO-RO 78/2013</t>
  </si>
  <si>
    <t>Kristalizacijski robot</t>
  </si>
  <si>
    <t xml:space="preserve">Robot for chrystallization </t>
  </si>
  <si>
    <t>Kristalizacijski robot s sposobnostjo pipetiranja nanoliterskih  volumnov.</t>
  </si>
  <si>
    <t>Crystallization robot capable of pipetting of nano liter volumes</t>
  </si>
  <si>
    <t>CO-RO 67/2013</t>
  </si>
  <si>
    <t xml:space="preserve">Sistem za določanje kristalnih struktur makromolekul (Bruker  X8 PROTEUM) </t>
  </si>
  <si>
    <t xml:space="preserve">System for macromolekular crystal structure determination (Bruker  X8 PROTEUM) </t>
  </si>
  <si>
    <t>Sistem za določevanje struktur kristalov makromolekul je sestavljen iz rentgenskega generatorja )vir x-žarkov, detektorja, računalnikov in programske opreme, pribora za kristalizacijo.</t>
  </si>
  <si>
    <t>The “System for macromolecular crystal structure determination” is composed of x-ray generator, detector system, computers and software, accessories for crystallization.</t>
  </si>
  <si>
    <t>CO-RO 41/2011</t>
  </si>
  <si>
    <t>Detektor za določevanje mas na osnovi statičnega sipanja svetlobe z detektorjem za določevanje refraktivnega indeksa</t>
  </si>
  <si>
    <t>Static Light Scattering detector with Refractive Index Detector (RI)</t>
  </si>
  <si>
    <t>Sistem omogoča določevanje molske mase proteinov in nanodelcev in raztopini v območju 10000 Da – 1MDa.</t>
  </si>
  <si>
    <t>System is capable of determining the molecular weight of proteins and nanoparticles in solution in the range of 10000 Da – 1 Mda.</t>
  </si>
  <si>
    <t>CO-RO 82/2013</t>
  </si>
  <si>
    <t>Sistem za izolacijo rekombinantnih proteinov (AKTAexpress Single System)</t>
  </si>
  <si>
    <t>System for isolation of recombinant proteins: ÄKTAexpress Single System</t>
  </si>
  <si>
    <t>Delovna postaja AKTAexpress (GE Healthcare) je dvojni kromatografski sistem zasnovan za avtomatizirano dvostopenjsko čiščenje proteinov na afinitetnih kolonah in na kolonah za razsoljevanje in separocijo preko kolon. Zmogljivost sistema je, da lahko očisti do 8 proteinov v enem dnevu.</t>
  </si>
  <si>
    <t xml:space="preserve">Automated protein purification workstation AKTAexpress (GE Healthcare) is dual chromatographic system designed for automated two-step protein purification on affinity columns and desalting and size exclusion columns. The system capacity is purification of 8 proteins in a single day. </t>
  </si>
  <si>
    <t>CO-RO 21/2010  (skupaj z nadgradnjo CO-RO 24/2010 in CO-RO 20/2010)</t>
  </si>
  <si>
    <t>Nadgradnja sistema za izolacijo rekombinantnih proteinov(AKTAexpress Single System)</t>
  </si>
  <si>
    <t>Upgrade of  ÄKTAexpress Single System (CO-RO 021/2010)</t>
  </si>
  <si>
    <t>CO-RO 24/2010 (skupaj z nadgradnjo CO-RO 21/2010 in CO-RO 20/2010)</t>
  </si>
  <si>
    <t>Sistem HPLC(Breeze 2 AO 1525/2707/H/C/2998)</t>
  </si>
  <si>
    <t>Preparative HPLC system,</t>
  </si>
  <si>
    <t>CO-RO 20/2010 (skupaj z nadgradnjo CO-RO 21/2010 in  CO-RO 24/2010)</t>
  </si>
  <si>
    <t>AKTA GO Sistem za izolacijo rekombinantnih proteinov</t>
  </si>
  <si>
    <t>AKTA GO System for isolation of recombinant proteins</t>
  </si>
  <si>
    <t xml:space="preserve">Delovna postaja AKTA GO je dvojni kromatografski sistem zasnovan za avtomatizirano dvostopenjsko čiščenje proteinov na afinitetnih kolonah in na kolonah za razsoljevanje in separocijo preko kolon. </t>
  </si>
  <si>
    <t>AKTA GO Automated protein purification workstation is dual chromatographic system designed for automated two-step protein purification on affinity columns and desalting and size exclusion columns.</t>
  </si>
  <si>
    <t>CO-RO 142/2021</t>
  </si>
  <si>
    <t xml:space="preserve">Center odličnosti polimerni materiali in tehnologije </t>
  </si>
  <si>
    <t>Peter Krajnc</t>
  </si>
  <si>
    <t>15501</t>
  </si>
  <si>
    <t>Adsorpcijski porozimeter</t>
  </si>
  <si>
    <t>Adsorption porosimeter</t>
  </si>
  <si>
    <t>Oprema je dostopna vsem partenerjem pa enakih pravilih po PRAVILNIKU O NABAVI, EVIDENTIRANJU IN UPORABI OSNOVNIH SREDSTEV ZAVODA CENTER ODLIČNOSTI POLIMERNI MATERIALNI IN TEHNOLOGIJE (CO PoliMaT). Za prost termin se je potrebno dogovoriti s skrbnikom: peter.krajnc@um.si</t>
  </si>
  <si>
    <t>Equipment can be accessed to all partners equally acording to REGULATION OF PURCHASE, REGISTRATION AND USE OF ASSETS OF CENTRE OF EXCELLENCE POLYMER MATERIALS AND TECHNOLOGIES (CE POLIMAT). 
For free dates to be agreed with the administrator: peter.krajnc@um.si</t>
  </si>
  <si>
    <t>določevanje specifične površine</t>
  </si>
  <si>
    <t>specific surface area determination</t>
  </si>
  <si>
    <t>http://www.polimat.si/1/raziskovalno-razvojna-oprema/adsorpcijski-porozimeter.aspx</t>
  </si>
  <si>
    <t>Janez Navodnik</t>
  </si>
  <si>
    <t>13474</t>
  </si>
  <si>
    <t>Črpalno-kapilarni sklop za izdelavo pilotnih količin nano ZnO</t>
  </si>
  <si>
    <t>Capillary pilot-plant continous reactor for nano-ZnO synthesis</t>
  </si>
  <si>
    <t>Oprema je dostopna vsem partenerjem pa enakih pravilih po PRAVILNIKU O NABAVI, EVIDENTIRANJU IN UPORABI OSNOVNIH SREDSTEV ZAVODA CENTER ODLIČNOSTI POLIMERNI MATERIALNI IN TEHNOLOGIJE (CO PoliMaT). Za prost termin se je potrebno dogovoriti s skrbnikom: janez@navodnik.si</t>
  </si>
  <si>
    <t>Equipment can be accessed to all partners equally acording to REGULATION OF PURCHASE, REGISTRATION AND USE OF ASSETS OF CENTRE OF EXCELLENCE POLYMER MATERIALS AND TECHNOLOGIES (CE POLIMAT). For free dates to be agreed with the administrator: janez@navodnik.si</t>
  </si>
  <si>
    <t>pretočni reaktor za sintezo nanodelcev pri sobni temperaturi</t>
  </si>
  <si>
    <t>continous flow reactor for the synthesis of nano-particles at room temperature</t>
  </si>
  <si>
    <t>www.polimat.si</t>
  </si>
  <si>
    <t>Diferenčni dinamični kalorimeter (DSC)</t>
  </si>
  <si>
    <t>Differentian scanning calorimeter</t>
  </si>
  <si>
    <t>Oprema je dostopna vsem partenerjem pa enakih pravilih po PRAVILNIKU O NABAVI, EVIDENTIRANJU IN UPORABI OSNOVNIH SREDSTEV ZAVODA CENTER ODLIČNOSTI POLIMERNI MATERIALNI IN TEHNOLOGIJE (CO PoliMaT) Za prost termin se je potrebno dogovoriti s skrbnikom: polona.prosen@ki.si</t>
  </si>
  <si>
    <t>Equipment can be accessed to all partners equally acording to REGULATION OF PURCHASE, REGISTRATION AND USE OF ASSETS OF CENTRE OF EXCELLENCE POLYMER MATERIALS AND TECHNOLOGIES (CE POLIMAT). For free dates to be agreed with the administrator: polona.prosen@ki.si</t>
  </si>
  <si>
    <t>določanje termični lastnosti materialov</t>
  </si>
  <si>
    <t>thermal properties determination of materials</t>
  </si>
  <si>
    <t>http://www.polimat.si/1/raziskovalno-razvojna-oprema/diferencni-dinamicni-kalorimeter.aspx</t>
  </si>
  <si>
    <t>Luka Cmok</t>
  </si>
  <si>
    <t>34377</t>
  </si>
  <si>
    <t>Dopolnilni elementi za razširitev titan-safirnega laserskega sistema</t>
  </si>
  <si>
    <t>Additional units for titan-sapphire pulsed laser system</t>
  </si>
  <si>
    <t>Oprema je dostopna vsem partenerjem pa enakih pravilih po PRAVILNIKU O NABAVI, EVIDENTIRANJU IN UPORABI OSNOVNIH SREDSTEV ZAVODA CENTER ODLIČNOSTI POLIMERNI MATERIALNI IN TEHNOLOGIJE (CO PoliMaT) Za prost termin se je potrebno dogovoriti s skrbnikom: irena.drevensek@ijs.si</t>
  </si>
  <si>
    <t>Equipment can be accessed to all partners equally acording to REGULATION OF PURCHASE, REGISTRATION AND USE OF ASSETS OF CENTRE OF EXCELLENCE POLYMER MATERIALS AND TECHNOLOGIES (CE POLIMAT). For free dates to be agreed with the administrator: irena.drevensek@ijs.si</t>
  </si>
  <si>
    <t>http://www.polimat.si/1/raziskovalno-razvojna-oprema/dopolnilni-elementi-za-razsiritev-titan-safirnega-.aspx</t>
  </si>
  <si>
    <t>Jožefa Zabret</t>
  </si>
  <si>
    <t>24723</t>
  </si>
  <si>
    <t>DSC merilna celica</t>
  </si>
  <si>
    <t>DSC measuring cell</t>
  </si>
  <si>
    <t>Oprema je dostopna vsem partenerjem pa enakih pravilih po PRAVILNIKU O NABAVI, EVIDENTIRANJU IN UPORABI OSNOVNIH SREDSTEV ZAVODA CENTER ODLIČNOSTI POLIMERNI MATERIALNI IN TEHNOLOGIJE (CO PoliMaT) Za prost termin se je potrebno dogovoriti s skrbnikom: jozi.zabret@helios.si</t>
  </si>
  <si>
    <t>Equipment can be accessed to all partners equally acording to REGULATION OF PURCHASE, REGISTRATION AND USE OF ASSETS OF CENTRE OF EXCELLENCE POLYMER MATERIALS AND TECHNOLOGIES (CE POLIMAT). For free dates to be agreed with the administrator: jozi.zabret@helios.si</t>
  </si>
  <si>
    <t>določanje termičnih lastnosti materialov</t>
  </si>
  <si>
    <t>http://www.polimat.si/1/raziskovalno-razvojna-oprema/dsc-merilna-celica.aspx</t>
  </si>
  <si>
    <t>Maja Ponikvar-Svet</t>
  </si>
  <si>
    <t>18457</t>
  </si>
  <si>
    <t>Elementni analizator C,N,H,S,O</t>
  </si>
  <si>
    <t>C,H,N,S,O elemental analysis</t>
  </si>
  <si>
    <t>Oprema je dostopna vsem partenerjem pa enakih pravilih po PRAVILNIKU O NABAVI, EVIDENTIRANJU IN UPORABI OSNOVNIH SREDSTEV ZAVODA CENTER ODLIČNOSTI POLIMERNI MATERIALNI IN TEHNOLOGIJE (CO PoliMaT) Za prost termin se je potrebno dogovoriti s skrbnikom: maja.ponikvar-svet@ijs.si</t>
  </si>
  <si>
    <t>Equipment can be accessed to all partners equally acording to REGULATION OF PURCHASE, REGISTRATION AND USE OF ASSETS OF CENTRE OF EXCELLENCE POLYMER MATERIALS AND TECHNOLOGIES (CE POLIMAT). For free dates to be agreed with the administrator: maja.ponikvar-svet@ijs.si</t>
  </si>
  <si>
    <t>določanje elementne sestave organskih in anorganskih vzorcev</t>
  </si>
  <si>
    <t>elemental composition determination of organic and inorganic samples</t>
  </si>
  <si>
    <t>http://www.polimat.si/1/raziskovalno-razvojna-oprema/elementni-analizator.aspx</t>
  </si>
  <si>
    <t>Jelka Svetek</t>
  </si>
  <si>
    <t>GPC/SEC instrument</t>
  </si>
  <si>
    <t>HPLC for GPC/SEC analyses</t>
  </si>
  <si>
    <t>Oprema je dostopna vsem partenerjem pa enakih pravilih po PRAVILNIKU O NABAVI, EVIDENTIRANJU IN UPORABI OSNOVNIH SREDSTEV ZAVODA CENTER ODLIČNOSTI POLIMERNI MATERIALNI IN TEHNOLOGIJE (CO PoliMaT) Za prost termin se je potrebno dogovoriti s skrbnikom: jelka.svetek@sandoz.com</t>
  </si>
  <si>
    <t>Equipment can be accessed to all partners equally acording to REGULATION OF PURCHASE, REGISTRATION AND USE OF ASSETS OF CENTRE OF EXCELLENCE POLYMER MATERIALS AND TECHNOLOGIES (CE POLIMAT). For free dates to be agreed with the administrator: jelka.svetek@sandoz.com</t>
  </si>
  <si>
    <t>določevanje relativne molekulska mase vzorcev</t>
  </si>
  <si>
    <t>determination of relative average molar mass in polymer samples by liquid chromatography</t>
  </si>
  <si>
    <t>http://www.polimat.si/1/raziskovalno-razvojna-oprema/gpc-sec-instrument.aspx</t>
  </si>
  <si>
    <t>Miha Kavšek</t>
  </si>
  <si>
    <t>33479</t>
  </si>
  <si>
    <t>Laboratorijski mešalni reaktor</t>
  </si>
  <si>
    <t>Laboratory mixer reactor</t>
  </si>
  <si>
    <t>Oprema je dostopna vsem partenerjem pa enakih pravilih po PRAVILNIKU O NABAVI, EVIDENTIRANJU IN UPORABI OSNOVNIH SREDSTEV ZAVODA CENTER ODLIČNOSTI POLIMERNI MATERIALNI IN TEHNOLOGIJE (CO PoliMaT). Za prost termin se je potrebno dogovoriti s skrbnikom: miha.kavsek@melamin.si</t>
  </si>
  <si>
    <t>Equipment can be accessed to all partners equally acording to REGULATION OF PURCHASE, REGISTRATION AND USE OF ASSETS OF CENTRE OF EXCELLENCE POLYMER MATERIALS AND TECHNOLOGIES (CE POLIMAT). For free dates to be agreed with the administrator: miha.kavsek@melamin.si</t>
  </si>
  <si>
    <t>rekator za sintezo vodnih disperzij s kontrolo temperature</t>
  </si>
  <si>
    <t>temperature controlled reaction vessel for the synthesis of water dispersions</t>
  </si>
  <si>
    <t>http://www.polimat.si/1/raziskovalno-razvojna-oprema/laboratorijski-mesalni-reaktor.aspx</t>
  </si>
  <si>
    <t>Miroslav Huskić</t>
  </si>
  <si>
    <t>Laboratorijski mini ekstruder</t>
  </si>
  <si>
    <t>Laboratory mini extruder</t>
  </si>
  <si>
    <t>Oprema je dostopna vsem partenerjem pa enakih pravilih po PRAVILNIKU O NABAVI, EVIDENTIRANJU IN UPORABI OSNOVNIH SREDSTEV ZAVODA CENTER ODLIČNOSTI POLIMERNI MATERIALNI IN TEHNOLOGIJE (CO PoliMaT). Za prost termin se je potrebno dogovoriti s skrbnikom: miro.huskic@ki.si</t>
  </si>
  <si>
    <t>Equipment can be accessed to all partners equally acording to REGULATION OF PURCHASE, REGISTRATION AND USE OF ASSETS OF CENTRE OF EXCELLENCE POLYMER MATERIALS AND TECHNOLOGIES (CE POLIMAT). For free dates to be agreed with the administrator: miro.huskic@ki.si</t>
  </si>
  <si>
    <t>priprava vzorcev na laboratorijskem nivoju za testiranja lastnosti kompozitnih materialov</t>
  </si>
  <si>
    <t>preparation of samples on laboratory scale for determination of properties for composite materials</t>
  </si>
  <si>
    <t>http://www.polimat.si/1/raziskovalno-razvojna-oprema/laboratorijski-mini-ekstruder.aspx</t>
  </si>
  <si>
    <t>Laboratorijski razpršilni sušilnik</t>
  </si>
  <si>
    <t>Laboratory spray-dryer</t>
  </si>
  <si>
    <t>pridobivanje trdnih delcev iz raztopin ali suspenzij z razpršilnim sušenjem</t>
  </si>
  <si>
    <t>extraction of solid particles from solutions or suspentions by spray-drying</t>
  </si>
  <si>
    <t>http://www.polimat.si/1/raziskovalno-razvojna-oprema/laboratorijski-razprsilni-susilnik.aspx</t>
  </si>
  <si>
    <t>Milena Težak</t>
  </si>
  <si>
    <t>Laboratorijski strižni mešalnik</t>
  </si>
  <si>
    <t>Laboratory shear-mixer for powders</t>
  </si>
  <si>
    <t>Oprema je dostopna vsem partenerjem pa enakih pravilih po PRAVILNIKU O NABAVI, EVIDENTIRANJU IN UPORABI OSNOVNIH SREDSTEV ZAVODA CENTER ODLIČNOSTI POLIMERNI MATERIALNI IN TEHNOLOGIJE (CO PoliMaT). Za prost termin se je potrebno dogovoriti s skrbnikom: mtezak@kolpa.si</t>
  </si>
  <si>
    <t>Equipment can be accessed to all partners equally acording to REGULATION OF PURCHASE, REGISTRATION AND USE OF ASSETS OF CENTRE OF EXCELLENCE POLYMER MATERIALS AND TECHNOLOGIES (CE POLIMAT). For free dates to be agreed with the administrator: mtezak@kolpa.si</t>
  </si>
  <si>
    <t>homogenizacija prahov pod kontroliranimi pogoji</t>
  </si>
  <si>
    <t>homogenization of powders under controlled conditions</t>
  </si>
  <si>
    <t>http://www.polimat.si/1/raziskovalno-razvojna-oprema/laboratorijski-strizni-mesalnik-za-prahove.aspx</t>
  </si>
  <si>
    <t>liofilizator</t>
  </si>
  <si>
    <t>Freeze-dryer</t>
  </si>
  <si>
    <t>sušenje temperaturno občutljivih vzorcev od težko-hlapnih topil</t>
  </si>
  <si>
    <t>drying of temperature-sensitive samples of low-volatile solvents</t>
  </si>
  <si>
    <t>http://www.polimat.si/1/raziskovalno-razvojna-oprema/liofilizator.aspx</t>
  </si>
  <si>
    <t>12318</t>
  </si>
  <si>
    <t xml:space="preserve">Maldi TOF/TOF </t>
  </si>
  <si>
    <t>MALDI TOF/TOF</t>
  </si>
  <si>
    <t>Oprema je dostopna vsem partenerjem pa enakih pravilih po PRAVILNIKU O NABAVI, EVIDENTIRANJU IN UPORABI OSNOVNIH SREDSTEV ZAVODA CENTER ODLIČNOSTI POLIMERNI MATERIALNI IN TEHNOLOGIJE (CO PoliMaT). Za prost termin se je potrebno dogovoriti s skrbnikom: ema.zagar@ki.si</t>
  </si>
  <si>
    <t>Equipment can be accessed to all partners equally acording to REGULATION OF PURCHASE, REGISTRATION AND USE OF ASSETS OF CENTRE OF EXCELLENCE POLYMER MATERIALS AND TECHNOLOGIES (CE POLIMAT). For free dates to be agreed with the administrator: ema.zagar@ki.si</t>
  </si>
  <si>
    <t>določevanje absolutnih molskih mas polimerov</t>
  </si>
  <si>
    <t>molecular mass of polymers determination</t>
  </si>
  <si>
    <t>http://www.polimat.si/1/raziskovalno-razvojna-oprema/maldi-tof-tof.aspx</t>
  </si>
  <si>
    <t>Aleš Hančič</t>
  </si>
  <si>
    <t>25369</t>
  </si>
  <si>
    <t>Nadgradnja brizgalnega stroja</t>
  </si>
  <si>
    <t>Upgrade of the injection moulding machine</t>
  </si>
  <si>
    <t>Oprema je dostopna vsem partenerjem pa enakih pravilih po PRAVILNIKU O NABAVI, EVIDENTIRANJU IN UPORABI OSNOVNIH SREDSTEV ZAVODA CENTER ODLIČNOSTI POLIMERNI MATERIALNI IN TEHNOLOGIJE (CO PoliMaT). Za prost termin se je potrebno dogovoriti s skrbnikom: ales.hancic@tecos.si</t>
  </si>
  <si>
    <t>Equipment can be accessed to all partners equally acording to REGULATION OF PURCHASE, REGISTRATION AND USE OF ASSETS OF CENTRE OF EXCELLENCE POLYMER MATERIALS AND TECHNOLOGIES (CE POLIMAT). For free dates to be agreed with the administrator: ales.hancic@tecos.si</t>
  </si>
  <si>
    <t>izdelava vzorcev in testiranje materialov in orodij za brizganje duro- in termoplastov</t>
  </si>
  <si>
    <t>sample s manufacturing and material or tools testings in duro- and thermoplast malding</t>
  </si>
  <si>
    <t>http://www.polimat.si/1/raziskovalno-razvojna-oprema/nadgradnja-brizgalnega-stroja-za-brizganje-termo.aspx</t>
  </si>
  <si>
    <t>Nadgradnja mikroskopa AFM-XE 100</t>
  </si>
  <si>
    <t>Auxiliaries and accessories for AFM microscopy</t>
  </si>
  <si>
    <t>Oprema je dostopna vsem partenerjem pa enakih pravilih po PRAVILNIKU O NABAVI, EVIDENTIRANJU IN UPORABI OSNOVNIH SREDSTEV ZAVODA CENTER ODLIČNOSTI POLIMERNI MATERIALNI IN TEHNOLOGIJE (CO PoliMaT). Za prost termin se je potrebno dogovoriti s skrbnikom: jozi.zabret@helios.si</t>
  </si>
  <si>
    <t>mikroskop na atomsko silo</t>
  </si>
  <si>
    <t>atomic force microscopy</t>
  </si>
  <si>
    <t>http://www.polimat.si/1/raziskovalno-razvojna-oprema/nadgradnja-mikroskopa-afm-xe-100.aspx</t>
  </si>
  <si>
    <t>Silvo Hribernik</t>
  </si>
  <si>
    <t>27558</t>
  </si>
  <si>
    <t>Nadgradnja SWAX 3-sistema v S3- MICROpix sistem</t>
  </si>
  <si>
    <t>Upgrade of HECUS System 3 to S3 MICROpix</t>
  </si>
  <si>
    <t>Oprema je dostopna vsem partenerjem pa enakih pravilih po PRAVILNIKU O NABAVI, EVIDENTIRANJU IN UPORABI OSNOVNIH SREDSTEV ZAVODA CENTER ODLIČNOSTI POLIMERNI MATERIALNI IN TEHNOLOGIJE (CO PoliMaT). Za prost termin se je potrebno dogovoriti s skrbnikom: silvo.hribernik@um.si</t>
  </si>
  <si>
    <t>Equipment can be accessed to all partners equally acording to REGULATION OF PURCHASE, REGISTRATION AND USE OF ASSETS OF CENTRE OF EXCELLENCE POLYMER MATERIALS AND TECHNOLOGIES (CE POLIMAT). For free dates to be agreed with the administrator: silvo.hribernik@um.si</t>
  </si>
  <si>
    <t>nadgradnja modularnega rentgenskega sistema za analizo trdnih snovi, makromolekularnih raztopin in tankih filmov</t>
  </si>
  <si>
    <t>Modular X-ray system upgrade for the analysis of solids, macromolecular solutions and thin films</t>
  </si>
  <si>
    <t>http://www.polimat.si/1/raziskovalno-razvojna-oprema/nadgradnja-swax-3-sistema-v-s3-micropix-sistem.aspx</t>
  </si>
  <si>
    <t>Alenka Kante</t>
  </si>
  <si>
    <t>33574</t>
  </si>
  <si>
    <t>Naprava za določ. odprtega časa in hitrosti lepljenja</t>
  </si>
  <si>
    <t>Open-time determination and adhesion speed determination equipment</t>
  </si>
  <si>
    <t>Oprema je dostopna vsem partenerjem pa enakih pravilih po PRAVILNIKU O NABAVI, EVIDENTIRANJU IN UPORABI OSNOVNIH SREDSTEV ZAVODA CENTER ODLIČNOSTI POLIMERNI MATERIALNI IN TEHNOLOGIJE (CO PoliMaT). Za prost termin se je potrebno dogovoriti s skrbnikom: alenka.kante@mitol.si</t>
  </si>
  <si>
    <t>Equipment can be accessed to all partners equally acording to REGULATION OF PURCHASE, REGISTRATION AND USE OF ASSETS OF CENTRE OF EXCELLENCE POLYMER MATERIALS AND TECHNOLOGIES (CE POLIMAT). For free dates to be agreed with the administrator: alenka.kante@mitol.si</t>
  </si>
  <si>
    <t>določevanje odprtega časa in hitrosti lepljenja</t>
  </si>
  <si>
    <t>open time and adhesion speed determination</t>
  </si>
  <si>
    <t>Alojz Anžlovar</t>
  </si>
  <si>
    <t>8675</t>
  </si>
  <si>
    <t>Naprava za napraševanje z zlatom in ogljikom</t>
  </si>
  <si>
    <t>Sputtering device for coating with gold and carbon</t>
  </si>
  <si>
    <t>Oprema je dostopna vsem partenerjem pa enakih pravilih po PRAVILNIKU O NABAVI, EVIDENTIRANJU IN UPORABI OSNOVNIH SREDSTEV ZAVODA CENTER ODLIČNOSTI POLIMERNI MATERIALNI IN TEHNOLOGIJE (CO PoliMaT). Za prost termin se je potrebno dogovoriti s skrbnikom: alojz.anzlovar@ki.si</t>
  </si>
  <si>
    <t>Equipment can be accessed to all partners equally acording to REGULATION OF PURCHASE, REGISTRATION AND USE OF ASSETS OF CENTRE OF EXCELLENCE POLYMER MATERIALS AND TECHNOLOGIES (CE POLIMAT). For free dates to be agreed with the administrator: alojz.anzlovar@ki.si</t>
  </si>
  <si>
    <t>predpriprava vzorcev za SEM in TEM analize</t>
  </si>
  <si>
    <t>sample preparation for SEM and TEM analysis</t>
  </si>
  <si>
    <t>http://www.polimat.si/1/raziskovalno-razvojna-oprema/naprava-za-naprasevanje-z-zlatom-in-ogljikom.aspx</t>
  </si>
  <si>
    <t>Manja Kurečič</t>
  </si>
  <si>
    <t>24332</t>
  </si>
  <si>
    <t>Pilotna elektro-predilnica</t>
  </si>
  <si>
    <t>Pilot-scale electrospinning device</t>
  </si>
  <si>
    <t>Oprema je dostopna vsem partenerjem pa enakih pravilih po PRAVILNIKU O NABAVI, EVIDENTIRANJU IN UPORABI OSNOVNIH SREDSTEV ZAVODA CENTER ODLIČNOSTI POLIMERNI MATERIALNI IN TEHNOLOGIJE (CO PoliMaT). Za prost termin se je potrebno dogovoriti s skrbnikom: manja.kurecic@um.si</t>
  </si>
  <si>
    <t>Equipment can be accessed to all partners equally acording to REGULATION OF PURCHASE, REGISTRATION AND USE OF ASSETS OF CENTRE OF EXCELLENCE POLYMER MATERIALS AND TECHNOLOGIES (CE POLIMAT). For free dates to be agreed with the administrator: manja.kurecic@um.si</t>
  </si>
  <si>
    <t>elektropredenje nano-vlaken</t>
  </si>
  <si>
    <t>electrospinning of nano-fibers</t>
  </si>
  <si>
    <t>http://www.polimat.si/1/raziskovalno-razvojna-oprema/pilotna-elektro-predilnica.aspx</t>
  </si>
  <si>
    <t>Nataša Čuk</t>
  </si>
  <si>
    <t>Pilotni ultrazvočni sonifikator</t>
  </si>
  <si>
    <t>Pilot plant ultrasound processor</t>
  </si>
  <si>
    <t>Oprema je dostopna vsem partenerjem pa enakih pravilih po PRAVILNIKU O NABAVI, EVIDENTIRANJU IN UPORABI OSNOVNIH SREDSTEV ZAVODA CENTER ODLIČNOSTI POLIMERNI MATERIALNI IN TEHNOLOGIJE (CO PoliMaT). Za prost termin se je potrebno dogovoriti s skrbnikom: natasa.cuk@GGP.si</t>
  </si>
  <si>
    <t>Equipment can be accessed to all partners equally acording to REGULATION OF PURCHASE, REGISTRATION AND USE OF ASSETS OF CENTRE OF EXCELLENCE POLYMER MATERIALS AND TECHNOLOGIES (CE POLIMAT). For free dates to be agreed with the administrator: natasa.cuk@ggp.si</t>
  </si>
  <si>
    <t>ultrazvočna razgradnja biomase pri pridelavi biodizla</t>
  </si>
  <si>
    <t>ultrasound assisted biomass decomposition for the production of biodiesel</t>
  </si>
  <si>
    <t>http://www.polimat.si/1/raziskovalno-razvojna-oprema/pilotni-ultrazvocni-sonifikator.aspx</t>
  </si>
  <si>
    <t>Plinski masni spektrometer</t>
  </si>
  <si>
    <t>Gas mass spectrometer for TGA coupling</t>
  </si>
  <si>
    <t>Oprema je dostopna vsem partenerjem pa enakih pravilih po PRAVILNIKU O NABAVI, EVIDENTIRANJU IN UPORABI OSNOVNIH SREDSTEV ZAVODA CENTER ODLIČNOSTI POLIMERNI MATERIALNI IN TEHNOLOGIJE (CO PoliMaT). Za prost termin se je potrebno dogovoriti s skrbnikom: polona.prosen@ki.si</t>
  </si>
  <si>
    <t>masni spektrometer vezan na TGA za določevanje sestave razpadnih plinskih produktov</t>
  </si>
  <si>
    <t>mass spectrometer coupled with TGA for composition determination of decomposed gas products</t>
  </si>
  <si>
    <t>Pretočni mlin</t>
  </si>
  <si>
    <t>Continous nano-mill</t>
  </si>
  <si>
    <t>mlin za deaglomeracijo manodelcev v disperzijah</t>
  </si>
  <si>
    <t>mill for dispersing nanoparticles in dispersions</t>
  </si>
  <si>
    <t>Blaž Likozar</t>
  </si>
  <si>
    <t>Reakcijski kalorimeter</t>
  </si>
  <si>
    <t>Reaction calorimeter High pressure laboratory reactor with in situ FTIR and FBRM probes</t>
  </si>
  <si>
    <t>Oprema je dostopna vsem partenerjem pa enakih pravilih po PRAVILNIKU O NABAVI, EVIDENTIRANJU IN UPORABI OSNOVNIH SREDSTEV ZAVODA CENTER ODLIČNOSTI POLIMERNI MATERIALNI IN TEHNOLOGIJE (CO PoliMaT). Za prost termin se je potrebno dogovoriti s skrbnikom: blaz.likozar@ki.si</t>
  </si>
  <si>
    <t>Equipment can be accessed to all partners equally acording to REGULATION OF PURCHASE, REGISTRATION AND USE OF ASSETS OF CENTRE OF EXCELLENCE POLYMER MATERIALS AND TECHNOLOGIES (CE POLIMAT). For free dates to be agreed with the administrator: blaz.likozar@ki.si</t>
  </si>
  <si>
    <t xml:space="preserve">reaktor za kontrolirano sintezo z možnostjo spremljanja kemijskih pretvorb in kristalizacije </t>
  </si>
  <si>
    <t>http://www.polimat.si/1/raziskovalno-razvojna-oprema/reakcijski-kalorimeter-s-ftir-instrumentom-s-potop.aspx</t>
  </si>
  <si>
    <t>Respirometer za analizo biorazgradljivosti</t>
  </si>
  <si>
    <t>Respirometric analyser for polymer biodegradation measurments</t>
  </si>
  <si>
    <t>Oprema je dostopna vsem partenerjem pa enakih pravilih po PRAVILNIKU O NABAVI, EVIDENTIRANJU IN UPORABI OSNOVNIH SREDSTEV ZAVODA CENTER ODLIČNOSTI POLIMERNI MATERIALNI IN TEHNOLOGIJE (CO PoliMaT). Za prost termin se je potrebno dogovoriti s skrbnikom: miroslav.huskic@polimat.si</t>
  </si>
  <si>
    <t>Equipment can be accessed to all partners equally acording to REGULATION OF PURCHASE, REGISTRATION AND USE OF ASSETS OF CENTRE OF EXCELLENCE POLYMER MATERIALS AND TECHNOLOGIES (CE POLIMAT). For free dates to be agreed with the administrator: miroslav.huskic@polimat.si</t>
  </si>
  <si>
    <t>merjenje končne stopnje aerobne biorazgradljivosti polimernih materialov</t>
  </si>
  <si>
    <t>total aerobic biodegradability of plastic materials measuring</t>
  </si>
  <si>
    <t>http://www.polimat.si/1/raziskovalno-razvojna-oprema/respirometer-za-analizo-biorazgradljivosti.aspx</t>
  </si>
  <si>
    <t>Separacijski sklop pretočnega reaktorja za izdelavo pilotnih količin nano ZnO</t>
  </si>
  <si>
    <t>Separation set for continous reactor for nano-ZnO production</t>
  </si>
  <si>
    <t>oprema za separacijo pilotnih količin nanodelcev ZnO</t>
  </si>
  <si>
    <t>separation equipment for pilot quantities of ZnO nanoparticles</t>
  </si>
  <si>
    <t>Sistem za merjenje velikosti delcev</t>
  </si>
  <si>
    <t>Zeta-sizer and particle size determination equipment</t>
  </si>
  <si>
    <t>meritve velikosti delcev v disperzijah in koloidih</t>
  </si>
  <si>
    <t>particle size, particle size distribution and zeta potential determination in colloid water dispersions</t>
  </si>
  <si>
    <t>http://www.polimat.si/1/raziskovalno-razvojna-oprema/aparat-za-merjenje-velikosti-delcev-v-vodni-raztop.aspx</t>
  </si>
  <si>
    <t>Termogravimetrični analizator (TGA)</t>
  </si>
  <si>
    <t>Thermogravimetric analyzer</t>
  </si>
  <si>
    <t>http://www.polimat.si/1/raziskovalno-razvojna-oprema/termogravimetricni-analizator.aspx</t>
  </si>
  <si>
    <t>Peter Mišvelj</t>
  </si>
  <si>
    <t>25103</t>
  </si>
  <si>
    <t>Visokotemperaturni visokotlačni reaktor</t>
  </si>
  <si>
    <t>Laboratory high-pressure reactor</t>
  </si>
  <si>
    <t>Oprema je dostopna vsem partenerjem pa enakih pravilih po PRAVILNIKU O NABAVI, EVIDENTIRANJU IN UPORABI OSNOVNIH SREDSTEV ZAVODA CENTER ODLIČNOSTI POLIMERNI MATERIALNI IN TEHNOLOGIJE (CO PoliMaT). Za prost termin se je potrebno dogovoriti s skrbnikom: peter.misvelj@resinshelios.com</t>
  </si>
  <si>
    <t>Equipment can be accessed to all partners equally acording to REGULATION OF PURCHASE, REGISTRATION AND USE OF ASSETS OF CENTRE OF EXCELLENCE POLYMER MATERIALS AND TECHNOLOGIES (CE POLIMAT). For free dates to be agreed with the administrator: peter.misvelj@resinshelios.com</t>
  </si>
  <si>
    <t>reaktor za sintezo polimerov pri tlačnih pogojih sinteze</t>
  </si>
  <si>
    <t>pressure reactor vessel for polymer synthesis</t>
  </si>
  <si>
    <t>http://www.polimat.si/1/raziskovalno-razvojna-oprema/laboratorijski-visokotlacni-reaktor.aspx</t>
  </si>
  <si>
    <t>Center odličnosti NAMASTE, zavod za raziskave in razvoj naprednih nekovinskih materialov s tehnologijami prihodnosti</t>
  </si>
  <si>
    <t>2997-001</t>
  </si>
  <si>
    <t>24724</t>
  </si>
  <si>
    <t>TGA - Kompleten sistem za termično analizo</t>
  </si>
  <si>
    <t xml:space="preserve">Thermal Gravimetric Analysis Mass Spectrometer </t>
  </si>
  <si>
    <t>Oprema je na razpolago v dogovoru z operaterjem in skladno z rezervacijskim sistemom (glej: www. conamaste.si).  Zaračunavajo se materialni stroški in stroški operaterja.</t>
  </si>
  <si>
    <t xml:space="preserve">The equipment can be available  in the agreement with the operator through the reservation system (see www.conamaste.si).  The material and personnel costs are to be reimbursed only. </t>
  </si>
  <si>
    <t>Kombinacija podatkov termične analize in analize masne spektroskopije se uporablja pri karakterizaciji materialov.</t>
  </si>
  <si>
    <t xml:space="preserve">The combined thermal analysis (TA) - Mass spectrometry (MS) data is used to characterise materials. </t>
  </si>
  <si>
    <t>RRP2-O7</t>
  </si>
  <si>
    <t>Cena za uporabo raziskovalne opreme je skladna s priporočilom o zaračunavanju opreme.</t>
  </si>
  <si>
    <t>http://www.conamaste.si/slo/Oprema.php</t>
  </si>
  <si>
    <t>09089</t>
  </si>
  <si>
    <t>Optična pinceta</t>
  </si>
  <si>
    <t>Sistem infrardeča optična pinceta se uporablja za manipulacijo mikrometrskih struktur pod invertnim optičnim mikroskopom.</t>
  </si>
  <si>
    <t xml:space="preserve">Under invert optical microscope infrared optical tweezer system is used for manipulation of micrometer structures. </t>
  </si>
  <si>
    <t>RRP4-O1</t>
  </si>
  <si>
    <t>Sistem za dvofotonsko polimerizacijo v 3D</t>
  </si>
  <si>
    <t>3D Laser Litography System</t>
  </si>
  <si>
    <t xml:space="preserve">Namizni sistem za lasersko litografijo, ki omogoča visoke zahteve tridimenzionalnih fotonskih kristalnih struktur (ali npr. za ustvarjanje tridimenzionalnih odrov za biologijo, vezja v mikro in nanofluidiki). </t>
  </si>
  <si>
    <t>Th table-top laser lithography system, allowing for the high demands of three-dimensional photonic crystal structures (or for e.g., generating three-dimensional scaffolds for biology, micro- and nanofluidic circuitry).</t>
  </si>
  <si>
    <t>RRP4-O2</t>
  </si>
  <si>
    <t>4587</t>
  </si>
  <si>
    <t>Sistem za in situ karakterizacijo vzorcev in TEM nosilec za več vzorcev</t>
  </si>
  <si>
    <t>The system for in-situ characterization of the samples and TEM sample Holder</t>
  </si>
  <si>
    <t>Omogoča in situ AFM in električno karakterizacijo vzorcev v presevnem elektronskem mikroskopu (TEM).</t>
  </si>
  <si>
    <t>Allows in situ atomic force microscopy (AFM) and electrical characterization of the samples in the transmission electron microscope (TEM).</t>
  </si>
  <si>
    <t>RRSK-O2/1, RRSK-O2/2</t>
  </si>
  <si>
    <t>7560</t>
  </si>
  <si>
    <t>Vrstični mikroskop v bližnjem optičnem polju</t>
  </si>
  <si>
    <t>2011, 2012</t>
  </si>
  <si>
    <t>Combined Confocal Raman Imaging and Scanning Near-field Optical Microscope System</t>
  </si>
  <si>
    <t>Trije načini delovanja znotraj istega instrumenta: SNOM, AFM in konfokalni Raman.</t>
  </si>
  <si>
    <t>Three modes combined in the same instrument: Confocal Raman Imaging, Scanning Near-field Optical Microscope and AFM system.</t>
  </si>
  <si>
    <t>RRSK-O4, RRSK-O4/2</t>
  </si>
  <si>
    <t>Visokoenergetski sunkovni pikosekundni laser</t>
  </si>
  <si>
    <t>High energy pulsed picosecond laser</t>
  </si>
  <si>
    <t>Za raziskave dinamike na področju mikrolaserjev, optičnih mikroresonatorjev in fotonskih mikroelementov na osnovi mehke snovi.</t>
  </si>
  <si>
    <t>For studying dynamics in the field of microlasers, optical microresonators and photonic microelements on the soft matter basis.</t>
  </si>
  <si>
    <t>RRP4-O10</t>
  </si>
  <si>
    <t>CENTER ODLIČNOSTI NIZKOOGLJIČNE TEHNOLOGIJE</t>
  </si>
  <si>
    <t>HR TEM mikroskop</t>
  </si>
  <si>
    <t>www.conot.si; www.ki.si; microsopy.ki.si</t>
  </si>
  <si>
    <t>Marta Svoljšak</t>
  </si>
  <si>
    <t>Demonstracijski sistem vodikovih črpalk</t>
  </si>
  <si>
    <t>Hydrogen filling station, 2x</t>
  </si>
  <si>
    <t>Oprema se nahaja na lokaciji BS Lesce. Vstop v notranjost sklopov polnilnice je možen le ob najavi skrbniku - TRKV</t>
  </si>
  <si>
    <t>During working hours of the PETROL, TRKV 1000 Ljubljana (7 am - 4 pm).</t>
  </si>
  <si>
    <t>Demonstacijaska polnilnica za vodik</t>
  </si>
  <si>
    <t>Demo Hydrogen filling station</t>
  </si>
  <si>
    <t>Oprema je bila v letu 2020 na ogled in ozaveščanje javnosti, torej je bil njen osnovni namen dosežen.</t>
  </si>
  <si>
    <t>www.conot.si; www.petrol.si</t>
  </si>
  <si>
    <t>Center odličnosti za biosenzoriko, instrumentacijo in procesno kontrolo</t>
  </si>
  <si>
    <t>Matjaž Peterka</t>
  </si>
  <si>
    <t>4PM LICENCA 120 UPORABNIKOV</t>
  </si>
  <si>
    <t>4PM licence 120 users</t>
  </si>
  <si>
    <t>na spletni strani preko spletnega obrazca</t>
  </si>
  <si>
    <t xml:space="preserve">website www.cobik.si online form, </t>
  </si>
  <si>
    <t>licenca za program za projektno vodenje</t>
  </si>
  <si>
    <t>licence for a for a project management software</t>
  </si>
  <si>
    <t>OS0001</t>
  </si>
  <si>
    <t>www.cobik.si</t>
  </si>
  <si>
    <t>CO BIK</t>
  </si>
  <si>
    <t>Aneja Tuljak</t>
  </si>
  <si>
    <t>HPLC AKTA PURIFIER 100</t>
  </si>
  <si>
    <t xml:space="preserve">AKTApurifier core systems </t>
  </si>
  <si>
    <t>AKTA je sistem za tekočinsko kromatografijo, ki je namenjena hitremu in zanesljivemu ločevanju proteinov, peptidov ter nukleinskih kislin. Primeren je za metode, ki zahtevajo pretok do 10 ml/min ter omogoča detekcijo ustrezne valovne dolžine s pomočjo filtrov</t>
  </si>
  <si>
    <t>AKTApurifier core systems are versatile, modular liquid chromatography systems for fast and reliable separations of proteins and peptides.</t>
  </si>
  <si>
    <t>OS0067</t>
  </si>
  <si>
    <t>Črevesna mikrobiota - vloga v zdravju in pri boleznih</t>
  </si>
  <si>
    <t>Razvoj bakteriofagne terapije za zdravljenje ortopedskih okužb, ki jih povzročajo bakterije odporne na antibiotike</t>
  </si>
  <si>
    <t>Cattedra</t>
  </si>
  <si>
    <t>Aleš Podgornik</t>
  </si>
  <si>
    <t>LCMS-IT-TOF SHIMADZU</t>
  </si>
  <si>
    <t xml:space="preserve"> LCMS-IT-TOF  mass spectrometer </t>
  </si>
  <si>
    <t>LCMS-IT-TOF je tip masnega spektrometra, ki kombinira tehnologijo ionske pasti (QIT) in analizo na čas preleta ionov (TOF). Masni spektrofotometer omogoča zelo natančno masno analizo. LCMS-IT TOF zagotavlja določitev mase z visoko natančnostjo in resolucijo (10,000 pri 1000 m/z).</t>
  </si>
  <si>
    <t>The LCMS-IT-TOF is a type of mass spectrometer that combines QIT (ion trap) and TOF (time-of-flight) technologies. The mass spectrophotometer provides very accurate mass analysis. LCMS-IT TOF provides mass determination with high accuracy and resolution (10,000 at 1000 m /z).</t>
  </si>
  <si>
    <t>OS0070</t>
  </si>
  <si>
    <t>Karakterizacija fraktalnih struktur in povečevalni kriteriji njihove sinteze</t>
  </si>
  <si>
    <t>Učinkovitost bakteriofagov za zdravljenje ekstracelularnih in intracelularnih bakterijskih okužb implantatov</t>
  </si>
  <si>
    <t>Klara Gregorič</t>
  </si>
  <si>
    <t>ČITALEC MIKROTITERSKIH PLOŠČ B - Synergy™ H1</t>
  </si>
  <si>
    <t xml:space="preserve">flexible monochromator-based multi-mode microplate reader </t>
  </si>
  <si>
    <t>Synergy™ H1 multidetekcijski čitalec mikrotitrskih plošč omogoča merjenje absorbance, fluorescence ter luminiscence. 
Omogoča inkubacijo do 45°C in stresanje. Take 3 plošča omogoča merjenje absorbance 16 vzorcev volumna 2µl 
ali za merjenje absorbance v kivetah.</t>
  </si>
  <si>
    <t>Synergy™ H1 is a flexible monochromator-based multi-mode microplate reader that can be turned into a high-performance patented Hybrid system with the addition of a filter-based optical module. The monochromator optics uses a third generation quadruple grating design that allows working at any excitation or emission wavelength with a 1 nm step. This system supports top and bottom fluorescence intensity, UV-visible absorbance and high performance luminescence detection. It is the ideal system for all the standard microplate applications found in life science research laboratories.</t>
  </si>
  <si>
    <t>OS0072</t>
  </si>
  <si>
    <t>SPEKTROFLUORIMETER TECAN</t>
  </si>
  <si>
    <t xml:space="preserve"> A microplate spectrophotometer is used to make UV-visible absorbance measurements for monitoring and measuring events in microplate-based assays.</t>
  </si>
  <si>
    <t>Spektrofluorimeter se uporablja za meritve absorbance za spremljanje in merjenje dogodkov v testih, ki se izvajajo na mikrotitrski plošči.</t>
  </si>
  <si>
    <t>OS0114</t>
  </si>
  <si>
    <t>Center odličnosti VESOLJE-SI</t>
  </si>
  <si>
    <t>\</t>
  </si>
  <si>
    <t>Žiga Kokalj</t>
  </si>
  <si>
    <t>25640</t>
  </si>
  <si>
    <t>STK professional Edition</t>
  </si>
  <si>
    <t>Rezultati testov in analiz dostopni preko spletnih storitev. Pisno naročilo se opravi po elektronski pošti na info@space.si.</t>
  </si>
  <si>
    <t>Tests and analysis results available through web services. Order shall be made by e-mail to info@space.si.</t>
  </si>
  <si>
    <t>Programsko okolje za načrtovanje and analizo satelitskih misij</t>
  </si>
  <si>
    <t>Programming environment for design and analyses of satellite missions</t>
  </si>
  <si>
    <t>0003</t>
  </si>
  <si>
    <t>www.space.si</t>
  </si>
  <si>
    <t>št. 19</t>
  </si>
  <si>
    <t>Martin Lamut</t>
  </si>
  <si>
    <t>25497</t>
  </si>
  <si>
    <t>Nanoindenter</t>
  </si>
  <si>
    <t>Direkten dostop izkušenemu operaterju. Pisna rezervacija se opravi po elektronski pošti na info@space.si.</t>
  </si>
  <si>
    <t>Direct access by trained operator. Written reservation shall be made by e-mail to info@space.si.</t>
  </si>
  <si>
    <t>1.Določevanje Young-ovega modula in trdote od globine nekaj nm naprej. 2. Merjenje  Young-ovega modula in trdote v skladu z ISO 14577. 3. Dinamična karakterizacija snovnih lastnosti kontinuirno po globini vzorca. 4. Skeniranje vzorca s premikajočim nosilcem vzorca, za 3D topografske analize (hrapavost). 5.  Analiza razenja in obrabe. 6. Določevanje koeficienta trenja</t>
  </si>
  <si>
    <t>1. Basic hardness and Young‘s modulus characterization at specific depth from few nm onwards. 2. Measuring Young‘s modulus and hardness in compliance with ISO 14577. 3. Dynamic characterization through continuous determination of stiffness as a function of depth. 4. Scanning uses a stage to traverse the sample under the tip while the tip is engaged to generate an image or surface roughness. 5. Quantitative scratch and wear testing. 6. Coefficient of friction determination</t>
  </si>
  <si>
    <t>0004</t>
  </si>
  <si>
    <t>št. 3</t>
  </si>
  <si>
    <t>28468</t>
  </si>
  <si>
    <t>Telemetrijski ENCODER</t>
  </si>
  <si>
    <t>Telemetry ENCODER</t>
  </si>
  <si>
    <t>Dostopno samo preko VESOLJE-SI operaterja. Pisna rezervacija se opravi po elektronski pošti na info@space.si.</t>
  </si>
  <si>
    <t>Acces only through SPACE-SI operator. Written reservation shall be made by e-mail to info@space.si.</t>
  </si>
  <si>
    <t>Prenosni merilni sistem PCM - encoder-decoder je sistem za sinhronizirano spremljanje signalov preko AD karte, PCM sprejemnika in videa ter za sprejem, obdelavo in analizo signalov pri telemetrijskem prenosu.</t>
  </si>
  <si>
    <t>Portable measuring system PCM - encoder-decoder is a system for  synchronized  signals monitoring via AD cards, PCM receiver and video, and for the reception, processing and analysis of signals in the transmission of telemetry.</t>
  </si>
  <si>
    <t>0005</t>
  </si>
  <si>
    <t>št. 13</t>
  </si>
  <si>
    <t>14301</t>
  </si>
  <si>
    <t>Inkjet printer za vzorčenje nanostruktur materialov</t>
  </si>
  <si>
    <t xml:space="preserve">Ink-jet printer for patterning of nanostructured materials </t>
  </si>
  <si>
    <t xml:space="preserve">Ink-jet tiskalnik omogoča neposredno vzorčenje 2D (nano) struktur iz polimernih solov alik koloidnih disperzij (črnila) brez kritičnega koraka odstranjevanja materiala, kar je značilno za litografske tehnike. Natančnost nanosa določa velikosti kapljic, ki pa je odvisna od lastnosti tekočine in od parametrov tiskalnika. Debelina nanosa je običajno od nekaj do nekaj deset nm.   </t>
  </si>
  <si>
    <t>Ink-jet printer allows direct patterning of 2D (nano) structures from polymeric sols or colloidal dispersions (inks) without the critical step of material removal as typical for lithographic techniques. The precision of deposition depends on the drop size which is controlled both by the properties of the fluid as well as by the prinitng parameters. The thickness of a deposit typically ranges from a few nm to a few 10 nm.</t>
  </si>
  <si>
    <t>št. 22</t>
  </si>
  <si>
    <t>Peter Cvahte</t>
  </si>
  <si>
    <t>20140</t>
  </si>
  <si>
    <t>Pilotna naprava za vertikalno litje specialnih zlitin</t>
  </si>
  <si>
    <t>A pilot device for the vertical casting of special alloys</t>
  </si>
  <si>
    <t>Naprava služi testiranju nove tehnologije elektromagnetnega litja AL zlitin (skupin 7xxx,5xxx,2xxx), ki omogoča litje drogov z manjšimi zrni v mikrostrukturi, boljšo homogenost in praktično odpravi mikrosegregacije. S tem so avtomatično izboljšane mehanske lastnosti zlitine, hkrati pa zaradi zmanjšanja potrebnega homogenizacihjskega žarjenja (manj žarjenj, krajši časi) dobimo tudo do 20% izboljšano produktivnost proizvodnje, kot tudi do 15% prihranka pri porabi energije.</t>
  </si>
  <si>
    <t>The device is used for testing new technology of electromagnetic  casting of aluminium alloys (groups 7xxx, 5xxx, 2xxx), which allows casting rods with smaller grains in the microstructure, better homogeneity and practicaly eliminates the microsegregation. With this the mechanical properties of the alloy are automatically improved. Dew to the minimization of the required homogenisation annealing (less annealing, shorter times) the production productivity is increased by 20 % and the 15 % of energy is saved.</t>
  </si>
  <si>
    <t>0015</t>
  </si>
  <si>
    <t>št. 23</t>
  </si>
  <si>
    <t>Hubert Fröhlich</t>
  </si>
  <si>
    <t>Zemeljska postaja</t>
  </si>
  <si>
    <t>Ground station</t>
  </si>
  <si>
    <t>Zemeljska postaja je bila postavljena za komunikacije s širokim spektrom akademskih in komercialnih satelitov. Omogoča prenos podatkov daljinskega zaznavanja s satelitov ter pošiljanje ukazov in kontrol satelitu.</t>
  </si>
  <si>
    <t>Ground control station system  for communication with a wide array of academic and commercial satellites was installed. It enables the satellite communications, command, control and reception of satellite data.</t>
  </si>
  <si>
    <t>0017</t>
  </si>
  <si>
    <t>št. 1</t>
  </si>
  <si>
    <t>Goran Kugler</t>
  </si>
  <si>
    <t>19623</t>
  </si>
  <si>
    <t>A system for virtual modeling and optimi</t>
  </si>
  <si>
    <t>A system for virtual modeling and optimisation of micro/nano satellite technologies</t>
  </si>
  <si>
    <t>Programska oprema sistema za virtualno modeliranje in optimiranje mikro in nanosatelitskih tehnologij združuje numerične analize trdnih snovi in tekočin z naprednimi optimizacijskimi algoritmi, ki zajemajo gradientne, deterministične in hevristične metode.</t>
  </si>
  <si>
    <t>Software system for virtual modelling and optimisation of micro and nanosatellite technologies is capable of combining numerical analyses of solids and fluids with advanced optimisation algorithms covering gradient based, deterministic and heuristic methods.</t>
  </si>
  <si>
    <t>0059</t>
  </si>
  <si>
    <t>št. 5</t>
  </si>
  <si>
    <t>Termalna vakuumska komora</t>
  </si>
  <si>
    <t>Thermal vacuum chamber</t>
  </si>
  <si>
    <t>Termalno vakuumska komora predstavlja glavno komponento zemeljske karakterizacije zmogljivosti aktuatorjev za visoko natančno manevriranje v zaprti zanki. Glavne lastnosti so: delovna površina: 2r=0,85m, l=1m; zahtevan vakuum: 10-5 mbar; Temperaturno obmocje delovanja: -80°C to +200°C; kontrola: avtomaticna, možnost daljinskega nadzora.</t>
  </si>
  <si>
    <t>Thermal vacuum chamber is the main component of the ground characterization capabilities for the actuators for high precision maneuvering in a closed loop. The main features are: working surface: 2r = 0.85 m, l = 1m; required vacuum: 10-5 mbar; Operating temperature range: -80 ° C to +200 ° C; Control: automatic and remote control option.</t>
  </si>
  <si>
    <t>0062</t>
  </si>
  <si>
    <t>št. 7</t>
  </si>
  <si>
    <t>Matevž Bošnak</t>
  </si>
  <si>
    <t>31982</t>
  </si>
  <si>
    <t>Air bearings</t>
  </si>
  <si>
    <t xml:space="preserve">Zračni ležaj se uporablja za testiranje tehnologij za nadzor in upravljanje orientacije satelita v okolju brez trenja.  </t>
  </si>
  <si>
    <t>Air bearing is used for testing the satellite attitude control  technologies in frictionless environment.</t>
  </si>
  <si>
    <t>0065</t>
  </si>
  <si>
    <t>št. 11</t>
  </si>
  <si>
    <t>Mali satelit z vgrajenim senzorjem</t>
  </si>
  <si>
    <t>Small satellite with integrated sensor</t>
  </si>
  <si>
    <t>Samo za interno uporabo.</t>
  </si>
  <si>
    <t>Internal use only.</t>
  </si>
  <si>
    <t>Uporablja se pri razvoju in testiranju novih satelitskih tehnologij.</t>
  </si>
  <si>
    <t>Used for developing and testing new satellite technologies.</t>
  </si>
  <si>
    <t>0066</t>
  </si>
  <si>
    <t>št. 12</t>
  </si>
  <si>
    <t>Tomaž Rodič</t>
  </si>
  <si>
    <t>08302</t>
  </si>
  <si>
    <t>Satelit</t>
  </si>
  <si>
    <t>Satellite</t>
  </si>
  <si>
    <t>Satelit  bo z višine 600 km dosegel prostorsko ločljivost 2,8 m pankromatsko in 5,8 m multispektralno. Satelit bo imel dva optična instrumenta – ozkokotnega in širokokotnega. Ozkokotni instrument bo dosegel prostorsko ločljivost 5,8 m v štirih kanalih, ki odgovarjajo spektralnim kanalom Landsat-1, 2, 3 in 4 (420–520 nm, 535–607 nm, 634–686 nm, and 750–960 nm). Širokokotni instrument bo imel prostorsko ločljivost 40,08 m. Oba instrumenta bosta lahko snemala tudi HD video z ločljivostjo 1920 x 1080 pikslov. Kadar bo satelit v vidnem polju zemeljske postaje, bo sposoben prenosa posnetkov in videa v realnem času, ko pa ne bo nad nobeno zemeljsko postajo, bo še vedno nadaljeval  z opazovanjem, posnetki in/ali video pa se bodo prenesli, ko bo naslednjič preletel postajo.</t>
  </si>
  <si>
    <t>The satellite will be capable of resolving a Ground Sampling Distance (GSD) of 2.8 m in PAN channel and 5,8 m in MS channels from a design altitude of 600 km.  The Satellite will carry two optical instruments. The narrow-field instrument will be capable of resolving 5.8 m GSD in four spectral channels corresponding to Landsat-1, 2, 3, and 4 (420–520 nm, 535–607 nm, 634–686 nm, and 750–960 nm).  The wide-field instrument will be capable of resolving 40,08 m GSD.  Both instruments are capable of recording HD video at 1920 by 1080 pixels.  The spacecraft will be capable of performing real-time imaging, attitude control and video streaming over Slovenia and other regions where it will be in view of a ground station with the appropriate setup. The spacecraft will also be capable of performing remote observations.</t>
  </si>
  <si>
    <t>0067</t>
  </si>
  <si>
    <t>št. 17</t>
  </si>
  <si>
    <t>Leon Pavlovič</t>
  </si>
  <si>
    <t>22477</t>
  </si>
  <si>
    <t>X-band ground station and software</t>
  </si>
  <si>
    <t xml:space="preserve">Zemeljska postaja za prenos podatkov s satelita na Zemljo z visoko hitrostjo.  </t>
  </si>
  <si>
    <t>Ground station for high data rate downlnk from satellites to the ground.</t>
  </si>
  <si>
    <t>0088</t>
  </si>
  <si>
    <t>št. 24</t>
  </si>
  <si>
    <t>Center odličnosti   Nanocenter</t>
  </si>
  <si>
    <t>24273</t>
  </si>
  <si>
    <t>Sistem za pulzno lasersko depozicijo PLD z elementarno karakterizacijo in spremljajočo opremo</t>
  </si>
  <si>
    <t>Pulsed Laser Deposition (PLD) system</t>
  </si>
  <si>
    <t>prvi dostop glede na dogovor s skrbnikom, izučeni operaterji dostopajo prek rezervacijskega sistema</t>
  </si>
  <si>
    <t>first access upon agreement with responsible person, experienced operators through reservation system</t>
  </si>
  <si>
    <t xml:space="preserve">Pulzno lasersko nanašanje je tehnika za pripravo tankih plasti pretežno anorganske narave. Dobavljen sistem je namenjen za rast »plast-po-plasti« in tako omogoča pripravo visoko-kvalitetnih tankih plasti in strukturiranje na nanoskopskem nivoju. Sistem je opremljen z več komponentami.
Za odstranjevanje materiala iz tarče uporabljamo KrF ekscimerni laser z energijo do 700 mJ na pulz in najvišjo hitrost pulzev 50 Hz. Za nastavitev energije laserja uporabljamo atenuator, za njegovo diagnosticiranje pa ustrezno kamero.
</t>
  </si>
  <si>
    <t>Pulsed laser deposition is a technique for thin-film growth of inorganic materials mainly. The delivered system is dedicated for layer-by-layer growth and thus enables preparation of high quality thin films and structuring on nanoscopic level. The system is equipped with several major components. For ablation of target material KrF excimer laser is used with energy up to 700 mJ per pulse and max. repetition rate of 50 Hz. For laser-energy setting and diagnostics attenuator and corresponding camera are used, respectively.</t>
  </si>
  <si>
    <t>www.nanocenter.si</t>
  </si>
  <si>
    <t>XRD sistem</t>
  </si>
  <si>
    <t>XRD system</t>
  </si>
  <si>
    <t xml:space="preserve">XRD sistem omogoča analizo praškastih vzorcev, tankih plasti, kakor tudi vzorcev nepravilnih oblik. Na primarni strani imamo možnost uporabe programirane divergenčne reže, hibridnega monokromatorja in kolimatorja z dvojno režo. Hibridni monokromator poskrbi za paralelen žarek in odstranitev Kα2 sevanja. Njegova uporaba sega vse od fazne analize s paralelnim curkom, do visokoločljivostnih analiz epitaksialnih plasti. Kolimator na primarni strani se uporablja v kombinaciji s točkovnim fokusom rentgenske cevi za kvantitativno analizo teksturiranosti in in-plane analizo.
</t>
  </si>
  <si>
    <t>With the Empyrean, PANalytical has set the new standard for a multipurpose diffractometer. In developing the ultimate X-ray platform for the analysis of powders, thin films, nanomaterials and solid objects, the PANalytical R&amp;D team has redesigned all key components of the X-ray diffractometer from the ground up.
It is PANalytical's answer to the challenges of modern materials research, where the lifetime of a diffractometer is considerably longer than the horizon of any research project.</t>
  </si>
  <si>
    <t>2-1</t>
  </si>
  <si>
    <t>Yelizaveta Chernolevska</t>
  </si>
  <si>
    <t>28483</t>
  </si>
  <si>
    <t>Sistem za epitaksijo z molekularnim curkom - MBE</t>
  </si>
  <si>
    <t>Molecular beam epitaxy (MBE) system</t>
  </si>
  <si>
    <t>Epitaksija z molekularnim curkom je zelo natančna metoda depozicije za rast monokristalnih tankih plasti. Z njo lahko izdelujemo filme različnih materialov, kot so kovine, polprevodniki, magnetni materiali, oksidne in halkogenidne plasti, plasti organskih molekul, itd. Rast poteka pri ultravisokem vakuumu v komori, kjer izvorni materiali izparevajo in se nalagajo na substrat. Temperaturni kontroler, zaslonke, monitor tokovnega curka, masni analizator in sistem za odbojni uklon visokoenergijskih elektronov (RHEED) zagotavljajo in-situ opazovanje in nadzor nad izparevanjem in rastjo. Debelina tako zraslih filmov sega od monoplasti do več deset nanometrov.</t>
  </si>
  <si>
    <t>Molecular Beam Epitaxy (MBE) is a very precise deposition method for single crystal thin film growth. It can be used to deposit various materials, such as metals, semiconductors, magnetic materials, oxide and chalcogenide layers, organic molecules, and more. The growth takes place in a UHV chamber where source materials are evaporated and emitted onto a substrate. Temperature controller, shutters, beam flux monitor, mass analyzer and RHEED system (Reflection High-Energy Electron Diffraction) allow for in-situ monitoring and control of the evaporation and growth. The thickness of grown films ranges from single layers to several tens of nm.</t>
  </si>
  <si>
    <t>2-2</t>
  </si>
  <si>
    <t>Aleš Mrzel</t>
  </si>
  <si>
    <t>15288</t>
  </si>
  <si>
    <t>Sistem za hidrotermalno analizo nanomaterialov</t>
  </si>
  <si>
    <t>System for hidrothermal analysis of nanomaterials</t>
  </si>
  <si>
    <t xml:space="preserve">sistem za pripravo različnih prekurzorskih materialov za izvedbo hidrotermalne sinteze nekaterih enadimenzionalnih materialov  in procesiranje različnih produktov same sinteze.  </t>
  </si>
  <si>
    <t>System for the preparation of a variety of precursor materials for carrying out the hydrothermal synthesis of certain onedymensional materials and processing of various products of the synthesis</t>
  </si>
  <si>
    <t>Refraktometer</t>
  </si>
  <si>
    <t>Refractometer</t>
  </si>
  <si>
    <t xml:space="preserve">Z zelo preprostim postopkom refraktometer  neposredno kaže izmerjeno vrednost (v refrakcijski indeks ali Brix (%), selektivno) v številki, skupaj s temperaturo na zaslonu. Ta refraktometer omogoča enostavne meritve.
</t>
  </si>
  <si>
    <t xml:space="preserve">By very simple operation that needs only to set the boundary line of refraction at the cross hairs, this refractometer directly indicates a measured value (in refractive index or Brix (%), selective) in digits together with temperature on the display. This refractometer enables anybody to carry out measurement easily without reading of analog graduation.
</t>
  </si>
  <si>
    <t>Spektrograf z detektorjem</t>
  </si>
  <si>
    <t>Spectrograph with detector</t>
  </si>
  <si>
    <t xml:space="preserve">Optični spektrograf s kamero za bližnje infrardeče področje od 800 nm do 1700 nm. Spektrograf s kamero je vgrajen v obstoječi optični spektrografski sistem, ki je zgrajen okoli laserske pincete in trenutno omogoča spektralno analizo izsevane svetlobe v vidnem območju od 400 nm do 950 nm. Z vgradnjo dodatnega optičnega spektrografa in kamere za bližnje IR področje se poveča spektralni obseg merilnega instrumenta za istočasni zajem in analizo spektra izsevane svetlobe v področju od 400 nm do 1700 nm. </t>
  </si>
  <si>
    <t>the platform of choice for high resolution measurements with outstanding multi-track capabilities, but without compromise in configuration versatility and ease of use. This rugged platform features a comprehensive range of light coupling accessories and gratings, and combines ideally with Andor’s market leading CCD, Electron Multiplying CCDs, InGaAs and Intensified CCDs. Andor’s latest addition of single point detectors for scanning monochromator applications up to the LWIR (12 μm) enhances even further the capabilities of this system. State-of-the-art Solis Spectroscopy and Solis Scanning software offer a dedicated and intuitive interfaces for spectrograph, detectors and motorized accessory control as well as easy detection parameter set-up.</t>
  </si>
  <si>
    <t>04540</t>
  </si>
  <si>
    <t>RTA termično procesiranje</t>
  </si>
  <si>
    <t>RTA (Rapid Thermal Anneal) furnace</t>
  </si>
  <si>
    <t>grelni sistem za hitro termalno obdelavo vzorcev z širokim temperaturnim razponom. Peč lahko greje od sobne temperature do 1200C z hitrostjo gretja 50K na sekundo.
Je majhna namizna peč za gretje vzorcev, ki niso večji od 20 x 20mm.
Sestavljena je iz kvarčne cevi katero lahko vakuumiramo ali jo napolnimo z želenim plinom. Trenutno imamo na voljo termično obdelavo v štirih različnih atmosferah. Lahko uporabimo kompresiran zrak za potrebe oksidacije ali pa jo napolnimo z inertnim plinom kot je dušik ali argon. Za potrebe redukcije je na voljo tudi nitrostar (90%N2,10%H2). Vakuum ki ga lahko dosežemo na tem sistemu je 10-5mbara.
Peč programiramo preko ugrajenega kontrolerja, za bolj zahtevne temperaturne režime pa preko računalnika. Na controlerju lahko spremljamo trenutno temperaturo na vzorcu in programirano temperaturo. V peč lahko sprogramiramo do 32 različnih temperaturnih korakov v enem programu.</t>
  </si>
  <si>
    <t xml:space="preserve">heating system for rapid thermal processing with a wide range from room temperature up to 1200C (50K per second). It is a table  size furnace that can be used for rapid heating of small samples (max 20 x 20 mm) such as small electronic circuits or small thin film devices.
It is made of quartz tube, that can be evacuated or filled with different gases. We currently use compressed air, nitrogen, argon or nitrostar (90%N2,10%H2).  With additional vacuum system, Mila 5000 UHV can be evacuated (10-4mbar) before thermal processing starts.
The temperature controller displays the actual and the programmed set temperature as the program steps are executed automatically. Up to 32 different segments can be stored in one program.
</t>
  </si>
  <si>
    <t>8</t>
  </si>
  <si>
    <t>32167</t>
  </si>
  <si>
    <t>Sistem za atomsko lasersko depozicijo</t>
  </si>
  <si>
    <t>Atomic layer deposition system</t>
  </si>
  <si>
    <t xml:space="preserve">Sistem atomske depozicije je namenjen nanašanju različnih atomskih plasti. Ker nameravamo v okviru CO preizkušati številne nove nanomateriale in njihovo potencialno rabo v industriji, bo sistem za atomsko depozicijo močno pospešil končno izdelavo prototipov. Obenem pa bo omogočal funkcionalizacijo nanomaterialov ter predhodno(z drugimi metodami) izdelanih tankih plasti in podobnih nanostrukturiranih sistemov. Tako obdelani sistemi so v današnjem času izredno zanimivi saj omogočajo enostavno izdelavo pod-nanometrskih komponent, ki so v zadnjem času predmet izjemnega zanimanja tako v raziskovalnih, kot tudi že v industrijskih krogih. Sistem za atomsko depozicijo je v veljavi že dolgo časa, danes pa se uporablja tudi pri razvoju in proizvodnji sodobne nano-elekronike na silicijevi osnovi.
</t>
  </si>
  <si>
    <t>Atomic deposition system is intended for the application of different atomic layers. Since one of the goals in CENN Nanocenter is to test number of new nanomaterials and their potential use in industry, the Atomic deposition system will accelerate significantly the final prototyping. At the same time it will allow the functionalization of nanomaterials and thin nanostructured layers and similar systems constructed in advance with other methods. Such systems are extremely interesting as they allow easy production of sub-nanometer components, which have recently been the subject of great interest both in research as well as in industrial circles. Atomic deposition system is in use for a long time, today is also used in developing and manufacturing advanced nano-electronics on silicon base.</t>
  </si>
  <si>
    <t>9</t>
  </si>
  <si>
    <t>10372</t>
  </si>
  <si>
    <t>laboratorij za procesiranje in karakterizacijo nanodelcev</t>
  </si>
  <si>
    <t xml:space="preserve">Laboratory for processing and characterization </t>
  </si>
  <si>
    <t>Oprema obsega laboratorij opremljen z degistoriji, procesno in merilno opremo: laserski granulometer in avtoklav.</t>
  </si>
  <si>
    <t xml:space="preserve">Laboratory is equiped with gloveboxes, equipment for processing and  measurement: laser granulometer and autoclave </t>
  </si>
  <si>
    <t>Bojan Ambrožič</t>
  </si>
  <si>
    <t>Ionska litografija - FIB</t>
  </si>
  <si>
    <t>Focused Ion Beam (FIB)</t>
  </si>
  <si>
    <t xml:space="preserve">FIB je tehnika, ki se uporablja v industriji polprevodnikov, pri vedah o materialih in v biologiji za različne analize, nanašanja in ionsko jedkanje s pomočjo pospešenih ionov. Dvožarkovni sistem je znanstveni instrument, ki je sestavljen iz vrstičnega elektronskega mikroskopa (SEM) za opazovanje površine vzorcev in ionskega snopa za jedkanje oziroma rezanje.
Instrument se uporablja za izdelovanje različnih oblik in vzorcev na nanometerskem področju, za pripravo vzorcev za presevno elektronsko mikroskopijo (TEM), 3D tomografijo in nanašanje prevodnih oziroma neprevodnih tankih plasti s pomočjo ionskega snopa.
</t>
  </si>
  <si>
    <t xml:space="preserve">Focused ion beam, shortly FIB, is a technique used in the semiconductor industry, materials science and in the biology field for site-specific analysis, deposition and ablation of materials using accelerated ions. A dual-beam  setup is a scientific instrument that comprise of a scanning electron microscope (SEM) for imaging of sample surface and ion beam for etching or machining.
Instrument is used for nano-pattering, TEM sample preparation, 3D tomography and deposition of thin conductive or dielectric films via ion-beam induced deposition.
</t>
  </si>
  <si>
    <t>12</t>
  </si>
  <si>
    <t>Robert Dominko</t>
  </si>
  <si>
    <t>19277</t>
  </si>
  <si>
    <t>Suha komora</t>
  </si>
  <si>
    <t>Glove box</t>
  </si>
  <si>
    <t>MBRAUN Glovebox delovne postaje so namenjene za delo v inertni atmosferi na nivoju raziskovalnih laboratorijev do večjihindustrijskih aplikacij. Vsaka suha komora je posebejo premljena z O2 in H2O detektorjem ter ločenim sistemom za odstanjevanje kisika in vode.</t>
  </si>
  <si>
    <t>MBRAUN Glovebox workstations are complete ready-to-operate inert gas glovebox systems, engineered for use in university research, as well as in large-scale industrial applications. We offer both standard and custom systems. It is equipped with a O2 and H2O analyzer.</t>
  </si>
  <si>
    <t>16</t>
  </si>
  <si>
    <t>04587</t>
  </si>
  <si>
    <t>Brizgalni tiskalnik za keramične sole</t>
  </si>
  <si>
    <t>Ink-jet printer for ceramic sols</t>
  </si>
  <si>
    <t>Kapljični tiskalnik je orodje za direktno oblikovanje 2D (nano)struktur iz polimernih solov ali koloidnih disperzij brez kritične stopnje odstranjevanja materiala, kot je značilno za litografske tehnike. Tekočine morajo imeti primerne reološke lastnosti, predvsem viskoznost, površinsko napetost in primeren omakalni kot na izbrani podlagi. Natančnost nanašanja je odvisna od velikosti kapelj, ki jo kontroliramo tako z lastnostmi tekočine kot z pogoji tiskanja. Debelina posameznega nanosa običajno znaša od nekaj nm do nekaj 10 nm. Večino keramičnih 2D struktur po nanosu toplotno obdelamo, pri čemer je temperatura odvisna od namena uporabe in temperaturne obstojnosti podlage.</t>
  </si>
  <si>
    <t>Ink-jet printer allows direct patterning of 2D (nano) structures from polymeric sols or colloidal dispersions (inks) without the critical step of material removal as typical for lithographic techniques. The fluids should have suitable viscosity, surface tension and contact angle on a selected substrate. The precision of deposition depends on the drop size which is controlled both by the properties of the fluid as well as by the prinitng parameters. The thickness of a deposit typically ranges from a few nm to a few 10 nm.The majority of ceramic structures require an additional step of thermal treatment, whereby the selection of temperature depends on thermal properties of the substrate and on the application.</t>
  </si>
  <si>
    <t>17</t>
  </si>
  <si>
    <t>24272</t>
  </si>
  <si>
    <t>19</t>
  </si>
  <si>
    <t>Damjan Svetin</t>
  </si>
  <si>
    <t>34608</t>
  </si>
  <si>
    <t>ProtoLaser LDI</t>
  </si>
  <si>
    <t>Platforma na osnovi kontinualnega UV laserja, 2D akusto-optičnih deflektorjev in visoko-natančne xy mize v prvi fazi omogoča neposredno optično nanolitografijo z ločljivostjo 1µm na področju 10x10cm. Zasnova platforme omogoča relativno preprosto nadgradnjo na ONL z uporabo imerzijskega objektiva in s tem povečanje ločljivosti na 200 nm. Z uporabo dveh laserskih virov različnih valovnih dolžin in večjo adaptacijo platforme je moč doseči ločljivost postopka na rangu 50 nm.</t>
  </si>
  <si>
    <t xml:space="preserve">The ProtoLaser LDI is an universal, high-resolution, table top laser direct imaging (LDI) system for prototyping on resist-covered substrates. A transferred image has even better defined edges compared to conventional lithography. With a working area of up to 100 x 100 mm and structures down to 1 μm it is an ideal tool for microfluidic designs.
Using 100 kHz beam positioning by acousto-optic deflectors, extremely fast writing is possible. Illumination of a typical microfluidic circuit only takes a few minutes. Automated measurements compensate for unevenness of the substrate and applied resists.
</t>
  </si>
  <si>
    <t>Magnetometer</t>
  </si>
  <si>
    <t>Magnetometer je namenjen osnovni karakterizaciji magnetnih materialov. Z njim merimo krivulje magnetizacije v odvisnosti od zunanjega magnetnega polja. Merjena veličina je magneti moment vzorca, ki ga običajno preračunamo v masno magnetizacijo, torej moment na enoto mase. Meritve lahko izvajamo le pri sobni temperaturi. Največje magnetno polje, ki ga lahko dosežemo je odvisno od velikosti reže med elektromagnetoma (glej tabelo). Z velikostjo reže je tudi omejena velikost vzorca, ki ga lahko vstavimo v magnetometer.</t>
  </si>
  <si>
    <t>The magnetometer is used for basic characterizations of magnetic materials. The measured property is the dependency of the magnetic moment on the applied magnetic field. The results are usually reported as mass magnetization, moment per sample mass. Only the room-temperature magnetization curves can be obtained. The maximum applied magnetic field strength depends on the air gap between the pole caps of the electromagnets (see table). The air gap also defines the sample-access space.</t>
  </si>
  <si>
    <t>22</t>
  </si>
  <si>
    <t>28235</t>
  </si>
  <si>
    <t>Jedrsko magnetno resonančni vrstični tunelski mikroskop - NMR STM</t>
  </si>
  <si>
    <t>NMR STM</t>
  </si>
  <si>
    <t xml:space="preserve">nadgradnja obstoječega ultra-visoko vakuumskega LT-STM sistema z NMR opremo z namenom razvoja nove tehnike za manipulacijo in zaznavanje posameznih spinov. Magnetno polje bo ustvarjeno s kombinacijo trajnih magnetov in superprevodnih tuljav, modulacija v tunelskem toku pa se bo zaznavala s pomočjo visokofrekvenčnih ojačevalcev in spektralnih analizatorjev. Glava mikroskopa bo ustrezno modificirana in del detekcijske elektronike bo vgrajen v sam ultra visoko vakuumski (UHV) sistem. Sistem bo nadgrajen z nizko-temperaturno efuzijsko celico za naparjevanje organskih molekul. </t>
  </si>
  <si>
    <t>The aim of the work package is an upgrade of the existing ultra-high vacuum STM LT-NMR system to develop new techniques for manipulating and detecting individual spins. The magnetic field generated by a combination of permanent magnets and superconducting coils in the tunnel current modulation will be detected using high-frequency amplifiers and spectrum analyzers. Microscope head will be modified and part of the detection electronics will be installed in a single ultra-high vacuum (UHV) system system. The system will be upgraded with a low-temperature vapor deposition effusion cell for organic molecules.</t>
  </si>
  <si>
    <t>24</t>
  </si>
  <si>
    <t>Nizkotemperaturni vrstični tunelski mikroskop - LT STM</t>
  </si>
  <si>
    <t>LT STM</t>
  </si>
  <si>
    <t>Oprema omogoča (poleg priprave vzorcev) deloz nizkotemperaturnim STM-om pri temperaturi pod 1K, kar omogoča izvrstno energijsko ločljivost.</t>
  </si>
  <si>
    <t>With equipment allows (beside sample preparation) measurements with low-temperature STM at temperatures below 1K, which results in an exellent energy resolution.</t>
  </si>
  <si>
    <t>Damjan Vengust</t>
  </si>
  <si>
    <t>03317</t>
  </si>
  <si>
    <t>AFM ramanski spektrometer</t>
  </si>
  <si>
    <t>AFM Raman spectrometer</t>
  </si>
  <si>
    <t>TERS (Tip enhanced Raman spectroscopy) imaging ramanski mikroskop –  NT-MDT model »Integra Spectra for  Material Science« omogoča sklopljene konfokalne ramanske in AFM meritve  vzorcev velikosti 50x50 mm pri atomski ločljivosti in sicer »meritve v isti točki«. Na razpolago so laserske vzbujevalne linije 488, 632.8 in 785 nm. Meritve je mogoče izvajati v temperaturnem območju 3.4 K to 500 K in pri znižanem tlaku vse do visokega vakuuma pri 10-8 mbar.</t>
  </si>
  <si>
    <t>TERS (Tip enhanced Raman spectroscopy) ready imaging Raman microscope –  NT-MDT model »Integra Spectra for  Material Science« provides »the same spot« coupled confocal Raman – AFM measurements  with atomic resolution on samples of 50x50 mm size. Raman excitation lines at 488, 632.8 and 785 nm are available. Measurements are possible in the temperature range from 3.4 K to 500 K and at reduced pressure down to high vacuum (10-8 mbar).</t>
  </si>
  <si>
    <t>18286</t>
  </si>
  <si>
    <t>konfokalni mikroskop</t>
  </si>
  <si>
    <t xml:space="preserve">Confocal microscope </t>
  </si>
  <si>
    <t>Opremo sestavlja invertni popolnoma motoriziran raziskovalni fluorescenčni mikroskop s konfokalno skenirno glavo in enofotonskim vzbujanjem, opremljen z virom bele laserske svetlobe (t. j. z nastavljivim laserskim virom svetlobes pomočjo AOTF), ki omogoča laserske linije v vidnem delu spektra svetlobe (od 470 nm do 670 nm) s poljubnimi nastavitvami več laserskih linij in simultano uporabo le-teh (do 8 hkrati) v konfokalni mikroskopiji, z diodnim laserjem za vzbujanje v bližnji UV svetlobi, akustooptičnim delilcem žarka (AOBS), resonančnim in konvencionalnim skenerjem ter tremi visoko občutljivimi spektralnimi detektorji (fotopomnoževalka ( PMT) indva hibridna detektorja (HyD)).</t>
  </si>
  <si>
    <t>The equipment consists of a fully motorized inverted research fluorescence microscope with a confocal scanning head and one-photon excitation. Confocal microscope is equipped with a white light laser for excitation in the visible light spectrum and a diode laser for excitation in the near UV. White light laser is applied  as an adjustable laser light source fo excitation (together with AOTF), which allows arbitrary laser lines between 470 nm and 670 nm (up to 8 lines simultaneously). Furthermore, system is equipped with acousto-optical beam splitter (AOBS), conventional and resonant scanner and three highly sensitive spectral detectors (photomultiplier (PMT) and two hybrid detectors (HyD)).</t>
  </si>
  <si>
    <t>31</t>
  </si>
  <si>
    <t>03470</t>
  </si>
  <si>
    <t>Elipsometer</t>
  </si>
  <si>
    <t>Optična elipsometrija je nedestruktivna tehnika, ki se uporablja za raziskave površin, mejnih plasti in tankih filmov. Osnovni princip elipsometrije je merjenje sprememb polarizacije svetlobnega žarka, ki se odbije od vzorca. Odbito svetlobo zajemamo s pomočjo mikroskopskih objektivov, kar v kombinaciji s prostorsko razločeno detekcijo signala (slikanje) zmanjša velikost preiskovane površine na območje mikrometrov. Objektivi imajo ekstremno dolgo delovno razdaljo, kar omogoča analizo površin makroskopskih objektov. Dobimo povečano sliko vzorca v odbiti svetlobi po prehodu skozi set polarizacijskih optičnih elementov. Sliko zajemamo s pomočjo CCD kamere z nastavljivimi časi zaklopa in ojačanja intenzitete. Lateralna ločljivost sistema je 1 μm, kar omogoča izvajanje elipsometričnih meritev na mikrostrukturiranih  vzorcih. Možna je sprotna analiza večih izbranih območij hkrati.</t>
  </si>
  <si>
    <t>Optical ellipsometry is a non-destructive technique for investigation of surfaces, interfaces and thin films. It probes modifications of the polarization state of optical beam reflected from the sample. Imaging ellipsometer uses microscopic objectives to reduce the size of investigated surface region to the micrometer range. Our ellipsometer uses objectives with extra-long working distance, which provides measurements on surfaces of macroscopic objects. The magnified image of the sample is visualised in reflected light, which propagates through a set of selected polarization sensitive optical elements. The resulting “polarization filtered” image is detected by CCD camera with variable shutter timings and gain control. The system provides ellipsometric analysis with the lateral resolution of 1 μm. This allows the user to perform measurements on microstructured samples. Several regions of interest can be analysed at the same time.</t>
  </si>
  <si>
    <t>33</t>
  </si>
  <si>
    <t>4-sondni UHV STM/SEM mikroskopski sistem</t>
  </si>
  <si>
    <t>4-probe UHV STM/SEM microscopy system</t>
  </si>
  <si>
    <t xml:space="preserve">Mikroskopski sistem na enem samem odru združuje 4 sonde, ki so vsaka zase tipalo vrstičnega tunelskega mikroskopa. Oder je postavljen v komoro z ultravisokim vakuumom, temperature pa segajo od 50 K do 500 K. Atomska ločljivost sond omogoča, da lahko nanostrukture razločimo izjemno natančno in sonde pozicioniramo na željena mesta na njih. Sistem tako omogoča precizno izvajane 4-točkovne meritve elektronskega transporta in manipuliranja nanostruktur. Za popoln nadzor štirih sond se nad komoro nahaja stolp visokoločljivega vrstičnega elektronskega mikroskopa, ki s sposobnostjo kemijskega mapiranja tudi dopolni zmogljivost karakerizacije preiskovanih materialov. Tako tunelska mikroskopija kot tudi elektronska mikroskopija pri nizkih tokovih sta nedestruktivni mikroskopski tehniki.
</t>
  </si>
  <si>
    <t>Microscopic system combines 4 heads on a single platform, each of which represents sensors of probe scanning tunneling microscope. The platforme is set in a chamber with Ultra high vacuum and temperatures ranging from 50 K to 500 K. The atomic resolution probes enables high-precision nanostructures differentiation and position. The system also allows precise 4-point measurements of electronic transport and manipulation of nanostructures. Tunneling microscopy and electron microscopy at low flows are non-destructive microscopic technique.</t>
  </si>
  <si>
    <t>34</t>
  </si>
  <si>
    <t>Sondažna postaja z možnostjo meritev pri nizki temperaturi</t>
  </si>
  <si>
    <t>LT probe station</t>
  </si>
  <si>
    <t xml:space="preserve">4-sondna merilna postaja za meritve električnih lastnosti v temperaturnem razponu 4K - 400K. Vsako izmed štirih sond premikamo v treh prostostnih stopnjah z mikrometrskimi vijaki. Kot sonde uporabljamo tanke igle, ki so zaključene s krivinskimi radiji 3um - 25um, in so povezane na triaksialni
 izhod, na katerega lahko priključimo merilne instrumente. Za hlajenje se uporablja kriogen, s tekočim dušikom lahko delamo do 70K, s tekočim helijem, ki si ga je potrebno predhodno zagotoviti, pa sežemo do 4K.
</t>
  </si>
  <si>
    <t xml:space="preserve">4-probe probestation for measurements of electrical properties in temperature range 4K-400K. Each of the four probes can be moved in three degrees of freedom with micrometer screws. Each probe is a thin needle-like tip with curvature radius of 3um - 25um, and is connected to the measurement device through a triaxial connector. Liquid nitrogen and helium (which needs to be obtained separately) can be used for cooling, with the former we can reach 70K and 4K with the latter. </t>
  </si>
  <si>
    <t>35-36</t>
  </si>
  <si>
    <t>Sondažna postaja z možnostjo meritev v viskem megnetnem polju in pri nizki temperaturi</t>
  </si>
  <si>
    <t>LT probe station with vertical magnetic field</t>
  </si>
  <si>
    <t xml:space="preserve">4-sondna merilna postaja za meritve električnih lastnosti v temperaturnem razponu 4K - 400K in ob prisotnosti vertikalnega magnetnega polja velikosti 0T - 2,6T. Vsako izmed štirih sond premikamo v treh prostostnih stopnjah z mikrometrskimi vijaki. Kot sonde uporabljamo tanke igle, ki so zaključene s krivinskimi radiji 3um - 25um, in so povezane na triaksialni izhod, na katerega lahko priključimo merilne instrumente. Za hlajenje se uporablja kriogen, s tekočim dušikom lahko delamo do 70K, s tekočim helijem, ki si ga je potrebno predhodno zagotoviti, pa sežemo do 4K.
</t>
  </si>
  <si>
    <t>4-probe probestation for measurements of electrical properties in temperature range 4K-400K and in a vertical magnetic field 0T - 2.6T. Each of the four probes can be moved in three degrees of freedom with micrometer screws. Each probe is a thin needle-like tip with curvature radius of 3um - 25um, and is connected to the measurement device through a triaxial connector. Liquid nitrogen and helium (which needs to be obtained separately) can be used for cooling, with the former we can reach 70K and 4K with the latter.</t>
  </si>
  <si>
    <t>11241</t>
  </si>
  <si>
    <t xml:space="preserve">Cryofree spectomag </t>
  </si>
  <si>
    <t>Superprevodni magnet omogoča optične meritve v prečnem in vzdolžnem magnetnem polju v magnetnem polju do 7 T v območju temperature 1.5-300K.</t>
  </si>
  <si>
    <t>The magnets alows optical measurements in transverse or longitudinal magnetic field in the magnetic field up to 7T in 1.5-300K temperature range.</t>
  </si>
  <si>
    <t>38</t>
  </si>
  <si>
    <t>09090</t>
  </si>
  <si>
    <t>Naprava za merjenje oprijemljivosti prevlek</t>
  </si>
  <si>
    <t>Scratch tester</t>
  </si>
  <si>
    <t>Merilnik razenja se uporablja za ovrednotenje adhezije (oprijemljivosti) tankih plasti. Z diamantno konico razimo po površini vzorca z vnaprej določeno obremenitvijo (ali naraščajočo obrementivijo). Med meritvijo se beležijo naslednji parametri: sila razenja, koeficient razenja, trenutna globina razenja in akustična emisija. Po končanem postopku razenja izvedemo še naknadno analizo, ki vključuje: trajna globina raze, zajem optične slike celotne raze in vizualna določitev kritičnih obremenitev. Konfiguracija opreme je še posebej primerna za analizo nanoplastnih in nanokompozitnih trdih prevlek.</t>
  </si>
  <si>
    <t>The scratch tester is used for characterization of adhesion of thin films. It uses a diamond tip which is drawn along the sample surface by pressing a predefined load (or load ramp). Several parameters are recorded in-situ: scratching force, scratching coeffictient, penetration depth and acoustic emission. After the scratching procedure a post-treatment evaluation includes: residual depth, acquisition of the optical image of the whole scratch and visual determination of critical loads. The equipment configuration is particulary useful for analysis of nanolayer and nanostructured hard coatings.</t>
  </si>
  <si>
    <t>39</t>
  </si>
  <si>
    <t>Naprava za merjenje triboloških lastnosti prevlek</t>
  </si>
  <si>
    <t>Tribometer se uporablja za ovrednotenje trenja in obrabe. V osnovni konfiguraciji gre za standardni sistem »pin-on-disk« (konica na disku), kjer je disk vzorec, konica pa standardna kroglica. Med meritvijo se beleži koeficient trenja kot funkcija časa. Po končani meritvi izmerimo presek preko nastale raze s profilometrom (ni del te opreme). Z uporabo teh podatkov izračunamo stopnjo obrabe. Izvajamo lahko tudi zahtevnejše analize obrabe z ostalimi tehnikami (optična mikroskopija, SEM, EDS itd.). Konfiguracija tribometra je bistvena za karakterizacijo triboloških lastnosti trdih prevlek, s posebnim poudarkom na tistih z nizko obrabo, kot so nanostrutkurne trde prevleke.</t>
  </si>
  <si>
    <t>The tribometer is used for characterization of friction and wear. In its basic configuration it performs the standard pin-on-disk test where the disk is the sample and the pin is a standard ball. During the test the friction coefficient is measured as a function of time. After the test is completed the wear track cross-section on the sample is measured by a profilometer (not part of this equipment). Using these data the wear rate is calculated. Advanced analysis of the wear pattern by other techniques is possible as well (optical microscopy, SEM, EDS, etc). The tribometer configuration is essential for evaluation of tribological properties of hard coatings, especially the ones with low wear rate, such as nanostructured hard coatings.</t>
  </si>
  <si>
    <t>Peter Venturini</t>
  </si>
  <si>
    <t>12363</t>
  </si>
  <si>
    <t>Reometer Physica 301 MCR, ki ima vse glavne komponent modernega reometra: reometrijski sistem z zračnimi ležaji in visoko zmogljivim sinhronskim EC motorjem z direktno kontrolo gibanja rotorja in 100 % kontrolo rotorskega polja, s stalno razpoložljivim navorom, brez toplotnega segrevanja, ki omogoča reološka merjenja na visoko kakovostnih nivojih, Inštrument ima kompaktno ogrodje doprinese k večji učinkovitosti in kvaliteti namenskih lastnosti produktov ter nam omogoča celoviti pristop k optimizaciji procesov in dodani vrednosti končnih izdelkov.</t>
  </si>
  <si>
    <t>Rheology is the science of deformation and flow of materials. Often the materials are exposed to different external forces. In practice we have the forces like is for example gravitational which have an influence on process as sagging or sedimentation and shear forces that are acting for example when we want to bring material with polishing tool on wall. However, every successful application requires its own behaviour of material. Optimization of all the major components of modern Reometer Physica 301 MCR: motor, air bearing, the electronic 
 control, compact frame based on the concept art technology, economics, modern design integrates both, so mechanical, and electronic control components in a single instrument.</t>
  </si>
  <si>
    <t xml:space="preserve">Zetasizer </t>
  </si>
  <si>
    <t>Merilni sistem za meritev velikosti delcev, molsko maso in zeta potencial delcev v nepolarnih raztopinah ter viskoznost posamezne raztopine.</t>
  </si>
  <si>
    <t>ZetaSizer Nano ZS 3600 for the measurment of size, molecular and zeta potencial of dispersed particles and molecules in solution.</t>
  </si>
  <si>
    <t>MiniFlex XRD</t>
  </si>
  <si>
    <t xml:space="preserve">MiniFlex peta generacija je edini X-ray difraktometer na trgu, ki izvaja kvalitativno in kvantitativno analizo polikristalnih materialov.  Miniflex ne potrebuje zunanjega vira hlajenja, saj deluje samo s 300 W rentgenske cevi. Vsak model je zasnovan tako, da se poveča prožnost instrumenta namizja.
</t>
  </si>
  <si>
    <t xml:space="preserve">Miniflex tis the only X-ray difraktometar  which produces qualitative and quantitative analysis of polycrystalline material. Miniflex 
</t>
  </si>
  <si>
    <t>23567</t>
  </si>
  <si>
    <t>oprema za intenzivno računanje</t>
  </si>
  <si>
    <t>HPC Cluster with Associated Cooling System</t>
  </si>
  <si>
    <t>Prostor za izvajanje intenzivnega računanja (RC), za katerega je potrebno zagotoviti ustrezne okoljske parametre s centralnim spremljanjem, obveščanjem, alarmiranjem in shranjevanjem</t>
  </si>
  <si>
    <t>Space to carry out intensive computing (RC), which is necessary to ensure appropriate environmental parameters with central monitoring, notification, alerting and storage</t>
  </si>
  <si>
    <t xml:space="preserve">Zetasizer Nano </t>
  </si>
  <si>
    <t>Zetasizer Nano</t>
  </si>
  <si>
    <t>DT1200 proizvajalca Dispersion Technology je kombinirani akustični in elektroakustični spektrometer, ki se uporablja za določevanje velikosti delcev in zeta potenciala v disperzijah ter emulzijah. Določevanje velikost delcev temelji na merjenju dušenja ultrazvočnega valovanja v vzorcu pri različnih frekvencah. Frekvenčni spekter dušenja je odvisen od sestave in služi kot osnova za izračun porazdelitve velikosti delcev v vzorcu. Zeta potencial se določa z merjenjem koloidnega vibracijskega toka, ki je posledica deformacije električne dvojne plasti nabitih delcev zaradi vpliva ultrazvoka. Pri akustični spektroskopiji načeloma ni potrebe po redčenju in modificiranju vzorca, kar omogoča karakterizacijo realnih koncentriranih in neprosojnih disperzij ter emulzij.</t>
  </si>
  <si>
    <t>DT1200 made by Dispersion Technology Inc. is a combined acoustic and electroacoustic spectrometer for characterization of particle size and zeta potential of dispersions and emulsions. Particle size determination is based on measurements of ultrasound attenuation in the sample at different frequencies. Ultrasound attenuation spectrum is defined by the sample’s properties and serves as the basis for calculation of its particle size distribution. Zeta potential is determined by measuring colloid vibration current that results from displacement of electrical double-layers of charged particles under the influence of ultrasound. With acoustic spectroscopy it is generally unnecessary to dilute or modify the sample which allows for characterization of real concentrated and opaque dispersions and emulsions.</t>
  </si>
  <si>
    <t>43</t>
  </si>
  <si>
    <t>Nacionalni inštitut za javno zdravje</t>
  </si>
  <si>
    <t>Brane Leskošek in Jožica Maučec Zakotnik</t>
  </si>
  <si>
    <t>Sistem za zajemanje in analizo podatkov o testih hoje za Slovenijo</t>
  </si>
  <si>
    <t>System for walk tests data acquisition and analyses for Slovenia</t>
  </si>
  <si>
    <t>Oprema je vgrajena v lokalno računalniško omrežje in služi vsem uporabnikom, ki dostopajo do storitev enote CINDI Slovenija (preimenovan v: Center za upravljanje programov preventive in krepitve zdravja na Nacionalnem inštitutu za javno zdravje-NIJZ). Mobilni (manjši) del opreme se uporablja tudi pri neposredni izvedbi testiranj hoje na terenu.</t>
  </si>
  <si>
    <t>The equipment is integrated into the local computer network and is used by all users who access services offered by CINDI Slovenia (new name: Prevention and Promotion Management Program at Nationa Institute for Public Helath). The mobile (smaller) part of equipment is used for online realisation of walk tests on the field.</t>
  </si>
  <si>
    <t>Oprema zagotavlja strežniško in omrežno podporo aplikacijam za zajemanje in predstavitev podatkov skupaj s statističnimi obdelavami ter omogoča zanesljivo in varno hrambo podatkov o testih hoje.</t>
  </si>
  <si>
    <t>The equipment is a basis for server and network services used by data acquisition applications together with statistical processing and safe and secure data maintenance about walk tests.</t>
  </si>
  <si>
    <t>54583,54584,54576,54572,54573,54599,54600,53121,54591,54592,54593,54594,54595,54596,54597</t>
  </si>
  <si>
    <t>http://www.nijz.si/</t>
  </si>
  <si>
    <t xml:space="preserve">Večina projektov CINDI Slovenija s področja preventive (http://www.cindi-slovenija.net);  Evropska mreža telesne dejavnosti za krepitev zdravja (angl. European Health Enhancing Physical Activity Network= HEPA EUROPE Network), sedež: regionalna WHO pisarna evropske regije, Kopenhagen, Danska; UKK inštitut, Tampere, Finska.   </t>
  </si>
  <si>
    <t>Andrea Backović-Juričan, Tjaša Knific, Brane Leskošek</t>
  </si>
  <si>
    <t>CINDI WHO projekt</t>
  </si>
  <si>
    <t>Health Promotion Wales, Anglija.</t>
  </si>
  <si>
    <t>Univerza na Primorskem, Fakulteta za management</t>
  </si>
  <si>
    <t>7097-001</t>
  </si>
  <si>
    <t>P5-0049</t>
  </si>
  <si>
    <t>Posodobitev računalniškega centra za management</t>
  </si>
  <si>
    <t>2010, 2012</t>
  </si>
  <si>
    <t>Computer centre for management studies (update)</t>
  </si>
  <si>
    <t>Oprema je bila namenjena posodobitvi računalniškega centra in uporabljajo jo raziskovalci UP FM.</t>
  </si>
  <si>
    <t>The equipment was intended to modernize the computer center and used by researchers UP FM.</t>
  </si>
  <si>
    <t>Oprema je namenjena zbiranju in obdelavi podatkov v raziskovanju v managementu.</t>
  </si>
  <si>
    <t>The equipment is intended for the collection and processing od datas in the area of management.</t>
  </si>
  <si>
    <t>VSA NAŠTETA OSNOVNA SREDSTVA SO BILA AMORTIZIRANA. Sedaj so primerna le še za rabo zaposlenih in niso primerna za zunanje uporabnike.  1203749, 1203750, 1203751, 1203752, 1203753, 1203754, 1203755, 1203756, 1203757, 1203758, 1203759, 1203760, 1203777, 1203778, 1203779, 1203780, 1203781, 1203782, 1203783, 1203784, 1203785, 1203786, 1203787, 1203888, 1203889, 1203890, 1203891, 1203892, 1203893,  1203894, 1203895, 1203896, 1203897, 1203898, 1203899, 1203900, 1203901, 1203902, 1203903, 1203904, 1203905, 1203906, 1203907</t>
  </si>
  <si>
    <t>http://www.fm-kp.si/si/raziskovanje.html</t>
  </si>
  <si>
    <t>4, 14, 19, 23, 24</t>
  </si>
  <si>
    <t>Dušan Lesjak, Mitja Ruzzier, Nada Trunk Širca, Mirko Markič, Viktorija Florjančič, Zvone Vodovnik, Milan Vodopivec, Tina Bratkovič Kregar, Jasna Auer Antončič, Mihaela Kosančič</t>
  </si>
  <si>
    <t>Borut Likar</t>
  </si>
  <si>
    <t>J5-7588</t>
  </si>
  <si>
    <t>Mitja Ruzzier, Jasna Auer Antončič, Tina Bratkovič Kregar, Doris Gomezelj Omerzel</t>
  </si>
  <si>
    <t>J5-8232</t>
  </si>
  <si>
    <t>Milan Vodopivec, Suzana Laporšek, Matija Vodopivec, Mihaela Kosančič</t>
  </si>
  <si>
    <t>V5-1646</t>
  </si>
  <si>
    <t>Borut Likar, Peter Štrukelj</t>
  </si>
  <si>
    <t>Follow-up fast and extremely fast phenomena in laboratory, industrial and natural environment when you recorded with tens of thousands of frames per second. Allows you to record even through a microscope up to 1500 times zoom.</t>
  </si>
  <si>
    <t>Laser sources with equipment designed for research of laser machining processes and laser measurement methods.</t>
  </si>
  <si>
    <t>Access to equipment is in the domain head of the laboratory. Contact: cem@fs.uni-lj.si</t>
  </si>
  <si>
    <t>SEM - electron microscopy, EDS analysis, WDS analysis, tensile test up to 45 kN, bending and pressure testing, testing of glued and welded joints, fatigue testing, to determine / or nec. crack propagation speed, determine the resistance of materials and surface protective layers against corrosion. The possibility of using different types of corrosive media with different concentrations.</t>
  </si>
  <si>
    <t>Possible in accordance with the agreement, contact: cem@fs.uni-lj.si</t>
  </si>
  <si>
    <t>Access to the equipment have industry development center CRV and other partners in the laboratory LAVEK UL-FS, with which we cooperate on joint development and research projects. Contact: marko.nagode@fs.uni-lj.si</t>
  </si>
  <si>
    <t>Measurement and computer equipment that was purchased as part of the package 12, is intended solely for the experimental and numerical evaluation of the behavior of structures, which are burdened with extreme mechanical stress (eg, vehicle collision). The experimental equipment comprises triaxial  with universal modules for signal conditioning, speed camera and laser sensor displacements. Equipment for numerical scale software for the simulation of highly dynamical phenomena, and the appropriate extension hardware.</t>
  </si>
  <si>
    <t>Access to equipment is in the domain head of the laboratory. Contact miha.brojan@fs.uni-lj.si</t>
  </si>
  <si>
    <t>It is used to analyze the mechanical properties of materials.</t>
  </si>
  <si>
    <t>Direct contact with the administrator for each case. Contact: edvard.govekar@fs.uni-lj.si</t>
  </si>
  <si>
    <t>The equipment used in capturing and analyzing data.</t>
  </si>
  <si>
    <t>Purchased laser source opens up new possibilities for advanced material processing. Due to short laser pulses (duration less than 10 ps) and a relatively high average power (6 W) allows research on advanced functionalization of surfaces, microdrilling, minimization of heat-affected zone, micro-processing of heat-sensitive materials, and cold laser marking.</t>
  </si>
  <si>
    <t xml:space="preserve">0782-014   0782-015   
</t>
  </si>
  <si>
    <t>prof. dr. M. Nagode /       prof.dr. J. Klemenc</t>
  </si>
  <si>
    <t>13469  
16334</t>
  </si>
  <si>
    <t>2016
2017 (nadgradnja 1)
2018 (nadgradnja 2 in 3)                  2023 (nadgradnja 4)</t>
  </si>
  <si>
    <t>Paket 17       Paket 21</t>
  </si>
  <si>
    <t>Oprema je namenjena izvedbi brez kontaktnih površinskih analiz merjenja topografije, ki omogoča skeniranje profila ali celotne površine na vseh tipih vzorcev. Omogoča skeniranje površine znotraj 150μm višinske razlike, z 1μm lateralno resolucijo in 20nm višinsko natančnostjo.</t>
  </si>
  <si>
    <t>The equipment is available in the old FS building, basement floor, room 18A. To use the equipment, contact the administrator (Izidor Sabotin) on the phone number 01 477 1 774 between 8:00 a.m. and 4:00 p.m. every weekday.</t>
  </si>
  <si>
    <t xml:space="preserve">Člani programske skupine P1-0179 </t>
  </si>
  <si>
    <t>Paket 16,         Paket 18  (nadgradnja)</t>
  </si>
  <si>
    <t>ARIS programi, projekti</t>
  </si>
  <si>
    <t xml:space="preserve">Paket 20 </t>
  </si>
  <si>
    <t xml:space="preserve">Paket 18 </t>
  </si>
  <si>
    <t>Paket 11, nadgradnja Paket 12</t>
  </si>
  <si>
    <t xml:space="preserve">Paket 19 </t>
  </si>
  <si>
    <t>ARIS programi, projekti in/ali EU sredstva</t>
  </si>
  <si>
    <t>ARIS programi, projekti in lastna sredstva</t>
  </si>
  <si>
    <t>Paket 17 
nadgradnja v l. 2021 v višini 8.615,00 EUR</t>
  </si>
  <si>
    <t>Paket 19, Paket 20</t>
  </si>
  <si>
    <t xml:space="preserve"> Paket 17</t>
  </si>
  <si>
    <t xml:space="preserve"> Paket 20</t>
  </si>
  <si>
    <t xml:space="preserve"> Paket 21</t>
  </si>
  <si>
    <t>ARIS programi, projekti in drugi javni viri</t>
  </si>
  <si>
    <t>ARIS projekti, pogrami, drugi javni viri in lastna sredstva</t>
  </si>
  <si>
    <t>Drugo (EATRIS - 71% 
ARRS - 10% 
Tržna sredstva - 19% )</t>
  </si>
  <si>
    <t xml:space="preserve">Drugo (EATRIS - 100%) 
</t>
  </si>
  <si>
    <t>ARIS programi, projekti in drugi  javni/tržni viri</t>
  </si>
  <si>
    <t>ARIS programi, projekti in drugi  tržni viri</t>
  </si>
  <si>
    <t>Univerza v Ljubljani, Fakulteta za elektrotehniko</t>
  </si>
  <si>
    <t>Inštitut za kovinske materiale in tehnologije</t>
  </si>
  <si>
    <t>Univerza v Ljubljani, Veterinarska fakulteta</t>
  </si>
  <si>
    <t>Rudolfovo - Znanstveno in tehnološko središče Novo mesto</t>
  </si>
  <si>
    <t>Univerzitetni klinični center Maribor</t>
  </si>
  <si>
    <t>Univerza v Ljubljani, Fakulteta za kemijo in kemijsko tehnologijo</t>
  </si>
  <si>
    <t>Univerza v Ljubljani, Fakulteta za strojništvo</t>
  </si>
  <si>
    <t>Univerza v Ljubljani, Naravoslovnotehniška fakulteta</t>
  </si>
  <si>
    <r>
      <t>Laserski sistem za karakterizacijo nanodelcev v raztopinah in suspenzijah Litesizer</t>
    </r>
    <r>
      <rPr>
        <vertAlign val="superscript"/>
        <sz val="8"/>
        <rFont val="Calibri  "/>
        <charset val="238"/>
      </rPr>
      <t>TM</t>
    </r>
    <r>
      <rPr>
        <sz val="8"/>
        <rFont val="Calibri  "/>
        <charset val="238"/>
      </rPr>
      <t xml:space="preserve"> 500
</t>
    </r>
  </si>
  <si>
    <r>
      <t>Laser system for characterisation of  nanoparticles in solutions and suspensions Litesizer</t>
    </r>
    <r>
      <rPr>
        <vertAlign val="superscript"/>
        <sz val="8"/>
        <rFont val="Calibri  "/>
        <charset val="238"/>
      </rPr>
      <t>TM</t>
    </r>
    <r>
      <rPr>
        <sz val="8"/>
        <rFont val="Calibri  "/>
        <charset val="238"/>
      </rPr>
      <t xml:space="preserve"> 500</t>
    </r>
  </si>
  <si>
    <r>
      <t>Soil gas (CO</t>
    </r>
    <r>
      <rPr>
        <vertAlign val="subscript"/>
        <sz val="8"/>
        <rFont val="Calibri  "/>
        <charset val="238"/>
      </rPr>
      <t>2</t>
    </r>
    <r>
      <rPr>
        <sz val="8"/>
        <rFont val="Calibri  "/>
        <charset val="238"/>
      </rPr>
      <t xml:space="preserve">) flux sxtem </t>
    </r>
  </si>
  <si>
    <t>MESEČNO POROČILO - ZA MESEC: AVGUST 2024</t>
  </si>
  <si>
    <t>Anna Dragoš</t>
  </si>
  <si>
    <t>Modularni čitalec mikrotitrskih ploščic</t>
  </si>
  <si>
    <t>Modular microtiter plate reader</t>
  </si>
  <si>
    <t>Oprema je na voljo vsem raziskovalcem znotraj Katedre za mikrobno ekologijo in fizjologijo, in vsak zaposleni lahko rezervira opremo v sistemu outlook calendar. Zainteresirani izven katedre dostopajo do opremo preko vodje raziskovalne skupine dr. Anne Dragoš.</t>
  </si>
  <si>
    <t>he equipment is available to all researchers within the Department of Microbial Ecology and Physiology, and any member of staff can reserve the equipment in the outlook calendar system. Interested parties outside the Department can access the equipment through the Research Group Leader, Dr. Anne Dragoš.</t>
  </si>
  <si>
    <t>Oprema je praktično v vsakodnevni uporabi, opremo večinoma uporabljajo člani Katedre za mikrobno ekologijo in fizjologijo (posebaj člani ožje raziskovalne skupine ERC), za izvedno rastnih eksperimentov, screeninga odziva na agense za indukcijo profagov, spremljanje izražanje genov tekom rasti preko fluorescence in poročevalskih sevov, spremljanje rasti bakterij v mešanih kulturah s pomočjo fluorescence.</t>
  </si>
  <si>
    <t>The equipment is in practical daily use, mainly used by members of the Department of Microbial Ecology and Physiology (especially members of the ERC core group), for growth experiments, screening of the response to prophage induction agents, monitoring of gene expression during growth via fluorescence and reporter strains, and monitoring of bacterial growth in mixed cultures via fluorescence.</t>
  </si>
  <si>
    <t>9000200</t>
  </si>
  <si>
    <t>David Stopar</t>
  </si>
  <si>
    <t>Mikroskopski sistem za mikrofluidiko</t>
  </si>
  <si>
    <t>Microscopic system for microfluidics</t>
  </si>
  <si>
    <t xml:space="preserve">The equipment is available to external users by prior arrangement. </t>
  </si>
  <si>
    <t>Gojenje mikrobov v mikropretočnih sistemih in njihovo opazovanje v času. Flourescenčna mikroskopija, diferencialni kontrast, belo polje. Možnost štetja organizmov in zajemanja slike, flourescenčna kvantifikacija. FISH, ekspresija flourescečnih proteinov.</t>
  </si>
  <si>
    <t>Cultivation of microbes in microflow systems and their observation over time. Fluorescence microscopy, differential contrast, white field. Possibility of counting organisms and capturing images, fluorescence quantification. FISH, fluorescent protein expression.</t>
  </si>
  <si>
    <t>9000659</t>
  </si>
  <si>
    <t>https://www.bf.uni-lj.si/sl/raziskave/raziskovalna-oprema/?iddepartment=&amp;idkatedra=39&amp;idtype=</t>
  </si>
  <si>
    <t>Sistem za hiperspektralno slikanje</t>
  </si>
  <si>
    <t xml:space="preserve">System for hyperspectral imaging </t>
  </si>
  <si>
    <t xml:space="preserve">Pred prvo uporabo, bodoči uporabnik preko e-pošte kontaktira skrbnika opreme in se pogovoriti o raziskovalnem vprašanju in namenu analize. Po potrebi se izvede demonstracija opreme, da se laže izčisti raziskovalno vprašanje. Na podlagi pogovora, opisanega problema in obsega dela se določi, ali bo delo potekalo ob prisotnosti operaterja, ali je smiselno k delu priučiti enega od gostujočih sodelavcev. 
V primeru večjega obsega dela, se bodočemu novemu uporabniku dodeli dostop do Outlook koledarja opreme, kjer si lahko rezervira opremo. V primeru manjšega obsega dela, se določi kontaktna oseba iz laboratorija na Oddelku za lesarstvo, ki skrbi za rezervacijo opreme in operaterstvo. 
Za delo na opremi se je/bo usposobilo več sodelavcev, tako da kadrovska zasedenost ne predstavlja ozkega grla pri dostopu do opreme. 
Na ta način poteka večina dostopa do opreme v naših laboratorijih. </t>
  </si>
  <si>
    <t>Before the first use, the prospective user contacts the responsible person for the equipment to discuss the research question and the purpose of the analysis. If necessary, a demonstration of the equipment will be carried out to help clarify the need. Based on the discussion, the problem described, and the scope of the work, it is determined whether the work will be carried out in the presence of the operator or whether it is reasonable to have one of the colleagues empowered to use the equipment independently.
In the case of a more significant workload, the prospective new user is given access to the Outlook equipment calendar, where he/she can book the equipment.
In the case of a smaller workload, a contact person from the Department is assigned to the task.
Several colleagues have been/will be trained to work on the equipment so that staffing does not represent a bottleneck.</t>
  </si>
  <si>
    <t>Osnovna tehnika hiperspektralnega slikanja (HSI) ustvari prostorski zemljevid spektralnih značilnosti, ki omogoča identifikacijo komponent materialov in njihove prostorske porazdelitve. 
Hiperspektralni sistem tvorita dve kameri. Prva kamera (VNIR) beleži odboj svetlobe v območju med 400-1000 nm, medtem ko z drugo kamero (SWIR) beležimo odboj v bližnje in kratkovalovnem infra rdečem območju,  med 1000-2500 nm.
Oprema je načrtovana tako, da omogoča slikanje površin velikosti do 1,5 × 1,5 m2. Zato je še posebej primerna za analizo nehomogenih materialov, kot je les.
 -	Določanje porazdelitve gostote lesa 
-	Določanje prebojev lepila na furniranih plošah 
-	Razporeditev lesnih delcev v WPC kompozitih 
-	Rast gliv plesni na premazih, umetniških izdelkih …
-	Spremljanje staranja lesa zaradi vremenskih vplivov …</t>
  </si>
  <si>
    <t xml:space="preserve">The basic technique of hyperspectral imaging (HSI) produces a spatial map of spectral features that allows the identification of material components and their spatial distribution.
The hyperspectral system consists of two cameras. The first camera (VNIR) records the reflection of light in the range 400-1000 nm, while the second camera (SWIR) records the reflection in the near and short-wave infrared range, between 1000-2500 nm.
The equipment is designed to image areas up to 1.5 × 1.5 m2. It is, therefore, particularly suitable for the analysis of non-homogeneous materials such as wood:
 - Determination of the density distribution of wood 
- Determination of glue penetrations in veneered panels 
- Distribution of wood particles in WPC composites 
- Growth of mould fungi on coatings, art products, etc.
- Monitoring weathering of wood ...
</t>
  </si>
  <si>
    <t>6000170</t>
  </si>
  <si>
    <t>Janez Salobir</t>
  </si>
  <si>
    <t>Sistem za analizo bioloških in okoljskih vzorcev v IR območju s Fourierjevo transformacijo (FTIR)</t>
  </si>
  <si>
    <t>The system for analyzing biological and environmental samples in the IR range using Fourier transform (FTIR)</t>
  </si>
  <si>
    <t>Po predhodnem dogovoru.</t>
  </si>
  <si>
    <t>By prior arrangement.</t>
  </si>
  <si>
    <t>Oprema je namenjena analizi poredvsem trdnih  bioloških vzorcev rastlinskega in živalskega izvora (refleksija) ter okoljskih vzorcev, z možnostjo analiziranja raztopin (transfleksija) v bližnjem IR območju. Aparat je opremljen z različnimi vmesniki, ki omogočajo analizo nehomogeniziranih vzorcev in manjših količin vzorcev.</t>
  </si>
  <si>
    <t>The equipment is intended for the analysis of primarily solid biological sapmles of plant and animal origin (reflection), as well as environmental samples, with the possibility of analyzing solutions (transflection) in the near-infrared range. The apparatus is equipped with various interfaces that allow the analysis of non-homogenized samples and dmall quantities of samples.</t>
  </si>
  <si>
    <t>7000425, 7000426, 7000427</t>
  </si>
  <si>
    <t xml:space="preserve">https://www.bf.uni-lj.si/sl/raziskave/raziskovalna-oprema/2024031108545511/sistem-za-analiziranje-bioloskih-in-okoljskih-vzorcev-v-ir-obmocju-s-fourierjevo-transformacijo-ftir,-tangor,-bruker </t>
  </si>
  <si>
    <t>Večnamenski čitalec Cyt5 za analize celičnih linij in mikroorganizmov s časovnim zajemanjem slik</t>
  </si>
  <si>
    <t>Agilent BioTek Cytation 5 Cell Imaging Multimode Reader</t>
  </si>
  <si>
    <t>Oprema je na voljo zunanjim uporabnikom po predhodnem dogovoru. Uporabnik lahko dela sam, če je za to predhodno usposobljen  ali z operaterjem.</t>
  </si>
  <si>
    <t>The equipment is available to external users by prior arrangement. The user can work alone if appropriately trained  or with an operator.</t>
  </si>
  <si>
    <t xml:space="preserve">Oprema združuje avtomatiziran invertni mikroskop in čitalec mikrotitrskih plošč. Mikroskopski modul ponuja do 40 x povečavo z uporabo fluorescence, svetlega polja, visoko kontrastnega svetlega polja, barvnega svetlega polja in faznega kontrasta. Večmodularni moduli vključujejo na monokromatorju temelječo zaznavo fluorescence, luminiscence in UV-VIS zaznavo absorbance. </t>
  </si>
  <si>
    <t>The equipment combines an automated inverted microscope and a microtiter plate reader. The microscope module offers up to 40x magnification using fluorescence, bright field, high contrast bright field, color bright field and phase contrast. Multi-module modules include monochromator-based fluorescence, luminescence and UV-VIS absorbance detection.</t>
  </si>
  <si>
    <t>9000207</t>
  </si>
  <si>
    <t xml:space="preserve">https://www.bf.uni-lj.si/sl/enote/mikrobiologija/raziskave/raziskovalna-oprema/2024031212190091/vecnamenski-citalec-mikrotitrskih-plosc-z-invertnim-mikroskopom-agilent-technologies,-biotek,-cytation-5 </t>
  </si>
  <si>
    <t>Oprema za ekofiziološke meritve v trajnih nasadih</t>
  </si>
  <si>
    <t>Equipment for ecophysiological measurements in perennial plantations</t>
  </si>
  <si>
    <t>Oprema za ekofiziološke meritve v trajnih nasadih vključuje natančne, robustne merilne inštrumente, ki omogočajo  sledenje vitalnosti, rasti in razvoju hortikulturnih rastlin ter vplivu biotskih in abiotskih dejavnikov na fiziologijo rastlin.  Oprema vključuje set senzorjev za spremljanje rasti plodov in debla čez celotno vegetacijo, meritve LAI, velikosti listov in fotosintezno aktivnost le-teh ter analizatorje vsebnosti metabolitov in izmenjave plinov. Senzorji so prilagojeni za dolgotrajno uporabo ter vremensko izpostavljenost in omogočajo kontinuirane meritve skozi celo rastno dobo.</t>
  </si>
  <si>
    <t xml:space="preserve">The equipment for ecophysiological measurements in perennial plantations includes precise, robust measuring instruments that allow the vigour, growth, and development of horticultural plants to be tracked, as well as the influence of biotic and abiotic factors on plant physiology.  The equipment includes a set of sensors for monitoring fruit and stem growth throughout the vegetation, measurements of LAI, leaf size, and photosynthetic activity, as well as metabolite content and gas exchange analysers. The sensors are adapted for long-term use and weather exposure and allow continuous measurements throughout the growing season. </t>
  </si>
  <si>
    <t>2000325</t>
  </si>
  <si>
    <t>https://www.bf.uni-lj.si/sl/raziskave/raziskovalna-oprema/2024031209404321/oprema-za-ekofizioloske-meritve-v-trajnih-nasadih</t>
  </si>
  <si>
    <t>Gorazd Avguštin</t>
  </si>
  <si>
    <t>Mikro plinski kromatograf za analizo plinov s samodejnim vzorčenjem</t>
  </si>
  <si>
    <t>Micro Gas chromatograph for gas analysis with automatic sampling</t>
  </si>
  <si>
    <t>Osebni kontakt z odgovorno osebo (PD in JO)</t>
  </si>
  <si>
    <t>Personal contact with the responsible person (PD and JO)</t>
  </si>
  <si>
    <t>Mikro plinski kromatograf s toplotno prevodnim detektorjem (TCD) omogoča hitro in stalno računalniško krmiljeno analizo nastalih plinskih produktov med procesom anaerobne fermentacije biorazgradljivih organskih snovi za proizvodnjo bioplina in za podrobnejše spremljanje vplivov preučevanih dodajanih učinkovin na metanogeni potencial mikrobiomov iz vampov prežvekovalcev. Oprema je nadgradnja obstoječega sistema Gas Endeavour® (BPC Instruments AB, Švedska)</t>
  </si>
  <si>
    <t>The micro gas chromatograph with a thermal conductivity detector (TCD) enables fast and continuous computer-controlled analysis of the gas products formed during the anaerobic fermentation of biodegradable organic substances for the production of biogas and for more detailed monitoring of the effects of the studied added active substances on the methanogenic potential of microbiomes from ruminants. The equipment is an upgrade of the existing Gas Endeavor® system (BPC Instruments AB, Sweden)</t>
  </si>
  <si>
    <t>9000691</t>
  </si>
  <si>
    <t xml:space="preserve">https://www.bf.uni-lj.si/sl/enote/mikrobiologija/raziskave/raziskovalna-oprema/2024031417003910/mikro-plinski-kromatograf-za-analizo-plinov-s-samodejnim-vzorcenjem </t>
  </si>
  <si>
    <t>P1-0198</t>
  </si>
  <si>
    <t>Polona Zalar</t>
  </si>
  <si>
    <t>Komplet večjih stresalnih inkubatorjev s hlajenjem</t>
  </si>
  <si>
    <t>Set of larger shaking incubators with a cooling system</t>
  </si>
  <si>
    <t xml:space="preserve">Na spletni strani BF je opis raziskovalne opreme (https://www.bf.uni-lj.si/sl/raziskave/raziskovalna-oprema/2024031212063889/), kjer je navedena kontaktna oseba oz. povezava do podatkov kontaktne osebe, ki jo zainteresirani uporabnik kontaktira. Ob kontaktu se dogovorita za temperaturo, čas željene uporabe in število zasedenih mest v stresalniku.  </t>
  </si>
  <si>
    <t>A description of the research equipment is available on the BF website (https://www.bf.uni-lj.si/en/research/research-equipment/2024031212063889/), where the contact person with the link to the contact person's details can be found. Once contacted, they agree on the temperature, the desired time of use and the number of occupied positions in the rotary shaker.</t>
  </si>
  <si>
    <t xml:space="preserve">Komplet dveh večjih stresalnih inkubatorjev s hlajenjem INNOVA S44i omogoča: 
a) možnost nastavitve temperature gojenja vsaj 20 °C pod sobno temperaturo (cca. 10 °C)  do vsaj 60 °C; 
b) način hlajenja z zaprtim zračno hlajenim kompresorskim agregatom; 
c) mikroprocesorsko kontrolirano regulacijo temperature in hitrosti stresanja; 
d) krožni način stresanja z orbito stresanja 5 cm; 
e) kapaciteto minimalno 50 steklenic Erlenmeyer z volumnom 500 ml oziroma minimalno 12 steklenic Erlenmeyer z volumnom 3000 ml; 
</t>
  </si>
  <si>
    <t>A set of two larger shaking incubators with cooling INNOVA S44i enables:
a) the possibility of setting the cultivation temperature at least 20 °C below room temperature (approx. 10 °C) up to at least 60 °C;
b) cooling method with a closed air-cooled compressor unit;
c) microprocessor-controlled temperature and shaking speed regulation;
d) circular mode of shaking with a shaking orbit of 5 cm;
e) capacity of a minimum of 50 Erlenmeyer bottles with a volume of 500 ml, or a minimum of 12 Erlenmeyer bottles with a volume of 3000 ml;</t>
  </si>
  <si>
    <t>3000462, 3000463</t>
  </si>
  <si>
    <t>Visoko zmogljivi ramanski spektrometer</t>
  </si>
  <si>
    <t>The high-performance Raman spectrometer</t>
  </si>
  <si>
    <t>Oprema je dostopna po dogovoru z operaterji oziroma skrbnikom opreme.</t>
  </si>
  <si>
    <t>The equipment is accessible by agreement with the operators or the equipment administrator.</t>
  </si>
  <si>
    <t>Visoko zmogljivi ramanski spektrometer je osnovan na napredni in popolnoma avtomatizirani platformi za mikroskopiranje, ki omogoča sočasne morfološke in kemijske preiskave vzorca: (i) Optična mikroskopija omogoča informacije o 2D morfologiji submikronskih delcev, z možnostjo refleksijske ter transmisijske osvetlitvije in opazovanja v temnem polju ter nadaljnjo nadgradnjo za 3D topografske meritve; (ii) Ramanska spektroskopija omogoča preučevanje kemijske sestave tako enovitih površin kot razpršenih mikro delcev.</t>
  </si>
  <si>
    <t>The high-performance Raman spectrometer is based on an advanced and fully automated microscopy platform that allows simultaneous morphological and chemical studies of the sample: (i) optical microscopy provides information on the 2D morphology of submicron particles, with the possibility of reflection and transmission illumination and dark field observation, as well as a further upgrade for 3D topographical measurements; (ii) Raman spectroscopy allows the study of the chemical composition of both uniform surfaces and dispersed microparticles.</t>
  </si>
  <si>
    <t>8000271</t>
  </si>
  <si>
    <t>https://www.bf.uni-lj.si/sl/raziskave/raziskovalna-oprema/2024031209223048/visoko-zmogljivi-ramanski-spektrometer</t>
  </si>
  <si>
    <t>Peter Trontelj</t>
  </si>
  <si>
    <t>Visoko zmogljiv bioinformatski računalniški sistem za genomske analize</t>
  </si>
  <si>
    <t>High-performance bioinformatic computing system for genomic analyses</t>
  </si>
  <si>
    <t>Upon agreement with the person in charge.</t>
  </si>
  <si>
    <t xml:space="preserve">Analiza genomskih in bioinformatskih podatkov s paralelizacijo računskih procesov, shranjevanje podatkov. </t>
  </si>
  <si>
    <t>Analysis of genomic and bioinformatic data by parallel computing, data storage.</t>
  </si>
  <si>
    <t>3000437, 3000438, 3000439</t>
  </si>
  <si>
    <t>https://www.bf.uni-lj.si/sl/raziskave/raziskovalna-oprema/2024031409594544/</t>
  </si>
  <si>
    <t>Jernej Oberčkal</t>
  </si>
  <si>
    <t>Sistem hitre tekočinske kromatografije proteinov</t>
  </si>
  <si>
    <t>Fast protein liquid chromatography</t>
  </si>
  <si>
    <t>Osebni kontakt z odgovorno osebo</t>
  </si>
  <si>
    <t>Personal contact with the person in charge</t>
  </si>
  <si>
    <t>Oprema se uporablja za kromatografsko čiščenje bioloških makromolekul, kot so proteini in DNK.</t>
  </si>
  <si>
    <t>The equpiment is used for chromatographic purification of biological macromolecules such as proteins and DNA.</t>
  </si>
  <si>
    <t>7000413</t>
  </si>
  <si>
    <t>https://www.bf.uni-lj.si/sl/raziskave/raziskovalna-oprema/2024031112404369/</t>
  </si>
  <si>
    <t>Ester Stajič</t>
  </si>
  <si>
    <t>Pretočni citometer s pripadajočo opremo za določanje ploidnosti in velikosti genoma rastlin</t>
  </si>
  <si>
    <t>Flow cytometer with associated equipment for plant ploidy and genome size analysis</t>
  </si>
  <si>
    <t>CyFlow Ploidy Analyser je kompakten pretočni citometer za analizo ploidnosti in velikosti genoma pri rastlinah, živalih in mikroorganizmih. Opremi je dodan računalnik in programska oprema, ki omogočata samodejno analizo vrhov z uporabo programskih algoritmov, ta je prilagojena problematiki analize DNA. Opremljen je z UV LED (365 nm) in zelenim laserjem (532 nm), ki v kombinaciji z barvili omogočata natančne meritve DNA.</t>
  </si>
  <si>
    <t>The CyFlow Ploidy Analyzer is a compact flow cytometer for ploidy and genome size analysis in plants, animals, and microorganisms. A computer and software have been added to the equipment, which enable automatic analysis of peaks using software algorithms, adapted to the problem of DNA analysis. Analyzer is equipped with a UV LED (365 nm) and a green laser (532 nm), which in combination with dyes enable accurate DNA measurements.</t>
  </si>
  <si>
    <t>2000327</t>
  </si>
  <si>
    <t>https://www.bf.uni-lj.si/sl/raziskave/raziskovalna-oprema/2024031109015609/pretocni-citometer-s-pripadajoco-opremo-za-dolocanje-ploidnosti-in-velikosti-genoma-rastlin</t>
  </si>
  <si>
    <t>Marko Flajšman</t>
  </si>
  <si>
    <t>Inštrument za meritve različnih analitov v tekočih ali ekstrahiranih vzorcih hrane, pijač, odpadnih vod in zemlje</t>
  </si>
  <si>
    <t>A device for the measurement of various analytes in liquid or extracted samples of food, beverages, waste water and soil.</t>
  </si>
  <si>
    <t>Dostop do opreme je mogoč preko spletne strani, kjer je naveden skrbnik naprave in se ga lahko kontakira.</t>
  </si>
  <si>
    <t>Access to the equipment is provided via the website, where the contact person is listed.</t>
  </si>
  <si>
    <t>Inštrument omogoča meritve različnih analitov (npr. amonij, nitrit, nitrat, skupni organski dušik, kalcij, železo, fosfat, sulfat) v različnih tekočih ali ekstrahiranih vzorcih, kot so hrana, pijača, odpadne vode in zemlja. Glavni namen uporabe inštrumenta bodo analize amonijskega in nitratnega dušika v vzorcih zemlje, saj v raziskovalni skupini do sedaj ni take analitske opreme, potrebe po tovrstnih meritvah pa so velike.</t>
  </si>
  <si>
    <t>The device enables the measurement of various analytes (e.g. ammonium, nitrite, nitrate, total organic nitrogen, calcium, iron, phosphate, sulphate) in various liquid or extracted samples such as food, beverages, waste water and soil. The main purpose of the device will be to analyse ammonium and nitrate nitrogen in soil samples, as the research group does not yet have such analytical equipment and the need for such measurements is great.</t>
  </si>
  <si>
    <t>2000286</t>
  </si>
  <si>
    <t>https://www.bf.uni-lj.si/sl/raziskave/raziskovalna-oprema/2024031108551223/namizni-diskretni-analizator-za-meritve-razlicnih-analitov-v-tekocih-ali-ekstrahiranih-vzorcih-hrane,-pijac,-odpadnih-vod-in-zemlje</t>
  </si>
  <si>
    <t>Veliko diskovno polje s pripadajočo opremo za učinkovito shranjevanje podatkov</t>
  </si>
  <si>
    <t>A large disk array with accompanying equipment for efficient data storage</t>
  </si>
  <si>
    <t>Zainteresirani raziskovalci lahko zaprosijo za dostop tako, da kontaktirajo pooblaščeno osebo za raziskovalno opremo (Jernej Jakše, jernej.jakse@bf.uni-lj.si).</t>
  </si>
  <si>
    <t>Interested researchers may request access by contacting the authorized person for research equipment (Jernej Jakše, jernej.jakse@bf.uni-lj.si).</t>
  </si>
  <si>
    <t xml:space="preserve">Diskovno polje je priključeno na računalniški server in služi tako hranjenju kot obdelavi podatkov. </t>
  </si>
  <si>
    <t xml:space="preserve"> The disk array is connected to a computer server and serves both for data storage and processing.</t>
  </si>
  <si>
    <t>2000268</t>
  </si>
  <si>
    <t>https://www.bf.uni-lj.si/sl/raziskave/raziskovalna-oprema/2024031108460487/veliko-diskovno-polje-s-pripadajoco-opremo-za-ucinkovito-shranjevanje-podatkov</t>
  </si>
  <si>
    <t>Sistem za kapljično digitalno verižno reakcijo s polimerazo (eng. System for droplet digital PCR)</t>
  </si>
  <si>
    <t>System for digital PCR</t>
  </si>
  <si>
    <t>Personal contact with person in charge (PD and JO)</t>
  </si>
  <si>
    <t>Digitalna PCR predsatvlja sodobno in trenutno vodilno tehnologijo za kvantifikacijo tarčnih molekul (DNA in RNA) v širokem naboru bioloških vzorcev. Delovanje sistema je v primerjavi s sistemi s podobnimi parametri cenejše in omogoča večjo fleksibilnost in je s tega vidika tudi ekonomsko opravičljivo. Sam koncept dPCR predstavlja tretjo generacijo tehnologije PCR, ki je fokusirana na kvantifikacijo izhodiščnega materiala. Sistem s paralelizacijo velikega števila reakcij izkorišča statistični pristop h kvantifikaciji tarčnih molekul in zmanjšuje porabo regentov, kar ima tako okoljski kot ekonomski učinek. Trenutno predstavlja dPCR konceptualno dodelan pristop, ki po svojih performancah in ekonomičnosti prekaša druge alternative.</t>
  </si>
  <si>
    <t>Digital PCR represents a modern and currently leading technology for the quantification of target molecules (DNA and RNA) in a wide range of biological samples. Compared to systems with similar parameters, the operation of the system is cheaper and enables greater flexibility, and is also economically justifiable from this point of view. The dPCR concept itself represents the third generation of PCR technology, which is focused on the quantification of the starting material. By parallelizing a large number of reactions, the system utilizes a statistical approach to the quantification of target molecules and reduces reagent consumption, which has both an environmental and economic impact. Currently, dPCR represents a conceptually refined approach that surpasses other alternatives in terms of performance and economy.</t>
  </si>
  <si>
    <t>7000438</t>
  </si>
  <si>
    <t xml:space="preserve">https://www.bf.uni-lj.si/sl/raziskave/raziskovalna-oprema/2024031412025024/  https://www.bf.uni-lj.si/en/research/research-equipment/2024031412025024/     </t>
  </si>
  <si>
    <t>Kristjan Jarni</t>
  </si>
  <si>
    <t>SeqStudio Genetic Analyzer (A34274)</t>
  </si>
  <si>
    <t>Raziskovalna oprema je nameščena v molekularanem laboratoriju na Oddelku za gozdarstvo in obnovljive gozdne vire, Biotehniška fakulteta, Univerz, v Ljubljani, na naslovu: Večna pot 83, 1000 Ljubljana. Kontakt: kristjan.jarni@bf.uni-lj.si</t>
  </si>
  <si>
    <t>The research equipment is installed in the molecular laboratory at the Department of Forestry and Renewable Forest Resources, Biotechnical Faculty, University of Ljubljana, at the address: Večna pot 83, 1000 Ljubljana. Contact: kristjan.jarni@bf.uni-lj.si.</t>
  </si>
  <si>
    <t>Glavne aplikacije so: sekveniranje plasmidov, analize v onkologiji (potrjevanje mutacij-ortogonalna tehnologija), določanje vrst – specij, CRISPR-Cas9 analize – editiranje genomov (diagnostika, farmacija), forenzične analize, analize SNP (SNAP shot genotipizacija), multiplex ligacije (MLPA; CNV) in druge analize v biologiji, okoljevarstvu, mikrobiologiji, gozdarstvu, farmaciji, diagnostiki. Poleg klasičnih sekvenčnih in fragmentnih analiz sistem omogoča še različne analize uporabne v diagnostiki od HLA, CF, HIV, analiziranje bakterijskih in glivičnih združb, primerjalnega sekveniranja, validiranja določenih regij. Sistem omogoča tudi številne analize mikrosatelitov od različnih validiranih analiz v forenziki in drugih analiz kot so LOH, SNP, Methylation, MIRU analiza Mycobacterium tuberculosis, AFLP, t-RFLP, …. Itd.</t>
  </si>
  <si>
    <t>The main applications are: plasmid sequencing, analyses in oncology (mutation confirmation - orthogonal technology), species identification, CRISPR-Cas9 analyses for genome editing (diagnostics, pharmaceuticals), forensic analyses, SNP analyses (SNAP shot genotyping), multiplex ligation (MLPA; CNV), and other analyses in biology, environmental protection, microbiology, forestry, pharmacy, and diagnostics. In addition to classic sequencing and fragment analysis, the system facilitates various analyses useful in diagnostics, including HLA, CF, HIV, analysis of bacterial and fungal communities, comparative sequencing, and validation of specific regions. The system also supports numerous microsatellite analyses from different validated forensic analyses and other analyses such as LOH, SNP, Methylation, MIRU analysis of Mycobacterium tuberculosis, AFLP, t-RFLP, etc.</t>
  </si>
  <si>
    <t>4000253</t>
  </si>
  <si>
    <t>https://www.bf.uni-lj.si/sl/raziskave/raziskovalna-oprema/67/molekularni-laboratorij-za-molekularno-biologijo-ter-genetske-in-celicne-raziskave</t>
  </si>
  <si>
    <t>Matija Klopčič</t>
  </si>
  <si>
    <t>Terestični laserski skener z dodatnimi merilniki</t>
  </si>
  <si>
    <t>Terrestial laser scanner with additional monitoring equipment</t>
  </si>
  <si>
    <t xml:space="preserve">Kontaktiranje skrbnika opreme preko e-pošte matija.klopcic@bf.uni-lj.si ali telefona 013203505. </t>
  </si>
  <si>
    <t xml:space="preserve">Contact the equipment administrator by email matija.klopcic@bf.uni-lj.si or by phone +38613203505. </t>
  </si>
  <si>
    <t xml:space="preserve">Naprava se uporablja za 3D skeniranje različnih objektov, v našem primeru bodo to predvsem gozdovi. Skeniranje omogoča visoko resolucijsko 3D analizo skeniranega objekta. Za obdelavo podatkov je nujna uporaba dodatnih programskih orodij (software). Dodatni merilniki (dendrometri in sklop senzorjev za merjenje atmosferskih in talnih lastnosti) bodo služili različnemu monitoringu in preverjanju natančnosti opreme pri 3D skeniranju gozdov.   </t>
  </si>
  <si>
    <t xml:space="preserve">The device is used for 3D scanning of various objects, in our case mainly forests. The scanning allows a high-resolution 3D analysis of the scanned object. Additional software tools are required to process the data. Additional equipment encompass dendrometers and sensors for monitoring atmopsheric and soil parameters and will be used for various monitoring to check the accuracy of the equipment when 3D scanning forests. </t>
  </si>
  <si>
    <t>4000259, 4000267, 4000268</t>
  </si>
  <si>
    <t>https://www.bf.uni-lj.si/sl/raziskave/raziskovalna-oprema/2024030814015398/teresticni-laserski-skener-faro-focus-premium-70-z-dodatnimi-merilniki</t>
  </si>
  <si>
    <t>Kristina Sepčić</t>
  </si>
  <si>
    <t>Horiba Scientific Duetta fluorescenčni spektrometer</t>
  </si>
  <si>
    <t>Horiba Scientific Duetta fluorescence spectrometer</t>
  </si>
  <si>
    <t>Preko kontaktov na spletni strani Katedre za biokemijo (https://www.bf.uni-lj.si/sl/enote/biologija/o-oddelku/katedre-in-druge-enote/katedra-za-biokemijo/)</t>
  </si>
  <si>
    <t>Contact persons can be found at the Chair of Biochemistry webpage (https://www.bf.uni-lj.si/sl/enote/biologija/o-oddelku/katedre-in-druge-enote/katedra-za-biokemijo/)</t>
  </si>
  <si>
    <t xml:space="preserve">Fluorescenčni spektrometer je je ključnega pomena za realizacijo raziskovalnih projektov s področja biokemije, analizne in fizikalne kemije. Aparat tudi omogoča izvedbo zaključnih del študentov in raziskovalcev na doktorskem usposabljanju v okviru naše katedre. Je neobhoden tudi za izvedbo študentskih vaj, še posebej pri temeljnem predmetu Molekulska biologija membran, ki ga poslušajo študenti 2-stopenjskega programa Molekulska in funkcionalna biologija. Aparat omogoča tudi komplementiranje meritev medmolekulskih interakcij, ki jih izvajamo v Infrastrukturnem centru za raziskave molekulskih interakcij (https://www.bf.uni-lj.si/sl/raziskave/infrastrukturni-centri/103/infrastrukturni-center-za-raziskave-molekulskih-interakcij), ki deluje v okviru Katedre za biokemijo na Oddelku za biologijo Biotehniške fakultete. </t>
  </si>
  <si>
    <t>The fluorescence spectrometer is crucial for the realization of research projects in the field of biochemistry, analytical and physical chemistry. The device also enables the completion of final works by students and researchers on doctoral training within our department. It is also necessary for conducting student practical work, especially within the obligatory course Molecular Biology of Membranes, which is held for the MSc students of Molecular and Functional Biology. The apparatus also enables the complementation of measurements of intermolecular interactions. These are carried out at the Infrastructural Centre for Molecular Interactions Analysis (https://www.bf.uni-lj.si/sl/raziskave/infrastrukturni-centri/103/infrastrukturni-center-za-raziskave -molecular-interactions), which operates within the Department of Biochemistry at the Department of Biology, Biotechnical faculty.</t>
  </si>
  <si>
    <t>3000340</t>
  </si>
  <si>
    <t>https://www.bf.uni-lj.si/sl/enote/biologija/o-oddelku/katedre-in-druge-enote/katedra-za-biokemijo/</t>
  </si>
  <si>
    <t>Jasna Dolenc Koce</t>
  </si>
  <si>
    <t>Motoriziran svetlobni mikroskop z večkanalnim monokromatskim izvorom svetlobe</t>
  </si>
  <si>
    <t>Motorized light microscope with multi-channel monocromatic light source</t>
  </si>
  <si>
    <t>Avtomatizirano premikanje preparata v XY osi in motoriziran fokus v Z osi, avtomatiziran zajem in sestavljanje slike večjih preparatov za dokumentacijo in analizo slike. Osvetlitev LED za presevno svetlobo in večkanalna LED epi-osvetlitev za fluorescenco.</t>
  </si>
  <si>
    <t>Automated movement of the slide in XY axis and motorized focus in Z axis, automated capture and image composition of large specimen for documentation and image analysis. LED illumination for transmitted light and multi-channel LED epi-illumination for fluorescence.</t>
  </si>
  <si>
    <t>3000440</t>
  </si>
  <si>
    <t>https://www.bf.uni-lj.si/sl/raziskave/raziskovalna-oprema/2024011012171353/</t>
  </si>
  <si>
    <t>Vakumska centrifuga Genevac 3 HT -6</t>
  </si>
  <si>
    <t>Vacuum centrifuge Genevac 3 HT -6</t>
  </si>
  <si>
    <t>Za delo z raziskovalno opremo se uporabniki predhodno dogovorijo s skrbnikom raziskovalne opreme: dr. Rajko Vidrih, Tel: 01 3203711, el. pošta rajko.vidrih@bf.uni-lj.si</t>
  </si>
  <si>
    <t>For use of research equipment, users must make prior arrangements with the administrator of the research equipment: dr. Rajko Vidrih, Phone: 01 3203711, e-mail: rajko.vidrih@bf.uni-lj.si</t>
  </si>
  <si>
    <t>Vakuumska centrifuga za odstranjevanje topil iz vzorcev za koncentracijo bioloških in ne-bioloških materialov</t>
  </si>
  <si>
    <t>Vacuum centrifuge for removing solvents from samples to concentrate biological and non-biological materials</t>
  </si>
  <si>
    <t>8000261</t>
  </si>
  <si>
    <t>https://www.bf.uni-lj.si/sl/raziskave/raziskovalna-oprema/?iddepartment=&amp;idkatedra=52&amp;idtype=</t>
  </si>
  <si>
    <t>Domen Leštan</t>
  </si>
  <si>
    <t>Sistem za raziskovanje algnih tehnologij</t>
  </si>
  <si>
    <t>System for algae research and technologies</t>
  </si>
  <si>
    <t>Po dogovoru s skrbnikom opreme oz njegovim namestnikom</t>
  </si>
  <si>
    <t>By agreement with the equipment administrator or his deputy</t>
  </si>
  <si>
    <t xml:space="preserve">Sistem za preučevanje algnih tehnologij obsega plastenjak s tremi bazeni s pod sistemi za krmiljenje gojenja, žetev, pripravo gojitvenega medija, sušenje. Sistem omogoča razširitev s fotobioreaktorji in dodatnimi bazeni in krmiljenje umetne osvetlitve.  Glede na vrstno sestavo in na kvaliteto vhodnih snovi (nutrientov, CO2 in vode), lahko pridobljeno algno biomaso uporabljamo za biogoriva, organska gnojila, biostimulante za rastline, za krmo, humano živilo, nutricevtike, farmacevtike in ekstraktov uporabnih v visokotehnoloških industrijah.  Kot surovino za rast alg lahko uporabljamo različne vire ostankov (komunalni, industrijski, kmetijski) v tekoči obliki, zajeto sončno energijo asimilirano v kompleksnih organskih molekulah. Z vsemi aktivnostmi so algne tehnologije tudi možnost/spodbuda za razvoj novih znanj, novih industrij in novih delovnih mest prihodnosti. </t>
  </si>
  <si>
    <t xml:space="preserve">The system for the study of algae technologies comprises a greenhouse with three basins with sub-systems for control of cultivation, harvesting, preparation of cultivation medium, drying. The system allows expansion with photobioreactors and additional pools and control of artificial illumination. Depending on the species composition and the quality of the input substances, the obtained algal biomass can be used for biofuels, organic fertilizers, biostimulants for plants, for feed, human food, nutraceuticals, pharmaceuticals and extracts. As a raw material for the growth of algae, we can use residues (municipal, industrial, agricultural) in liquid form, captured solar energy assimilated in complex organic molecules. With all the activities, algae technologies are also an opportunity/incentive for the development of new skills, new industries and new jobs of the future.
</t>
  </si>
  <si>
    <t>2000378</t>
  </si>
  <si>
    <t>659-omara komunikacijska  (327,00), 660-omara komunikacijska (566,00), 655-omara komunikacijska (2.410), 656 omara komunikacijska (2.411), 290106002337- agregat diesel (42.118), aktivna omrežna oprema</t>
  </si>
  <si>
    <t>290106002298 - aparat EKG (1.270)
290106002263 - aparat za spremljanje oksigenacije v tkivu (46,800)
2106 -sistem za mikrodializo (5.173,76)</t>
  </si>
  <si>
    <t>Oprema je na voljo raziskovalcem Biokemijskega inštituta in njihovim sodelavcem</t>
  </si>
  <si>
    <t>Microscope camera</t>
  </si>
  <si>
    <t>Nanosecond pulsed tunable high repetition laser</t>
  </si>
  <si>
    <t>Oprema je dostopna  akademskim institucijam in gospodarskim družbam ob predhodnem kontaktu na matjaz.humar@ijs.si</t>
  </si>
  <si>
    <t>The equipment is available for use to both academic and industrial users by contacting matjaz.humar@ijs.si</t>
  </si>
  <si>
    <t>Laser  združuje črpalni laser in optični parametrični oscilator (OPO). Ima nastavljivo valovno dolžino v območju od 405 do 2600 nm (signal 405-710 nm, idler 710-2600 nm) in nanosekundne pulze (trajanje 3-6 ns). Energija izhodnega pulza iz OPO v vidnem območju spektra znaša do 450 µJ. Repeticija laserskih pulzov je 1000 Hz, laser pa vsebuje tudi delilnik frekvence, kar omogoča delovanje tudi pri nekaterih nižjih repeticijah (500 Hz, 333 Hz, 250 Hz, …).</t>
  </si>
  <si>
    <t xml:space="preserve">The laser combines a pump laser and an optical parametric oscillator (OPO). It has an adjustable wavelength in the range from 405 to 2600 nm (signal 405-710 nm, idler 710-2600 nm) and nanosecond pulses (duration 3-6 ns). The energy of the output pulse from the OPO in the visible range of the spectrum is up to 450 µJ. The repetition of laser pulses is 1000 Hz, and the laser also contains a frequency divider, which enables operation even at some lower repetitions (500 Hz, 333 Hz, 250 Hz, ...).
</t>
  </si>
  <si>
    <t xml:space="preserve">Mixed signal oscilloscope </t>
  </si>
  <si>
    <t>Osciloskop je namenjen meritvam zelo hitrih elektricnih signalov. Osciloskop je namescen v laboratoriju Odseka za eksperimentalno fiziko osnovnih delcev - F9, IJS. V predhodnem dogovoru z Andrejem Gorisekom (andrej.gorisek@ijs.si).</t>
  </si>
  <si>
    <t>The oscilloscope is intended for the measurement of very fast electrical signals. The oscilloscope is installed in the laboratory of the Department for Experimental Particle Physics - F9, JSI. In prior agreement with Andrej Gorisek (andrej.gorisek@ijs.si).</t>
  </si>
  <si>
    <t xml:space="preserve">Osciloskop z analognimi in digitalnimi vhodi pasovne širine 6GHz in 12 bitnim ADC je namenjen zaznavanju zelo hitrih elektricnih signalov. Uporablja se lahko za zajemanje valovnih form (signalov), kot jih dobimo na primer iz sodobnih fotonskih detektorjev ali ali trdno snovnih detektorjev, ki se tipicno uporabljajo v eksperimentalni fiziki osnovnih delcev. </t>
  </si>
  <si>
    <t>The oscilloscope with analog and digital inputs of 6GHz bandwidth and 12-bit ADC is intended for the detection of very fast electrical signals. It can be used to capture waveforms (signals) such as those obtained for example from modern photon detectors or solid-state detectors typically used in experimental physics of elementary particles.</t>
  </si>
  <si>
    <t>Single photon sensor with micro-channel plates</t>
  </si>
  <si>
    <t>Oprema je dostopna  akademskim institucijam in gospodarskim družbam (rok.pestotnik@ijs.si), kot tudi raziskovalcem in industriji iz evropskega raziskovalnega prostora.</t>
  </si>
  <si>
    <t>The equipment is available for national users at the contact "rok.pestotnik@ijs.si", as well as to the international users from european research area..</t>
  </si>
  <si>
    <t>Raziskovalna oprema omogoča pozicijsko občutljive časovno natančne meritve posameznih fotonov v področjih z visokim magnetnim poljem.</t>
  </si>
  <si>
    <t>The research equipment allows position-sensitive, time-precise measurements of single photons in high magnetic field regions.</t>
  </si>
  <si>
    <t xml:space="preserve">Oprema je dostopna  akademskim institucijam, gospodarskim družbam in upravnim organom (jasmina.logar@ijs.si), kot tudi raziskovalcem in industriji iz evropskega in svetovnega prostora (ALMERA) </t>
  </si>
  <si>
    <t>The equipment is available for national users at the contact "jasmina.logar@ijs.si", as well as to the international users via ALMERA</t>
  </si>
  <si>
    <t xml:space="preserve">Sistem omogoča ugotavljanje vsebnosti C-14 in H-3  v vzorcih iz naravnega, urbanega in industrijskega okolja. Natančnost m občutljivost in preciznost sistema omogoča datiranje vod in okoljsko forenziko (vsebnost biokomponent, vpliv industrije, podnebnih sprememb, študij fizioloških procesov...) </t>
  </si>
  <si>
    <t>The system enables determination of C-14 and H-3 content in samples from natural, urban and industrial environments. The accuracy, sensitivity and precision of the system enables water dating and environmental forensics (content of biocomponents, impact of industry, climate change, study of physiological processes...)</t>
  </si>
  <si>
    <t>Dating and Environmental Forensics by Radiocarbon and Tritium (DEFORT)</t>
  </si>
  <si>
    <t>High-performance stereo microscope</t>
  </si>
  <si>
    <t>Instrument je dostopen (kristian.radan@ijs.si) zelo širokemu krogu uporabnikov različnih področij tako javnih ustanov kot manjših in večjih podjetij, od ved ki vključujejo rokovanje z biološkimi ali geološkimi preparati do metalografskih analiz in mikroelektronike.</t>
  </si>
  <si>
    <t>The instrument is accessible (kristian.radan@ijs.si) to a very wide range of users from various fields, both public institutions and smaller and larger companies, from sciences involving the handling of biological or geological samples to metallographic analyses and microelectronics.</t>
  </si>
  <si>
    <t>Instrument je popolnoma motoriziran in praktično uporaben povsod, kjer je zahtevano precizno delo pod povečavami in kjer lahko stereomikroskopija nadomešča ali dopolnjuje klasično presevno mikroskopijo. Bogata programska oprema omogoča dodatne funkcije, kot so globinsko ostrenje slik in napredno obdelavo zajetih slik.</t>
  </si>
  <si>
    <t>The instrument is fully motorized and practically usable wherever precise work under magnification is required and where stereomicroscopy can replace or supplement classic screening microscopy. The installed software enables additional functions such as Extended depth of focus (EDF) and advanced processing of captured images.</t>
  </si>
  <si>
    <t>Upgrade of high performance compute cluster Skuta IV</t>
  </si>
  <si>
    <t>Po predhodnem dogovoru na naslov bojan.zefran@ijs.si ali martin.draksler@ijs.si. Gruča ni namenjena neizučenim uporabnikom.</t>
  </si>
  <si>
    <t>Equipment is available on demand. Please contact bojan.zefran@ijs.si or martin.draksler@ijs.si. The cluster is not intended for untrained users.</t>
  </si>
  <si>
    <t>UHV vaccum equipment for beamline</t>
  </si>
  <si>
    <t xml:space="preserve">Oprema je dostopna  akademskim institucijam in gospodarskim družbam (primoz.pelicon@ijs.si), kot tudi raziskovalcem in industriji iz evropskega raziskovalnega prostora (https://remade-project.eu/). </t>
  </si>
  <si>
    <t>The equipment is available for national users at the contactprimoz.pelicon@ijs.si, as well as to the international users via EU Transbnational Access  (https://remade-project.eu/).</t>
  </si>
  <si>
    <t xml:space="preserve">Vgrajena oprema močno izboljšuje razmere za delo na žarkovnih linijah ionskega pospeševalnika IJS. </t>
  </si>
  <si>
    <t>The equipment consists of high grade vacuum pumping equipment, including turbomolecular pumps, dry roots pumps and vacuum gauges, which is significantly improving the operational characteristics of the ion beamline operations at Jožef Stefan Institute tandetron ion accelerator.</t>
  </si>
  <si>
    <t>10429 </t>
  </si>
  <si>
    <t>DELTA Q Isotope Ratio Mas Spectrometer</t>
  </si>
  <si>
    <t>Po predhodnem dogovoru. Kontakt: nives.ogrinc@ijs.si</t>
  </si>
  <si>
    <t>Equipment is available on demand. Please contact: nives.ogrinc@ijs.si</t>
  </si>
  <si>
    <t>Izbrani masni spektrometer predstavlja vrhunsko aparaturo za analitiko stabilnih izotopov, ki omogoča enostavno integracijo različnih avtomatiziranih sklopov za predpripravo in vbrizgavanje vzorca za analizo izotopske sestave H, C, N in O v številnih aplikacijah. Preparacijski sistemi vključujejo predkoncentrator za plinske vzorce (Gas Bench II, PreCon) in elementni analizator (EA IsoLink CN/OH), ki nam omogoča popolnoma avtomatiziran enotni sistem za analize C in N v trdih vzorcih s popolnim zgorevanjem »flush combustion« ter analize O in H z visoko temperaturno pretvorbo (»high temperature conversion«  pri T do 1450 °C).</t>
  </si>
  <si>
    <t>The selected mass spectrometer represents a state-of-the-art instrument for stable isotope analysis that enables easy integration of various automated sample preparation and injection assemblies for the analysis of H, C, N and O isotopic composition in a wide range of applications. The preparation systems include a preconcentrator for gas samples (Gas Bench II, PreCon) and an elemental analyzer (EA IsoLink CN/OH), which allows us a fully automated single system for C and N analysis in solid samples with complete "flush combustion" and O and H analyzes with high temperature conversion ("high temperature conversion" at 1450 °C).</t>
  </si>
  <si>
    <t>Oprema je dostopna raziskovalcem na nacionalni, industrijski in mednarodni ravni. Za povpraševanje se obrnite na elektronski naslov: spela.kunej@ijs.si.</t>
  </si>
  <si>
    <t>The equipment is accessible to national, industrial, and international researchers. To make inquiries, please contact the following email address: spela.kunej@ijs.si.</t>
  </si>
  <si>
    <t>Suha komora MBraun LabMaster je zasnovana za vzdrževanje inertne atmosfere s kisikom in ravnjo vlage pod 1 ppm.
Digestori, ki imajo tehnologijo "PREGL FUME BLOCK SYSTEM", nudijo izboljšano varnost in energetsko učinkovitost pri ravnanju z močnimi kislinami in bazami.
Poleg tega preostale laboratorijske zaščitne, sušilne komore ter površine zagotavljajo varno ravnanje z reagenti in topili,
kar omogoča varnejšo in učinkovitejšo raziskavalno delo.</t>
  </si>
  <si>
    <t>The MBraun LabMaster glove box is designed to maintain an inert atmosphere with oxygen and moisture levels below 1ppm, ensuring enhanced safety. Digestories that feature "PREGL FUME BLOCK SYSTEM" technology offer improved safety and energy efficiency when handling strong acids and bases. Additionally, the laboratory is equipped with protective equipment such as drying chambers and surfaces to ensure the safe handling of reagents and solvents, facilitating efficient research.</t>
  </si>
  <si>
    <t>Laboratory protective, drying chambers and surfaces with associated equipment</t>
  </si>
  <si>
    <t>Impedance analyzer with a dielectric measurement kit</t>
  </si>
  <si>
    <t>Oprema je dostopna raziskovalcem IJS po predhodnem dogovoru (david.fabijan@ijs.si)</t>
  </si>
  <si>
    <t>The  equipment is available to JSI researchers upon prior arrangement via email (david.fabijan@ijs.si)</t>
  </si>
  <si>
    <t>Merilnik impedance v območju 20Hz do 120MHz z možnostjo dodane enosmerne napetosti do ±40V. Primarno namenjen meritvam dielektričnih lastnosti makroskopskih materialov in tankih plasti. Možne tudi meritve kompleksnejših pasivnih vezij in mehkih vzorcev.</t>
  </si>
  <si>
    <t>Equipment for measuring impedance in the 20Hz to 120MHz range, with an option of a ±40V DC bias. Mainly intended for the research of bulk and thin film ceramics. Also applicable for work with more complex passive circuits as well as soft mater samples.</t>
  </si>
  <si>
    <t> 13311</t>
  </si>
  <si>
    <t>Analysis of gases in the development of materials for the production of green electricity and for thermal insulation with associated equipment</t>
  </si>
  <si>
    <t xml:space="preserve">Oprema se nahaja v laboratoriju Odseka za raziskave sodobnih materialov K-9 (pritličje). Opremo lahko uporabljajo samo usposobljeni uporabniki. Opremo je potrebno rezervirati. </t>
  </si>
  <si>
    <t xml:space="preserve">The equipment is located in the laboratory of Advanced Materials department K-9 (ground floor). The equipment can be used only by qualified users. The equipment usage must be reserved. </t>
  </si>
  <si>
    <t xml:space="preserve">Za napredno karakterizacijo materialov  za pridobivanje trajnostne energije in trajnostnih izolativnih materialov imamo vzpostavljen naslednji sklop  metod. Sistema za pridobivanje zelenega vodika s fotokatalitskim in s  fotoelektrokemijskim procesom  vključujeta: Sončni simulator (Xenon z AM 1.5G filtrom), fotokatalitsko ali fotoelektrokemijsko celico, ki sta povezani s plinskim kromatografom, s katerim lahko kvantitativno določamo plinaste produkte.  Plinski kromatograf  uporabljamo tudi za določitev sestave plinov v penjenem steklu, medtem ko  njegovo gostoto (v trdni ali praškasti obliki)  določamo s plinskim piknometrom. </t>
  </si>
  <si>
    <t>We have established the following set of methods for the advanced characterisation of materials for producing sustainable energy sources and sustainable insulating materials. The systems for obtaining green hydrogen by photocatalytic or photoelectrochemical processes include a solar simulator (Xenon with AM 1.5G filter), a photocatalytic or photoelectrochemical cell connected to a gas chromatograph, which can be used for quantitative determination of evolved gaseous products. A gas chromatograph is also used to determine the composition of gases in foamed glass, while its density (in solid or powder form) is determined with a gas pycnometer.</t>
  </si>
  <si>
    <t>Oprema za raziskave in aplikacije na podroèju tehnologije vodenja</t>
  </si>
  <si>
    <t>UPGRADING THE DISTRIBUTED CALCULATION NODE SiGNET Tier-2 </t>
  </si>
  <si>
    <t>Dostop do opreme je usklajen s pravili dostopa konzorcija SLING in mednarodne kolaboracije WLCG. Do opreme lahko dostopajo vsi uporabniki, ki imajo veljaven certifikat (npr na ijs IJS SIGNET-CA) in so člani ustrezne virtualne organizacije v okviru SLING ali WLCG. The access is then automated.</t>
  </si>
  <si>
    <t xml:space="preserve">THe access to the equipment is set up according to the access rules of the SLING Consortium and the WLCG international Collaboration. Access is granted to every user, who has a valid certificate (e.g. SIGNET-CA at JSI) and are members of an appropriate virtual organisation in the SLING or WLCG framework. The access is then automated. </t>
  </si>
  <si>
    <t xml:space="preserve">Distribuirano računsko vozlišče SIGNET je kot gruča vrste Tier-2 vključena v WLCG (torej Worldwide LHC Computing Grid), mednarodno kolaboracijo, ki je zadolžena za računske kapacitete pri obdelavi in analizi podatkov eksperimentov v fiziki delcev, primarno na Velikem hadronskem trkalniku LHC, pa tudi drugih, npr. Belle II v KEK na Japonskem.  </t>
  </si>
  <si>
    <t xml:space="preserve">The distributed calculation node SIGNET is as a TIer-2 cluster included in WLCG (i.e. the Worldwide LHC Computing Grid), the internationa collaboration, which is responsible for the computing resources in data processing and analysis for particle physics experiments, primarily at the Large Hadron Collider LHC, but also others, such as Belle II at KEK in Japan. </t>
  </si>
  <si>
    <t>09089 </t>
  </si>
  <si>
    <t>Tuneable pulsed laser</t>
  </si>
  <si>
    <t>Rezervacije dostopa do opreme se opravljajo na interni povezavi IJS: https://teamup.com/login . Termin se določi v soglasju s skrbnikom opreme prof. I.Muševičem</t>
  </si>
  <si>
    <t>Reservations for the use of equipment are registered at internal JSI portal: https://teamup.com/login The time slot for the measurements is coordinated by the person in charge of the equipment, Prof. I.Muševič.</t>
  </si>
  <si>
    <t xml:space="preserve">Uporabniki bodo lahko dostopali do opreme tako, da bodo predlagali, kaj bi zeleli implatirati ali obstreljevati. Način kontaktiranja je preko elektronskega sporočila sabina.markelj@ijs.si. </t>
  </si>
  <si>
    <t>Users will be able to access the equipment by proposing what they would like to implant or irradiate. The method of contact is via e-mail sabina.markelj@ijs.si.</t>
  </si>
  <si>
    <t>To je sistem za skeniranje ionskega žarka , ki je v osnovi elektrostatsko lečje in omogoča skeniranje in tako enakomerno nanašanje ionskega žarka po ravnih vzorcih. Zasnovan je za zelo enakomerno implantacijo ionskega žarka z MeV energijami preko velikega ciljnega območja. To nam omogoča homogeno obstreljevanje vzorcev z MeV ioni in s tem kreacijo poškodb v kristalni rešetki.</t>
  </si>
  <si>
    <t>The ion beam scanning system is based on electrostatic lenses and enables uniform scanning of the MeV ion beam over flat samples. It is designed for highly uniform ion beam implantation at MeV energies over large target area. This allows us to homogeneously irradiate the samples with MeV ions and thus creating damage in the crystal lattice.</t>
  </si>
  <si>
    <t>Ion beam scanning system</t>
  </si>
  <si>
    <t>15649</t>
  </si>
  <si>
    <t>ICP-MS</t>
  </si>
  <si>
    <t>Oprema je dostopna od ponedelka do petka med 8.00 in 16.00 uro po predhodnem dogovoru z odgovorno osebo.</t>
  </si>
  <si>
    <t>The instrument is available every day from Monday to Friday, 8.00 am to 4 pm in agreement with the responsible person.</t>
  </si>
  <si>
    <t xml:space="preserve">Oprema je namenjena kvalitativni in kvantitativni analizi elementov v sledovih, v zelo nizkih koncentracijah (velikostni red ppt).   </t>
  </si>
  <si>
    <t>The equipment is designed for qualitative and quantitative analysis of trace elements, at very low concentrations (at the part per trillion level)</t>
  </si>
  <si>
    <t>8992</t>
  </si>
  <si>
    <t>15.14</t>
  </si>
  <si>
    <t>44.50</t>
  </si>
  <si>
    <t>16.3</t>
  </si>
  <si>
    <t>75.94</t>
  </si>
  <si>
    <t>76</t>
  </si>
  <si>
    <t>https://www.ung.si/sl/raziskave/laboratorij-za-vede-o-okolju-in-zivljenju/oprema/icp-ms/</t>
  </si>
  <si>
    <t>P21-044</t>
  </si>
  <si>
    <t>P21-042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</si>
</sst>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0\ &quot;€&quot;;[Red]\-#,##0\ &quot;€&quot;"/>
    <numFmt numFmtId="8" formatCode="#,##0.00\ &quot;€&quot;;[Red]\-#,##0.00\ &quot;€&quot;"/>
    <numFmt numFmtId="44" formatCode="_-* #,##0.00\ &quot;€&quot;_-;\-* #,##0.00\ &quot;€&quot;_-;_-* &quot;-&quot;??\ &quot;€&quot;_-;_-@_-"/>
    <numFmt numFmtId="164" formatCode="_-* #,##0.00_-;\-* #,##0.00_-;_-* &quot;-&quot;??_-;_-@_-"/>
    <numFmt numFmtId="165" formatCode="0000"/>
    <numFmt numFmtId="166" formatCode="00000"/>
    <numFmt numFmtId="167" formatCode="000"/>
    <numFmt numFmtId="168" formatCode="000000"/>
    <numFmt numFmtId="169" formatCode="_-* #,##0.00\ &quot;SIT&quot;_-;\-* #,##0.00\ &quot;SIT&quot;_-;_-* &quot;-&quot;??\ &quot;SIT&quot;_-;_-@_-"/>
    <numFmt numFmtId="170" formatCode="#,##0.00\ &quot;€&quot;"/>
    <numFmt numFmtId="171" formatCode="#,##0.00_ ;\-#,##0.00\ "/>
    <numFmt numFmtId="172" formatCode="#,##0.00_ ;[Red]\-#,##0.00\ "/>
    <numFmt numFmtId="173" formatCode="#,##0.00\ _€"/>
    <numFmt numFmtId="174" formatCode="#,##0.00\ [$€-1]"/>
    <numFmt numFmtId="175" formatCode="0.0"/>
    <numFmt numFmtId="176" formatCode="mm/dd/yyyy"/>
  </numFmts>
  <fonts count="53">
    <font>
      <sz val="10"/>
      <name val="Arial"/>
    </font>
    <font>
      <sz val="11"/>
      <color theme="1"/>
      <name val="Calibri"/>
      <family val="2"/>
      <charset val="238"/>
      <scheme val="minor"/>
    </font>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11"/>
      <color indexed="8"/>
      <name val="Calibri"/>
      <family val="2"/>
    </font>
    <font>
      <sz val="11"/>
      <name val="Calibri"/>
      <family val="2"/>
    </font>
    <font>
      <b/>
      <sz val="10"/>
      <name val="Arial"/>
      <family val="2"/>
    </font>
    <font>
      <sz val="10"/>
      <color indexed="8"/>
      <name val="Arial"/>
      <family val="2"/>
    </font>
    <font>
      <sz val="11"/>
      <color indexed="8"/>
      <name val="Calibri"/>
      <family val="2"/>
    </font>
    <font>
      <sz val="10"/>
      <name val="Calibri"/>
      <family val="2"/>
    </font>
    <font>
      <sz val="11"/>
      <name val="Calibri"/>
      <family val="2"/>
    </font>
    <font>
      <sz val="11"/>
      <color theme="1"/>
      <name val="Calibri"/>
      <family val="2"/>
      <scheme val="minor"/>
    </font>
    <font>
      <sz val="10"/>
      <color rgb="FFCC0000"/>
      <name val="Calibri"/>
      <family val="2"/>
    </font>
    <font>
      <sz val="10"/>
      <name val="Arial"/>
      <family val="2"/>
    </font>
    <font>
      <i/>
      <sz val="11"/>
      <color rgb="FF7F7F7F"/>
      <name val="Calibri"/>
      <family val="2"/>
      <scheme val="minor"/>
    </font>
    <font>
      <sz val="10"/>
      <name val="Arial"/>
      <family val="2"/>
    </font>
    <font>
      <sz val="11"/>
      <name val="Calibri"/>
      <family val="2"/>
      <charset val="238"/>
    </font>
    <font>
      <b/>
      <sz val="10"/>
      <name val="Arial"/>
      <family val="2"/>
      <charset val="238"/>
    </font>
    <font>
      <sz val="10"/>
      <name val="Arial"/>
      <family val="2"/>
      <charset val="238"/>
    </font>
    <font>
      <sz val="11"/>
      <color rgb="FF006100"/>
      <name val="Calibri"/>
      <family val="2"/>
      <charset val="238"/>
      <scheme val="minor"/>
    </font>
    <font>
      <sz val="10"/>
      <name val="Arial"/>
    </font>
    <font>
      <sz val="11"/>
      <color rgb="FF9C5700"/>
      <name val="Calibri"/>
      <family val="2"/>
      <charset val="238"/>
      <scheme val="minor"/>
    </font>
    <font>
      <u/>
      <sz val="10"/>
      <color indexed="12"/>
      <name val="Arial"/>
      <family val="2"/>
      <charset val="238"/>
    </font>
    <font>
      <sz val="11"/>
      <color rgb="FF9C5700"/>
      <name val="Calibri"/>
      <family val="2"/>
      <charset val="238"/>
    </font>
    <font>
      <sz val="10"/>
      <name val="Arial"/>
      <charset val="238"/>
    </font>
    <font>
      <sz val="11"/>
      <color indexed="8"/>
      <name val="Calibri"/>
      <family val="2"/>
      <charset val="238"/>
    </font>
    <font>
      <sz val="10"/>
      <color indexed="8"/>
      <name val="Arial"/>
      <family val="2"/>
      <charset val="238"/>
    </font>
    <font>
      <sz val="10"/>
      <name val="Arial CE"/>
      <charset val="238"/>
    </font>
    <font>
      <sz val="8"/>
      <name val="Calibri  "/>
      <charset val="238"/>
    </font>
    <font>
      <b/>
      <sz val="8"/>
      <name val="Calibri  "/>
      <charset val="238"/>
    </font>
    <font>
      <b/>
      <sz val="8"/>
      <color rgb="FFFF0000"/>
      <name val="Calibri  "/>
      <charset val="238"/>
    </font>
    <font>
      <u/>
      <sz val="8"/>
      <name val="Calibri  "/>
      <charset val="238"/>
    </font>
    <font>
      <u/>
      <sz val="8"/>
      <color indexed="12"/>
      <name val="Calibri  "/>
      <charset val="238"/>
    </font>
    <font>
      <sz val="8"/>
      <color rgb="FF000000"/>
      <name val="Calibri  "/>
      <charset val="238"/>
    </font>
    <font>
      <sz val="8"/>
      <color rgb="FF212529"/>
      <name val="Calibri  "/>
      <charset val="238"/>
    </font>
    <font>
      <vertAlign val="superscript"/>
      <sz val="8"/>
      <name val="Calibri  "/>
      <charset val="238"/>
    </font>
    <font>
      <u/>
      <sz val="8"/>
      <color rgb="FF0000FF"/>
      <name val="Calibri  "/>
      <charset val="238"/>
    </font>
    <font>
      <sz val="8"/>
      <color theme="1"/>
      <name val="Calibri  "/>
      <charset val="238"/>
    </font>
    <font>
      <sz val="8"/>
      <color indexed="8"/>
      <name val="Calibri  "/>
      <charset val="238"/>
    </font>
    <font>
      <sz val="8"/>
      <color rgb="FF222222"/>
      <name val="Calibri  "/>
      <charset val="238"/>
    </font>
    <font>
      <sz val="8"/>
      <color rgb="FFFF0000"/>
      <name val="Calibri  "/>
      <charset val="238"/>
    </font>
    <font>
      <sz val="8"/>
      <color rgb="FF9C5700"/>
      <name val="Calibri  "/>
      <charset val="238"/>
    </font>
    <font>
      <sz val="8"/>
      <color indexed="10"/>
      <name val="Calibri  "/>
      <charset val="238"/>
    </font>
    <font>
      <sz val="8"/>
      <color indexed="22"/>
      <name val="Calibri  "/>
      <charset val="238"/>
    </font>
    <font>
      <sz val="8"/>
      <color rgb="FF424242"/>
      <name val="Calibri  "/>
      <charset val="238"/>
    </font>
    <font>
      <vertAlign val="subscript"/>
      <sz val="8"/>
      <name val="Calibri  "/>
      <charset val="238"/>
    </font>
    <font>
      <sz val="8"/>
      <color rgb="FF000000"/>
      <name val="Calibri"/>
      <family val="2"/>
      <charset val="238"/>
    </font>
  </fonts>
  <fills count="19">
    <fill>
      <patternFill patternType="none"/>
    </fill>
    <fill>
      <patternFill patternType="gray125"/>
    </fill>
    <fill>
      <patternFill patternType="solid">
        <fgColor indexed="42"/>
        <bgColor indexed="64"/>
      </patternFill>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none"/>
    </fill>
    <fill>
      <patternFill patternType="none"/>
    </fill>
    <fill>
      <patternFill patternType="solid">
        <fgColor rgb="FFC6EFCE"/>
      </patternFill>
    </fill>
    <fill>
      <patternFill patternType="solid">
        <fgColor rgb="FFFFEB9C"/>
      </patternFill>
    </fill>
    <fill>
      <patternFill patternType="solid">
        <fgColor rgb="FFFFEB9C"/>
        <bgColor rgb="FFFFFFCC"/>
      </patternFill>
    </fill>
    <fill>
      <patternFill patternType="solid">
        <fgColor theme="0"/>
        <bgColor indexed="26"/>
      </patternFill>
    </fill>
    <fill>
      <patternFill patternType="solid">
        <fgColor theme="0"/>
        <bgColor rgb="FF000000"/>
      </patternFill>
    </fill>
    <fill>
      <patternFill patternType="solid">
        <fgColor theme="0"/>
        <bgColor rgb="FFBFBFBF"/>
      </patternFill>
    </fill>
    <fill>
      <patternFill patternType="solid">
        <fgColor theme="0"/>
      </patternFill>
    </fill>
  </fills>
  <borders count="25">
    <border>
      <left/>
      <right/>
      <top/>
      <bottom/>
      <diagonal/>
    </border>
    <border>
      <left/>
      <right/>
      <top/>
      <bottom style="thin">
        <color auto="1"/>
      </bottom>
      <diagonal/>
    </border>
    <border>
      <left/>
      <right style="thin">
        <color auto="1"/>
      </right>
      <top/>
      <bottom/>
      <diagonal/>
    </border>
    <border>
      <left style="thin">
        <color auto="1"/>
      </left>
      <right/>
      <top/>
      <bottom/>
      <diagonal/>
    </border>
    <border>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auto="1"/>
      </left>
      <right/>
      <top/>
      <bottom style="thin">
        <color auto="1"/>
      </bottom>
      <diagonal/>
    </border>
    <border>
      <left/>
      <right style="medium">
        <color auto="1"/>
      </right>
      <top/>
      <bottom style="thin">
        <color auto="1"/>
      </bottom>
      <diagonal/>
    </border>
  </borders>
  <cellStyleXfs count="43">
    <xf numFmtId="0" fontId="0" fillId="0" borderId="0"/>
    <xf numFmtId="164" fontId="21" fillId="0" borderId="0"/>
    <xf numFmtId="164" fontId="8" fillId="0" borderId="0"/>
    <xf numFmtId="0" fontId="18" fillId="0" borderId="0"/>
    <xf numFmtId="0" fontId="20" fillId="0" borderId="0"/>
    <xf numFmtId="0" fontId="9" fillId="0" borderId="0">
      <alignment vertical="top"/>
      <protection locked="0"/>
    </xf>
    <xf numFmtId="0" fontId="9" fillId="10" borderId="0">
      <alignment vertical="top"/>
      <protection locked="0"/>
    </xf>
    <xf numFmtId="0" fontId="8" fillId="0" borderId="0"/>
    <xf numFmtId="0" fontId="17" fillId="0" borderId="0"/>
    <xf numFmtId="0" fontId="7" fillId="0" borderId="0"/>
    <xf numFmtId="0" fontId="6" fillId="0" borderId="0"/>
    <xf numFmtId="0" fontId="4" fillId="0" borderId="0"/>
    <xf numFmtId="0" fontId="3" fillId="0" borderId="0"/>
    <xf numFmtId="0" fontId="6" fillId="0" borderId="0"/>
    <xf numFmtId="0" fontId="4" fillId="0" borderId="0"/>
    <xf numFmtId="0" fontId="3" fillId="0" borderId="0"/>
    <xf numFmtId="0" fontId="8" fillId="0" borderId="0"/>
    <xf numFmtId="0" fontId="8" fillId="0" borderId="0"/>
    <xf numFmtId="0" fontId="5" fillId="0" borderId="0"/>
    <xf numFmtId="0" fontId="19" fillId="0" borderId="0"/>
    <xf numFmtId="0" fontId="8" fillId="0" borderId="0"/>
    <xf numFmtId="0" fontId="8" fillId="10" borderId="0"/>
    <xf numFmtId="0" fontId="25" fillId="12" borderId="0" applyNumberFormat="0" applyBorder="0" applyAlignment="0" applyProtection="0"/>
    <xf numFmtId="9" fontId="26" fillId="0" borderId="0" applyFont="0" applyFill="0" applyBorder="0" applyAlignment="0" applyProtection="0"/>
    <xf numFmtId="0" fontId="27" fillId="13" borderId="0" applyNumberFormat="0" applyBorder="0" applyAlignment="0" applyProtection="0"/>
    <xf numFmtId="0" fontId="29" fillId="14" borderId="0" applyBorder="0" applyProtection="0"/>
    <xf numFmtId="0" fontId="3" fillId="11" borderId="0"/>
    <xf numFmtId="0" fontId="2" fillId="11" borderId="0"/>
    <xf numFmtId="0" fontId="30" fillId="11" borderId="0"/>
    <xf numFmtId="0" fontId="28" fillId="11" borderId="0" applyNumberFormat="0" applyFill="0" applyBorder="0" applyAlignment="0" applyProtection="0">
      <alignment vertical="top"/>
      <protection locked="0"/>
    </xf>
    <xf numFmtId="0" fontId="24" fillId="11" borderId="0"/>
    <xf numFmtId="0" fontId="2" fillId="11" borderId="0"/>
    <xf numFmtId="0" fontId="24" fillId="11" borderId="0"/>
    <xf numFmtId="9" fontId="30" fillId="11" borderId="0" applyFont="0" applyFill="0" applyBorder="0" applyAlignment="0" applyProtection="0"/>
    <xf numFmtId="169" fontId="30" fillId="11" borderId="0" applyFont="0" applyFill="0" applyBorder="0" applyAlignment="0" applyProtection="0"/>
    <xf numFmtId="0" fontId="8" fillId="11" borderId="0"/>
    <xf numFmtId="0" fontId="24" fillId="11" borderId="0"/>
    <xf numFmtId="0" fontId="33" fillId="11" borderId="0"/>
    <xf numFmtId="0" fontId="8" fillId="11" borderId="0"/>
    <xf numFmtId="0" fontId="1" fillId="11" borderId="0"/>
    <xf numFmtId="0" fontId="8" fillId="11" borderId="0"/>
    <xf numFmtId="0" fontId="32" fillId="11" borderId="0"/>
    <xf numFmtId="0" fontId="31" fillId="11" borderId="0"/>
  </cellStyleXfs>
  <cellXfs count="360">
    <xf numFmtId="0" fontId="0" fillId="0" borderId="0" xfId="0" applyNumberFormat="1" applyFont="1" applyFill="1" applyBorder="1" applyProtection="1"/>
    <xf numFmtId="0" fontId="8" fillId="0" borderId="0" xfId="7" applyNumberFormat="1" applyFont="1" applyFill="1" applyBorder="1" applyProtection="1"/>
    <xf numFmtId="0" fontId="17" fillId="0" borderId="0" xfId="8" applyNumberFormat="1" applyFont="1" applyFill="1" applyBorder="1" applyProtection="1"/>
    <xf numFmtId="0" fontId="17" fillId="0" borderId="1" xfId="8" applyNumberFormat="1" applyFont="1" applyFill="1" applyBorder="1" applyProtection="1"/>
    <xf numFmtId="0" fontId="17" fillId="2" borderId="1" xfId="8" applyNumberFormat="1" applyFont="1" applyFill="1" applyBorder="1" applyProtection="1"/>
    <xf numFmtId="0" fontId="17" fillId="2" borderId="0" xfId="8" applyNumberFormat="1" applyFont="1" applyFill="1" applyBorder="1" applyProtection="1"/>
    <xf numFmtId="0" fontId="17" fillId="3" borderId="0" xfId="8" applyNumberFormat="1" applyFont="1" applyFill="1" applyBorder="1" applyProtection="1"/>
    <xf numFmtId="0" fontId="11" fillId="0" borderId="0" xfId="8" applyNumberFormat="1" applyFont="1" applyFill="1" applyBorder="1" applyProtection="1"/>
    <xf numFmtId="0" fontId="10" fillId="0" borderId="0" xfId="8" applyNumberFormat="1" applyFont="1" applyFill="1" applyBorder="1" applyProtection="1"/>
    <xf numFmtId="0" fontId="8" fillId="0" borderId="0" xfId="7" applyNumberFormat="1" applyFont="1" applyFill="1" applyBorder="1" applyAlignment="1" applyProtection="1">
      <alignment horizontal="center" wrapText="1"/>
    </xf>
    <xf numFmtId="0" fontId="8" fillId="0" borderId="0" xfId="7" applyNumberFormat="1" applyFont="1" applyFill="1" applyBorder="1" applyAlignment="1" applyProtection="1">
      <alignment horizontal="right" vertical="center"/>
    </xf>
    <xf numFmtId="0" fontId="12" fillId="0" borderId="0" xfId="7" applyNumberFormat="1" applyFont="1" applyFill="1" applyBorder="1" applyAlignment="1" applyProtection="1">
      <alignment horizontal="right" vertical="center"/>
    </xf>
    <xf numFmtId="0" fontId="8" fillId="0" borderId="0" xfId="7" applyNumberFormat="1" applyFont="1" applyFill="1" applyBorder="1" applyAlignment="1" applyProtection="1">
      <alignment horizontal="left" vertical="top" wrapText="1"/>
    </xf>
    <xf numFmtId="0" fontId="12" fillId="0" borderId="0" xfId="7" applyNumberFormat="1" applyFont="1" applyFill="1" applyBorder="1" applyAlignment="1" applyProtection="1">
      <alignment horizontal="left" vertical="top" wrapText="1"/>
    </xf>
    <xf numFmtId="0" fontId="9" fillId="0" borderId="0" xfId="5" applyNumberFormat="1" applyFont="1" applyFill="1" applyBorder="1" applyAlignment="1" applyProtection="1">
      <alignment horizontal="left" vertical="top" wrapText="1"/>
    </xf>
    <xf numFmtId="0" fontId="8" fillId="0" borderId="0" xfId="5" applyNumberFormat="1" applyFont="1" applyFill="1" applyBorder="1" applyAlignment="1" applyProtection="1">
      <alignment horizontal="left" vertical="top" wrapText="1"/>
    </xf>
    <xf numFmtId="0" fontId="13" fillId="0" borderId="0" xfId="7" applyNumberFormat="1" applyFont="1" applyFill="1" applyBorder="1" applyAlignment="1" applyProtection="1">
      <alignment horizontal="left" vertical="top" wrapText="1"/>
    </xf>
    <xf numFmtId="0" fontId="12" fillId="0" borderId="0" xfId="7" applyNumberFormat="1" applyFont="1" applyFill="1" applyBorder="1" applyAlignment="1" applyProtection="1">
      <alignment horizontal="right" vertical="top" wrapText="1"/>
    </xf>
    <xf numFmtId="0" fontId="12" fillId="0" borderId="0" xfId="7" applyNumberFormat="1" applyFont="1" applyFill="1" applyBorder="1" applyAlignment="1" applyProtection="1">
      <alignment horizontal="right" vertical="top" wrapText="1" indent="1"/>
    </xf>
    <xf numFmtId="0" fontId="14" fillId="3" borderId="0" xfId="8" applyNumberFormat="1" applyFont="1" applyFill="1" applyBorder="1" applyProtection="1"/>
    <xf numFmtId="0" fontId="14" fillId="2" borderId="0" xfId="8" applyNumberFormat="1" applyFont="1" applyFill="1" applyBorder="1" applyProtection="1"/>
    <xf numFmtId="0" fontId="15" fillId="0" borderId="0" xfId="7" applyNumberFormat="1" applyFont="1" applyFill="1" applyBorder="1" applyProtection="1"/>
    <xf numFmtId="0" fontId="16" fillId="0" borderId="0" xfId="7" applyNumberFormat="1" applyFont="1" applyFill="1" applyBorder="1" applyProtection="1"/>
    <xf numFmtId="0" fontId="12" fillId="9" borderId="0" xfId="7" applyNumberFormat="1" applyFont="1" applyFill="1" applyBorder="1" applyAlignment="1" applyProtection="1">
      <alignment horizontal="right" vertical="top" wrapText="1" indent="1"/>
    </xf>
    <xf numFmtId="0" fontId="8" fillId="9" borderId="0" xfId="7" applyNumberFormat="1" applyFont="1" applyFill="1" applyBorder="1" applyAlignment="1" applyProtection="1">
      <alignment horizontal="left" vertical="top" wrapText="1"/>
    </xf>
    <xf numFmtId="0" fontId="12" fillId="9" borderId="0" xfId="7" applyNumberFormat="1" applyFont="1" applyFill="1" applyBorder="1" applyAlignment="1" applyProtection="1">
      <alignment horizontal="right" vertical="top" wrapText="1"/>
    </xf>
    <xf numFmtId="0" fontId="12" fillId="9" borderId="0" xfId="7" applyNumberFormat="1" applyFont="1" applyFill="1" applyBorder="1" applyAlignment="1" applyProtection="1">
      <alignment horizontal="left" vertical="top" wrapText="1"/>
    </xf>
    <xf numFmtId="0" fontId="34" fillId="0" borderId="0" xfId="0" applyNumberFormat="1" applyFont="1" applyFill="1" applyBorder="1" applyAlignment="1" applyProtection="1">
      <alignment wrapText="1"/>
      <protection locked="0"/>
    </xf>
    <xf numFmtId="0" fontId="35" fillId="0" borderId="1" xfId="0" applyNumberFormat="1" applyFont="1" applyFill="1" applyBorder="1" applyAlignment="1" applyProtection="1">
      <alignment horizontal="left" vertical="center" wrapText="1"/>
    </xf>
    <xf numFmtId="0" fontId="35" fillId="0" borderId="2" xfId="0" applyNumberFormat="1" applyFont="1" applyFill="1" applyBorder="1" applyAlignment="1" applyProtection="1">
      <alignment horizontal="left" vertical="center" wrapText="1"/>
    </xf>
    <xf numFmtId="0" fontId="35" fillId="0" borderId="3" xfId="0" applyNumberFormat="1" applyFont="1" applyFill="1" applyBorder="1" applyAlignment="1" applyProtection="1">
      <alignment horizontal="left" vertical="center" wrapText="1"/>
    </xf>
    <xf numFmtId="0" fontId="35" fillId="0" borderId="0" xfId="0" applyNumberFormat="1" applyFont="1" applyFill="1" applyBorder="1" applyAlignment="1" applyProtection="1">
      <alignment horizontal="left" vertical="center" wrapText="1"/>
    </xf>
    <xf numFmtId="0" fontId="35" fillId="0" borderId="1" xfId="0" applyNumberFormat="1" applyFont="1" applyFill="1" applyBorder="1" applyAlignment="1" applyProtection="1">
      <alignment vertical="center" wrapText="1"/>
    </xf>
    <xf numFmtId="0" fontId="35" fillId="0" borderId="4"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5" borderId="5" xfId="0" applyNumberFormat="1" applyFont="1" applyFill="1" applyBorder="1" applyAlignment="1" applyProtection="1">
      <alignment vertical="center" wrapText="1"/>
    </xf>
    <xf numFmtId="0" fontId="35" fillId="5" borderId="6" xfId="0" applyNumberFormat="1" applyFont="1" applyFill="1" applyBorder="1" applyAlignment="1" applyProtection="1">
      <alignment vertical="center" wrapText="1"/>
    </xf>
    <xf numFmtId="0" fontId="35" fillId="5" borderId="7" xfId="0" applyNumberFormat="1" applyFont="1" applyFill="1" applyBorder="1" applyAlignment="1" applyProtection="1">
      <alignment vertical="center" wrapText="1"/>
    </xf>
    <xf numFmtId="0" fontId="35" fillId="8" borderId="12" xfId="0" applyNumberFormat="1" applyFont="1" applyFill="1" applyBorder="1" applyAlignment="1" applyProtection="1">
      <alignment horizontal="center" wrapText="1"/>
      <protection locked="0"/>
    </xf>
    <xf numFmtId="0" fontId="35" fillId="8" borderId="8" xfId="0" applyNumberFormat="1" applyFont="1" applyFill="1" applyBorder="1" applyAlignment="1" applyProtection="1">
      <alignment horizontal="center" wrapText="1"/>
      <protection locked="0"/>
    </xf>
    <xf numFmtId="49" fontId="35" fillId="8" borderId="8" xfId="0" applyNumberFormat="1" applyFont="1" applyFill="1" applyBorder="1" applyAlignment="1" applyProtection="1">
      <alignment horizontal="center" wrapText="1"/>
      <protection locked="0"/>
    </xf>
    <xf numFmtId="0" fontId="35" fillId="8" borderId="10" xfId="0" applyNumberFormat="1" applyFont="1" applyFill="1" applyBorder="1" applyAlignment="1" applyProtection="1">
      <alignment horizontal="center" wrapText="1"/>
      <protection locked="0"/>
    </xf>
    <xf numFmtId="0" fontId="35" fillId="8" borderId="17" xfId="0" applyNumberFormat="1" applyFont="1" applyFill="1" applyBorder="1" applyAlignment="1" applyProtection="1">
      <alignment horizontal="center" wrapText="1"/>
      <protection locked="0"/>
    </xf>
    <xf numFmtId="0" fontId="35" fillId="8" borderId="18" xfId="0" applyNumberFormat="1" applyFont="1" applyFill="1" applyBorder="1" applyAlignment="1" applyProtection="1">
      <alignment horizontal="center" wrapText="1"/>
      <protection locked="0"/>
    </xf>
    <xf numFmtId="0" fontId="35" fillId="8" borderId="19" xfId="0" applyNumberFormat="1" applyFont="1" applyFill="1" applyBorder="1" applyAlignment="1" applyProtection="1">
      <alignment horizontal="center" wrapText="1"/>
      <protection locked="0"/>
    </xf>
    <xf numFmtId="0" fontId="35" fillId="8" borderId="19" xfId="0" applyNumberFormat="1" applyFont="1" applyFill="1" applyBorder="1" applyAlignment="1" applyProtection="1">
      <alignment horizontal="center" vertical="center" wrapText="1"/>
    </xf>
    <xf numFmtId="0" fontId="35" fillId="0" borderId="0" xfId="0" applyNumberFormat="1" applyFont="1" applyFill="1" applyBorder="1" applyAlignment="1" applyProtection="1">
      <alignment horizontal="center" wrapText="1"/>
      <protection locked="0"/>
    </xf>
    <xf numFmtId="0" fontId="34" fillId="0" borderId="0" xfId="0" applyNumberFormat="1" applyFont="1" applyFill="1" applyBorder="1" applyProtection="1">
      <protection locked="0"/>
    </xf>
    <xf numFmtId="0" fontId="35" fillId="0" borderId="0" xfId="0" applyNumberFormat="1" applyFont="1" applyFill="1" applyBorder="1" applyAlignment="1" applyProtection="1">
      <alignment wrapText="1"/>
    </xf>
    <xf numFmtId="49" fontId="35" fillId="0" borderId="0" xfId="0" applyNumberFormat="1" applyFont="1" applyFill="1" applyBorder="1" applyAlignment="1" applyProtection="1">
      <alignment wrapText="1"/>
    </xf>
    <xf numFmtId="0" fontId="34" fillId="0" borderId="0" xfId="0" applyNumberFormat="1" applyFont="1" applyFill="1" applyBorder="1" applyAlignment="1" applyProtection="1">
      <alignment horizontal="left" vertical="top" wrapText="1"/>
    </xf>
    <xf numFmtId="4" fontId="34" fillId="0" borderId="0" xfId="0" applyNumberFormat="1" applyFont="1" applyFill="1" applyBorder="1" applyAlignment="1" applyProtection="1">
      <alignment horizontal="left" vertical="top" wrapText="1"/>
    </xf>
    <xf numFmtId="49" fontId="34" fillId="0" borderId="0" xfId="0" applyNumberFormat="1" applyFont="1" applyFill="1" applyBorder="1" applyAlignment="1" applyProtection="1">
      <alignment horizontal="left" vertical="top" wrapText="1"/>
    </xf>
    <xf numFmtId="2" fontId="34" fillId="0" borderId="0" xfId="0" applyNumberFormat="1" applyFont="1" applyFill="1" applyBorder="1" applyAlignment="1" applyProtection="1">
      <alignment wrapText="1"/>
    </xf>
    <xf numFmtId="0" fontId="34" fillId="0" borderId="0" xfId="0" applyNumberFormat="1" applyFont="1" applyFill="1" applyBorder="1" applyAlignment="1" applyProtection="1">
      <alignment wrapText="1"/>
    </xf>
    <xf numFmtId="0" fontId="34" fillId="0" borderId="0" xfId="0" applyNumberFormat="1" applyFont="1" applyFill="1" applyBorder="1" applyAlignment="1" applyProtection="1">
      <alignment horizontal="right"/>
      <protection locked="0"/>
    </xf>
    <xf numFmtId="2" fontId="34" fillId="0" borderId="0" xfId="0" applyNumberFormat="1" applyFont="1" applyFill="1" applyBorder="1" applyAlignment="1" applyProtection="1">
      <alignment horizontal="center" vertical="center" wrapText="1"/>
    </xf>
    <xf numFmtId="0" fontId="34" fillId="0" borderId="0" xfId="0" applyNumberFormat="1" applyFont="1" applyFill="1" applyBorder="1" applyAlignment="1" applyProtection="1">
      <alignment horizontal="center" vertical="center" wrapText="1"/>
    </xf>
    <xf numFmtId="0" fontId="34" fillId="4" borderId="0" xfId="0" applyNumberFormat="1" applyFont="1" applyFill="1" applyBorder="1" applyAlignment="1" applyProtection="1">
      <alignment horizontal="center" vertical="center" wrapText="1"/>
    </xf>
    <xf numFmtId="0" fontId="34" fillId="0" borderId="0" xfId="0" applyNumberFormat="1" applyFont="1" applyFill="1" applyBorder="1" applyAlignment="1" applyProtection="1">
      <alignment horizontal="left" vertical="center" wrapText="1"/>
    </xf>
    <xf numFmtId="49" fontId="35" fillId="0" borderId="0" xfId="0" applyNumberFormat="1" applyFont="1" applyFill="1" applyBorder="1" applyAlignment="1" applyProtection="1">
      <alignment horizontal="left" vertical="top"/>
    </xf>
    <xf numFmtId="0" fontId="35" fillId="0" borderId="0" xfId="0" applyNumberFormat="1" applyFont="1" applyFill="1" applyBorder="1" applyAlignment="1" applyProtection="1">
      <alignment horizontal="center"/>
      <protection locked="0"/>
    </xf>
    <xf numFmtId="0" fontId="36" fillId="0" borderId="0" xfId="0" applyNumberFormat="1" applyFont="1" applyFill="1" applyBorder="1" applyAlignment="1" applyProtection="1">
      <alignment horizontal="left" vertical="top" wrapText="1"/>
    </xf>
    <xf numFmtId="0" fontId="34" fillId="15" borderId="21" xfId="0" applyNumberFormat="1" applyFont="1" applyFill="1" applyBorder="1" applyAlignment="1" applyProtection="1">
      <alignment horizontal="center" vertical="center" wrapText="1"/>
      <protection locked="0"/>
    </xf>
    <xf numFmtId="0" fontId="34" fillId="15" borderId="21" xfId="0" applyNumberFormat="1" applyFont="1" applyFill="1" applyBorder="1" applyAlignment="1">
      <alignment horizontal="center" vertical="center" wrapText="1"/>
    </xf>
    <xf numFmtId="4" fontId="34" fillId="15" borderId="21" xfId="0" applyNumberFormat="1" applyFont="1" applyFill="1" applyBorder="1" applyAlignment="1" applyProtection="1">
      <alignment horizontal="center" vertical="center" wrapText="1"/>
      <protection locked="0"/>
    </xf>
    <xf numFmtId="1" fontId="34" fillId="15" borderId="21" xfId="0" applyNumberFormat="1" applyFont="1" applyFill="1" applyBorder="1" applyAlignment="1" applyProtection="1">
      <alignment horizontal="center" vertical="center" wrapText="1"/>
      <protection locked="0"/>
    </xf>
    <xf numFmtId="0" fontId="37" fillId="15" borderId="21" xfId="5" applyNumberFormat="1" applyFont="1" applyFill="1" applyBorder="1" applyAlignment="1" applyProtection="1">
      <alignment horizontal="center" vertical="center" wrapText="1"/>
      <protection locked="0"/>
    </xf>
    <xf numFmtId="0" fontId="34" fillId="7" borderId="21" xfId="0" applyNumberFormat="1" applyFont="1" applyFill="1" applyBorder="1" applyAlignment="1" applyProtection="1">
      <alignment horizontal="center" vertical="center" wrapText="1"/>
      <protection locked="0"/>
    </xf>
    <xf numFmtId="0" fontId="34" fillId="15" borderId="0" xfId="0" applyNumberFormat="1" applyFont="1" applyFill="1" applyBorder="1" applyAlignment="1" applyProtection="1">
      <alignment horizontal="center" vertical="center" wrapText="1"/>
      <protection locked="0"/>
    </xf>
    <xf numFmtId="4" fontId="34" fillId="7" borderId="21" xfId="0" applyNumberFormat="1" applyFont="1" applyFill="1" applyBorder="1" applyAlignment="1" applyProtection="1">
      <alignment horizontal="center" vertical="center" wrapText="1"/>
      <protection locked="0"/>
    </xf>
    <xf numFmtId="1" fontId="34" fillId="7" borderId="21" xfId="0" applyNumberFormat="1" applyFont="1" applyFill="1" applyBorder="1" applyAlignment="1" applyProtection="1">
      <alignment horizontal="center" vertical="center" wrapText="1"/>
      <protection locked="0"/>
    </xf>
    <xf numFmtId="0" fontId="34" fillId="7" borderId="0" xfId="0" applyNumberFormat="1" applyFont="1" applyFill="1" applyBorder="1" applyAlignment="1" applyProtection="1">
      <alignment horizontal="center" vertical="center" wrapText="1"/>
      <protection locked="0"/>
    </xf>
    <xf numFmtId="0" fontId="34" fillId="7" borderId="21" xfId="0" applyNumberFormat="1" applyFont="1" applyFill="1" applyBorder="1" applyAlignment="1">
      <alignment horizontal="center" vertical="center" wrapText="1"/>
    </xf>
    <xf numFmtId="2" fontId="34" fillId="7" borderId="21" xfId="0" applyNumberFormat="1" applyFont="1" applyFill="1" applyBorder="1" applyAlignment="1" applyProtection="1">
      <alignment horizontal="center" vertical="center" wrapText="1"/>
      <protection locked="0"/>
    </xf>
    <xf numFmtId="0" fontId="38" fillId="7" borderId="21" xfId="5" applyNumberFormat="1" applyFont="1" applyFill="1" applyBorder="1" applyAlignment="1" applyProtection="1">
      <alignment horizontal="center" vertical="center" wrapText="1"/>
      <protection locked="0"/>
    </xf>
    <xf numFmtId="0" fontId="34" fillId="7" borderId="0" xfId="0" applyNumberFormat="1" applyFont="1" applyFill="1" applyAlignment="1" applyProtection="1">
      <alignment horizontal="center" vertical="center" wrapText="1"/>
      <protection locked="0"/>
    </xf>
    <xf numFmtId="0" fontId="34" fillId="7" borderId="21" xfId="22" applyNumberFormat="1" applyFont="1" applyFill="1" applyBorder="1" applyAlignment="1" applyProtection="1">
      <alignment horizontal="center" vertical="center" wrapText="1"/>
      <protection locked="0"/>
    </xf>
    <xf numFmtId="49" fontId="34" fillId="7" borderId="21" xfId="0" applyNumberFormat="1" applyFont="1" applyFill="1" applyBorder="1" applyAlignment="1" applyProtection="1">
      <alignment horizontal="center" vertical="center" wrapText="1"/>
      <protection locked="0"/>
    </xf>
    <xf numFmtId="166" fontId="34" fillId="7" borderId="21" xfId="0" applyNumberFormat="1" applyFont="1" applyFill="1" applyBorder="1" applyAlignment="1" applyProtection="1">
      <alignment horizontal="center" vertical="center" wrapText="1"/>
      <protection locked="0"/>
    </xf>
    <xf numFmtId="0" fontId="39" fillId="7" borderId="21" xfId="0" applyFont="1" applyFill="1" applyBorder="1" applyAlignment="1">
      <alignment horizontal="center" vertical="center" wrapText="1"/>
    </xf>
    <xf numFmtId="0" fontId="40" fillId="7" borderId="21" xfId="0" applyFont="1" applyFill="1" applyBorder="1" applyAlignment="1">
      <alignment horizontal="center" vertical="center" wrapText="1"/>
    </xf>
    <xf numFmtId="165" fontId="34" fillId="7" borderId="21" xfId="0" applyNumberFormat="1" applyFont="1" applyFill="1" applyBorder="1" applyAlignment="1" applyProtection="1">
      <alignment horizontal="center" vertical="center" wrapText="1"/>
      <protection locked="0"/>
    </xf>
    <xf numFmtId="0" fontId="34" fillId="7" borderId="21" xfId="0" applyFont="1" applyFill="1" applyBorder="1" applyAlignment="1">
      <alignment horizontal="center" vertical="center" wrapText="1"/>
    </xf>
    <xf numFmtId="167" fontId="34" fillId="7" borderId="21" xfId="0" applyNumberFormat="1" applyFont="1" applyFill="1" applyBorder="1" applyAlignment="1" applyProtection="1">
      <alignment horizontal="center" vertical="center" wrapText="1"/>
      <protection locked="0"/>
    </xf>
    <xf numFmtId="168" fontId="34" fillId="7" borderId="21" xfId="0" applyNumberFormat="1" applyFont="1" applyFill="1" applyBorder="1" applyAlignment="1" applyProtection="1">
      <alignment horizontal="center" vertical="center" wrapText="1"/>
      <protection locked="0"/>
    </xf>
    <xf numFmtId="16" fontId="34" fillId="7" borderId="21" xfId="0" applyNumberFormat="1" applyFont="1" applyFill="1" applyBorder="1" applyAlignment="1" applyProtection="1">
      <alignment horizontal="center" vertical="center" wrapText="1"/>
      <protection locked="0"/>
    </xf>
    <xf numFmtId="0" fontId="34" fillId="7" borderId="21" xfId="8" applyNumberFormat="1" applyFont="1" applyFill="1" applyBorder="1" applyAlignment="1" applyProtection="1">
      <alignment horizontal="center" vertical="center" wrapText="1"/>
    </xf>
    <xf numFmtId="0" fontId="34" fillId="7" borderId="21" xfId="0" applyNumberFormat="1" applyFont="1" applyFill="1" applyBorder="1" applyAlignment="1" applyProtection="1">
      <alignment horizontal="center" vertical="center" wrapText="1"/>
    </xf>
    <xf numFmtId="49" fontId="34" fillId="7" borderId="21" xfId="8" applyNumberFormat="1" applyFont="1" applyFill="1" applyBorder="1" applyAlignment="1" applyProtection="1">
      <alignment horizontal="center" vertical="center" wrapText="1"/>
    </xf>
    <xf numFmtId="4" fontId="34" fillId="7" borderId="21" xfId="8" applyNumberFormat="1" applyFont="1" applyFill="1" applyBorder="1" applyAlignment="1" applyProtection="1">
      <alignment horizontal="center" vertical="center" wrapText="1"/>
    </xf>
    <xf numFmtId="0" fontId="34" fillId="7" borderId="21" xfId="0" applyFont="1" applyFill="1" applyBorder="1" applyAlignment="1" applyProtection="1">
      <alignment horizontal="center" vertical="center" wrapText="1"/>
      <protection locked="0"/>
    </xf>
    <xf numFmtId="4" fontId="34" fillId="7" borderId="21" xfId="17" applyNumberFormat="1" applyFont="1" applyFill="1" applyBorder="1" applyAlignment="1" applyProtection="1">
      <alignment horizontal="center" vertical="center" wrapText="1"/>
    </xf>
    <xf numFmtId="4" fontId="34" fillId="7" borderId="21" xfId="17" applyNumberFormat="1" applyFont="1" applyFill="1" applyBorder="1" applyAlignment="1" applyProtection="1">
      <alignment horizontal="center" vertical="center" wrapText="1"/>
      <protection locked="0"/>
    </xf>
    <xf numFmtId="1" fontId="34" fillId="7" borderId="21" xfId="8" applyNumberFormat="1" applyFont="1" applyFill="1" applyBorder="1" applyAlignment="1" applyProtection="1">
      <alignment horizontal="center" vertical="center" wrapText="1"/>
    </xf>
    <xf numFmtId="0" fontId="42" fillId="7" borderId="21" xfId="5" applyNumberFormat="1" applyFont="1" applyFill="1" applyBorder="1" applyAlignment="1">
      <alignment horizontal="center" vertical="center" wrapText="1"/>
      <protection locked="0"/>
    </xf>
    <xf numFmtId="0" fontId="43" fillId="7" borderId="21" xfId="8" applyNumberFormat="1" applyFont="1" applyFill="1" applyBorder="1" applyAlignment="1" applyProtection="1">
      <alignment horizontal="center" vertical="center" wrapText="1"/>
      <protection locked="0"/>
    </xf>
    <xf numFmtId="4" fontId="43" fillId="7" borderId="21" xfId="8" applyNumberFormat="1" applyFont="1" applyFill="1" applyBorder="1" applyAlignment="1" applyProtection="1">
      <alignment horizontal="center" vertical="center" wrapText="1"/>
      <protection locked="0"/>
    </xf>
    <xf numFmtId="49" fontId="34" fillId="7" borderId="21" xfId="0" applyNumberFormat="1" applyFont="1" applyFill="1" applyBorder="1" applyAlignment="1" applyProtection="1">
      <alignment horizontal="center" vertical="center" wrapText="1"/>
    </xf>
    <xf numFmtId="49" fontId="44" fillId="7" borderId="21" xfId="0" applyNumberFormat="1" applyFont="1" applyFill="1" applyBorder="1" applyAlignment="1" applyProtection="1">
      <alignment horizontal="center" vertical="center" wrapText="1"/>
    </xf>
    <xf numFmtId="1" fontId="34" fillId="7" borderId="21" xfId="0" applyNumberFormat="1" applyFont="1" applyFill="1" applyBorder="1" applyAlignment="1" applyProtection="1">
      <alignment horizontal="center" vertical="center" wrapText="1"/>
    </xf>
    <xf numFmtId="2" fontId="34" fillId="7" borderId="21" xfId="0" applyNumberFormat="1" applyFont="1" applyFill="1" applyBorder="1" applyAlignment="1" applyProtection="1">
      <alignment horizontal="center" vertical="center" wrapText="1"/>
    </xf>
    <xf numFmtId="0" fontId="38" fillId="7" borderId="21" xfId="5" applyNumberFormat="1" applyFont="1" applyFill="1" applyBorder="1" applyAlignment="1">
      <alignment horizontal="center" vertical="center" wrapText="1"/>
      <protection locked="0"/>
    </xf>
    <xf numFmtId="0" fontId="43" fillId="7" borderId="21" xfId="8" quotePrefix="1" applyNumberFormat="1" applyFont="1" applyFill="1" applyBorder="1" applyAlignment="1" applyProtection="1">
      <alignment horizontal="center" vertical="center" wrapText="1"/>
      <protection locked="0"/>
    </xf>
    <xf numFmtId="4" fontId="34" fillId="7" borderId="21" xfId="0" applyNumberFormat="1" applyFont="1" applyFill="1" applyBorder="1" applyAlignment="1" applyProtection="1">
      <alignment horizontal="center" vertical="center" wrapText="1"/>
    </xf>
    <xf numFmtId="4" fontId="34" fillId="7" borderId="21" xfId="16" applyNumberFormat="1" applyFont="1" applyFill="1" applyBorder="1" applyAlignment="1" applyProtection="1">
      <alignment horizontal="center" vertical="center" wrapText="1"/>
    </xf>
    <xf numFmtId="4" fontId="34" fillId="7" borderId="21" xfId="16" applyNumberFormat="1" applyFont="1" applyFill="1" applyBorder="1" applyAlignment="1" applyProtection="1">
      <alignment horizontal="center" vertical="center" wrapText="1"/>
      <protection locked="0"/>
    </xf>
    <xf numFmtId="0" fontId="43" fillId="7" borderId="21" xfId="0" applyNumberFormat="1" applyFont="1" applyFill="1" applyBorder="1" applyAlignment="1" applyProtection="1">
      <alignment horizontal="center" vertical="center" wrapText="1"/>
    </xf>
    <xf numFmtId="4" fontId="34" fillId="16" borderId="21" xfId="17" applyNumberFormat="1" applyFont="1" applyFill="1" applyBorder="1" applyAlignment="1" applyProtection="1">
      <alignment horizontal="center" vertical="center" wrapText="1"/>
      <protection locked="0"/>
    </xf>
    <xf numFmtId="0" fontId="39" fillId="7" borderId="21" xfId="8" applyNumberFormat="1" applyFont="1" applyFill="1" applyBorder="1" applyAlignment="1" applyProtection="1">
      <alignment horizontal="center" vertical="center" wrapText="1"/>
      <protection locked="0"/>
    </xf>
    <xf numFmtId="4" fontId="39" fillId="7" borderId="21" xfId="8" applyNumberFormat="1" applyFont="1" applyFill="1" applyBorder="1" applyAlignment="1" applyProtection="1">
      <alignment horizontal="center" vertical="center" wrapText="1"/>
      <protection locked="0"/>
    </xf>
    <xf numFmtId="0" fontId="34" fillId="7" borderId="21" xfId="16" applyNumberFormat="1" applyFont="1" applyFill="1" applyBorder="1" applyAlignment="1" applyProtection="1">
      <alignment horizontal="center" vertical="center" wrapText="1"/>
    </xf>
    <xf numFmtId="4" fontId="34" fillId="7" borderId="21" xfId="3" applyNumberFormat="1" applyFont="1" applyFill="1" applyBorder="1" applyAlignment="1" applyProtection="1">
      <alignment horizontal="center" vertical="center" wrapText="1"/>
    </xf>
    <xf numFmtId="4" fontId="34" fillId="17" borderId="21" xfId="16" applyNumberFormat="1" applyFont="1" applyFill="1" applyBorder="1" applyAlignment="1" applyProtection="1">
      <alignment horizontal="center" vertical="center" wrapText="1"/>
      <protection locked="0"/>
    </xf>
    <xf numFmtId="0" fontId="43" fillId="7" borderId="21" xfId="12" applyNumberFormat="1" applyFont="1" applyFill="1" applyBorder="1" applyAlignment="1" applyProtection="1">
      <alignment horizontal="center" vertical="center" wrapText="1"/>
    </xf>
    <xf numFmtId="0" fontId="34" fillId="7" borderId="21" xfId="7" applyNumberFormat="1" applyFont="1" applyFill="1" applyBorder="1" applyAlignment="1" applyProtection="1">
      <alignment horizontal="center" vertical="center" wrapText="1"/>
    </xf>
    <xf numFmtId="0" fontId="34" fillId="7" borderId="0" xfId="0" applyNumberFormat="1" applyFont="1" applyFill="1" applyBorder="1" applyAlignment="1" applyProtection="1">
      <alignment horizontal="center" vertical="center" wrapText="1"/>
    </xf>
    <xf numFmtId="3" fontId="34" fillId="7" borderId="21" xfId="0" applyNumberFormat="1" applyFont="1" applyFill="1" applyBorder="1" applyAlignment="1" applyProtection="1">
      <alignment horizontal="center" vertical="center" wrapText="1"/>
      <protection locked="0"/>
    </xf>
    <xf numFmtId="0" fontId="44" fillId="7" borderId="21" xfId="0" applyNumberFormat="1" applyFont="1" applyFill="1" applyBorder="1" applyAlignment="1" applyProtection="1">
      <alignment horizontal="center" vertical="center" wrapText="1"/>
    </xf>
    <xf numFmtId="4" fontId="34" fillId="7" borderId="21" xfId="4" applyNumberFormat="1" applyFont="1" applyFill="1" applyBorder="1" applyAlignment="1" applyProtection="1">
      <alignment horizontal="center" vertical="center" wrapText="1"/>
    </xf>
    <xf numFmtId="4" fontId="34" fillId="17" borderId="21" xfId="4" applyNumberFormat="1" applyFont="1" applyFill="1" applyBorder="1" applyAlignment="1" applyProtection="1">
      <alignment horizontal="center" vertical="center" wrapText="1"/>
      <protection locked="0"/>
    </xf>
    <xf numFmtId="4" fontId="44" fillId="7" borderId="21" xfId="0" applyNumberFormat="1" applyFont="1" applyFill="1" applyBorder="1" applyAlignment="1" applyProtection="1">
      <alignment horizontal="center" vertical="center" wrapText="1"/>
    </xf>
    <xf numFmtId="0" fontId="34" fillId="7" borderId="21" xfId="12" applyNumberFormat="1" applyFont="1" applyFill="1" applyBorder="1" applyAlignment="1" applyProtection="1">
      <alignment horizontal="center" vertical="center" wrapText="1"/>
    </xf>
    <xf numFmtId="49" fontId="34" fillId="7" borderId="21" xfId="12" applyNumberFormat="1" applyFont="1" applyFill="1" applyBorder="1" applyAlignment="1" applyProtection="1">
      <alignment horizontal="center" vertical="center" wrapText="1"/>
    </xf>
    <xf numFmtId="1" fontId="34" fillId="7" borderId="21" xfId="12" applyNumberFormat="1" applyFont="1" applyFill="1" applyBorder="1" applyAlignment="1" applyProtection="1">
      <alignment horizontal="center" vertical="center" wrapText="1"/>
    </xf>
    <xf numFmtId="0" fontId="34" fillId="7" borderId="21" xfId="19" applyNumberFormat="1" applyFont="1" applyFill="1" applyBorder="1" applyAlignment="1" applyProtection="1">
      <alignment horizontal="center" vertical="center" wrapText="1"/>
    </xf>
    <xf numFmtId="49" fontId="34" fillId="7" borderId="21" xfId="19" applyNumberFormat="1" applyFont="1" applyFill="1" applyBorder="1" applyAlignment="1" applyProtection="1">
      <alignment horizontal="center" vertical="center" wrapText="1"/>
    </xf>
    <xf numFmtId="4" fontId="44" fillId="7" borderId="21" xfId="19" applyNumberFormat="1" applyFont="1" applyFill="1" applyBorder="1" applyAlignment="1" applyProtection="1">
      <alignment horizontal="center" vertical="center" wrapText="1"/>
    </xf>
    <xf numFmtId="2" fontId="34" fillId="7" borderId="21" xfId="19" applyNumberFormat="1" applyFont="1" applyFill="1" applyBorder="1" applyAlignment="1" applyProtection="1">
      <alignment horizontal="center" vertical="center" wrapText="1"/>
    </xf>
    <xf numFmtId="4" fontId="34" fillId="7" borderId="21" xfId="19" applyNumberFormat="1" applyFont="1" applyFill="1" applyBorder="1" applyAlignment="1" applyProtection="1">
      <alignment horizontal="center" vertical="center" wrapText="1"/>
    </xf>
    <xf numFmtId="0" fontId="34" fillId="7" borderId="21" xfId="19" applyNumberFormat="1" applyFont="1" applyFill="1" applyBorder="1" applyAlignment="1" applyProtection="1">
      <alignment horizontal="center" vertical="center" wrapText="1"/>
      <protection locked="0"/>
    </xf>
    <xf numFmtId="4" fontId="34" fillId="7" borderId="21" xfId="19" applyNumberFormat="1" applyFont="1" applyFill="1" applyBorder="1" applyAlignment="1" applyProtection="1">
      <alignment horizontal="center" vertical="center" wrapText="1"/>
      <protection locked="0"/>
    </xf>
    <xf numFmtId="49" fontId="39" fillId="7" borderId="21" xfId="0" applyNumberFormat="1" applyFont="1" applyFill="1" applyBorder="1" applyAlignment="1" applyProtection="1">
      <alignment horizontal="center" vertical="center" wrapText="1"/>
    </xf>
    <xf numFmtId="0" fontId="34" fillId="7" borderId="21" xfId="8" applyNumberFormat="1" applyFont="1" applyFill="1" applyBorder="1" applyAlignment="1" applyProtection="1">
      <alignment horizontal="center" vertical="center" wrapText="1"/>
      <protection locked="0"/>
    </xf>
    <xf numFmtId="4" fontId="34" fillId="7" borderId="21" xfId="8" applyNumberFormat="1" applyFont="1" applyFill="1" applyBorder="1" applyAlignment="1" applyProtection="1">
      <alignment horizontal="center" vertical="center" wrapText="1"/>
      <protection locked="0"/>
    </xf>
    <xf numFmtId="14" fontId="34" fillId="7" borderId="21" xfId="0" applyNumberFormat="1" applyFont="1" applyFill="1" applyBorder="1" applyAlignment="1" applyProtection="1">
      <alignment horizontal="center" vertical="center" wrapText="1"/>
    </xf>
    <xf numFmtId="0" fontId="45" fillId="7" borderId="21" xfId="0" applyNumberFormat="1" applyFont="1" applyFill="1" applyBorder="1" applyAlignment="1" applyProtection="1">
      <alignment horizontal="center" vertical="center" wrapText="1"/>
    </xf>
    <xf numFmtId="0" fontId="43" fillId="7" borderId="21" xfId="0" applyNumberFormat="1" applyFont="1" applyFill="1" applyBorder="1" applyAlignment="1" applyProtection="1">
      <alignment horizontal="center" vertical="center" wrapText="1"/>
      <protection locked="0"/>
    </xf>
    <xf numFmtId="4" fontId="43" fillId="7" borderId="21" xfId="17" applyNumberFormat="1" applyFont="1" applyFill="1" applyBorder="1" applyAlignment="1" applyProtection="1">
      <alignment horizontal="center" vertical="center" wrapText="1"/>
      <protection locked="0"/>
    </xf>
    <xf numFmtId="4" fontId="34" fillId="16" borderId="21" xfId="16" applyNumberFormat="1" applyFont="1" applyFill="1" applyBorder="1" applyAlignment="1" applyProtection="1">
      <alignment horizontal="center" vertical="center" wrapText="1"/>
      <protection locked="0"/>
    </xf>
    <xf numFmtId="1" fontId="34" fillId="7" borderId="21" xfId="9" applyNumberFormat="1" applyFont="1" applyFill="1" applyBorder="1" applyAlignment="1" applyProtection="1">
      <alignment horizontal="center" vertical="center" wrapText="1"/>
    </xf>
    <xf numFmtId="0" fontId="34" fillId="16" borderId="21" xfId="0" applyNumberFormat="1" applyFont="1" applyFill="1" applyBorder="1" applyAlignment="1" applyProtection="1">
      <alignment horizontal="center" vertical="center" wrapText="1"/>
    </xf>
    <xf numFmtId="49" fontId="34" fillId="16" borderId="21" xfId="0" applyNumberFormat="1" applyFont="1" applyFill="1" applyBorder="1" applyAlignment="1" applyProtection="1">
      <alignment horizontal="center" vertical="center" wrapText="1"/>
    </xf>
    <xf numFmtId="0" fontId="34" fillId="7" borderId="21" xfId="30" applyFont="1" applyFill="1" applyBorder="1" applyAlignment="1" applyProtection="1">
      <alignment horizontal="center" vertical="center" wrapText="1"/>
      <protection locked="0"/>
    </xf>
    <xf numFmtId="4" fontId="34" fillId="7" borderId="21" xfId="1" applyNumberFormat="1" applyFont="1" applyFill="1" applyBorder="1" applyAlignment="1" applyProtection="1">
      <alignment horizontal="center" vertical="center" wrapText="1"/>
    </xf>
    <xf numFmtId="0" fontId="39" fillId="7" borderId="21" xfId="0" applyNumberFormat="1" applyFont="1" applyFill="1" applyBorder="1" applyAlignment="1" applyProtection="1">
      <alignment horizontal="center" vertical="center" wrapText="1"/>
    </xf>
    <xf numFmtId="4" fontId="39" fillId="7" borderId="21" xfId="0" applyNumberFormat="1" applyFont="1" applyFill="1" applyBorder="1" applyAlignment="1" applyProtection="1">
      <alignment horizontal="center" vertical="center" wrapText="1"/>
    </xf>
    <xf numFmtId="2" fontId="34" fillId="7" borderId="21" xfId="8" applyNumberFormat="1" applyFont="1" applyFill="1" applyBorder="1" applyAlignment="1" applyProtection="1">
      <alignment horizontal="center" vertical="center" wrapText="1"/>
    </xf>
    <xf numFmtId="2" fontId="44" fillId="7" borderId="21" xfId="0" applyNumberFormat="1" applyFont="1" applyFill="1" applyBorder="1" applyAlignment="1" applyProtection="1">
      <alignment horizontal="center" vertical="center" wrapText="1"/>
    </xf>
    <xf numFmtId="0" fontId="34" fillId="7" borderId="21" xfId="0" quotePrefix="1" applyNumberFormat="1" applyFont="1" applyFill="1" applyBorder="1" applyAlignment="1" applyProtection="1">
      <alignment horizontal="center" vertical="center" wrapText="1"/>
      <protection locked="0"/>
    </xf>
    <xf numFmtId="4" fontId="34" fillId="7" borderId="21" xfId="21" applyNumberFormat="1" applyFont="1" applyFill="1" applyBorder="1" applyAlignment="1" applyProtection="1">
      <alignment horizontal="center" vertical="center" wrapText="1"/>
    </xf>
    <xf numFmtId="0" fontId="38" fillId="7" borderId="21" xfId="6" applyNumberFormat="1" applyFont="1" applyFill="1" applyBorder="1" applyAlignment="1">
      <alignment horizontal="center" vertical="center" wrapText="1"/>
      <protection locked="0"/>
    </xf>
    <xf numFmtId="0" fontId="34" fillId="7" borderId="21" xfId="21" applyNumberFormat="1" applyFont="1" applyFill="1" applyBorder="1" applyAlignment="1" applyProtection="1">
      <alignment horizontal="center" vertical="center" wrapText="1"/>
      <protection locked="0"/>
    </xf>
    <xf numFmtId="0" fontId="46" fillId="7" borderId="21" xfId="0" applyNumberFormat="1" applyFont="1" applyFill="1" applyBorder="1" applyAlignment="1" applyProtection="1">
      <alignment horizontal="center" vertical="center" wrapText="1"/>
    </xf>
    <xf numFmtId="0" fontId="34" fillId="7" borderId="21" xfId="0" quotePrefix="1" applyFont="1" applyFill="1" applyBorder="1" applyAlignment="1" applyProtection="1">
      <alignment horizontal="center" vertical="center" wrapText="1"/>
      <protection locked="0"/>
    </xf>
    <xf numFmtId="4" fontId="34" fillId="7" borderId="21" xfId="0" applyNumberFormat="1" applyFont="1" applyFill="1" applyBorder="1" applyAlignment="1">
      <alignment horizontal="center" vertical="center" wrapText="1"/>
    </xf>
    <xf numFmtId="2" fontId="34" fillId="7" borderId="21" xfId="0" applyNumberFormat="1" applyFont="1" applyFill="1" applyBorder="1" applyAlignment="1">
      <alignment horizontal="center" vertical="center" wrapText="1"/>
    </xf>
    <xf numFmtId="3" fontId="34" fillId="7" borderId="21" xfId="23" applyNumberFormat="1" applyFont="1" applyFill="1" applyBorder="1" applyAlignment="1">
      <alignment horizontal="center" vertical="center" wrapText="1"/>
    </xf>
    <xf numFmtId="1" fontId="34" fillId="7" borderId="21" xfId="0" applyNumberFormat="1" applyFont="1" applyFill="1" applyBorder="1" applyAlignment="1">
      <alignment horizontal="center" vertical="center" wrapText="1"/>
    </xf>
    <xf numFmtId="0" fontId="37" fillId="7" borderId="21" xfId="29" applyFont="1" applyFill="1" applyBorder="1" applyAlignment="1" applyProtection="1">
      <alignment horizontal="center" vertical="center" wrapText="1"/>
    </xf>
    <xf numFmtId="174" fontId="34" fillId="7" borderId="21" xfId="9" quotePrefix="1" applyNumberFormat="1" applyFont="1" applyFill="1" applyBorder="1" applyAlignment="1">
      <alignment horizontal="center" vertical="center" wrapText="1"/>
    </xf>
    <xf numFmtId="9" fontId="34" fillId="7" borderId="21" xfId="0" applyNumberFormat="1" applyFont="1" applyFill="1" applyBorder="1" applyAlignment="1">
      <alignment horizontal="center" vertical="center" wrapText="1"/>
    </xf>
    <xf numFmtId="0" fontId="34" fillId="7" borderId="0" xfId="0" applyFont="1" applyFill="1" applyBorder="1" applyAlignment="1" applyProtection="1">
      <alignment horizontal="center" vertical="center" wrapText="1"/>
      <protection locked="0"/>
    </xf>
    <xf numFmtId="3" fontId="34" fillId="7" borderId="21" xfId="9" quotePrefix="1" applyNumberFormat="1" applyFont="1" applyFill="1" applyBorder="1" applyAlignment="1">
      <alignment horizontal="center" vertical="center" wrapText="1"/>
    </xf>
    <xf numFmtId="2" fontId="34" fillId="7" borderId="21" xfId="9" quotePrefix="1" applyNumberFormat="1" applyFont="1" applyFill="1" applyBorder="1" applyAlignment="1">
      <alignment horizontal="center" vertical="center" wrapText="1"/>
    </xf>
    <xf numFmtId="4" fontId="34" fillId="7" borderId="21" xfId="9" quotePrefix="1" applyNumberFormat="1" applyFont="1" applyFill="1" applyBorder="1" applyAlignment="1">
      <alignment horizontal="center" vertical="center" wrapText="1"/>
    </xf>
    <xf numFmtId="4" fontId="34" fillId="7" borderId="21" xfId="9" applyNumberFormat="1" applyFont="1" applyFill="1" applyBorder="1" applyAlignment="1">
      <alignment horizontal="center" vertical="center" wrapText="1"/>
    </xf>
    <xf numFmtId="4" fontId="34" fillId="7" borderId="21" xfId="37" applyNumberFormat="1" applyFont="1" applyFill="1" applyBorder="1" applyAlignment="1">
      <alignment horizontal="center" vertical="center" wrapText="1"/>
    </xf>
    <xf numFmtId="0" fontId="34" fillId="7" borderId="21" xfId="18" applyFont="1" applyFill="1" applyBorder="1" applyAlignment="1">
      <alignment horizontal="center" vertical="center" wrapText="1"/>
    </xf>
    <xf numFmtId="0" fontId="34" fillId="7" borderId="21" xfId="38" applyFont="1" applyFill="1" applyBorder="1" applyAlignment="1">
      <alignment horizontal="center" vertical="center" wrapText="1"/>
    </xf>
    <xf numFmtId="4" fontId="34" fillId="7" borderId="21" xfId="18" applyNumberFormat="1" applyFont="1" applyFill="1" applyBorder="1" applyAlignment="1">
      <alignment horizontal="center" vertical="center" wrapText="1"/>
    </xf>
    <xf numFmtId="4" fontId="34" fillId="7" borderId="21" xfId="39" applyNumberFormat="1" applyFont="1" applyFill="1" applyBorder="1" applyAlignment="1">
      <alignment horizontal="center" vertical="center" wrapText="1"/>
    </xf>
    <xf numFmtId="9" fontId="34" fillId="7" borderId="21" xfId="0" applyNumberFormat="1" applyFont="1" applyFill="1" applyBorder="1" applyAlignment="1" applyProtection="1">
      <alignment horizontal="center" vertical="center" wrapText="1"/>
      <protection locked="0"/>
    </xf>
    <xf numFmtId="0" fontId="34" fillId="7" borderId="21" xfId="40" applyFont="1" applyFill="1" applyBorder="1" applyAlignment="1">
      <alignment horizontal="center" vertical="center" wrapText="1"/>
    </xf>
    <xf numFmtId="49" fontId="34" fillId="7" borderId="21" xfId="0" applyNumberFormat="1" applyFont="1" applyFill="1" applyBorder="1" applyAlignment="1">
      <alignment horizontal="center" vertical="center" wrapText="1"/>
    </xf>
    <xf numFmtId="4" fontId="34" fillId="7" borderId="21" xfId="40" applyNumberFormat="1" applyFont="1" applyFill="1" applyBorder="1" applyAlignment="1">
      <alignment horizontal="center" vertical="center" wrapText="1"/>
    </xf>
    <xf numFmtId="175" fontId="34" fillId="7" borderId="21" xfId="0" applyNumberFormat="1" applyFont="1" applyFill="1" applyBorder="1" applyAlignment="1" applyProtection="1">
      <alignment horizontal="center" vertical="center" wrapText="1"/>
      <protection locked="0"/>
    </xf>
    <xf numFmtId="0" fontId="34" fillId="7" borderId="21" xfId="32" applyFont="1" applyFill="1" applyBorder="1" applyAlignment="1" applyProtection="1">
      <alignment horizontal="center" vertical="center" wrapText="1"/>
      <protection locked="0"/>
    </xf>
    <xf numFmtId="0" fontId="34" fillId="7" borderId="21" xfId="9" applyFont="1" applyFill="1" applyBorder="1" applyAlignment="1">
      <alignment horizontal="center" vertical="center" wrapText="1"/>
    </xf>
    <xf numFmtId="14" fontId="34" fillId="7" borderId="21" xfId="0" applyNumberFormat="1" applyFont="1" applyFill="1" applyBorder="1" applyAlignment="1" applyProtection="1">
      <alignment horizontal="center" vertical="center" wrapText="1"/>
      <protection locked="0"/>
    </xf>
    <xf numFmtId="2" fontId="34" fillId="7" borderId="21" xfId="24" applyNumberFormat="1" applyFont="1" applyFill="1" applyBorder="1" applyAlignment="1" applyProtection="1">
      <alignment horizontal="center" vertical="center" wrapText="1"/>
      <protection locked="0"/>
    </xf>
    <xf numFmtId="0" fontId="34" fillId="7" borderId="21" xfId="24" applyNumberFormat="1" applyFont="1" applyFill="1" applyBorder="1" applyAlignment="1" applyProtection="1">
      <alignment horizontal="center" vertical="center" wrapText="1"/>
      <protection locked="0"/>
    </xf>
    <xf numFmtId="0" fontId="34" fillId="18" borderId="21" xfId="24" applyNumberFormat="1" applyFont="1" applyFill="1" applyBorder="1" applyAlignment="1" applyProtection="1">
      <alignment horizontal="center" vertical="center" wrapText="1"/>
      <protection locked="0"/>
    </xf>
    <xf numFmtId="0" fontId="34" fillId="7" borderId="21" xfId="24" applyNumberFormat="1" applyFont="1" applyFill="1" applyBorder="1" applyAlignment="1" applyProtection="1">
      <alignment horizontal="center" vertical="center" wrapText="1" shrinkToFit="1"/>
      <protection locked="0"/>
    </xf>
    <xf numFmtId="0" fontId="34" fillId="7" borderId="21" xfId="25" applyFont="1" applyFill="1" applyBorder="1" applyAlignment="1" applyProtection="1">
      <alignment horizontal="center" vertical="center" wrapText="1"/>
      <protection locked="0"/>
    </xf>
    <xf numFmtId="0" fontId="47" fillId="18" borderId="21" xfId="24" applyNumberFormat="1" applyFont="1" applyFill="1" applyBorder="1" applyAlignment="1" applyProtection="1">
      <alignment horizontal="center" vertical="center" wrapText="1"/>
      <protection locked="0"/>
    </xf>
    <xf numFmtId="2" fontId="34" fillId="7" borderId="21" xfId="16" applyNumberFormat="1" applyFont="1" applyFill="1" applyBorder="1" applyAlignment="1" applyProtection="1">
      <alignment horizontal="center" vertical="center" wrapText="1"/>
      <protection locked="0"/>
    </xf>
    <xf numFmtId="0" fontId="34" fillId="7" borderId="21" xfId="24" applyFont="1" applyFill="1" applyBorder="1" applyAlignment="1">
      <alignment horizontal="center" vertical="center" wrapText="1"/>
    </xf>
    <xf numFmtId="0" fontId="34" fillId="7" borderId="21" xfId="16" applyNumberFormat="1" applyFont="1" applyFill="1" applyBorder="1" applyAlignment="1" applyProtection="1">
      <alignment horizontal="center" vertical="center" wrapText="1"/>
      <protection locked="0"/>
    </xf>
    <xf numFmtId="17" fontId="34" fillId="7" borderId="21" xfId="24" applyNumberFormat="1" applyFont="1" applyFill="1" applyBorder="1" applyAlignment="1" applyProtection="1">
      <alignment horizontal="center" vertical="center" wrapText="1"/>
      <protection locked="0"/>
    </xf>
    <xf numFmtId="0" fontId="34" fillId="7" borderId="21" xfId="16" applyFont="1" applyFill="1" applyBorder="1" applyAlignment="1">
      <alignment horizontal="center" vertical="center" wrapText="1"/>
    </xf>
    <xf numFmtId="0" fontId="34" fillId="7" borderId="21" xfId="18" applyNumberFormat="1" applyFont="1" applyFill="1" applyBorder="1" applyAlignment="1" applyProtection="1">
      <alignment horizontal="center" vertical="center" wrapText="1"/>
    </xf>
    <xf numFmtId="0" fontId="34" fillId="7" borderId="21" xfId="26" applyFont="1" applyFill="1" applyBorder="1" applyAlignment="1">
      <alignment horizontal="center" vertical="center" wrapText="1"/>
    </xf>
    <xf numFmtId="0" fontId="34" fillId="7" borderId="21" xfId="24" applyNumberFormat="1" applyFont="1" applyFill="1" applyBorder="1" applyAlignment="1">
      <alignment horizontal="center" vertical="center" wrapText="1"/>
    </xf>
    <xf numFmtId="0" fontId="47" fillId="7" borderId="21" xfId="24" applyNumberFormat="1" applyFont="1" applyFill="1" applyBorder="1" applyAlignment="1" applyProtection="1">
      <alignment horizontal="center" vertical="center" wrapText="1"/>
      <protection locked="0"/>
    </xf>
    <xf numFmtId="0" fontId="47" fillId="18" borderId="21" xfId="24" applyNumberFormat="1" applyFont="1" applyFill="1" applyBorder="1" applyAlignment="1">
      <alignment horizontal="center" vertical="center" wrapText="1"/>
    </xf>
    <xf numFmtId="1" fontId="34" fillId="7" borderId="21" xfId="24" applyNumberFormat="1" applyFont="1" applyFill="1" applyBorder="1" applyAlignment="1" applyProtection="1">
      <alignment horizontal="center" vertical="center" wrapText="1"/>
      <protection locked="0"/>
    </xf>
    <xf numFmtId="0" fontId="34" fillId="7" borderId="21" xfId="27" applyFont="1" applyFill="1" applyBorder="1" applyAlignment="1">
      <alignment horizontal="center" vertical="center" wrapText="1"/>
    </xf>
    <xf numFmtId="0" fontId="37" fillId="7" borderId="21" xfId="29" applyNumberFormat="1" applyFont="1" applyFill="1" applyBorder="1" applyAlignment="1" applyProtection="1">
      <alignment horizontal="center" vertical="center" wrapText="1"/>
      <protection locked="0"/>
    </xf>
    <xf numFmtId="14" fontId="34" fillId="7" borderId="21" xfId="0" applyNumberFormat="1" applyFont="1" applyFill="1" applyBorder="1" applyAlignment="1">
      <alignment horizontal="center" vertical="center" wrapText="1"/>
    </xf>
    <xf numFmtId="0" fontId="43" fillId="7" borderId="21" xfId="0" applyFont="1" applyFill="1" applyBorder="1" applyAlignment="1">
      <alignment horizontal="center" vertical="center" wrapText="1"/>
    </xf>
    <xf numFmtId="0" fontId="34" fillId="7" borderId="21" xfId="30" applyFont="1" applyFill="1" applyBorder="1" applyAlignment="1">
      <alignment horizontal="center" vertical="center" wrapText="1"/>
    </xf>
    <xf numFmtId="4" fontId="34" fillId="7" borderId="21" xfId="30" applyNumberFormat="1" applyFont="1" applyFill="1" applyBorder="1" applyAlignment="1">
      <alignment horizontal="center" vertical="center" wrapText="1"/>
    </xf>
    <xf numFmtId="2" fontId="34" fillId="7" borderId="21" xfId="30" applyNumberFormat="1" applyFont="1" applyFill="1" applyBorder="1" applyAlignment="1">
      <alignment horizontal="center" vertical="center" wrapText="1"/>
    </xf>
    <xf numFmtId="0" fontId="38" fillId="7" borderId="21" xfId="29" applyFont="1" applyFill="1" applyBorder="1" applyAlignment="1" applyProtection="1">
      <alignment horizontal="center" vertical="center" wrapText="1"/>
    </xf>
    <xf numFmtId="1" fontId="34" fillId="7" borderId="21" xfId="30" applyNumberFormat="1" applyFont="1" applyFill="1" applyBorder="1" applyAlignment="1">
      <alignment horizontal="center" vertical="center" wrapText="1"/>
    </xf>
    <xf numFmtId="0" fontId="34" fillId="7" borderId="0" xfId="30" applyFont="1" applyFill="1" applyAlignment="1">
      <alignment horizontal="center" vertical="center" wrapText="1"/>
    </xf>
    <xf numFmtId="0" fontId="48" fillId="7" borderId="21" xfId="30" applyFont="1" applyFill="1" applyBorder="1" applyAlignment="1">
      <alignment horizontal="center" vertical="center" wrapText="1"/>
    </xf>
    <xf numFmtId="4" fontId="48" fillId="7" borderId="21" xfId="30" applyNumberFormat="1" applyFont="1" applyFill="1" applyBorder="1" applyAlignment="1">
      <alignment horizontal="center" vertical="center" wrapText="1"/>
    </xf>
    <xf numFmtId="44" fontId="34" fillId="7" borderId="21" xfId="30" applyNumberFormat="1" applyFont="1" applyFill="1" applyBorder="1" applyAlignment="1">
      <alignment horizontal="center" vertical="center" wrapText="1"/>
    </xf>
    <xf numFmtId="0" fontId="48" fillId="7" borderId="0" xfId="30" applyFont="1" applyFill="1" applyAlignment="1">
      <alignment horizontal="center" vertical="center" wrapText="1"/>
    </xf>
    <xf numFmtId="0" fontId="44" fillId="7" borderId="21" xfId="30" applyFont="1" applyFill="1" applyBorder="1" applyAlignment="1">
      <alignment horizontal="center" vertical="center" wrapText="1"/>
    </xf>
    <xf numFmtId="170" fontId="34" fillId="7" borderId="21" xfId="30" applyNumberFormat="1" applyFont="1" applyFill="1" applyBorder="1" applyAlignment="1">
      <alignment horizontal="center" vertical="center" wrapText="1"/>
    </xf>
    <xf numFmtId="0" fontId="37" fillId="7" borderId="21" xfId="6" applyFont="1" applyFill="1" applyBorder="1" applyAlignment="1" applyProtection="1">
      <alignment horizontal="center" vertical="center" wrapText="1"/>
    </xf>
    <xf numFmtId="9" fontId="34" fillId="7" borderId="21" xfId="30" applyNumberFormat="1" applyFont="1" applyFill="1" applyBorder="1" applyAlignment="1">
      <alignment horizontal="center" vertical="center" wrapText="1"/>
    </xf>
    <xf numFmtId="49" fontId="34" fillId="7" borderId="21" xfId="30" applyNumberFormat="1" applyFont="1" applyFill="1" applyBorder="1" applyAlignment="1">
      <alignment horizontal="center" vertical="center" wrapText="1"/>
    </xf>
    <xf numFmtId="3" fontId="34" fillId="7" borderId="21" xfId="30" applyNumberFormat="1" applyFont="1" applyFill="1" applyBorder="1" applyAlignment="1">
      <alignment horizontal="center" vertical="center" wrapText="1"/>
    </xf>
    <xf numFmtId="171" fontId="34" fillId="7" borderId="21" xfId="30" applyNumberFormat="1" applyFont="1" applyFill="1" applyBorder="1" applyAlignment="1">
      <alignment horizontal="center" vertical="center" wrapText="1"/>
    </xf>
    <xf numFmtId="14" fontId="34" fillId="7" borderId="21" xfId="30" applyNumberFormat="1" applyFont="1" applyFill="1" applyBorder="1" applyAlignment="1">
      <alignment horizontal="center" vertical="center" wrapText="1"/>
    </xf>
    <xf numFmtId="6" fontId="34" fillId="7" borderId="21" xfId="30" applyNumberFormat="1" applyFont="1" applyFill="1" applyBorder="1" applyAlignment="1">
      <alignment horizontal="center" vertical="center" wrapText="1"/>
    </xf>
    <xf numFmtId="172" fontId="34" fillId="7" borderId="21" xfId="30" applyNumberFormat="1" applyFont="1" applyFill="1" applyBorder="1" applyAlignment="1">
      <alignment horizontal="center" vertical="center" wrapText="1"/>
    </xf>
    <xf numFmtId="0" fontId="34" fillId="7" borderId="21" xfId="35" applyFont="1" applyFill="1" applyBorder="1" applyAlignment="1">
      <alignment horizontal="center" vertical="center" wrapText="1"/>
    </xf>
    <xf numFmtId="4" fontId="34" fillId="7" borderId="21" xfId="35" applyNumberFormat="1" applyFont="1" applyFill="1" applyBorder="1" applyAlignment="1">
      <alignment horizontal="center" vertical="center" wrapText="1"/>
    </xf>
    <xf numFmtId="14" fontId="34" fillId="7" borderId="21" xfId="35" applyNumberFormat="1" applyFont="1" applyFill="1" applyBorder="1" applyAlignment="1">
      <alignment horizontal="center" vertical="center" wrapText="1"/>
    </xf>
    <xf numFmtId="172" fontId="34" fillId="7" borderId="21" xfId="35" applyNumberFormat="1" applyFont="1" applyFill="1" applyBorder="1" applyAlignment="1">
      <alignment horizontal="center" vertical="center" wrapText="1"/>
    </xf>
    <xf numFmtId="2" fontId="34" fillId="7" borderId="21" xfId="35" applyNumberFormat="1" applyFont="1" applyFill="1" applyBorder="1" applyAlignment="1">
      <alignment horizontal="center" vertical="center" wrapText="1"/>
    </xf>
    <xf numFmtId="0" fontId="34" fillId="7" borderId="0" xfId="35" applyFont="1" applyFill="1" applyAlignment="1">
      <alignment horizontal="center" vertical="center" wrapText="1"/>
    </xf>
    <xf numFmtId="3" fontId="49" fillId="7" borderId="21" xfId="30" applyNumberFormat="1" applyFont="1" applyFill="1" applyBorder="1" applyAlignment="1">
      <alignment horizontal="center" vertical="center" wrapText="1"/>
    </xf>
    <xf numFmtId="170" fontId="34" fillId="7" borderId="21" xfId="35" applyNumberFormat="1" applyFont="1" applyFill="1" applyBorder="1" applyAlignment="1">
      <alignment horizontal="center" vertical="center" wrapText="1"/>
    </xf>
    <xf numFmtId="9" fontId="34" fillId="7" borderId="21" xfId="35" applyNumberFormat="1" applyFont="1" applyFill="1" applyBorder="1" applyAlignment="1">
      <alignment horizontal="center" vertical="center" wrapText="1"/>
    </xf>
    <xf numFmtId="1" fontId="34" fillId="7" borderId="21" xfId="30" quotePrefix="1" applyNumberFormat="1" applyFont="1" applyFill="1" applyBorder="1" applyAlignment="1">
      <alignment horizontal="center" vertical="center" wrapText="1"/>
    </xf>
    <xf numFmtId="8" fontId="34" fillId="7" borderId="21" xfId="30" applyNumberFormat="1" applyFont="1" applyFill="1" applyBorder="1" applyAlignment="1">
      <alignment horizontal="center" vertical="center" wrapText="1"/>
    </xf>
    <xf numFmtId="0" fontId="34" fillId="7" borderId="21" xfId="36" applyFont="1" applyFill="1" applyBorder="1" applyAlignment="1">
      <alignment horizontal="center" vertical="center" wrapText="1"/>
    </xf>
    <xf numFmtId="4" fontId="34" fillId="7" borderId="21" xfId="30" applyNumberFormat="1" applyFont="1" applyFill="1" applyBorder="1" applyAlignment="1" applyProtection="1">
      <alignment horizontal="center" vertical="center" wrapText="1"/>
      <protection locked="0"/>
    </xf>
    <xf numFmtId="2" fontId="34" fillId="7" borderId="21" xfId="30" applyNumberFormat="1" applyFont="1" applyFill="1" applyBorder="1" applyAlignment="1" applyProtection="1">
      <alignment horizontal="center" vertical="center" wrapText="1"/>
      <protection locked="0"/>
    </xf>
    <xf numFmtId="4" fontId="34" fillId="7" borderId="21" xfId="34" applyNumberFormat="1" applyFont="1" applyFill="1" applyBorder="1" applyAlignment="1" applyProtection="1">
      <alignment horizontal="center" vertical="center" wrapText="1"/>
      <protection locked="0"/>
    </xf>
    <xf numFmtId="0" fontId="34" fillId="7" borderId="21" xfId="29" applyFont="1" applyFill="1" applyBorder="1" applyAlignment="1" applyProtection="1">
      <alignment horizontal="center" vertical="center" wrapText="1"/>
    </xf>
    <xf numFmtId="0" fontId="46" fillId="7" borderId="21" xfId="30" applyFont="1" applyFill="1" applyBorder="1" applyAlignment="1">
      <alignment horizontal="center" vertical="center" wrapText="1"/>
    </xf>
    <xf numFmtId="0" fontId="46" fillId="7" borderId="0" xfId="30" applyFont="1" applyFill="1" applyAlignment="1">
      <alignment horizontal="center" vertical="center" wrapText="1"/>
    </xf>
    <xf numFmtId="0" fontId="34" fillId="7" borderId="21" xfId="36" applyFont="1" applyFill="1" applyBorder="1" applyAlignment="1" applyProtection="1">
      <alignment horizontal="center" vertical="center" wrapText="1"/>
      <protection locked="0"/>
    </xf>
    <xf numFmtId="0" fontId="34" fillId="7" borderId="0" xfId="0" applyFont="1" applyFill="1" applyAlignment="1">
      <alignment horizontal="center" vertical="center" wrapText="1"/>
    </xf>
    <xf numFmtId="0" fontId="43" fillId="7" borderId="21" xfId="0" applyFont="1" applyFill="1" applyBorder="1" applyAlignment="1" applyProtection="1">
      <alignment horizontal="center" vertical="center" wrapText="1"/>
      <protection locked="0"/>
    </xf>
    <xf numFmtId="0" fontId="43" fillId="7" borderId="21" xfId="26" applyFont="1" applyFill="1" applyBorder="1" applyAlignment="1">
      <alignment horizontal="center" vertical="center" wrapText="1"/>
    </xf>
    <xf numFmtId="0" fontId="50" fillId="7" borderId="21" xfId="0" applyFont="1" applyFill="1" applyBorder="1" applyAlignment="1">
      <alignment horizontal="center" vertical="center" wrapText="1"/>
    </xf>
    <xf numFmtId="0" fontId="38" fillId="7" borderId="21" xfId="29" applyNumberFormat="1" applyFont="1" applyFill="1" applyBorder="1" applyAlignment="1" applyProtection="1">
      <alignment horizontal="center" vertical="center" wrapText="1"/>
      <protection locked="0"/>
    </xf>
    <xf numFmtId="4" fontId="39" fillId="7" borderId="21" xfId="0" applyNumberFormat="1" applyFont="1" applyFill="1" applyBorder="1" applyAlignment="1">
      <alignment horizontal="center" vertical="center" wrapText="1"/>
    </xf>
    <xf numFmtId="2" fontId="39" fillId="7" borderId="21" xfId="0" applyNumberFormat="1" applyFont="1" applyFill="1" applyBorder="1" applyAlignment="1">
      <alignment horizontal="center" vertical="center" wrapText="1"/>
    </xf>
    <xf numFmtId="4" fontId="34" fillId="7" borderId="21" xfId="1" applyNumberFormat="1" applyFont="1" applyFill="1" applyBorder="1" applyAlignment="1" applyProtection="1">
      <alignment horizontal="center" vertical="center" wrapText="1"/>
      <protection locked="0"/>
    </xf>
    <xf numFmtId="0" fontId="34" fillId="7" borderId="21" xfId="38" applyNumberFormat="1" applyFont="1" applyFill="1" applyBorder="1" applyAlignment="1" applyProtection="1">
      <alignment horizontal="center" vertical="center" wrapText="1"/>
      <protection locked="0"/>
    </xf>
    <xf numFmtId="4" fontId="34" fillId="7" borderId="21" xfId="38" applyNumberFormat="1" applyFont="1" applyFill="1" applyBorder="1" applyAlignment="1" applyProtection="1">
      <alignment horizontal="center" vertical="center" wrapText="1"/>
      <protection locked="0"/>
    </xf>
    <xf numFmtId="0" fontId="34" fillId="7" borderId="21" xfId="8" applyFont="1" applyFill="1" applyBorder="1" applyAlignment="1">
      <alignment horizontal="center" vertical="center" wrapText="1"/>
    </xf>
    <xf numFmtId="0" fontId="34" fillId="7" borderId="21" xfId="26" applyNumberFormat="1" applyFont="1" applyFill="1" applyBorder="1" applyAlignment="1" applyProtection="1">
      <alignment horizontal="center" vertical="center" wrapText="1"/>
      <protection locked="0"/>
    </xf>
    <xf numFmtId="0" fontId="34" fillId="7" borderId="21" xfId="26" applyNumberFormat="1" applyFont="1" applyFill="1" applyBorder="1" applyAlignment="1">
      <alignment horizontal="center" vertical="center" wrapText="1"/>
    </xf>
    <xf numFmtId="0" fontId="34" fillId="7" borderId="21" xfId="26" quotePrefix="1" applyNumberFormat="1" applyFont="1" applyFill="1" applyBorder="1" applyAlignment="1" applyProtection="1">
      <alignment horizontal="center" vertical="center" wrapText="1"/>
      <protection locked="0"/>
    </xf>
    <xf numFmtId="4" fontId="34" fillId="7" borderId="21" xfId="26" applyNumberFormat="1" applyFont="1" applyFill="1" applyBorder="1" applyAlignment="1" applyProtection="1">
      <alignment horizontal="center" vertical="center" wrapText="1"/>
      <protection locked="0"/>
    </xf>
    <xf numFmtId="1" fontId="34" fillId="7" borderId="21" xfId="26" applyNumberFormat="1" applyFont="1" applyFill="1" applyBorder="1" applyAlignment="1" applyProtection="1">
      <alignment horizontal="center" vertical="center" wrapText="1"/>
      <protection locked="0"/>
    </xf>
    <xf numFmtId="0" fontId="34" fillId="7" borderId="0" xfId="0" applyFont="1" applyFill="1" applyBorder="1" applyAlignment="1">
      <alignment horizontal="center" vertical="center" wrapText="1"/>
    </xf>
    <xf numFmtId="0" fontId="34" fillId="7" borderId="21" xfId="41" applyFont="1" applyFill="1" applyBorder="1" applyAlignment="1">
      <alignment horizontal="center" vertical="center" wrapText="1"/>
    </xf>
    <xf numFmtId="1" fontId="34" fillId="7" borderId="21" xfId="23" applyNumberFormat="1" applyFont="1" applyFill="1" applyBorder="1" applyAlignment="1">
      <alignment horizontal="center" vertical="center" wrapText="1"/>
    </xf>
    <xf numFmtId="0" fontId="34" fillId="7" borderId="21" xfId="30" applyNumberFormat="1" applyFont="1" applyFill="1" applyBorder="1" applyAlignment="1" applyProtection="1">
      <alignment horizontal="center" vertical="center" wrapText="1"/>
      <protection locked="0"/>
    </xf>
    <xf numFmtId="4" fontId="34" fillId="7" borderId="21" xfId="32" applyNumberFormat="1" applyFont="1" applyFill="1" applyBorder="1" applyAlignment="1">
      <alignment horizontal="center" vertical="center" wrapText="1"/>
    </xf>
    <xf numFmtId="4" fontId="34" fillId="7" borderId="21" xfId="32" applyNumberFormat="1" applyFont="1" applyFill="1" applyBorder="1" applyAlignment="1" applyProtection="1">
      <alignment horizontal="center" vertical="center" wrapText="1"/>
      <protection locked="0"/>
    </xf>
    <xf numFmtId="1" fontId="34" fillId="7" borderId="21" xfId="32" applyNumberFormat="1" applyFont="1" applyFill="1" applyBorder="1" applyAlignment="1">
      <alignment horizontal="center" vertical="center" wrapText="1"/>
    </xf>
    <xf numFmtId="0" fontId="34" fillId="7" borderId="21" xfId="32" applyNumberFormat="1" applyFont="1" applyFill="1" applyBorder="1" applyAlignment="1" applyProtection="1">
      <alignment horizontal="center" vertical="center" wrapText="1"/>
      <protection locked="0"/>
    </xf>
    <xf numFmtId="49" fontId="34" fillId="7" borderId="21" xfId="32" applyNumberFormat="1" applyFont="1" applyFill="1" applyBorder="1" applyAlignment="1" applyProtection="1">
      <alignment horizontal="center" vertical="center" wrapText="1"/>
      <protection locked="0"/>
    </xf>
    <xf numFmtId="0" fontId="34" fillId="7" borderId="21" xfId="32" applyNumberFormat="1" applyFont="1" applyFill="1" applyBorder="1" applyAlignment="1" applyProtection="1">
      <alignment horizontal="center" vertical="center" wrapText="1" shrinkToFit="1"/>
      <protection locked="0"/>
    </xf>
    <xf numFmtId="0" fontId="34" fillId="7" borderId="21" xfId="38" applyNumberFormat="1" applyFont="1" applyFill="1" applyBorder="1" applyAlignment="1">
      <alignment horizontal="center" vertical="center" wrapText="1"/>
    </xf>
    <xf numFmtId="0" fontId="37" fillId="7" borderId="21" xfId="5" applyNumberFormat="1" applyFont="1" applyFill="1" applyBorder="1" applyAlignment="1" applyProtection="1">
      <alignment horizontal="center" vertical="center" wrapText="1"/>
      <protection locked="0"/>
    </xf>
    <xf numFmtId="0" fontId="37" fillId="7" borderId="21" xfId="5" applyNumberFormat="1" applyFont="1" applyFill="1" applyBorder="1" applyAlignment="1" applyProtection="1">
      <alignment horizontal="center" vertical="center" wrapText="1"/>
    </xf>
    <xf numFmtId="0" fontId="43" fillId="7" borderId="21" xfId="27" applyFont="1" applyFill="1" applyBorder="1" applyAlignment="1">
      <alignment horizontal="center" vertical="center" wrapText="1"/>
    </xf>
    <xf numFmtId="3" fontId="44" fillId="7" borderId="21" xfId="27" applyNumberFormat="1" applyFont="1" applyFill="1" applyBorder="1" applyAlignment="1">
      <alignment horizontal="center" vertical="center" wrapText="1"/>
    </xf>
    <xf numFmtId="4" fontId="43" fillId="7" borderId="21" xfId="27" applyNumberFormat="1" applyFont="1" applyFill="1" applyBorder="1" applyAlignment="1">
      <alignment horizontal="center" vertical="center" wrapText="1"/>
    </xf>
    <xf numFmtId="2" fontId="34" fillId="7" borderId="21" xfId="29" applyNumberFormat="1" applyFont="1" applyFill="1" applyBorder="1" applyAlignment="1" applyProtection="1">
      <alignment horizontal="center" vertical="center" wrapText="1"/>
    </xf>
    <xf numFmtId="10" fontId="34" fillId="7" borderId="21" xfId="0" applyNumberFormat="1" applyFont="1" applyFill="1" applyBorder="1" applyAlignment="1">
      <alignment horizontal="center" vertical="center" wrapText="1"/>
    </xf>
    <xf numFmtId="0" fontId="34" fillId="7" borderId="0" xfId="0" applyFont="1" applyFill="1" applyAlignment="1" applyProtection="1">
      <alignment horizontal="center" vertical="center" wrapText="1"/>
      <protection locked="0"/>
    </xf>
    <xf numFmtId="0" fontId="44" fillId="7" borderId="21" xfId="27" applyFont="1" applyFill="1" applyBorder="1" applyAlignment="1">
      <alignment horizontal="center" vertical="center" wrapText="1"/>
    </xf>
    <xf numFmtId="3" fontId="34" fillId="7" borderId="21" xfId="27" applyNumberFormat="1" applyFont="1" applyFill="1" applyBorder="1" applyAlignment="1">
      <alignment horizontal="center" vertical="center" wrapText="1"/>
    </xf>
    <xf numFmtId="0" fontId="46" fillId="7" borderId="21" xfId="0" applyFont="1" applyFill="1" applyBorder="1" applyAlignment="1" applyProtection="1">
      <alignment horizontal="center" vertical="center" wrapText="1"/>
      <protection locked="0"/>
    </xf>
    <xf numFmtId="4" fontId="44" fillId="7" borderId="21" xfId="27" applyNumberFormat="1" applyFont="1" applyFill="1" applyBorder="1" applyAlignment="1">
      <alignment horizontal="center" vertical="center" wrapText="1"/>
    </xf>
    <xf numFmtId="170" fontId="34" fillId="7" borderId="21" xfId="0" applyNumberFormat="1" applyFont="1" applyFill="1" applyBorder="1" applyAlignment="1">
      <alignment horizontal="center" vertical="center" wrapText="1"/>
    </xf>
    <xf numFmtId="173" fontId="34" fillId="7" borderId="21" xfId="0" applyNumberFormat="1" applyFont="1" applyFill="1" applyBorder="1" applyAlignment="1">
      <alignment horizontal="center" vertical="center" wrapText="1"/>
    </xf>
    <xf numFmtId="4" fontId="34" fillId="7" borderId="21" xfId="29" applyNumberFormat="1" applyFont="1" applyFill="1" applyBorder="1" applyAlignment="1" applyProtection="1">
      <alignment horizontal="center" vertical="center" wrapText="1"/>
    </xf>
    <xf numFmtId="9" fontId="34" fillId="7" borderId="21" xfId="23" applyFont="1" applyFill="1" applyBorder="1" applyAlignment="1">
      <alignment horizontal="center" vertical="center" wrapText="1"/>
    </xf>
    <xf numFmtId="4" fontId="34" fillId="7" borderId="21" xfId="27" applyNumberFormat="1" applyFont="1" applyFill="1" applyBorder="1" applyAlignment="1">
      <alignment horizontal="center" vertical="center" wrapText="1"/>
    </xf>
    <xf numFmtId="0" fontId="34" fillId="7" borderId="21" xfId="16" applyFont="1" applyFill="1" applyBorder="1" applyAlignment="1" applyProtection="1">
      <alignment horizontal="center" vertical="center" wrapText="1"/>
      <protection locked="0"/>
    </xf>
    <xf numFmtId="2" fontId="43" fillId="7" borderId="21" xfId="27" applyNumberFormat="1" applyFont="1" applyFill="1" applyBorder="1" applyAlignment="1">
      <alignment horizontal="center" vertical="center" wrapText="1"/>
    </xf>
    <xf numFmtId="0" fontId="46" fillId="7" borderId="21" xfId="0" applyFont="1" applyFill="1" applyBorder="1" applyAlignment="1">
      <alignment horizontal="center" vertical="center" wrapText="1"/>
    </xf>
    <xf numFmtId="0" fontId="34" fillId="15" borderId="21" xfId="0" applyFont="1" applyFill="1" applyBorder="1" applyAlignment="1" applyProtection="1">
      <alignment horizontal="center" vertical="center" wrapText="1"/>
      <protection locked="0"/>
    </xf>
    <xf numFmtId="4" fontId="34" fillId="15" borderId="21" xfId="0" applyNumberFormat="1" applyFont="1" applyFill="1" applyBorder="1" applyAlignment="1">
      <alignment horizontal="center" vertical="center" wrapText="1"/>
    </xf>
    <xf numFmtId="0" fontId="37" fillId="15" borderId="21" xfId="5" applyNumberFormat="1" applyFont="1" applyFill="1" applyBorder="1" applyAlignment="1" applyProtection="1">
      <alignment horizontal="center" vertical="center" wrapText="1"/>
    </xf>
    <xf numFmtId="0" fontId="34" fillId="15" borderId="21" xfId="0" applyFont="1" applyFill="1" applyBorder="1" applyAlignment="1">
      <alignment horizontal="center" vertical="center" wrapText="1"/>
    </xf>
    <xf numFmtId="176" fontId="34" fillId="15" borderId="21" xfId="0" applyNumberFormat="1" applyFont="1" applyFill="1" applyBorder="1" applyAlignment="1">
      <alignment horizontal="center" vertical="center" wrapText="1"/>
    </xf>
    <xf numFmtId="1" fontId="34" fillId="15" borderId="21" xfId="0" applyNumberFormat="1" applyFont="1" applyFill="1" applyBorder="1" applyAlignment="1">
      <alignment horizontal="center" vertical="center" wrapText="1"/>
    </xf>
    <xf numFmtId="0" fontId="37" fillId="7" borderId="21" xfId="29" applyFont="1" applyFill="1" applyBorder="1" applyAlignment="1" applyProtection="1">
      <alignment horizontal="center" vertical="center" wrapText="1"/>
      <protection locked="0"/>
    </xf>
    <xf numFmtId="10" fontId="34" fillId="7" borderId="21" xfId="0" applyNumberFormat="1" applyFont="1" applyFill="1" applyBorder="1" applyAlignment="1" applyProtection="1">
      <alignment horizontal="center" vertical="center" wrapText="1"/>
      <protection locked="0"/>
    </xf>
    <xf numFmtId="1" fontId="34" fillId="7" borderId="21" xfId="28" applyNumberFormat="1" applyFont="1" applyFill="1" applyBorder="1" applyAlignment="1">
      <alignment horizontal="center" vertical="center" wrapText="1"/>
    </xf>
    <xf numFmtId="2" fontId="34" fillId="7" borderId="21" xfId="28" applyNumberFormat="1" applyFont="1" applyFill="1" applyBorder="1" applyAlignment="1">
      <alignment horizontal="center" vertical="center" wrapText="1"/>
    </xf>
    <xf numFmtId="4" fontId="34" fillId="7" borderId="21" xfId="28" applyNumberFormat="1" applyFont="1" applyFill="1" applyBorder="1" applyAlignment="1">
      <alignment horizontal="center" vertical="center" wrapText="1"/>
    </xf>
    <xf numFmtId="0" fontId="34" fillId="16" borderId="21" xfId="0" applyFont="1" applyFill="1" applyBorder="1" applyAlignment="1">
      <alignment horizontal="center" vertical="center" wrapText="1"/>
    </xf>
    <xf numFmtId="49" fontId="34" fillId="7" borderId="21" xfId="42" applyNumberFormat="1" applyFont="1" applyFill="1" applyBorder="1" applyAlignment="1">
      <alignment horizontal="center" vertical="center" wrapText="1"/>
    </xf>
    <xf numFmtId="0" fontId="37" fillId="7" borderId="21" xfId="29" applyFont="1" applyFill="1" applyBorder="1" applyAlignment="1">
      <alignment horizontal="center" vertical="center" wrapText="1"/>
      <protection locked="0"/>
    </xf>
    <xf numFmtId="0" fontId="34" fillId="7" borderId="21" xfId="23" applyNumberFormat="1" applyFont="1" applyFill="1" applyBorder="1" applyAlignment="1">
      <alignment horizontal="center" vertical="center" wrapText="1"/>
    </xf>
    <xf numFmtId="0" fontId="34" fillId="7" borderId="21" xfId="29" applyFont="1" applyFill="1" applyBorder="1" applyAlignment="1" applyProtection="1">
      <alignment horizontal="center" vertical="center" wrapText="1"/>
      <protection locked="0"/>
    </xf>
    <xf numFmtId="0" fontId="34" fillId="0" borderId="0" xfId="0" applyNumberFormat="1" applyFont="1" applyFill="1" applyBorder="1" applyAlignment="1" applyProtection="1">
      <alignment horizontal="right" wrapText="1"/>
      <protection locked="0"/>
    </xf>
    <xf numFmtId="49" fontId="34" fillId="0" borderId="0" xfId="0" applyNumberFormat="1" applyFont="1" applyFill="1" applyBorder="1" applyAlignment="1" applyProtection="1">
      <alignment horizontal="right" wrapText="1"/>
      <protection locked="0"/>
    </xf>
    <xf numFmtId="4" fontId="34" fillId="0" borderId="0" xfId="0" applyNumberFormat="1" applyFont="1" applyFill="1" applyBorder="1" applyAlignment="1" applyProtection="1">
      <alignment horizontal="right" wrapText="1"/>
      <protection locked="0"/>
    </xf>
    <xf numFmtId="2" fontId="34" fillId="0" borderId="0" xfId="0" applyNumberFormat="1" applyFont="1" applyFill="1" applyBorder="1" applyAlignment="1" applyProtection="1">
      <alignment horizontal="right" wrapText="1"/>
      <protection locked="0"/>
    </xf>
    <xf numFmtId="0" fontId="35" fillId="0" borderId="0" xfId="0" applyNumberFormat="1" applyFont="1" applyFill="1" applyBorder="1" applyAlignment="1" applyProtection="1"/>
    <xf numFmtId="0" fontId="43" fillId="7" borderId="21" xfId="8" applyNumberFormat="1" applyFont="1" applyFill="1" applyBorder="1" applyAlignment="1" applyProtection="1">
      <alignment horizontal="center" vertical="center" wrapText="1"/>
    </xf>
    <xf numFmtId="0" fontId="52" fillId="11" borderId="21" xfId="0" applyNumberFormat="1" applyFont="1" applyFill="1" applyBorder="1" applyAlignment="1" applyProtection="1">
      <alignment horizontal="center" vertical="center" wrapText="1"/>
    </xf>
    <xf numFmtId="4" fontId="52" fillId="11" borderId="21" xfId="0" applyNumberFormat="1" applyFont="1" applyFill="1" applyBorder="1" applyAlignment="1" applyProtection="1">
      <alignment horizontal="center" vertical="center" wrapText="1"/>
    </xf>
    <xf numFmtId="0" fontId="52" fillId="11" borderId="0" xfId="0" applyNumberFormat="1" applyFont="1" applyFill="1" applyAlignment="1" applyProtection="1">
      <alignment horizontal="center" vertical="center" wrapText="1"/>
    </xf>
    <xf numFmtId="0" fontId="34" fillId="7" borderId="21" xfId="30" applyFont="1" applyFill="1" applyBorder="1" applyAlignment="1">
      <alignment horizontal="center" vertical="center" wrapText="1"/>
    </xf>
    <xf numFmtId="0" fontId="12" fillId="3" borderId="0" xfId="7" applyNumberFormat="1" applyFont="1" applyFill="1" applyBorder="1" applyAlignment="1" applyProtection="1">
      <alignment horizontal="left" vertical="center"/>
    </xf>
    <xf numFmtId="0" fontId="34" fillId="7" borderId="22" xfId="30" applyFont="1" applyFill="1" applyBorder="1" applyAlignment="1">
      <alignment horizontal="center" vertical="center" wrapText="1"/>
    </xf>
    <xf numFmtId="0" fontId="34" fillId="7" borderId="20" xfId="30" applyFont="1" applyFill="1" applyBorder="1" applyAlignment="1">
      <alignment horizontal="center" vertical="center" wrapText="1"/>
    </xf>
    <xf numFmtId="3" fontId="34" fillId="7" borderId="22" xfId="30" applyNumberFormat="1" applyFont="1" applyFill="1" applyBorder="1" applyAlignment="1">
      <alignment horizontal="center" vertical="center" wrapText="1"/>
    </xf>
    <xf numFmtId="3" fontId="34" fillId="7" borderId="20" xfId="30" applyNumberFormat="1" applyFont="1" applyFill="1" applyBorder="1" applyAlignment="1">
      <alignment horizontal="center" vertical="center" wrapText="1"/>
    </xf>
    <xf numFmtId="4" fontId="34" fillId="7" borderId="22" xfId="30" applyNumberFormat="1" applyFont="1" applyFill="1" applyBorder="1" applyAlignment="1">
      <alignment horizontal="center" vertical="center" wrapText="1"/>
    </xf>
    <xf numFmtId="4" fontId="34" fillId="7" borderId="20" xfId="30" applyNumberFormat="1" applyFont="1" applyFill="1" applyBorder="1" applyAlignment="1">
      <alignment horizontal="center" vertical="center" wrapText="1"/>
    </xf>
    <xf numFmtId="2" fontId="34" fillId="7" borderId="22" xfId="30" applyNumberFormat="1" applyFont="1" applyFill="1" applyBorder="1" applyAlignment="1">
      <alignment horizontal="center" vertical="center" wrapText="1"/>
    </xf>
    <xf numFmtId="2" fontId="34" fillId="7" borderId="20" xfId="30" applyNumberFormat="1" applyFont="1" applyFill="1" applyBorder="1" applyAlignment="1">
      <alignment horizontal="center" vertical="center" wrapText="1"/>
    </xf>
    <xf numFmtId="0" fontId="34" fillId="7" borderId="9" xfId="30" applyFont="1" applyFill="1" applyBorder="1" applyAlignment="1">
      <alignment horizontal="center" vertical="center" wrapText="1"/>
    </xf>
    <xf numFmtId="4" fontId="34" fillId="7" borderId="9" xfId="30" applyNumberFormat="1" applyFont="1" applyFill="1" applyBorder="1" applyAlignment="1">
      <alignment horizontal="center" vertical="center" wrapText="1"/>
    </xf>
    <xf numFmtId="0" fontId="34" fillId="7" borderId="21" xfId="30" applyFont="1" applyFill="1" applyBorder="1" applyAlignment="1">
      <alignment horizontal="center" vertical="center" wrapText="1"/>
    </xf>
    <xf numFmtId="0" fontId="35" fillId="6" borderId="23" xfId="0" applyNumberFormat="1" applyFont="1" applyFill="1" applyBorder="1" applyAlignment="1" applyProtection="1">
      <alignment horizontal="center" vertical="center" wrapText="1"/>
      <protection locked="0"/>
    </xf>
    <xf numFmtId="0" fontId="35" fillId="6" borderId="1" xfId="0" applyNumberFormat="1" applyFont="1" applyFill="1" applyBorder="1" applyAlignment="1" applyProtection="1">
      <alignment horizontal="center" vertical="center" wrapText="1"/>
      <protection locked="0"/>
    </xf>
    <xf numFmtId="0" fontId="35" fillId="6" borderId="24" xfId="0" applyNumberFormat="1" applyFont="1" applyFill="1" applyBorder="1" applyAlignment="1" applyProtection="1">
      <alignment horizontal="center" vertical="center" wrapText="1"/>
      <protection locked="0"/>
    </xf>
    <xf numFmtId="0" fontId="35" fillId="2" borderId="6" xfId="0" applyNumberFormat="1" applyFont="1" applyFill="1" applyBorder="1" applyAlignment="1" applyProtection="1">
      <alignment horizontal="center" vertical="center" wrapText="1"/>
      <protection locked="0"/>
    </xf>
    <xf numFmtId="0" fontId="35" fillId="2" borderId="9" xfId="0" applyNumberFormat="1" applyFont="1" applyFill="1" applyBorder="1" applyAlignment="1" applyProtection="1">
      <alignment horizontal="center" vertical="center" wrapText="1"/>
      <protection locked="0"/>
    </xf>
    <xf numFmtId="0" fontId="35" fillId="2" borderId="9" xfId="0" applyNumberFormat="1" applyFont="1" applyFill="1" applyBorder="1" applyAlignment="1" applyProtection="1">
      <alignment horizontal="center" vertical="center" wrapText="1"/>
    </xf>
    <xf numFmtId="0" fontId="35" fillId="8" borderId="6" xfId="0" applyNumberFormat="1" applyFont="1" applyFill="1" applyBorder="1" applyAlignment="1" applyProtection="1">
      <alignment horizontal="center" vertical="center" wrapText="1"/>
      <protection locked="0"/>
    </xf>
    <xf numFmtId="0" fontId="35" fillId="8" borderId="9" xfId="0" applyNumberFormat="1" applyFont="1" applyFill="1" applyBorder="1" applyAlignment="1" applyProtection="1">
      <alignment horizontal="center" vertical="center" wrapText="1"/>
      <protection locked="0"/>
    </xf>
    <xf numFmtId="0" fontId="44" fillId="7" borderId="21" xfId="30" applyFont="1" applyFill="1" applyBorder="1" applyAlignment="1">
      <alignment horizontal="center" vertical="center" wrapText="1"/>
    </xf>
    <xf numFmtId="0" fontId="35" fillId="2" borderId="10" xfId="0" applyNumberFormat="1" applyFont="1" applyFill="1" applyBorder="1" applyAlignment="1" applyProtection="1">
      <alignment horizontal="left" vertical="center" wrapText="1"/>
      <protection locked="0"/>
    </xf>
    <xf numFmtId="0" fontId="35" fillId="2" borderId="11" xfId="0" applyNumberFormat="1" applyFont="1" applyFill="1" applyBorder="1" applyAlignment="1" applyProtection="1">
      <alignment horizontal="left" vertical="center" wrapText="1"/>
      <protection locked="0"/>
    </xf>
    <xf numFmtId="0" fontId="35" fillId="2" borderId="12" xfId="0" applyNumberFormat="1" applyFont="1" applyFill="1" applyBorder="1" applyAlignment="1" applyProtection="1">
      <alignment horizontal="left" vertical="center" wrapText="1"/>
      <protection locked="0"/>
    </xf>
    <xf numFmtId="0" fontId="35" fillId="3" borderId="6" xfId="0" applyNumberFormat="1" applyFont="1" applyFill="1" applyBorder="1" applyAlignment="1" applyProtection="1">
      <alignment horizontal="center" vertical="center" wrapText="1"/>
    </xf>
    <xf numFmtId="0" fontId="35" fillId="3" borderId="9" xfId="0" applyNumberFormat="1" applyFont="1" applyFill="1" applyBorder="1" applyAlignment="1" applyProtection="1">
      <alignment horizontal="center" vertical="center" wrapText="1"/>
    </xf>
    <xf numFmtId="0" fontId="35" fillId="3" borderId="6" xfId="0" applyNumberFormat="1" applyFont="1" applyFill="1" applyBorder="1" applyAlignment="1" applyProtection="1">
      <alignment horizontal="center" vertical="center" wrapText="1"/>
      <protection locked="0"/>
    </xf>
    <xf numFmtId="0" fontId="35" fillId="3" borderId="9" xfId="0" applyNumberFormat="1" applyFont="1" applyFill="1" applyBorder="1" applyAlignment="1" applyProtection="1">
      <alignment horizontal="center" vertical="center" wrapText="1"/>
      <protection locked="0"/>
    </xf>
    <xf numFmtId="0" fontId="35" fillId="3" borderId="16" xfId="0" applyNumberFormat="1" applyFont="1" applyFill="1" applyBorder="1" applyAlignment="1" applyProtection="1">
      <alignment horizontal="center" vertical="center" wrapText="1"/>
    </xf>
    <xf numFmtId="0" fontId="35" fillId="3" borderId="2" xfId="0" applyNumberFormat="1" applyFont="1" applyFill="1" applyBorder="1" applyAlignment="1" applyProtection="1">
      <alignment horizontal="center" vertical="center" wrapText="1"/>
    </xf>
    <xf numFmtId="4" fontId="35" fillId="2" borderId="22" xfId="0" applyNumberFormat="1" applyFont="1" applyFill="1" applyBorder="1" applyAlignment="1" applyProtection="1">
      <alignment horizontal="center" vertical="center" wrapText="1"/>
    </xf>
    <xf numFmtId="4" fontId="35" fillId="2" borderId="20" xfId="0" applyNumberFormat="1" applyFont="1" applyFill="1" applyBorder="1" applyAlignment="1" applyProtection="1">
      <alignment horizontal="center" vertical="center" wrapText="1"/>
    </xf>
    <xf numFmtId="49" fontId="35" fillId="2" borderId="9" xfId="0" applyNumberFormat="1" applyFont="1" applyFill="1" applyBorder="1" applyAlignment="1" applyProtection="1">
      <alignment horizontal="center" vertical="center" wrapText="1"/>
    </xf>
    <xf numFmtId="0" fontId="35" fillId="0" borderId="0" xfId="0" applyNumberFormat="1" applyFont="1" applyFill="1" applyBorder="1" applyAlignment="1" applyProtection="1">
      <alignment horizontal="center"/>
      <protection locked="0"/>
    </xf>
    <xf numFmtId="0" fontId="35" fillId="3" borderId="10" xfId="0" applyNumberFormat="1" applyFont="1" applyFill="1" applyBorder="1" applyAlignment="1" applyProtection="1">
      <alignment horizontal="center" vertical="center" wrapText="1"/>
      <protection locked="0"/>
    </xf>
    <xf numFmtId="0" fontId="35" fillId="3" borderId="11" xfId="0" applyNumberFormat="1" applyFont="1" applyFill="1" applyBorder="1" applyAlignment="1" applyProtection="1">
      <alignment horizontal="center" vertical="center" wrapText="1"/>
      <protection locked="0"/>
    </xf>
    <xf numFmtId="0" fontId="35" fillId="3" borderId="12" xfId="0" applyNumberFormat="1" applyFont="1" applyFill="1" applyBorder="1" applyAlignment="1" applyProtection="1">
      <alignment horizontal="center" vertical="center" wrapText="1"/>
      <protection locked="0"/>
    </xf>
    <xf numFmtId="0" fontId="35" fillId="3" borderId="3" xfId="0" applyNumberFormat="1" applyFont="1" applyFill="1" applyBorder="1" applyAlignment="1" applyProtection="1">
      <alignment horizontal="center" vertical="center" wrapText="1"/>
      <protection locked="0"/>
    </xf>
    <xf numFmtId="0" fontId="35" fillId="3" borderId="14" xfId="0" applyNumberFormat="1" applyFont="1" applyFill="1" applyBorder="1" applyAlignment="1" applyProtection="1">
      <alignment horizontal="center" vertical="center" wrapText="1"/>
    </xf>
    <xf numFmtId="0" fontId="35" fillId="3" borderId="3" xfId="0" applyNumberFormat="1" applyFont="1" applyFill="1" applyBorder="1" applyAlignment="1" applyProtection="1">
      <alignment horizontal="center" vertical="center" wrapText="1"/>
    </xf>
    <xf numFmtId="0" fontId="35" fillId="8" borderId="10" xfId="0" applyNumberFormat="1" applyFont="1" applyFill="1" applyBorder="1" applyAlignment="1" applyProtection="1">
      <alignment horizontal="center" vertical="center" wrapText="1"/>
    </xf>
    <xf numFmtId="0" fontId="35" fillId="8" borderId="11" xfId="0" applyNumberFormat="1" applyFont="1" applyFill="1" applyBorder="1" applyAlignment="1" applyProtection="1">
      <alignment horizontal="center" vertical="center" wrapText="1"/>
    </xf>
    <xf numFmtId="0" fontId="35" fillId="8" borderId="12" xfId="0" applyNumberFormat="1" applyFont="1" applyFill="1" applyBorder="1" applyAlignment="1" applyProtection="1">
      <alignment horizontal="center" vertical="center" wrapText="1"/>
    </xf>
    <xf numFmtId="17" fontId="35" fillId="5" borderId="21" xfId="0" applyNumberFormat="1" applyFont="1" applyFill="1" applyBorder="1" applyAlignment="1" applyProtection="1">
      <alignment horizontal="left" vertical="center" wrapText="1"/>
    </xf>
    <xf numFmtId="0" fontId="35" fillId="6" borderId="13" xfId="0" applyNumberFormat="1" applyFont="1" applyFill="1" applyBorder="1" applyAlignment="1" applyProtection="1">
      <alignment horizontal="center" vertical="center" wrapText="1"/>
      <protection locked="0"/>
    </xf>
    <xf numFmtId="0" fontId="17" fillId="0" borderId="15" xfId="8" applyNumberFormat="1" applyFont="1" applyFill="1" applyBorder="1" applyAlignment="1" applyProtection="1">
      <alignment horizontal="left" vertical="top" wrapText="1"/>
    </xf>
    <xf numFmtId="0" fontId="17" fillId="0" borderId="0" xfId="8" applyNumberFormat="1" applyFont="1" applyFill="1" applyBorder="1" applyAlignment="1" applyProtection="1">
      <alignment horizontal="left" vertical="top" wrapText="1"/>
    </xf>
  </cellXfs>
  <cellStyles count="43">
    <cellStyle name="Comma 2" xfId="2" xr:uid="{00000000-0005-0000-0000-000001000000}"/>
    <cellStyle name="Dobro" xfId="22" builtinId="26"/>
    <cellStyle name="Excel Built-in Explanatory Text" xfId="3" xr:uid="{00000000-0005-0000-0000-000002000000}"/>
    <cellStyle name="Excel Built-in Neutral" xfId="25" xr:uid="{F2A641E2-B6FA-48D6-B448-0FB3DF6B458B}"/>
    <cellStyle name="Hiperpovezava" xfId="5" builtinId="8"/>
    <cellStyle name="Hiperpovezava 2" xfId="29" xr:uid="{00000000-0005-0000-0000-000046000000}"/>
    <cellStyle name="Hyperlink 2" xfId="6" xr:uid="{00000000-0005-0000-0000-000005000000}"/>
    <cellStyle name="Navadno" xfId="0" builtinId="0"/>
    <cellStyle name="Navadno 2" xfId="7" xr:uid="{00000000-0005-0000-0000-000006000000}"/>
    <cellStyle name="Navadno 2 2" xfId="30" xr:uid="{00000000-0005-0000-0000-000048000000}"/>
    <cellStyle name="Navadno 2 3" xfId="35" xr:uid="{554367E7-C9B7-4A7F-9FF6-228A9279AFC0}"/>
    <cellStyle name="Navadno 2 4 2" xfId="36" xr:uid="{0EA74849-34CB-408C-BC63-8095A8359425}"/>
    <cellStyle name="Navadno 3" xfId="26" xr:uid="{4E07991E-D9CD-4D93-A736-E989E9D9FD7E}"/>
    <cellStyle name="Navadno 3 2" xfId="31" xr:uid="{00000000-0005-0000-0000-000049000000}"/>
    <cellStyle name="Navadno 4" xfId="28" xr:uid="{00000000-0005-0000-0000-000047000000}"/>
    <cellStyle name="Navadno_List1" xfId="42" xr:uid="{7ABDCD27-E82C-4702-802B-C5AB0820569E}"/>
    <cellStyle name="Nevtralno" xfId="24" builtinId="28"/>
    <cellStyle name="Normal 2" xfId="8" xr:uid="{00000000-0005-0000-0000-000008000000}"/>
    <cellStyle name="Normal 2 2" xfId="9" xr:uid="{00000000-0005-0000-0000-000009000000}"/>
    <cellStyle name="Normal 2 2 2" xfId="10" xr:uid="{00000000-0005-0000-0000-00000A000000}"/>
    <cellStyle name="Normal 2 2 3" xfId="11" xr:uid="{00000000-0005-0000-0000-00000B000000}"/>
    <cellStyle name="Normal 2 2 4" xfId="12" xr:uid="{00000000-0005-0000-0000-00000C000000}"/>
    <cellStyle name="Normal 2 3" xfId="13" xr:uid="{00000000-0005-0000-0000-00000D000000}"/>
    <cellStyle name="Normal 2 4" xfId="14" xr:uid="{00000000-0005-0000-0000-00000E000000}"/>
    <cellStyle name="Normal 2 5" xfId="15" xr:uid="{00000000-0005-0000-0000-00000F000000}"/>
    <cellStyle name="Normal 2 8 2 2" xfId="27" xr:uid="{30E8F736-4532-4B29-ABA4-AF8747A67A24}"/>
    <cellStyle name="Normal 3" xfId="16" xr:uid="{00000000-0005-0000-0000-000010000000}"/>
    <cellStyle name="Normal 3 2" xfId="17" xr:uid="{00000000-0005-0000-0000-000011000000}"/>
    <cellStyle name="Normal 3 2 2" xfId="40" xr:uid="{95B97EA0-6D7E-4244-AB1B-2512699B1844}"/>
    <cellStyle name="Normal 3 3" xfId="32" xr:uid="{00000000-0005-0000-0000-00004A000000}"/>
    <cellStyle name="Normal 4" xfId="18" xr:uid="{00000000-0005-0000-0000-000012000000}"/>
    <cellStyle name="Normal 4 2" xfId="38" xr:uid="{9C5BC3F2-9BDF-4038-AC96-C590E2724C45}"/>
    <cellStyle name="Normal 5" xfId="19" xr:uid="{00000000-0005-0000-0000-000013000000}"/>
    <cellStyle name="Normal 5 2" xfId="20" xr:uid="{00000000-0005-0000-0000-000014000000}"/>
    <cellStyle name="Normal 5 2 2" xfId="21" xr:uid="{00000000-0005-0000-0000-000015000000}"/>
    <cellStyle name="Normal 7" xfId="39" xr:uid="{6395C7EC-6722-46C7-B7A3-CCDA47CEE437}"/>
    <cellStyle name="Normal_centri-plani-2000-IC Planta" xfId="37" xr:uid="{724E6807-9B38-4BDD-ACD8-E84F296A8237}"/>
    <cellStyle name="Normal_List1" xfId="41" xr:uid="{90CFF634-7A8E-4401-8EF3-90C6E0BE8643}"/>
    <cellStyle name="Odstotek" xfId="23" builtinId="5"/>
    <cellStyle name="Odstotek 2" xfId="33" xr:uid="{00000000-0005-0000-0000-00004B000000}"/>
    <cellStyle name="Pojasnjevalno besedilo" xfId="4" builtinId="53"/>
    <cellStyle name="Valuta 2" xfId="34" xr:uid="{00000000-0005-0000-0000-00004C000000}"/>
    <cellStyle name="Vejica" xfId="1" builtinId="3"/>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oneCellAnchor>
    <xdr:from>
      <xdr:col>8</xdr:col>
      <xdr:colOff>556557</xdr:colOff>
      <xdr:row>1267</xdr:row>
      <xdr:rowOff>0</xdr:rowOff>
    </xdr:from>
    <xdr:ext cx="184731" cy="264560"/>
    <xdr:sp macro="" textlink="">
      <xdr:nvSpPr>
        <xdr:cNvPr id="2" name="PoljeZBesedilom 2">
          <a:extLst>
            <a:ext uri="{FF2B5EF4-FFF2-40B4-BE49-F238E27FC236}">
              <a16:creationId xmlns:a16="http://schemas.microsoft.com/office/drawing/2014/main" id="{990C5FAD-D378-400F-B4B0-3162803BC1B4}"/>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 name="PoljeZBesedilom 2">
          <a:extLst>
            <a:ext uri="{FF2B5EF4-FFF2-40B4-BE49-F238E27FC236}">
              <a16:creationId xmlns:a16="http://schemas.microsoft.com/office/drawing/2014/main" id="{2FF97CA0-DD4E-4C79-BC31-ACAB5D796A9A}"/>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 name="PoljeZBesedilom 2">
          <a:extLst>
            <a:ext uri="{FF2B5EF4-FFF2-40B4-BE49-F238E27FC236}">
              <a16:creationId xmlns:a16="http://schemas.microsoft.com/office/drawing/2014/main" id="{827E8431-EAA6-4F30-BC8B-91EDFAF9E1D7}"/>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 name="PoljeZBesedilom 2">
          <a:extLst>
            <a:ext uri="{FF2B5EF4-FFF2-40B4-BE49-F238E27FC236}">
              <a16:creationId xmlns:a16="http://schemas.microsoft.com/office/drawing/2014/main" id="{F113027B-BC5F-4207-B2D3-0FB4866A7969}"/>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6" name="PoljeZBesedilom 2">
          <a:extLst>
            <a:ext uri="{FF2B5EF4-FFF2-40B4-BE49-F238E27FC236}">
              <a16:creationId xmlns:a16="http://schemas.microsoft.com/office/drawing/2014/main" id="{45454EE7-8E29-4F85-874C-245287C14D9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7" name="PoljeZBesedilom 2">
          <a:extLst>
            <a:ext uri="{FF2B5EF4-FFF2-40B4-BE49-F238E27FC236}">
              <a16:creationId xmlns:a16="http://schemas.microsoft.com/office/drawing/2014/main" id="{FBDE1660-F032-4F70-9DCD-0235DCF031EA}"/>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8" name="PoljeZBesedilom 2">
          <a:extLst>
            <a:ext uri="{FF2B5EF4-FFF2-40B4-BE49-F238E27FC236}">
              <a16:creationId xmlns:a16="http://schemas.microsoft.com/office/drawing/2014/main" id="{10E12195-73F8-4129-838F-098FEA66A48B}"/>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9" name="PoljeZBesedilom 8">
          <a:extLst>
            <a:ext uri="{FF2B5EF4-FFF2-40B4-BE49-F238E27FC236}">
              <a16:creationId xmlns:a16="http://schemas.microsoft.com/office/drawing/2014/main" id="{110FC3BC-8AE7-42F6-A24E-6E6AAB6455D9}"/>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0" name="PoljeZBesedilom 2">
          <a:extLst>
            <a:ext uri="{FF2B5EF4-FFF2-40B4-BE49-F238E27FC236}">
              <a16:creationId xmlns:a16="http://schemas.microsoft.com/office/drawing/2014/main" id="{A9F8D86E-BCC1-47DB-9C39-4D58A8739FAF}"/>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1" name="PoljeZBesedilom 2">
          <a:extLst>
            <a:ext uri="{FF2B5EF4-FFF2-40B4-BE49-F238E27FC236}">
              <a16:creationId xmlns:a16="http://schemas.microsoft.com/office/drawing/2014/main" id="{76A5481D-867C-4E61-B6CE-2C365B22CCB6}"/>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2" name="PoljeZBesedilom 2">
          <a:extLst>
            <a:ext uri="{FF2B5EF4-FFF2-40B4-BE49-F238E27FC236}">
              <a16:creationId xmlns:a16="http://schemas.microsoft.com/office/drawing/2014/main" id="{5FCB9239-9017-487F-8D9C-2126F1E76D3B}"/>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3" name="PoljeZBesedilom 2">
          <a:extLst>
            <a:ext uri="{FF2B5EF4-FFF2-40B4-BE49-F238E27FC236}">
              <a16:creationId xmlns:a16="http://schemas.microsoft.com/office/drawing/2014/main" id="{91149093-5D6D-4985-B991-9C422CC5E3DF}"/>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14" name="PoljeZBesedilom 13">
          <a:extLst>
            <a:ext uri="{FF2B5EF4-FFF2-40B4-BE49-F238E27FC236}">
              <a16:creationId xmlns:a16="http://schemas.microsoft.com/office/drawing/2014/main" id="{8376C510-0AD7-4FD7-BCA2-AD442A94ACBD}"/>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15" name="PoljeZBesedilom 2">
          <a:extLst>
            <a:ext uri="{FF2B5EF4-FFF2-40B4-BE49-F238E27FC236}">
              <a16:creationId xmlns:a16="http://schemas.microsoft.com/office/drawing/2014/main" id="{0D0BC5F5-E454-434B-B84C-AC430CCBBA65}"/>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16" name="PoljeZBesedilom 2">
          <a:extLst>
            <a:ext uri="{FF2B5EF4-FFF2-40B4-BE49-F238E27FC236}">
              <a16:creationId xmlns:a16="http://schemas.microsoft.com/office/drawing/2014/main" id="{387BF6AF-CFB2-4A9F-A506-96AA581816E2}"/>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17" name="PoljeZBesedilom 2">
          <a:extLst>
            <a:ext uri="{FF2B5EF4-FFF2-40B4-BE49-F238E27FC236}">
              <a16:creationId xmlns:a16="http://schemas.microsoft.com/office/drawing/2014/main" id="{4EA67F51-BB2E-4A44-B563-457430565EB2}"/>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18" name="PoljeZBesedilom 2">
          <a:extLst>
            <a:ext uri="{FF2B5EF4-FFF2-40B4-BE49-F238E27FC236}">
              <a16:creationId xmlns:a16="http://schemas.microsoft.com/office/drawing/2014/main" id="{A428625D-A419-4173-AB80-12CCBD9E13F1}"/>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9" name="PoljeZBesedilom 2">
          <a:extLst>
            <a:ext uri="{FF2B5EF4-FFF2-40B4-BE49-F238E27FC236}">
              <a16:creationId xmlns:a16="http://schemas.microsoft.com/office/drawing/2014/main" id="{3C80B749-76AF-4D7E-BF2D-1AE1C9979E8A}"/>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0" name="PoljeZBesedilom 19">
          <a:extLst>
            <a:ext uri="{FF2B5EF4-FFF2-40B4-BE49-F238E27FC236}">
              <a16:creationId xmlns:a16="http://schemas.microsoft.com/office/drawing/2014/main" id="{36D49869-CD44-4773-8625-4DFCBA3D26B5}"/>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1" name="PoljeZBesedilom 2">
          <a:extLst>
            <a:ext uri="{FF2B5EF4-FFF2-40B4-BE49-F238E27FC236}">
              <a16:creationId xmlns:a16="http://schemas.microsoft.com/office/drawing/2014/main" id="{C64B027A-2A19-4D89-97A2-86AB0206D0A0}"/>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2" name="PoljeZBesedilom 2">
          <a:extLst>
            <a:ext uri="{FF2B5EF4-FFF2-40B4-BE49-F238E27FC236}">
              <a16:creationId xmlns:a16="http://schemas.microsoft.com/office/drawing/2014/main" id="{52454A35-400E-4B5E-AF74-3D858F1073DC}"/>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3" name="PoljeZBesedilom 2">
          <a:extLst>
            <a:ext uri="{FF2B5EF4-FFF2-40B4-BE49-F238E27FC236}">
              <a16:creationId xmlns:a16="http://schemas.microsoft.com/office/drawing/2014/main" id="{0F5E9F6C-621B-45E5-B37E-5488E8C20138}"/>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4" name="PoljeZBesedilom 2">
          <a:extLst>
            <a:ext uri="{FF2B5EF4-FFF2-40B4-BE49-F238E27FC236}">
              <a16:creationId xmlns:a16="http://schemas.microsoft.com/office/drawing/2014/main" id="{DB1B8480-A044-407F-BD9D-A91D0BC9C8ED}"/>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5" name="PoljeZBesedilom 2">
          <a:extLst>
            <a:ext uri="{FF2B5EF4-FFF2-40B4-BE49-F238E27FC236}">
              <a16:creationId xmlns:a16="http://schemas.microsoft.com/office/drawing/2014/main" id="{6C582139-26E5-4228-B57D-1331C5AA7F81}"/>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6" name="PoljeZBesedilom 25">
          <a:extLst>
            <a:ext uri="{FF2B5EF4-FFF2-40B4-BE49-F238E27FC236}">
              <a16:creationId xmlns:a16="http://schemas.microsoft.com/office/drawing/2014/main" id="{DC1CF88E-B052-4110-BFA1-4DE33296A508}"/>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7" name="PoljeZBesedilom 2">
          <a:extLst>
            <a:ext uri="{FF2B5EF4-FFF2-40B4-BE49-F238E27FC236}">
              <a16:creationId xmlns:a16="http://schemas.microsoft.com/office/drawing/2014/main" id="{EC3A6212-E7A5-4504-AFBB-C3890F0EC1CC}"/>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8" name="PoljeZBesedilom 2">
          <a:extLst>
            <a:ext uri="{FF2B5EF4-FFF2-40B4-BE49-F238E27FC236}">
              <a16:creationId xmlns:a16="http://schemas.microsoft.com/office/drawing/2014/main" id="{F991C79A-4899-4BAB-9C94-BDC11BB34F12}"/>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9" name="PoljeZBesedilom 2">
          <a:extLst>
            <a:ext uri="{FF2B5EF4-FFF2-40B4-BE49-F238E27FC236}">
              <a16:creationId xmlns:a16="http://schemas.microsoft.com/office/drawing/2014/main" id="{F24D7BCF-5AB8-4A8C-84AC-1B77BF7D7ABB}"/>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30" name="PoljeZBesedilom 2">
          <a:extLst>
            <a:ext uri="{FF2B5EF4-FFF2-40B4-BE49-F238E27FC236}">
              <a16:creationId xmlns:a16="http://schemas.microsoft.com/office/drawing/2014/main" id="{EB9EE5B6-0E9B-4387-8E2D-BEC35AAED63E}"/>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1" name="PoljeZBesedilom 30">
          <a:extLst>
            <a:ext uri="{FF2B5EF4-FFF2-40B4-BE49-F238E27FC236}">
              <a16:creationId xmlns:a16="http://schemas.microsoft.com/office/drawing/2014/main" id="{15AC76B3-F136-4847-816A-5A77868D6550}"/>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2" name="PoljeZBesedilom 2">
          <a:extLst>
            <a:ext uri="{FF2B5EF4-FFF2-40B4-BE49-F238E27FC236}">
              <a16:creationId xmlns:a16="http://schemas.microsoft.com/office/drawing/2014/main" id="{F29774B3-EE9A-4108-A6A5-92029A294903}"/>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3" name="PoljeZBesedilom 2">
          <a:extLst>
            <a:ext uri="{FF2B5EF4-FFF2-40B4-BE49-F238E27FC236}">
              <a16:creationId xmlns:a16="http://schemas.microsoft.com/office/drawing/2014/main" id="{05362A29-0636-4FD1-AA1F-28E0DF5FCDD2}"/>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4" name="PoljeZBesedilom 2">
          <a:extLst>
            <a:ext uri="{FF2B5EF4-FFF2-40B4-BE49-F238E27FC236}">
              <a16:creationId xmlns:a16="http://schemas.microsoft.com/office/drawing/2014/main" id="{F65DD92F-E1EC-4C20-BE4C-025E90F761A0}"/>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5" name="PoljeZBesedilom 2">
          <a:extLst>
            <a:ext uri="{FF2B5EF4-FFF2-40B4-BE49-F238E27FC236}">
              <a16:creationId xmlns:a16="http://schemas.microsoft.com/office/drawing/2014/main" id="{CA9E5C68-33A6-42F8-9E66-5E1D9B6FD4A0}"/>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6" name="PoljeZBesedilom 2">
          <a:extLst>
            <a:ext uri="{FF2B5EF4-FFF2-40B4-BE49-F238E27FC236}">
              <a16:creationId xmlns:a16="http://schemas.microsoft.com/office/drawing/2014/main" id="{152855F5-699F-4810-95D6-0BACC40CE99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7" name="PoljeZBesedilom 36">
          <a:extLst>
            <a:ext uri="{FF2B5EF4-FFF2-40B4-BE49-F238E27FC236}">
              <a16:creationId xmlns:a16="http://schemas.microsoft.com/office/drawing/2014/main" id="{BB5CC868-B8AD-4D5D-A165-DA034328950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8" name="PoljeZBesedilom 2">
          <a:extLst>
            <a:ext uri="{FF2B5EF4-FFF2-40B4-BE49-F238E27FC236}">
              <a16:creationId xmlns:a16="http://schemas.microsoft.com/office/drawing/2014/main" id="{19FB74F4-F152-4B12-8553-1029F35577F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9" name="PoljeZBesedilom 2">
          <a:extLst>
            <a:ext uri="{FF2B5EF4-FFF2-40B4-BE49-F238E27FC236}">
              <a16:creationId xmlns:a16="http://schemas.microsoft.com/office/drawing/2014/main" id="{E810261E-8C17-46AB-B93A-96A96BF0D90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0" name="PoljeZBesedilom 2">
          <a:extLst>
            <a:ext uri="{FF2B5EF4-FFF2-40B4-BE49-F238E27FC236}">
              <a16:creationId xmlns:a16="http://schemas.microsoft.com/office/drawing/2014/main" id="{8053B89E-DAA8-40F1-B52B-238C1B32805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 name="PoljeZBesedilom 2">
          <a:extLst>
            <a:ext uri="{FF2B5EF4-FFF2-40B4-BE49-F238E27FC236}">
              <a16:creationId xmlns:a16="http://schemas.microsoft.com/office/drawing/2014/main" id="{999F6177-5BF9-423C-823E-A740607E534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2" name="PoljeZBesedilom 2">
          <a:extLst>
            <a:ext uri="{FF2B5EF4-FFF2-40B4-BE49-F238E27FC236}">
              <a16:creationId xmlns:a16="http://schemas.microsoft.com/office/drawing/2014/main" id="{BFEB02EC-39E1-4407-B992-373661F1E5D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3" name="PoljeZBesedilom 42">
          <a:extLst>
            <a:ext uri="{FF2B5EF4-FFF2-40B4-BE49-F238E27FC236}">
              <a16:creationId xmlns:a16="http://schemas.microsoft.com/office/drawing/2014/main" id="{B0001386-1468-4731-B904-2837B7F471D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4" name="PoljeZBesedilom 2">
          <a:extLst>
            <a:ext uri="{FF2B5EF4-FFF2-40B4-BE49-F238E27FC236}">
              <a16:creationId xmlns:a16="http://schemas.microsoft.com/office/drawing/2014/main" id="{8DD08DED-0AEC-4D4E-AFDD-CC5602D620B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5" name="PoljeZBesedilom 2">
          <a:extLst>
            <a:ext uri="{FF2B5EF4-FFF2-40B4-BE49-F238E27FC236}">
              <a16:creationId xmlns:a16="http://schemas.microsoft.com/office/drawing/2014/main" id="{F5961957-FADD-4F72-88D4-F283E06C345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6" name="PoljeZBesedilom 2">
          <a:extLst>
            <a:ext uri="{FF2B5EF4-FFF2-40B4-BE49-F238E27FC236}">
              <a16:creationId xmlns:a16="http://schemas.microsoft.com/office/drawing/2014/main" id="{C326193F-6876-413C-9BC7-A95CBB467DA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7" name="PoljeZBesedilom 2">
          <a:extLst>
            <a:ext uri="{FF2B5EF4-FFF2-40B4-BE49-F238E27FC236}">
              <a16:creationId xmlns:a16="http://schemas.microsoft.com/office/drawing/2014/main" id="{DF8C6060-14EE-4F67-AB1E-850CEA3B72F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8" name="PoljeZBesedilom 2">
          <a:extLst>
            <a:ext uri="{FF2B5EF4-FFF2-40B4-BE49-F238E27FC236}">
              <a16:creationId xmlns:a16="http://schemas.microsoft.com/office/drawing/2014/main" id="{CDF5BB86-4AC4-42D2-B65C-7B3E2A1A2B8E}"/>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9" name="PoljeZBesedilom 48">
          <a:extLst>
            <a:ext uri="{FF2B5EF4-FFF2-40B4-BE49-F238E27FC236}">
              <a16:creationId xmlns:a16="http://schemas.microsoft.com/office/drawing/2014/main" id="{9D237DD5-7060-4A92-A5C9-4A281D0B2A7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0" name="PoljeZBesedilom 2">
          <a:extLst>
            <a:ext uri="{FF2B5EF4-FFF2-40B4-BE49-F238E27FC236}">
              <a16:creationId xmlns:a16="http://schemas.microsoft.com/office/drawing/2014/main" id="{556F563E-99DF-4ED0-A54F-40C2A6760D66}"/>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1" name="PoljeZBesedilom 2">
          <a:extLst>
            <a:ext uri="{FF2B5EF4-FFF2-40B4-BE49-F238E27FC236}">
              <a16:creationId xmlns:a16="http://schemas.microsoft.com/office/drawing/2014/main" id="{43BB34A7-E3EC-4E76-A0E4-8037D9C63EB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2" name="PoljeZBesedilom 2">
          <a:extLst>
            <a:ext uri="{FF2B5EF4-FFF2-40B4-BE49-F238E27FC236}">
              <a16:creationId xmlns:a16="http://schemas.microsoft.com/office/drawing/2014/main" id="{B1EB8C43-94A5-4311-AAAF-D1BEB9C0723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3" name="PoljeZBesedilom 2">
          <a:extLst>
            <a:ext uri="{FF2B5EF4-FFF2-40B4-BE49-F238E27FC236}">
              <a16:creationId xmlns:a16="http://schemas.microsoft.com/office/drawing/2014/main" id="{3413CC23-EE02-4275-B2A0-91BDB37D10A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4" name="PoljeZBesedilom 2">
          <a:extLst>
            <a:ext uri="{FF2B5EF4-FFF2-40B4-BE49-F238E27FC236}">
              <a16:creationId xmlns:a16="http://schemas.microsoft.com/office/drawing/2014/main" id="{8EE947B8-1F18-4783-89CF-79612D110E2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5" name="PoljeZBesedilom 54">
          <a:extLst>
            <a:ext uri="{FF2B5EF4-FFF2-40B4-BE49-F238E27FC236}">
              <a16:creationId xmlns:a16="http://schemas.microsoft.com/office/drawing/2014/main" id="{EC4D4249-5665-471E-AFF3-379C27B4166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6" name="PoljeZBesedilom 2">
          <a:extLst>
            <a:ext uri="{FF2B5EF4-FFF2-40B4-BE49-F238E27FC236}">
              <a16:creationId xmlns:a16="http://schemas.microsoft.com/office/drawing/2014/main" id="{7637DF45-0636-4BE0-B6FB-E86A764E3EB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7" name="PoljeZBesedilom 2">
          <a:extLst>
            <a:ext uri="{FF2B5EF4-FFF2-40B4-BE49-F238E27FC236}">
              <a16:creationId xmlns:a16="http://schemas.microsoft.com/office/drawing/2014/main" id="{EAB2494F-EAD9-488F-8365-39A95C3C96F6}"/>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8" name="PoljeZBesedilom 2">
          <a:extLst>
            <a:ext uri="{FF2B5EF4-FFF2-40B4-BE49-F238E27FC236}">
              <a16:creationId xmlns:a16="http://schemas.microsoft.com/office/drawing/2014/main" id="{B56D0E8F-DBAA-4680-914C-42FB8D77878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9" name="PoljeZBesedilom 2">
          <a:extLst>
            <a:ext uri="{FF2B5EF4-FFF2-40B4-BE49-F238E27FC236}">
              <a16:creationId xmlns:a16="http://schemas.microsoft.com/office/drawing/2014/main" id="{B1CF1C91-8981-4F34-8BFE-1D5AF4D07C6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60" name="PoljeZBesedilom 59">
          <a:extLst>
            <a:ext uri="{FF2B5EF4-FFF2-40B4-BE49-F238E27FC236}">
              <a16:creationId xmlns:a16="http://schemas.microsoft.com/office/drawing/2014/main" id="{A55CBA44-6083-41B7-A8C6-7076474377A6}"/>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61" name="PoljeZBesedilom 2">
          <a:extLst>
            <a:ext uri="{FF2B5EF4-FFF2-40B4-BE49-F238E27FC236}">
              <a16:creationId xmlns:a16="http://schemas.microsoft.com/office/drawing/2014/main" id="{8A140C8B-DB5E-402E-9937-4C8795F66B76}"/>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62" name="PoljeZBesedilom 2">
          <a:extLst>
            <a:ext uri="{FF2B5EF4-FFF2-40B4-BE49-F238E27FC236}">
              <a16:creationId xmlns:a16="http://schemas.microsoft.com/office/drawing/2014/main" id="{FD6B4DDE-5610-47D9-9871-D0DCF493FA22}"/>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63" name="PoljeZBesedilom 2">
          <a:extLst>
            <a:ext uri="{FF2B5EF4-FFF2-40B4-BE49-F238E27FC236}">
              <a16:creationId xmlns:a16="http://schemas.microsoft.com/office/drawing/2014/main" id="{967FDE72-5EA6-4B6C-AE6E-0E4FF52D761C}"/>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64" name="PoljeZBesedilom 2">
          <a:extLst>
            <a:ext uri="{FF2B5EF4-FFF2-40B4-BE49-F238E27FC236}">
              <a16:creationId xmlns:a16="http://schemas.microsoft.com/office/drawing/2014/main" id="{D3A209CF-43D3-44DD-BAE5-7868422B98D6}"/>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65" name="PoljeZBesedilom 2">
          <a:extLst>
            <a:ext uri="{FF2B5EF4-FFF2-40B4-BE49-F238E27FC236}">
              <a16:creationId xmlns:a16="http://schemas.microsoft.com/office/drawing/2014/main" id="{47213CD1-8F3F-4765-AE0B-4B6664FB6EB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66" name="PoljeZBesedilom 65">
          <a:extLst>
            <a:ext uri="{FF2B5EF4-FFF2-40B4-BE49-F238E27FC236}">
              <a16:creationId xmlns:a16="http://schemas.microsoft.com/office/drawing/2014/main" id="{57B6967A-FE66-4C4A-8315-3E4DF6E686A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67" name="PoljeZBesedilom 2">
          <a:extLst>
            <a:ext uri="{FF2B5EF4-FFF2-40B4-BE49-F238E27FC236}">
              <a16:creationId xmlns:a16="http://schemas.microsoft.com/office/drawing/2014/main" id="{44F16098-64B1-4A4B-9411-4A17B5AB533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68" name="PoljeZBesedilom 2">
          <a:extLst>
            <a:ext uri="{FF2B5EF4-FFF2-40B4-BE49-F238E27FC236}">
              <a16:creationId xmlns:a16="http://schemas.microsoft.com/office/drawing/2014/main" id="{A57D84A1-9250-4F6F-904C-555B56DC5FC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69" name="PoljeZBesedilom 2">
          <a:extLst>
            <a:ext uri="{FF2B5EF4-FFF2-40B4-BE49-F238E27FC236}">
              <a16:creationId xmlns:a16="http://schemas.microsoft.com/office/drawing/2014/main" id="{381EE31A-E543-4C20-9F78-E61AF45919C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70" name="PoljeZBesedilom 2">
          <a:extLst>
            <a:ext uri="{FF2B5EF4-FFF2-40B4-BE49-F238E27FC236}">
              <a16:creationId xmlns:a16="http://schemas.microsoft.com/office/drawing/2014/main" id="{2B192C9A-167B-4151-AA9D-985A0F3A5FE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71" name="PoljeZBesedilom 2">
          <a:extLst>
            <a:ext uri="{FF2B5EF4-FFF2-40B4-BE49-F238E27FC236}">
              <a16:creationId xmlns:a16="http://schemas.microsoft.com/office/drawing/2014/main" id="{4E642112-F02F-41B9-8394-252B999EB4B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72" name="PoljeZBesedilom 71">
          <a:extLst>
            <a:ext uri="{FF2B5EF4-FFF2-40B4-BE49-F238E27FC236}">
              <a16:creationId xmlns:a16="http://schemas.microsoft.com/office/drawing/2014/main" id="{5E6C5298-9778-48AF-842A-2D4113EDDC3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73" name="PoljeZBesedilom 2">
          <a:extLst>
            <a:ext uri="{FF2B5EF4-FFF2-40B4-BE49-F238E27FC236}">
              <a16:creationId xmlns:a16="http://schemas.microsoft.com/office/drawing/2014/main" id="{E6000600-6BBE-48FC-BD96-09CE4ADEF8E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74" name="PoljeZBesedilom 2">
          <a:extLst>
            <a:ext uri="{FF2B5EF4-FFF2-40B4-BE49-F238E27FC236}">
              <a16:creationId xmlns:a16="http://schemas.microsoft.com/office/drawing/2014/main" id="{72CD35C7-29F7-4F48-A320-22D994A26E9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75" name="PoljeZBesedilom 2">
          <a:extLst>
            <a:ext uri="{FF2B5EF4-FFF2-40B4-BE49-F238E27FC236}">
              <a16:creationId xmlns:a16="http://schemas.microsoft.com/office/drawing/2014/main" id="{BC7E0E02-65CA-44D9-B563-4CAB99439DD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76" name="PoljeZBesedilom 2">
          <a:extLst>
            <a:ext uri="{FF2B5EF4-FFF2-40B4-BE49-F238E27FC236}">
              <a16:creationId xmlns:a16="http://schemas.microsoft.com/office/drawing/2014/main" id="{5921F781-DFCB-4060-9C38-1CE41B08BF0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77" name="PoljeZBesedilom 2">
          <a:extLst>
            <a:ext uri="{FF2B5EF4-FFF2-40B4-BE49-F238E27FC236}">
              <a16:creationId xmlns:a16="http://schemas.microsoft.com/office/drawing/2014/main" id="{F9077B6E-6BDD-4E1F-9906-87DB95AA348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78" name="PoljeZBesedilom 77">
          <a:extLst>
            <a:ext uri="{FF2B5EF4-FFF2-40B4-BE49-F238E27FC236}">
              <a16:creationId xmlns:a16="http://schemas.microsoft.com/office/drawing/2014/main" id="{AB4EE10D-B118-4995-AE7A-F34285C968E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79" name="PoljeZBesedilom 2">
          <a:extLst>
            <a:ext uri="{FF2B5EF4-FFF2-40B4-BE49-F238E27FC236}">
              <a16:creationId xmlns:a16="http://schemas.microsoft.com/office/drawing/2014/main" id="{07F319CC-9338-4C7B-AE1F-4BD9B1F4EE4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80" name="PoljeZBesedilom 2">
          <a:extLst>
            <a:ext uri="{FF2B5EF4-FFF2-40B4-BE49-F238E27FC236}">
              <a16:creationId xmlns:a16="http://schemas.microsoft.com/office/drawing/2014/main" id="{4BA6D891-F06D-4F31-808B-5B3950923F7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81" name="PoljeZBesedilom 2">
          <a:extLst>
            <a:ext uri="{FF2B5EF4-FFF2-40B4-BE49-F238E27FC236}">
              <a16:creationId xmlns:a16="http://schemas.microsoft.com/office/drawing/2014/main" id="{43220D36-54E9-41FD-B72A-40C4E25ACAD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82" name="PoljeZBesedilom 2">
          <a:extLst>
            <a:ext uri="{FF2B5EF4-FFF2-40B4-BE49-F238E27FC236}">
              <a16:creationId xmlns:a16="http://schemas.microsoft.com/office/drawing/2014/main" id="{720866F0-4A02-4F58-B436-B22A30A6445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83" name="PoljeZBesedilom 2">
          <a:extLst>
            <a:ext uri="{FF2B5EF4-FFF2-40B4-BE49-F238E27FC236}">
              <a16:creationId xmlns:a16="http://schemas.microsoft.com/office/drawing/2014/main" id="{5CBAE3B4-A200-40F0-8824-293A111F50E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84" name="PoljeZBesedilom 83">
          <a:extLst>
            <a:ext uri="{FF2B5EF4-FFF2-40B4-BE49-F238E27FC236}">
              <a16:creationId xmlns:a16="http://schemas.microsoft.com/office/drawing/2014/main" id="{9AE5999D-C4EC-49C4-A659-85C0518C4FE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85" name="PoljeZBesedilom 2">
          <a:extLst>
            <a:ext uri="{FF2B5EF4-FFF2-40B4-BE49-F238E27FC236}">
              <a16:creationId xmlns:a16="http://schemas.microsoft.com/office/drawing/2014/main" id="{0A580622-0768-4EBF-985C-BFD5CFDB7E9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86" name="PoljeZBesedilom 2">
          <a:extLst>
            <a:ext uri="{FF2B5EF4-FFF2-40B4-BE49-F238E27FC236}">
              <a16:creationId xmlns:a16="http://schemas.microsoft.com/office/drawing/2014/main" id="{21E4750B-5E9F-4774-B118-D03CC3C8BC8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87" name="PoljeZBesedilom 2">
          <a:extLst>
            <a:ext uri="{FF2B5EF4-FFF2-40B4-BE49-F238E27FC236}">
              <a16:creationId xmlns:a16="http://schemas.microsoft.com/office/drawing/2014/main" id="{426BCA27-9506-4943-BBB0-EAE47EF3A40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88" name="PoljeZBesedilom 2">
          <a:extLst>
            <a:ext uri="{FF2B5EF4-FFF2-40B4-BE49-F238E27FC236}">
              <a16:creationId xmlns:a16="http://schemas.microsoft.com/office/drawing/2014/main" id="{99AECE5A-7FD2-4D81-8F37-01CF6055E6A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89" name="PoljeZBesedilom 88">
          <a:extLst>
            <a:ext uri="{FF2B5EF4-FFF2-40B4-BE49-F238E27FC236}">
              <a16:creationId xmlns:a16="http://schemas.microsoft.com/office/drawing/2014/main" id="{721B7786-CAB6-4C1E-B506-39EAB968A5D7}"/>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90" name="PoljeZBesedilom 2">
          <a:extLst>
            <a:ext uri="{FF2B5EF4-FFF2-40B4-BE49-F238E27FC236}">
              <a16:creationId xmlns:a16="http://schemas.microsoft.com/office/drawing/2014/main" id="{64AC7F77-4A8F-4BE1-A5F6-7849232CE6BF}"/>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91" name="PoljeZBesedilom 2">
          <a:extLst>
            <a:ext uri="{FF2B5EF4-FFF2-40B4-BE49-F238E27FC236}">
              <a16:creationId xmlns:a16="http://schemas.microsoft.com/office/drawing/2014/main" id="{821315BC-200C-457D-937E-6371FEFC796C}"/>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92" name="PoljeZBesedilom 2">
          <a:extLst>
            <a:ext uri="{FF2B5EF4-FFF2-40B4-BE49-F238E27FC236}">
              <a16:creationId xmlns:a16="http://schemas.microsoft.com/office/drawing/2014/main" id="{F6CE4193-906B-4A0B-9A4F-E80DCA25621E}"/>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93" name="PoljeZBesedilom 2">
          <a:extLst>
            <a:ext uri="{FF2B5EF4-FFF2-40B4-BE49-F238E27FC236}">
              <a16:creationId xmlns:a16="http://schemas.microsoft.com/office/drawing/2014/main" id="{B5FD5B5C-12DB-483D-833B-FCAD9A5B0ADB}"/>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94" name="PoljeZBesedilom 2">
          <a:extLst>
            <a:ext uri="{FF2B5EF4-FFF2-40B4-BE49-F238E27FC236}">
              <a16:creationId xmlns:a16="http://schemas.microsoft.com/office/drawing/2014/main" id="{2E37ABAC-EE3C-481F-8570-17C27212533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95" name="PoljeZBesedilom 94">
          <a:extLst>
            <a:ext uri="{FF2B5EF4-FFF2-40B4-BE49-F238E27FC236}">
              <a16:creationId xmlns:a16="http://schemas.microsoft.com/office/drawing/2014/main" id="{DF3BB202-E70C-4B76-92F4-6914847B230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96" name="PoljeZBesedilom 2">
          <a:extLst>
            <a:ext uri="{FF2B5EF4-FFF2-40B4-BE49-F238E27FC236}">
              <a16:creationId xmlns:a16="http://schemas.microsoft.com/office/drawing/2014/main" id="{2A7750A7-E6FE-4FDF-B7B8-E06D512D9D1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97" name="PoljeZBesedilom 2">
          <a:extLst>
            <a:ext uri="{FF2B5EF4-FFF2-40B4-BE49-F238E27FC236}">
              <a16:creationId xmlns:a16="http://schemas.microsoft.com/office/drawing/2014/main" id="{D64F945B-6FBB-4271-85EA-DEAA12B9F63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98" name="PoljeZBesedilom 2">
          <a:extLst>
            <a:ext uri="{FF2B5EF4-FFF2-40B4-BE49-F238E27FC236}">
              <a16:creationId xmlns:a16="http://schemas.microsoft.com/office/drawing/2014/main" id="{4C914F51-9F1B-4110-9040-5AA9D41B5CA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99" name="PoljeZBesedilom 2">
          <a:extLst>
            <a:ext uri="{FF2B5EF4-FFF2-40B4-BE49-F238E27FC236}">
              <a16:creationId xmlns:a16="http://schemas.microsoft.com/office/drawing/2014/main" id="{4C27E043-CA57-48FC-820D-27AAFA1EBEE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00" name="PoljeZBesedilom 2">
          <a:extLst>
            <a:ext uri="{FF2B5EF4-FFF2-40B4-BE49-F238E27FC236}">
              <a16:creationId xmlns:a16="http://schemas.microsoft.com/office/drawing/2014/main" id="{A073DB13-8893-40B8-B307-175938331B7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01" name="PoljeZBesedilom 100">
          <a:extLst>
            <a:ext uri="{FF2B5EF4-FFF2-40B4-BE49-F238E27FC236}">
              <a16:creationId xmlns:a16="http://schemas.microsoft.com/office/drawing/2014/main" id="{2B1510E4-43CC-42C0-9AD1-D340670E88B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02" name="PoljeZBesedilom 2">
          <a:extLst>
            <a:ext uri="{FF2B5EF4-FFF2-40B4-BE49-F238E27FC236}">
              <a16:creationId xmlns:a16="http://schemas.microsoft.com/office/drawing/2014/main" id="{D7188BF2-CD2C-4413-BD32-FAACE12A9D8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03" name="PoljeZBesedilom 2">
          <a:extLst>
            <a:ext uri="{FF2B5EF4-FFF2-40B4-BE49-F238E27FC236}">
              <a16:creationId xmlns:a16="http://schemas.microsoft.com/office/drawing/2014/main" id="{BF96C203-FF89-4727-A7C8-2E593E8EE7A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04" name="PoljeZBesedilom 2">
          <a:extLst>
            <a:ext uri="{FF2B5EF4-FFF2-40B4-BE49-F238E27FC236}">
              <a16:creationId xmlns:a16="http://schemas.microsoft.com/office/drawing/2014/main" id="{70F6E1B2-E29E-4EB2-8A7B-878BBD9D124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05" name="PoljeZBesedilom 2">
          <a:extLst>
            <a:ext uri="{FF2B5EF4-FFF2-40B4-BE49-F238E27FC236}">
              <a16:creationId xmlns:a16="http://schemas.microsoft.com/office/drawing/2014/main" id="{13FDB0B7-872E-4958-B7BD-EB80A07BF19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06" name="PoljeZBesedilom 2">
          <a:extLst>
            <a:ext uri="{FF2B5EF4-FFF2-40B4-BE49-F238E27FC236}">
              <a16:creationId xmlns:a16="http://schemas.microsoft.com/office/drawing/2014/main" id="{F3D5E809-7A02-4637-89FD-81DA30D8298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07" name="PoljeZBesedilom 106">
          <a:extLst>
            <a:ext uri="{FF2B5EF4-FFF2-40B4-BE49-F238E27FC236}">
              <a16:creationId xmlns:a16="http://schemas.microsoft.com/office/drawing/2014/main" id="{4775872E-AF2B-4D50-BE9F-06F11460C44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08" name="PoljeZBesedilom 2">
          <a:extLst>
            <a:ext uri="{FF2B5EF4-FFF2-40B4-BE49-F238E27FC236}">
              <a16:creationId xmlns:a16="http://schemas.microsoft.com/office/drawing/2014/main" id="{CB626442-23FB-48A2-AB48-DB99651F690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09" name="PoljeZBesedilom 2">
          <a:extLst>
            <a:ext uri="{FF2B5EF4-FFF2-40B4-BE49-F238E27FC236}">
              <a16:creationId xmlns:a16="http://schemas.microsoft.com/office/drawing/2014/main" id="{6B3E2B9A-B4B5-4804-AD2A-672813F87D9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0" name="PoljeZBesedilom 2">
          <a:extLst>
            <a:ext uri="{FF2B5EF4-FFF2-40B4-BE49-F238E27FC236}">
              <a16:creationId xmlns:a16="http://schemas.microsoft.com/office/drawing/2014/main" id="{8A9BF0CE-0345-495F-B75E-8AF0F9790DC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1" name="PoljeZBesedilom 2">
          <a:extLst>
            <a:ext uri="{FF2B5EF4-FFF2-40B4-BE49-F238E27FC236}">
              <a16:creationId xmlns:a16="http://schemas.microsoft.com/office/drawing/2014/main" id="{AE563E88-1FDB-4303-835B-9FE48860CF6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2" name="PoljeZBesedilom 2">
          <a:extLst>
            <a:ext uri="{FF2B5EF4-FFF2-40B4-BE49-F238E27FC236}">
              <a16:creationId xmlns:a16="http://schemas.microsoft.com/office/drawing/2014/main" id="{BDEF77D7-0E25-47F5-8D9A-5D47CD03EE1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3" name="PoljeZBesedilom 112">
          <a:extLst>
            <a:ext uri="{FF2B5EF4-FFF2-40B4-BE49-F238E27FC236}">
              <a16:creationId xmlns:a16="http://schemas.microsoft.com/office/drawing/2014/main" id="{09A42F85-9D51-4718-BCA6-5C23D8A4418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4" name="PoljeZBesedilom 2">
          <a:extLst>
            <a:ext uri="{FF2B5EF4-FFF2-40B4-BE49-F238E27FC236}">
              <a16:creationId xmlns:a16="http://schemas.microsoft.com/office/drawing/2014/main" id="{7240613D-0B92-4EC2-98E7-4C1ACA7F24C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5" name="PoljeZBesedilom 2">
          <a:extLst>
            <a:ext uri="{FF2B5EF4-FFF2-40B4-BE49-F238E27FC236}">
              <a16:creationId xmlns:a16="http://schemas.microsoft.com/office/drawing/2014/main" id="{AC9897F3-952B-48F4-BFF0-96490B41EAE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6" name="PoljeZBesedilom 2">
          <a:extLst>
            <a:ext uri="{FF2B5EF4-FFF2-40B4-BE49-F238E27FC236}">
              <a16:creationId xmlns:a16="http://schemas.microsoft.com/office/drawing/2014/main" id="{5DCB7D0D-8F29-464A-83A6-642CE8B950C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7" name="PoljeZBesedilom 2">
          <a:extLst>
            <a:ext uri="{FF2B5EF4-FFF2-40B4-BE49-F238E27FC236}">
              <a16:creationId xmlns:a16="http://schemas.microsoft.com/office/drawing/2014/main" id="{16568379-11B7-4FEE-BCA5-96BD8D809B9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8" name="PoljeZBesedilom 2">
          <a:extLst>
            <a:ext uri="{FF2B5EF4-FFF2-40B4-BE49-F238E27FC236}">
              <a16:creationId xmlns:a16="http://schemas.microsoft.com/office/drawing/2014/main" id="{4398AB4C-594C-4872-9A6D-6EDFBA295A4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9" name="PoljeZBesedilom 118">
          <a:extLst>
            <a:ext uri="{FF2B5EF4-FFF2-40B4-BE49-F238E27FC236}">
              <a16:creationId xmlns:a16="http://schemas.microsoft.com/office/drawing/2014/main" id="{8A9308DF-F1CE-4CE7-BB01-53A4C947FEE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20" name="PoljeZBesedilom 2">
          <a:extLst>
            <a:ext uri="{FF2B5EF4-FFF2-40B4-BE49-F238E27FC236}">
              <a16:creationId xmlns:a16="http://schemas.microsoft.com/office/drawing/2014/main" id="{D9372B59-3AD3-4BC7-8567-126ABC6B09B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21" name="PoljeZBesedilom 2">
          <a:extLst>
            <a:ext uri="{FF2B5EF4-FFF2-40B4-BE49-F238E27FC236}">
              <a16:creationId xmlns:a16="http://schemas.microsoft.com/office/drawing/2014/main" id="{0E636CC4-7C68-40DF-9FF9-983BDF874E5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22" name="PoljeZBesedilom 2">
          <a:extLst>
            <a:ext uri="{FF2B5EF4-FFF2-40B4-BE49-F238E27FC236}">
              <a16:creationId xmlns:a16="http://schemas.microsoft.com/office/drawing/2014/main" id="{AD26B6DE-7BB3-4138-AF54-5696D22817C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23" name="PoljeZBesedilom 2">
          <a:extLst>
            <a:ext uri="{FF2B5EF4-FFF2-40B4-BE49-F238E27FC236}">
              <a16:creationId xmlns:a16="http://schemas.microsoft.com/office/drawing/2014/main" id="{32A49F67-60B4-4249-B80C-57A5952B128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24" name="PoljeZBesedilom 2">
          <a:extLst>
            <a:ext uri="{FF2B5EF4-FFF2-40B4-BE49-F238E27FC236}">
              <a16:creationId xmlns:a16="http://schemas.microsoft.com/office/drawing/2014/main" id="{F96BC3A2-C95B-478A-B1F7-DC18CBF7F3B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25" name="PoljeZBesedilom 124">
          <a:extLst>
            <a:ext uri="{FF2B5EF4-FFF2-40B4-BE49-F238E27FC236}">
              <a16:creationId xmlns:a16="http://schemas.microsoft.com/office/drawing/2014/main" id="{069F1C19-B374-44D3-83B2-6431EFE8A2A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26" name="PoljeZBesedilom 2">
          <a:extLst>
            <a:ext uri="{FF2B5EF4-FFF2-40B4-BE49-F238E27FC236}">
              <a16:creationId xmlns:a16="http://schemas.microsoft.com/office/drawing/2014/main" id="{CDFCF5C2-8EDD-47C3-91EB-48043EC954D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27" name="PoljeZBesedilom 2">
          <a:extLst>
            <a:ext uri="{FF2B5EF4-FFF2-40B4-BE49-F238E27FC236}">
              <a16:creationId xmlns:a16="http://schemas.microsoft.com/office/drawing/2014/main" id="{69BD266E-48D4-4B84-B714-686EA37B06D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28" name="PoljeZBesedilom 2">
          <a:extLst>
            <a:ext uri="{FF2B5EF4-FFF2-40B4-BE49-F238E27FC236}">
              <a16:creationId xmlns:a16="http://schemas.microsoft.com/office/drawing/2014/main" id="{B8E00C5B-CDEB-40DB-97F2-6DFC631E129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29" name="PoljeZBesedilom 2">
          <a:extLst>
            <a:ext uri="{FF2B5EF4-FFF2-40B4-BE49-F238E27FC236}">
              <a16:creationId xmlns:a16="http://schemas.microsoft.com/office/drawing/2014/main" id="{AC9DDB18-CE87-4498-BC6E-24EF7B1AC3C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30" name="PoljeZBesedilom 2">
          <a:extLst>
            <a:ext uri="{FF2B5EF4-FFF2-40B4-BE49-F238E27FC236}">
              <a16:creationId xmlns:a16="http://schemas.microsoft.com/office/drawing/2014/main" id="{E43B9B97-48E1-493F-912B-5625F8D2490C}"/>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31" name="PoljeZBesedilom 130">
          <a:extLst>
            <a:ext uri="{FF2B5EF4-FFF2-40B4-BE49-F238E27FC236}">
              <a16:creationId xmlns:a16="http://schemas.microsoft.com/office/drawing/2014/main" id="{245F32FF-0107-4FD2-922D-E46DCAA68AE9}"/>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32" name="PoljeZBesedilom 2">
          <a:extLst>
            <a:ext uri="{FF2B5EF4-FFF2-40B4-BE49-F238E27FC236}">
              <a16:creationId xmlns:a16="http://schemas.microsoft.com/office/drawing/2014/main" id="{8A5C3E97-4066-4B8B-9EC2-066819823FDF}"/>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33" name="PoljeZBesedilom 2">
          <a:extLst>
            <a:ext uri="{FF2B5EF4-FFF2-40B4-BE49-F238E27FC236}">
              <a16:creationId xmlns:a16="http://schemas.microsoft.com/office/drawing/2014/main" id="{349C6471-4048-4904-B4BF-53CA9C59E26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34" name="PoljeZBesedilom 2">
          <a:extLst>
            <a:ext uri="{FF2B5EF4-FFF2-40B4-BE49-F238E27FC236}">
              <a16:creationId xmlns:a16="http://schemas.microsoft.com/office/drawing/2014/main" id="{32359473-4496-4582-A7AF-B6BD336402F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35" name="PoljeZBesedilom 2">
          <a:extLst>
            <a:ext uri="{FF2B5EF4-FFF2-40B4-BE49-F238E27FC236}">
              <a16:creationId xmlns:a16="http://schemas.microsoft.com/office/drawing/2014/main" id="{7181C552-112B-4B85-A33C-482ED04114E4}"/>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36" name="PoljeZBesedilom 2">
          <a:extLst>
            <a:ext uri="{FF2B5EF4-FFF2-40B4-BE49-F238E27FC236}">
              <a16:creationId xmlns:a16="http://schemas.microsoft.com/office/drawing/2014/main" id="{A329D978-9B4C-4D1A-A82F-8CE2CE3A15D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37" name="PoljeZBesedilom 136">
          <a:extLst>
            <a:ext uri="{FF2B5EF4-FFF2-40B4-BE49-F238E27FC236}">
              <a16:creationId xmlns:a16="http://schemas.microsoft.com/office/drawing/2014/main" id="{4374A290-CA6A-4906-9F46-6FA3F676DD2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38" name="PoljeZBesedilom 2">
          <a:extLst>
            <a:ext uri="{FF2B5EF4-FFF2-40B4-BE49-F238E27FC236}">
              <a16:creationId xmlns:a16="http://schemas.microsoft.com/office/drawing/2014/main" id="{CF7B2C7B-BC0C-47E7-9C87-FD67634F908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39" name="PoljeZBesedilom 2">
          <a:extLst>
            <a:ext uri="{FF2B5EF4-FFF2-40B4-BE49-F238E27FC236}">
              <a16:creationId xmlns:a16="http://schemas.microsoft.com/office/drawing/2014/main" id="{5769BCAB-ACB4-4D16-81C5-FD181278436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0" name="PoljeZBesedilom 2">
          <a:extLst>
            <a:ext uri="{FF2B5EF4-FFF2-40B4-BE49-F238E27FC236}">
              <a16:creationId xmlns:a16="http://schemas.microsoft.com/office/drawing/2014/main" id="{AB7C574B-CAE8-4B86-A2D9-4A75B1F3225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1" name="PoljeZBesedilom 2">
          <a:extLst>
            <a:ext uri="{FF2B5EF4-FFF2-40B4-BE49-F238E27FC236}">
              <a16:creationId xmlns:a16="http://schemas.microsoft.com/office/drawing/2014/main" id="{78AE8A5B-9F96-4BBD-9087-B7613DCA85F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2" name="PoljeZBesedilom 2">
          <a:extLst>
            <a:ext uri="{FF2B5EF4-FFF2-40B4-BE49-F238E27FC236}">
              <a16:creationId xmlns:a16="http://schemas.microsoft.com/office/drawing/2014/main" id="{BD80B457-D935-4D64-91A3-F4D455F0D9C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3" name="PoljeZBesedilom 142">
          <a:extLst>
            <a:ext uri="{FF2B5EF4-FFF2-40B4-BE49-F238E27FC236}">
              <a16:creationId xmlns:a16="http://schemas.microsoft.com/office/drawing/2014/main" id="{4826819C-6EF0-4A1F-B27E-71EB818E213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4" name="PoljeZBesedilom 2">
          <a:extLst>
            <a:ext uri="{FF2B5EF4-FFF2-40B4-BE49-F238E27FC236}">
              <a16:creationId xmlns:a16="http://schemas.microsoft.com/office/drawing/2014/main" id="{C3296945-0AC0-42F4-9210-DE57BB3BF6D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5" name="PoljeZBesedilom 2">
          <a:extLst>
            <a:ext uri="{FF2B5EF4-FFF2-40B4-BE49-F238E27FC236}">
              <a16:creationId xmlns:a16="http://schemas.microsoft.com/office/drawing/2014/main" id="{420595F0-DA2E-481B-A158-3ECA85F0739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6" name="PoljeZBesedilom 2">
          <a:extLst>
            <a:ext uri="{FF2B5EF4-FFF2-40B4-BE49-F238E27FC236}">
              <a16:creationId xmlns:a16="http://schemas.microsoft.com/office/drawing/2014/main" id="{28EA40CA-9E24-492A-93A4-9EBB45BF7FF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7" name="PoljeZBesedilom 2">
          <a:extLst>
            <a:ext uri="{FF2B5EF4-FFF2-40B4-BE49-F238E27FC236}">
              <a16:creationId xmlns:a16="http://schemas.microsoft.com/office/drawing/2014/main" id="{4C6C68FD-BC8F-4BAF-A05A-C362AE13128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48" name="PoljeZBesedilom 2">
          <a:extLst>
            <a:ext uri="{FF2B5EF4-FFF2-40B4-BE49-F238E27FC236}">
              <a16:creationId xmlns:a16="http://schemas.microsoft.com/office/drawing/2014/main" id="{93DDFDF9-1C21-42CB-9FC2-3699D01C95D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49" name="PoljeZBesedilom 148">
          <a:extLst>
            <a:ext uri="{FF2B5EF4-FFF2-40B4-BE49-F238E27FC236}">
              <a16:creationId xmlns:a16="http://schemas.microsoft.com/office/drawing/2014/main" id="{738A8D67-1446-46A4-8CBE-86841850D288}"/>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50" name="PoljeZBesedilom 2">
          <a:extLst>
            <a:ext uri="{FF2B5EF4-FFF2-40B4-BE49-F238E27FC236}">
              <a16:creationId xmlns:a16="http://schemas.microsoft.com/office/drawing/2014/main" id="{D5D5933B-40A0-4100-A975-3971A1FB1E44}"/>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51" name="PoljeZBesedilom 2">
          <a:extLst>
            <a:ext uri="{FF2B5EF4-FFF2-40B4-BE49-F238E27FC236}">
              <a16:creationId xmlns:a16="http://schemas.microsoft.com/office/drawing/2014/main" id="{D30DDF4F-8910-4A4E-A96D-95EBD5701ECD}"/>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52" name="PoljeZBesedilom 2">
          <a:extLst>
            <a:ext uri="{FF2B5EF4-FFF2-40B4-BE49-F238E27FC236}">
              <a16:creationId xmlns:a16="http://schemas.microsoft.com/office/drawing/2014/main" id="{E997D28F-FB12-41D0-AB34-4D9FDF226518}"/>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53" name="PoljeZBesedilom 2">
          <a:extLst>
            <a:ext uri="{FF2B5EF4-FFF2-40B4-BE49-F238E27FC236}">
              <a16:creationId xmlns:a16="http://schemas.microsoft.com/office/drawing/2014/main" id="{CF73EDB5-C9CD-4F9B-8276-9F68F9492296}"/>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54" name="PoljeZBesedilom 2">
          <a:extLst>
            <a:ext uri="{FF2B5EF4-FFF2-40B4-BE49-F238E27FC236}">
              <a16:creationId xmlns:a16="http://schemas.microsoft.com/office/drawing/2014/main" id="{CF380E0A-2407-4CF6-B29A-E051D262E30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55" name="PoljeZBesedilom 154">
          <a:extLst>
            <a:ext uri="{FF2B5EF4-FFF2-40B4-BE49-F238E27FC236}">
              <a16:creationId xmlns:a16="http://schemas.microsoft.com/office/drawing/2014/main" id="{61ACF1A6-5351-4CCA-8845-506733637F9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56" name="PoljeZBesedilom 2">
          <a:extLst>
            <a:ext uri="{FF2B5EF4-FFF2-40B4-BE49-F238E27FC236}">
              <a16:creationId xmlns:a16="http://schemas.microsoft.com/office/drawing/2014/main" id="{8F880A9F-8548-46CA-BDD6-B4B0C4896CA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57" name="PoljeZBesedilom 2">
          <a:extLst>
            <a:ext uri="{FF2B5EF4-FFF2-40B4-BE49-F238E27FC236}">
              <a16:creationId xmlns:a16="http://schemas.microsoft.com/office/drawing/2014/main" id="{E8849D67-19A0-4F8B-8828-9DC78E6BBC9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58" name="PoljeZBesedilom 2">
          <a:extLst>
            <a:ext uri="{FF2B5EF4-FFF2-40B4-BE49-F238E27FC236}">
              <a16:creationId xmlns:a16="http://schemas.microsoft.com/office/drawing/2014/main" id="{330807C1-BE83-4ABD-9A73-FC5923E5567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59" name="PoljeZBesedilom 2">
          <a:extLst>
            <a:ext uri="{FF2B5EF4-FFF2-40B4-BE49-F238E27FC236}">
              <a16:creationId xmlns:a16="http://schemas.microsoft.com/office/drawing/2014/main" id="{B4C7B6B8-B70D-4100-AAA8-40322404BE6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8529"/>
    <xdr:sp macro="" textlink="">
      <xdr:nvSpPr>
        <xdr:cNvPr id="160" name="PoljeZBesedilom 159">
          <a:extLst>
            <a:ext uri="{FF2B5EF4-FFF2-40B4-BE49-F238E27FC236}">
              <a16:creationId xmlns:a16="http://schemas.microsoft.com/office/drawing/2014/main" id="{05E3FB32-B8CE-4317-A246-427565521C8A}"/>
            </a:ext>
          </a:extLst>
        </xdr:cNvPr>
        <xdr:cNvSpPr txBox="1"/>
      </xdr:nvSpPr>
      <xdr:spPr>
        <a:xfrm>
          <a:off x="7772697" y="2408078750"/>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8529"/>
    <xdr:sp macro="" textlink="">
      <xdr:nvSpPr>
        <xdr:cNvPr id="161" name="PoljeZBesedilom 2">
          <a:extLst>
            <a:ext uri="{FF2B5EF4-FFF2-40B4-BE49-F238E27FC236}">
              <a16:creationId xmlns:a16="http://schemas.microsoft.com/office/drawing/2014/main" id="{42ACB505-DD71-4A5D-AC7B-74F8B52981F8}"/>
            </a:ext>
          </a:extLst>
        </xdr:cNvPr>
        <xdr:cNvSpPr txBox="1"/>
      </xdr:nvSpPr>
      <xdr:spPr>
        <a:xfrm>
          <a:off x="7772697" y="2408078750"/>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8529"/>
    <xdr:sp macro="" textlink="">
      <xdr:nvSpPr>
        <xdr:cNvPr id="162" name="PoljeZBesedilom 2">
          <a:extLst>
            <a:ext uri="{FF2B5EF4-FFF2-40B4-BE49-F238E27FC236}">
              <a16:creationId xmlns:a16="http://schemas.microsoft.com/office/drawing/2014/main" id="{26316DB3-F6C7-4A98-91B7-D550B9281801}"/>
            </a:ext>
          </a:extLst>
        </xdr:cNvPr>
        <xdr:cNvSpPr txBox="1"/>
      </xdr:nvSpPr>
      <xdr:spPr>
        <a:xfrm>
          <a:off x="7772697" y="2408078750"/>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8529"/>
    <xdr:sp macro="" textlink="">
      <xdr:nvSpPr>
        <xdr:cNvPr id="163" name="PoljeZBesedilom 2">
          <a:extLst>
            <a:ext uri="{FF2B5EF4-FFF2-40B4-BE49-F238E27FC236}">
              <a16:creationId xmlns:a16="http://schemas.microsoft.com/office/drawing/2014/main" id="{6A76FD3D-9D03-4F3D-A1C2-2C3A3725557B}"/>
            </a:ext>
          </a:extLst>
        </xdr:cNvPr>
        <xdr:cNvSpPr txBox="1"/>
      </xdr:nvSpPr>
      <xdr:spPr>
        <a:xfrm>
          <a:off x="7772697" y="2408078750"/>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8529"/>
    <xdr:sp macro="" textlink="">
      <xdr:nvSpPr>
        <xdr:cNvPr id="164" name="PoljeZBesedilom 2">
          <a:extLst>
            <a:ext uri="{FF2B5EF4-FFF2-40B4-BE49-F238E27FC236}">
              <a16:creationId xmlns:a16="http://schemas.microsoft.com/office/drawing/2014/main" id="{D7906EAA-4561-4DCF-A8AD-91699316E974}"/>
            </a:ext>
          </a:extLst>
        </xdr:cNvPr>
        <xdr:cNvSpPr txBox="1"/>
      </xdr:nvSpPr>
      <xdr:spPr>
        <a:xfrm>
          <a:off x="7772697" y="2408078750"/>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65" name="PoljeZBesedilom 2">
          <a:extLst>
            <a:ext uri="{FF2B5EF4-FFF2-40B4-BE49-F238E27FC236}">
              <a16:creationId xmlns:a16="http://schemas.microsoft.com/office/drawing/2014/main" id="{9FE8BCC8-E83B-467F-9138-FFE6637D016E}"/>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66" name="PoljeZBesedilom 165">
          <a:extLst>
            <a:ext uri="{FF2B5EF4-FFF2-40B4-BE49-F238E27FC236}">
              <a16:creationId xmlns:a16="http://schemas.microsoft.com/office/drawing/2014/main" id="{D027585A-3130-45A5-B459-FF91425C0A8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67" name="PoljeZBesedilom 2">
          <a:extLst>
            <a:ext uri="{FF2B5EF4-FFF2-40B4-BE49-F238E27FC236}">
              <a16:creationId xmlns:a16="http://schemas.microsoft.com/office/drawing/2014/main" id="{0483B12F-06C2-4A21-87B3-3C9F6EDAB9D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68" name="PoljeZBesedilom 2">
          <a:extLst>
            <a:ext uri="{FF2B5EF4-FFF2-40B4-BE49-F238E27FC236}">
              <a16:creationId xmlns:a16="http://schemas.microsoft.com/office/drawing/2014/main" id="{56BF1529-070C-478B-8FD3-81F3E20370F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69" name="PoljeZBesedilom 2">
          <a:extLst>
            <a:ext uri="{FF2B5EF4-FFF2-40B4-BE49-F238E27FC236}">
              <a16:creationId xmlns:a16="http://schemas.microsoft.com/office/drawing/2014/main" id="{DD098D6D-7AED-410E-BD7E-9EC555880DB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70" name="PoljeZBesedilom 2">
          <a:extLst>
            <a:ext uri="{FF2B5EF4-FFF2-40B4-BE49-F238E27FC236}">
              <a16:creationId xmlns:a16="http://schemas.microsoft.com/office/drawing/2014/main" id="{0A235D94-800B-4FE9-A0EF-9425279440B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8529"/>
    <xdr:sp macro="" textlink="">
      <xdr:nvSpPr>
        <xdr:cNvPr id="171" name="PoljeZBesedilom 170">
          <a:extLst>
            <a:ext uri="{FF2B5EF4-FFF2-40B4-BE49-F238E27FC236}">
              <a16:creationId xmlns:a16="http://schemas.microsoft.com/office/drawing/2014/main" id="{96FE053C-A46F-4F11-846D-3C6EFCE5E546}"/>
            </a:ext>
          </a:extLst>
        </xdr:cNvPr>
        <xdr:cNvSpPr txBox="1"/>
      </xdr:nvSpPr>
      <xdr:spPr>
        <a:xfrm>
          <a:off x="7772697" y="2408078750"/>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8529"/>
    <xdr:sp macro="" textlink="">
      <xdr:nvSpPr>
        <xdr:cNvPr id="172" name="PoljeZBesedilom 2">
          <a:extLst>
            <a:ext uri="{FF2B5EF4-FFF2-40B4-BE49-F238E27FC236}">
              <a16:creationId xmlns:a16="http://schemas.microsoft.com/office/drawing/2014/main" id="{D6E990D7-C8A5-47F0-8812-6B528F48318F}"/>
            </a:ext>
          </a:extLst>
        </xdr:cNvPr>
        <xdr:cNvSpPr txBox="1"/>
      </xdr:nvSpPr>
      <xdr:spPr>
        <a:xfrm>
          <a:off x="7772697" y="2408078750"/>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8529"/>
    <xdr:sp macro="" textlink="">
      <xdr:nvSpPr>
        <xdr:cNvPr id="173" name="PoljeZBesedilom 2">
          <a:extLst>
            <a:ext uri="{FF2B5EF4-FFF2-40B4-BE49-F238E27FC236}">
              <a16:creationId xmlns:a16="http://schemas.microsoft.com/office/drawing/2014/main" id="{3934E9A3-B77C-455D-871D-107725487687}"/>
            </a:ext>
          </a:extLst>
        </xdr:cNvPr>
        <xdr:cNvSpPr txBox="1"/>
      </xdr:nvSpPr>
      <xdr:spPr>
        <a:xfrm>
          <a:off x="7772697" y="2408078750"/>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8529"/>
    <xdr:sp macro="" textlink="">
      <xdr:nvSpPr>
        <xdr:cNvPr id="174" name="PoljeZBesedilom 2">
          <a:extLst>
            <a:ext uri="{FF2B5EF4-FFF2-40B4-BE49-F238E27FC236}">
              <a16:creationId xmlns:a16="http://schemas.microsoft.com/office/drawing/2014/main" id="{55CCC8CD-D94B-4FEF-9BDB-18F4DA95F39B}"/>
            </a:ext>
          </a:extLst>
        </xdr:cNvPr>
        <xdr:cNvSpPr txBox="1"/>
      </xdr:nvSpPr>
      <xdr:spPr>
        <a:xfrm>
          <a:off x="7772697" y="2408078750"/>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8529"/>
    <xdr:sp macro="" textlink="">
      <xdr:nvSpPr>
        <xdr:cNvPr id="175" name="PoljeZBesedilom 2">
          <a:extLst>
            <a:ext uri="{FF2B5EF4-FFF2-40B4-BE49-F238E27FC236}">
              <a16:creationId xmlns:a16="http://schemas.microsoft.com/office/drawing/2014/main" id="{5A354979-6779-4807-8652-38CA26FD5373}"/>
            </a:ext>
          </a:extLst>
        </xdr:cNvPr>
        <xdr:cNvSpPr txBox="1"/>
      </xdr:nvSpPr>
      <xdr:spPr>
        <a:xfrm>
          <a:off x="7772697" y="2408078750"/>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76" name="PoljeZBesedilom 2">
          <a:extLst>
            <a:ext uri="{FF2B5EF4-FFF2-40B4-BE49-F238E27FC236}">
              <a16:creationId xmlns:a16="http://schemas.microsoft.com/office/drawing/2014/main" id="{0FC855DD-0047-4832-AAB0-89DC0C73691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77" name="PoljeZBesedilom 176">
          <a:extLst>
            <a:ext uri="{FF2B5EF4-FFF2-40B4-BE49-F238E27FC236}">
              <a16:creationId xmlns:a16="http://schemas.microsoft.com/office/drawing/2014/main" id="{2F3D8F43-53E1-4FED-ACEA-B9E1B1D36A3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78" name="PoljeZBesedilom 2">
          <a:extLst>
            <a:ext uri="{FF2B5EF4-FFF2-40B4-BE49-F238E27FC236}">
              <a16:creationId xmlns:a16="http://schemas.microsoft.com/office/drawing/2014/main" id="{CB3EFEB8-6CF9-439B-9D3B-AD0EB187537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79" name="PoljeZBesedilom 2">
          <a:extLst>
            <a:ext uri="{FF2B5EF4-FFF2-40B4-BE49-F238E27FC236}">
              <a16:creationId xmlns:a16="http://schemas.microsoft.com/office/drawing/2014/main" id="{F3CCF893-DDEF-4856-8BB2-07109FF802A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80" name="PoljeZBesedilom 2">
          <a:extLst>
            <a:ext uri="{FF2B5EF4-FFF2-40B4-BE49-F238E27FC236}">
              <a16:creationId xmlns:a16="http://schemas.microsoft.com/office/drawing/2014/main" id="{F3D869AB-D554-4E5B-BCA6-1B734310685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81" name="PoljeZBesedilom 2">
          <a:extLst>
            <a:ext uri="{FF2B5EF4-FFF2-40B4-BE49-F238E27FC236}">
              <a16:creationId xmlns:a16="http://schemas.microsoft.com/office/drawing/2014/main" id="{6D171916-B14F-4AA9-91FF-831E4F316AB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82" name="PoljeZBesedilom 2">
          <a:extLst>
            <a:ext uri="{FF2B5EF4-FFF2-40B4-BE49-F238E27FC236}">
              <a16:creationId xmlns:a16="http://schemas.microsoft.com/office/drawing/2014/main" id="{9C354EC7-AA9A-429D-8155-A346B652D79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83" name="PoljeZBesedilom 182">
          <a:extLst>
            <a:ext uri="{FF2B5EF4-FFF2-40B4-BE49-F238E27FC236}">
              <a16:creationId xmlns:a16="http://schemas.microsoft.com/office/drawing/2014/main" id="{44D0BCD2-EFEC-45BB-AC92-9FCA41BA64F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84" name="PoljeZBesedilom 2">
          <a:extLst>
            <a:ext uri="{FF2B5EF4-FFF2-40B4-BE49-F238E27FC236}">
              <a16:creationId xmlns:a16="http://schemas.microsoft.com/office/drawing/2014/main" id="{B20DF2A2-F0AF-4C91-AB5E-5D0D1140C48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85" name="PoljeZBesedilom 2">
          <a:extLst>
            <a:ext uri="{FF2B5EF4-FFF2-40B4-BE49-F238E27FC236}">
              <a16:creationId xmlns:a16="http://schemas.microsoft.com/office/drawing/2014/main" id="{2C561BA6-F5F7-4520-B7B6-45C3AB5B9D1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86" name="PoljeZBesedilom 2">
          <a:extLst>
            <a:ext uri="{FF2B5EF4-FFF2-40B4-BE49-F238E27FC236}">
              <a16:creationId xmlns:a16="http://schemas.microsoft.com/office/drawing/2014/main" id="{719984F7-FBAC-4ABA-B8D3-0542FD3B6B8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87" name="PoljeZBesedilom 2">
          <a:extLst>
            <a:ext uri="{FF2B5EF4-FFF2-40B4-BE49-F238E27FC236}">
              <a16:creationId xmlns:a16="http://schemas.microsoft.com/office/drawing/2014/main" id="{4390CC56-F867-42B1-89DC-83F9BA408A6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88" name="PoljeZBesedilom 2">
          <a:extLst>
            <a:ext uri="{FF2B5EF4-FFF2-40B4-BE49-F238E27FC236}">
              <a16:creationId xmlns:a16="http://schemas.microsoft.com/office/drawing/2014/main" id="{A3DF96C9-2227-4DCC-9C4E-136F5620C2C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89" name="PoljeZBesedilom 188">
          <a:extLst>
            <a:ext uri="{FF2B5EF4-FFF2-40B4-BE49-F238E27FC236}">
              <a16:creationId xmlns:a16="http://schemas.microsoft.com/office/drawing/2014/main" id="{2827FBC5-65A1-47E1-B133-1745A2DEF51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90" name="PoljeZBesedilom 2">
          <a:extLst>
            <a:ext uri="{FF2B5EF4-FFF2-40B4-BE49-F238E27FC236}">
              <a16:creationId xmlns:a16="http://schemas.microsoft.com/office/drawing/2014/main" id="{5B3769F5-D6A8-40DF-B7F0-D1FEC05E0E6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91" name="PoljeZBesedilom 2">
          <a:extLst>
            <a:ext uri="{FF2B5EF4-FFF2-40B4-BE49-F238E27FC236}">
              <a16:creationId xmlns:a16="http://schemas.microsoft.com/office/drawing/2014/main" id="{3F9E06E0-08C3-4D4F-BC2F-6730DCD3865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92" name="PoljeZBesedilom 2">
          <a:extLst>
            <a:ext uri="{FF2B5EF4-FFF2-40B4-BE49-F238E27FC236}">
              <a16:creationId xmlns:a16="http://schemas.microsoft.com/office/drawing/2014/main" id="{CF64A132-9365-4299-B69E-405F744A4AF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93" name="PoljeZBesedilom 2">
          <a:extLst>
            <a:ext uri="{FF2B5EF4-FFF2-40B4-BE49-F238E27FC236}">
              <a16:creationId xmlns:a16="http://schemas.microsoft.com/office/drawing/2014/main" id="{8549698A-49CE-4C9C-99DA-2E3ACBE7089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94" name="PoljeZBesedilom 2">
          <a:extLst>
            <a:ext uri="{FF2B5EF4-FFF2-40B4-BE49-F238E27FC236}">
              <a16:creationId xmlns:a16="http://schemas.microsoft.com/office/drawing/2014/main" id="{38886889-18EC-43C1-8209-4670850DE62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95" name="PoljeZBesedilom 194">
          <a:extLst>
            <a:ext uri="{FF2B5EF4-FFF2-40B4-BE49-F238E27FC236}">
              <a16:creationId xmlns:a16="http://schemas.microsoft.com/office/drawing/2014/main" id="{E137DCD7-E52F-4AC4-AA35-3130254EEB2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96" name="PoljeZBesedilom 2">
          <a:extLst>
            <a:ext uri="{FF2B5EF4-FFF2-40B4-BE49-F238E27FC236}">
              <a16:creationId xmlns:a16="http://schemas.microsoft.com/office/drawing/2014/main" id="{A09F9A57-BAC2-4EC2-B8E6-28727C7443F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97" name="PoljeZBesedilom 2">
          <a:extLst>
            <a:ext uri="{FF2B5EF4-FFF2-40B4-BE49-F238E27FC236}">
              <a16:creationId xmlns:a16="http://schemas.microsoft.com/office/drawing/2014/main" id="{BD66985B-C8AC-4B5E-B70B-7D6F433B06F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98" name="PoljeZBesedilom 2">
          <a:extLst>
            <a:ext uri="{FF2B5EF4-FFF2-40B4-BE49-F238E27FC236}">
              <a16:creationId xmlns:a16="http://schemas.microsoft.com/office/drawing/2014/main" id="{9C54263F-2873-49F6-8354-47F609A5FCA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99" name="PoljeZBesedilom 2">
          <a:extLst>
            <a:ext uri="{FF2B5EF4-FFF2-40B4-BE49-F238E27FC236}">
              <a16:creationId xmlns:a16="http://schemas.microsoft.com/office/drawing/2014/main" id="{3E195CB3-CFBC-4F6F-ACD1-4E5AC71FDCF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00" name="PoljeZBesedilom 2">
          <a:extLst>
            <a:ext uri="{FF2B5EF4-FFF2-40B4-BE49-F238E27FC236}">
              <a16:creationId xmlns:a16="http://schemas.microsoft.com/office/drawing/2014/main" id="{513A455E-DA1A-43CC-87A8-E1BEAC86F3E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01" name="PoljeZBesedilom 200">
          <a:extLst>
            <a:ext uri="{FF2B5EF4-FFF2-40B4-BE49-F238E27FC236}">
              <a16:creationId xmlns:a16="http://schemas.microsoft.com/office/drawing/2014/main" id="{7F5EBBBA-98AA-48C1-ADCD-6578B843F42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02" name="PoljeZBesedilom 2">
          <a:extLst>
            <a:ext uri="{FF2B5EF4-FFF2-40B4-BE49-F238E27FC236}">
              <a16:creationId xmlns:a16="http://schemas.microsoft.com/office/drawing/2014/main" id="{4B570EEE-F0AD-473F-B96C-AEC5A90E57F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03" name="PoljeZBesedilom 2">
          <a:extLst>
            <a:ext uri="{FF2B5EF4-FFF2-40B4-BE49-F238E27FC236}">
              <a16:creationId xmlns:a16="http://schemas.microsoft.com/office/drawing/2014/main" id="{72C0FC5B-EB6D-41FA-9498-8E1D094CFE9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04" name="PoljeZBesedilom 2">
          <a:extLst>
            <a:ext uri="{FF2B5EF4-FFF2-40B4-BE49-F238E27FC236}">
              <a16:creationId xmlns:a16="http://schemas.microsoft.com/office/drawing/2014/main" id="{D1FD45F2-D20A-4F5E-B5EF-8D8C678BABC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05" name="PoljeZBesedilom 2">
          <a:extLst>
            <a:ext uri="{FF2B5EF4-FFF2-40B4-BE49-F238E27FC236}">
              <a16:creationId xmlns:a16="http://schemas.microsoft.com/office/drawing/2014/main" id="{FEE08AB4-CA1A-4A8A-8937-0582DD61798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06" name="PoljeZBesedilom 2">
          <a:extLst>
            <a:ext uri="{FF2B5EF4-FFF2-40B4-BE49-F238E27FC236}">
              <a16:creationId xmlns:a16="http://schemas.microsoft.com/office/drawing/2014/main" id="{AB11C34B-1564-44FC-81E1-68469278C0D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07" name="PoljeZBesedilom 206">
          <a:extLst>
            <a:ext uri="{FF2B5EF4-FFF2-40B4-BE49-F238E27FC236}">
              <a16:creationId xmlns:a16="http://schemas.microsoft.com/office/drawing/2014/main" id="{9CB53A27-5CC4-4A79-9570-9649B6C5FF7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08" name="PoljeZBesedilom 2">
          <a:extLst>
            <a:ext uri="{FF2B5EF4-FFF2-40B4-BE49-F238E27FC236}">
              <a16:creationId xmlns:a16="http://schemas.microsoft.com/office/drawing/2014/main" id="{B15A6891-3E77-46DA-AC57-67D01EE59ED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09" name="PoljeZBesedilom 2">
          <a:extLst>
            <a:ext uri="{FF2B5EF4-FFF2-40B4-BE49-F238E27FC236}">
              <a16:creationId xmlns:a16="http://schemas.microsoft.com/office/drawing/2014/main" id="{0E964F52-8DD5-4FE1-8C10-E324CD3EC46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10" name="PoljeZBesedilom 2">
          <a:extLst>
            <a:ext uri="{FF2B5EF4-FFF2-40B4-BE49-F238E27FC236}">
              <a16:creationId xmlns:a16="http://schemas.microsoft.com/office/drawing/2014/main" id="{3B399E51-0845-46E9-96DB-C3383175B3B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11" name="PoljeZBesedilom 2">
          <a:extLst>
            <a:ext uri="{FF2B5EF4-FFF2-40B4-BE49-F238E27FC236}">
              <a16:creationId xmlns:a16="http://schemas.microsoft.com/office/drawing/2014/main" id="{4EBC61F5-EEF0-4A6F-9866-2AE8E1693CD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12" name="PoljeZBesedilom 2">
          <a:extLst>
            <a:ext uri="{FF2B5EF4-FFF2-40B4-BE49-F238E27FC236}">
              <a16:creationId xmlns:a16="http://schemas.microsoft.com/office/drawing/2014/main" id="{7D553DD4-D74D-4DEF-A5C3-A451F81EC423}"/>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13" name="PoljeZBesedilom 212">
          <a:extLst>
            <a:ext uri="{FF2B5EF4-FFF2-40B4-BE49-F238E27FC236}">
              <a16:creationId xmlns:a16="http://schemas.microsoft.com/office/drawing/2014/main" id="{7C4C8F26-30AD-44E4-8004-0EE7CAB0E867}"/>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14" name="PoljeZBesedilom 2">
          <a:extLst>
            <a:ext uri="{FF2B5EF4-FFF2-40B4-BE49-F238E27FC236}">
              <a16:creationId xmlns:a16="http://schemas.microsoft.com/office/drawing/2014/main" id="{A6D4B1DF-CE06-4E1C-B0EB-BA40DD2D996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15" name="PoljeZBesedilom 2">
          <a:extLst>
            <a:ext uri="{FF2B5EF4-FFF2-40B4-BE49-F238E27FC236}">
              <a16:creationId xmlns:a16="http://schemas.microsoft.com/office/drawing/2014/main" id="{AD4A207B-DC6F-4650-B689-BBD0DCA8E1E3}"/>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16" name="PoljeZBesedilom 2">
          <a:extLst>
            <a:ext uri="{FF2B5EF4-FFF2-40B4-BE49-F238E27FC236}">
              <a16:creationId xmlns:a16="http://schemas.microsoft.com/office/drawing/2014/main" id="{348077EF-923E-4DB3-B491-E855D5326B0A}"/>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17" name="PoljeZBesedilom 2">
          <a:extLst>
            <a:ext uri="{FF2B5EF4-FFF2-40B4-BE49-F238E27FC236}">
              <a16:creationId xmlns:a16="http://schemas.microsoft.com/office/drawing/2014/main" id="{F8F10FA3-8502-4252-B225-466D9A581CB4}"/>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18" name="PoljeZBesedilom 2">
          <a:extLst>
            <a:ext uri="{FF2B5EF4-FFF2-40B4-BE49-F238E27FC236}">
              <a16:creationId xmlns:a16="http://schemas.microsoft.com/office/drawing/2014/main" id="{3BD9233B-F96C-44DE-AD5D-65AC76768C16}"/>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19" name="PoljeZBesedilom 218">
          <a:extLst>
            <a:ext uri="{FF2B5EF4-FFF2-40B4-BE49-F238E27FC236}">
              <a16:creationId xmlns:a16="http://schemas.microsoft.com/office/drawing/2014/main" id="{57420D80-D6FA-4A9C-AE34-6479521038D9}"/>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20" name="PoljeZBesedilom 2">
          <a:extLst>
            <a:ext uri="{FF2B5EF4-FFF2-40B4-BE49-F238E27FC236}">
              <a16:creationId xmlns:a16="http://schemas.microsoft.com/office/drawing/2014/main" id="{34CA9E4C-D8E5-409D-8B5F-0ED0ABF20AEE}"/>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21" name="PoljeZBesedilom 2">
          <a:extLst>
            <a:ext uri="{FF2B5EF4-FFF2-40B4-BE49-F238E27FC236}">
              <a16:creationId xmlns:a16="http://schemas.microsoft.com/office/drawing/2014/main" id="{E29B6607-7B4C-4CD3-BAC1-DF96615D32D9}"/>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22" name="PoljeZBesedilom 2">
          <a:extLst>
            <a:ext uri="{FF2B5EF4-FFF2-40B4-BE49-F238E27FC236}">
              <a16:creationId xmlns:a16="http://schemas.microsoft.com/office/drawing/2014/main" id="{0162B998-BAFA-48F9-86E3-5EB584F1E222}"/>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23" name="PoljeZBesedilom 2">
          <a:extLst>
            <a:ext uri="{FF2B5EF4-FFF2-40B4-BE49-F238E27FC236}">
              <a16:creationId xmlns:a16="http://schemas.microsoft.com/office/drawing/2014/main" id="{3CBF32AB-C24D-43F9-807C-E70A32A08AD6}"/>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224" name="PoljeZBesedilom 223">
          <a:extLst>
            <a:ext uri="{FF2B5EF4-FFF2-40B4-BE49-F238E27FC236}">
              <a16:creationId xmlns:a16="http://schemas.microsoft.com/office/drawing/2014/main" id="{710FA003-BBC2-483E-9F54-8D2874C8A54E}"/>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225" name="PoljeZBesedilom 2">
          <a:extLst>
            <a:ext uri="{FF2B5EF4-FFF2-40B4-BE49-F238E27FC236}">
              <a16:creationId xmlns:a16="http://schemas.microsoft.com/office/drawing/2014/main" id="{89EBDD6B-9C99-4030-854F-C35798FDE858}"/>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226" name="PoljeZBesedilom 2">
          <a:extLst>
            <a:ext uri="{FF2B5EF4-FFF2-40B4-BE49-F238E27FC236}">
              <a16:creationId xmlns:a16="http://schemas.microsoft.com/office/drawing/2014/main" id="{D51FE0AD-5CB8-462D-9F22-040DE408977E}"/>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227" name="PoljeZBesedilom 2">
          <a:extLst>
            <a:ext uri="{FF2B5EF4-FFF2-40B4-BE49-F238E27FC236}">
              <a16:creationId xmlns:a16="http://schemas.microsoft.com/office/drawing/2014/main" id="{11352EB5-D00A-49AE-B74F-798C25F35313}"/>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228" name="PoljeZBesedilom 2">
          <a:extLst>
            <a:ext uri="{FF2B5EF4-FFF2-40B4-BE49-F238E27FC236}">
              <a16:creationId xmlns:a16="http://schemas.microsoft.com/office/drawing/2014/main" id="{9150909D-17D1-445F-B706-302CDD3B9430}"/>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29" name="PoljeZBesedilom 2">
          <a:extLst>
            <a:ext uri="{FF2B5EF4-FFF2-40B4-BE49-F238E27FC236}">
              <a16:creationId xmlns:a16="http://schemas.microsoft.com/office/drawing/2014/main" id="{920A5870-8D08-4DCA-85B2-1F1FCB17D32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30" name="PoljeZBesedilom 229">
          <a:extLst>
            <a:ext uri="{FF2B5EF4-FFF2-40B4-BE49-F238E27FC236}">
              <a16:creationId xmlns:a16="http://schemas.microsoft.com/office/drawing/2014/main" id="{0F23C139-02B9-49EA-83A2-B5E48EF74D9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31" name="PoljeZBesedilom 2">
          <a:extLst>
            <a:ext uri="{FF2B5EF4-FFF2-40B4-BE49-F238E27FC236}">
              <a16:creationId xmlns:a16="http://schemas.microsoft.com/office/drawing/2014/main" id="{BF9368AC-6FAA-408D-A36A-B9C289F9CA9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32" name="PoljeZBesedilom 2">
          <a:extLst>
            <a:ext uri="{FF2B5EF4-FFF2-40B4-BE49-F238E27FC236}">
              <a16:creationId xmlns:a16="http://schemas.microsoft.com/office/drawing/2014/main" id="{72F9A280-BF87-42D8-B9C7-9B601E43E0A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33" name="PoljeZBesedilom 2">
          <a:extLst>
            <a:ext uri="{FF2B5EF4-FFF2-40B4-BE49-F238E27FC236}">
              <a16:creationId xmlns:a16="http://schemas.microsoft.com/office/drawing/2014/main" id="{487B3DE3-253C-44A4-A568-94104AE24F4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34" name="PoljeZBesedilom 2">
          <a:extLst>
            <a:ext uri="{FF2B5EF4-FFF2-40B4-BE49-F238E27FC236}">
              <a16:creationId xmlns:a16="http://schemas.microsoft.com/office/drawing/2014/main" id="{A464BFFB-246D-488A-AC3F-FDF01724928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35" name="PoljeZBesedilom 2">
          <a:extLst>
            <a:ext uri="{FF2B5EF4-FFF2-40B4-BE49-F238E27FC236}">
              <a16:creationId xmlns:a16="http://schemas.microsoft.com/office/drawing/2014/main" id="{36CF67A6-9AB6-43B6-B71C-6A1409592B0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36" name="PoljeZBesedilom 235">
          <a:extLst>
            <a:ext uri="{FF2B5EF4-FFF2-40B4-BE49-F238E27FC236}">
              <a16:creationId xmlns:a16="http://schemas.microsoft.com/office/drawing/2014/main" id="{6F4B9E1C-8689-40CD-B1FB-6280174DA8B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37" name="PoljeZBesedilom 2">
          <a:extLst>
            <a:ext uri="{FF2B5EF4-FFF2-40B4-BE49-F238E27FC236}">
              <a16:creationId xmlns:a16="http://schemas.microsoft.com/office/drawing/2014/main" id="{08DA59F9-D4E3-49C7-8FA3-89EF8E874FC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38" name="PoljeZBesedilom 2">
          <a:extLst>
            <a:ext uri="{FF2B5EF4-FFF2-40B4-BE49-F238E27FC236}">
              <a16:creationId xmlns:a16="http://schemas.microsoft.com/office/drawing/2014/main" id="{DB7F6636-BB40-461A-9B65-181F294E875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39" name="PoljeZBesedilom 2">
          <a:extLst>
            <a:ext uri="{FF2B5EF4-FFF2-40B4-BE49-F238E27FC236}">
              <a16:creationId xmlns:a16="http://schemas.microsoft.com/office/drawing/2014/main" id="{D7BC79C5-E7C9-4506-B3A0-251AC733595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40" name="PoljeZBesedilom 2">
          <a:extLst>
            <a:ext uri="{FF2B5EF4-FFF2-40B4-BE49-F238E27FC236}">
              <a16:creationId xmlns:a16="http://schemas.microsoft.com/office/drawing/2014/main" id="{5E668B83-4544-478E-BE0E-A421144C3E6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41" name="PoljeZBesedilom 2">
          <a:extLst>
            <a:ext uri="{FF2B5EF4-FFF2-40B4-BE49-F238E27FC236}">
              <a16:creationId xmlns:a16="http://schemas.microsoft.com/office/drawing/2014/main" id="{42913167-5DEB-4DE4-B226-35144A9D33E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42" name="PoljeZBesedilom 241">
          <a:extLst>
            <a:ext uri="{FF2B5EF4-FFF2-40B4-BE49-F238E27FC236}">
              <a16:creationId xmlns:a16="http://schemas.microsoft.com/office/drawing/2014/main" id="{30A0F1EC-791C-406B-BDA8-FA76B66902D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43" name="PoljeZBesedilom 2">
          <a:extLst>
            <a:ext uri="{FF2B5EF4-FFF2-40B4-BE49-F238E27FC236}">
              <a16:creationId xmlns:a16="http://schemas.microsoft.com/office/drawing/2014/main" id="{32498B48-593C-4DF6-B782-A4C9FD54C27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44" name="PoljeZBesedilom 2">
          <a:extLst>
            <a:ext uri="{FF2B5EF4-FFF2-40B4-BE49-F238E27FC236}">
              <a16:creationId xmlns:a16="http://schemas.microsoft.com/office/drawing/2014/main" id="{191C95A6-5B8F-45BB-BC7D-14AD48AB592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45" name="PoljeZBesedilom 2">
          <a:extLst>
            <a:ext uri="{FF2B5EF4-FFF2-40B4-BE49-F238E27FC236}">
              <a16:creationId xmlns:a16="http://schemas.microsoft.com/office/drawing/2014/main" id="{9BAD39D7-4C2D-480E-9A0E-C12E77CAEC2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46" name="PoljeZBesedilom 2">
          <a:extLst>
            <a:ext uri="{FF2B5EF4-FFF2-40B4-BE49-F238E27FC236}">
              <a16:creationId xmlns:a16="http://schemas.microsoft.com/office/drawing/2014/main" id="{852EB218-9A47-4BD3-9BBD-AEB86DE4AB3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47" name="PoljeZBesedilom 2">
          <a:extLst>
            <a:ext uri="{FF2B5EF4-FFF2-40B4-BE49-F238E27FC236}">
              <a16:creationId xmlns:a16="http://schemas.microsoft.com/office/drawing/2014/main" id="{7515802B-8E56-4F80-BC7C-2FF03FF38CC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48" name="PoljeZBesedilom 247">
          <a:extLst>
            <a:ext uri="{FF2B5EF4-FFF2-40B4-BE49-F238E27FC236}">
              <a16:creationId xmlns:a16="http://schemas.microsoft.com/office/drawing/2014/main" id="{F4A61865-3FDF-4BC0-B5B2-3E50B3F4875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49" name="PoljeZBesedilom 2">
          <a:extLst>
            <a:ext uri="{FF2B5EF4-FFF2-40B4-BE49-F238E27FC236}">
              <a16:creationId xmlns:a16="http://schemas.microsoft.com/office/drawing/2014/main" id="{EFFE52A3-92FF-4EFD-86DA-6354A1D459C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50" name="PoljeZBesedilom 2">
          <a:extLst>
            <a:ext uri="{FF2B5EF4-FFF2-40B4-BE49-F238E27FC236}">
              <a16:creationId xmlns:a16="http://schemas.microsoft.com/office/drawing/2014/main" id="{E26DBBE6-38EE-4F33-8780-EA84CBF112F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51" name="PoljeZBesedilom 2">
          <a:extLst>
            <a:ext uri="{FF2B5EF4-FFF2-40B4-BE49-F238E27FC236}">
              <a16:creationId xmlns:a16="http://schemas.microsoft.com/office/drawing/2014/main" id="{F69C8372-1183-4599-A041-45EE60DE346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52" name="PoljeZBesedilom 2">
          <a:extLst>
            <a:ext uri="{FF2B5EF4-FFF2-40B4-BE49-F238E27FC236}">
              <a16:creationId xmlns:a16="http://schemas.microsoft.com/office/drawing/2014/main" id="{35744C87-0B99-4F15-B754-82150A795F3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53" name="PoljeZBesedilom 2">
          <a:extLst>
            <a:ext uri="{FF2B5EF4-FFF2-40B4-BE49-F238E27FC236}">
              <a16:creationId xmlns:a16="http://schemas.microsoft.com/office/drawing/2014/main" id="{F9F67EB6-B4CC-4114-930E-FED86845413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54" name="PoljeZBesedilom 253">
          <a:extLst>
            <a:ext uri="{FF2B5EF4-FFF2-40B4-BE49-F238E27FC236}">
              <a16:creationId xmlns:a16="http://schemas.microsoft.com/office/drawing/2014/main" id="{B602DB8D-0C24-4CD1-B672-3ECF2994A46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55" name="PoljeZBesedilom 2">
          <a:extLst>
            <a:ext uri="{FF2B5EF4-FFF2-40B4-BE49-F238E27FC236}">
              <a16:creationId xmlns:a16="http://schemas.microsoft.com/office/drawing/2014/main" id="{4CEBC032-197E-4991-841B-D5F4AAD644A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56" name="PoljeZBesedilom 2">
          <a:extLst>
            <a:ext uri="{FF2B5EF4-FFF2-40B4-BE49-F238E27FC236}">
              <a16:creationId xmlns:a16="http://schemas.microsoft.com/office/drawing/2014/main" id="{0E95E649-1052-440E-A8B9-C1639899F52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57" name="PoljeZBesedilom 2">
          <a:extLst>
            <a:ext uri="{FF2B5EF4-FFF2-40B4-BE49-F238E27FC236}">
              <a16:creationId xmlns:a16="http://schemas.microsoft.com/office/drawing/2014/main" id="{BCA558D6-17DD-40A4-90D6-E2C04496E85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58" name="PoljeZBesedilom 2">
          <a:extLst>
            <a:ext uri="{FF2B5EF4-FFF2-40B4-BE49-F238E27FC236}">
              <a16:creationId xmlns:a16="http://schemas.microsoft.com/office/drawing/2014/main" id="{F44C62AB-DBB1-4152-922E-820FB668D4A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59" name="PoljeZBesedilom 2">
          <a:extLst>
            <a:ext uri="{FF2B5EF4-FFF2-40B4-BE49-F238E27FC236}">
              <a16:creationId xmlns:a16="http://schemas.microsoft.com/office/drawing/2014/main" id="{BA4DF506-35A0-4DD3-A302-870BB628576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60" name="PoljeZBesedilom 259">
          <a:extLst>
            <a:ext uri="{FF2B5EF4-FFF2-40B4-BE49-F238E27FC236}">
              <a16:creationId xmlns:a16="http://schemas.microsoft.com/office/drawing/2014/main" id="{9FE1CDF7-6247-4817-A4AF-3F4499F764A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61" name="PoljeZBesedilom 2">
          <a:extLst>
            <a:ext uri="{FF2B5EF4-FFF2-40B4-BE49-F238E27FC236}">
              <a16:creationId xmlns:a16="http://schemas.microsoft.com/office/drawing/2014/main" id="{8B1D9898-9272-4505-8556-FD35951DF68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62" name="PoljeZBesedilom 2">
          <a:extLst>
            <a:ext uri="{FF2B5EF4-FFF2-40B4-BE49-F238E27FC236}">
              <a16:creationId xmlns:a16="http://schemas.microsoft.com/office/drawing/2014/main" id="{33239C31-B882-4C6C-935C-42DB8815A07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63" name="PoljeZBesedilom 2">
          <a:extLst>
            <a:ext uri="{FF2B5EF4-FFF2-40B4-BE49-F238E27FC236}">
              <a16:creationId xmlns:a16="http://schemas.microsoft.com/office/drawing/2014/main" id="{EEC23B1F-13A0-47FE-92DC-6BF7C3582B2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64" name="PoljeZBesedilom 2">
          <a:extLst>
            <a:ext uri="{FF2B5EF4-FFF2-40B4-BE49-F238E27FC236}">
              <a16:creationId xmlns:a16="http://schemas.microsoft.com/office/drawing/2014/main" id="{12A34F80-1EFA-408C-9278-26C7C1472AF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65" name="PoljeZBesedilom 2">
          <a:extLst>
            <a:ext uri="{FF2B5EF4-FFF2-40B4-BE49-F238E27FC236}">
              <a16:creationId xmlns:a16="http://schemas.microsoft.com/office/drawing/2014/main" id="{F7389172-B9E0-42A9-BB3A-B908B13CC01A}"/>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66" name="PoljeZBesedilom 265">
          <a:extLst>
            <a:ext uri="{FF2B5EF4-FFF2-40B4-BE49-F238E27FC236}">
              <a16:creationId xmlns:a16="http://schemas.microsoft.com/office/drawing/2014/main" id="{6D1A6B82-6B71-4F6A-B2BF-8317A905968B}"/>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67" name="PoljeZBesedilom 2">
          <a:extLst>
            <a:ext uri="{FF2B5EF4-FFF2-40B4-BE49-F238E27FC236}">
              <a16:creationId xmlns:a16="http://schemas.microsoft.com/office/drawing/2014/main" id="{206CFE70-5F67-4031-AF94-53043750EBA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68" name="PoljeZBesedilom 2">
          <a:extLst>
            <a:ext uri="{FF2B5EF4-FFF2-40B4-BE49-F238E27FC236}">
              <a16:creationId xmlns:a16="http://schemas.microsoft.com/office/drawing/2014/main" id="{329495B8-2FFE-4F18-827C-17ACC5A49ACC}"/>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69" name="PoljeZBesedilom 2">
          <a:extLst>
            <a:ext uri="{FF2B5EF4-FFF2-40B4-BE49-F238E27FC236}">
              <a16:creationId xmlns:a16="http://schemas.microsoft.com/office/drawing/2014/main" id="{6926AD7B-2AF6-4474-AC58-65F20BDB6026}"/>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70" name="PoljeZBesedilom 2">
          <a:extLst>
            <a:ext uri="{FF2B5EF4-FFF2-40B4-BE49-F238E27FC236}">
              <a16:creationId xmlns:a16="http://schemas.microsoft.com/office/drawing/2014/main" id="{BB93B623-7349-48A2-BDFB-9FA140780FC0}"/>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71" name="PoljeZBesedilom 2">
          <a:extLst>
            <a:ext uri="{FF2B5EF4-FFF2-40B4-BE49-F238E27FC236}">
              <a16:creationId xmlns:a16="http://schemas.microsoft.com/office/drawing/2014/main" id="{49DE8E15-1B1D-4278-8FC7-954A0778BDDD}"/>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72" name="PoljeZBesedilom 271">
          <a:extLst>
            <a:ext uri="{FF2B5EF4-FFF2-40B4-BE49-F238E27FC236}">
              <a16:creationId xmlns:a16="http://schemas.microsoft.com/office/drawing/2014/main" id="{DD949218-9DA1-4F67-AAE3-E85070E0E698}"/>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73" name="PoljeZBesedilom 2">
          <a:extLst>
            <a:ext uri="{FF2B5EF4-FFF2-40B4-BE49-F238E27FC236}">
              <a16:creationId xmlns:a16="http://schemas.microsoft.com/office/drawing/2014/main" id="{9E4536D6-8DC5-466B-A009-3CA2C02D3CE0}"/>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74" name="PoljeZBesedilom 2">
          <a:extLst>
            <a:ext uri="{FF2B5EF4-FFF2-40B4-BE49-F238E27FC236}">
              <a16:creationId xmlns:a16="http://schemas.microsoft.com/office/drawing/2014/main" id="{641A5384-AB90-40B2-B614-817E3BAC0D92}"/>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75" name="PoljeZBesedilom 2">
          <a:extLst>
            <a:ext uri="{FF2B5EF4-FFF2-40B4-BE49-F238E27FC236}">
              <a16:creationId xmlns:a16="http://schemas.microsoft.com/office/drawing/2014/main" id="{1A0E0D8E-E10A-4FC7-86DC-62FC1F9356E7}"/>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76" name="PoljeZBesedilom 2">
          <a:extLst>
            <a:ext uri="{FF2B5EF4-FFF2-40B4-BE49-F238E27FC236}">
              <a16:creationId xmlns:a16="http://schemas.microsoft.com/office/drawing/2014/main" id="{14F9A965-9026-40D9-AB43-7A995E3ABCC1}"/>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277" name="PoljeZBesedilom 276">
          <a:extLst>
            <a:ext uri="{FF2B5EF4-FFF2-40B4-BE49-F238E27FC236}">
              <a16:creationId xmlns:a16="http://schemas.microsoft.com/office/drawing/2014/main" id="{FE88AEC0-558B-44F6-9E6C-C9B35959F67A}"/>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278" name="PoljeZBesedilom 2">
          <a:extLst>
            <a:ext uri="{FF2B5EF4-FFF2-40B4-BE49-F238E27FC236}">
              <a16:creationId xmlns:a16="http://schemas.microsoft.com/office/drawing/2014/main" id="{B54F5BA0-1CD5-4167-AF8A-120CB1CBFB9A}"/>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279" name="PoljeZBesedilom 2">
          <a:extLst>
            <a:ext uri="{FF2B5EF4-FFF2-40B4-BE49-F238E27FC236}">
              <a16:creationId xmlns:a16="http://schemas.microsoft.com/office/drawing/2014/main" id="{F3AC6851-1148-4242-B3EE-3B3C989DB31E}"/>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280" name="PoljeZBesedilom 2">
          <a:extLst>
            <a:ext uri="{FF2B5EF4-FFF2-40B4-BE49-F238E27FC236}">
              <a16:creationId xmlns:a16="http://schemas.microsoft.com/office/drawing/2014/main" id="{70619065-C16D-47D5-85C0-942432B03929}"/>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281" name="PoljeZBesedilom 2">
          <a:extLst>
            <a:ext uri="{FF2B5EF4-FFF2-40B4-BE49-F238E27FC236}">
              <a16:creationId xmlns:a16="http://schemas.microsoft.com/office/drawing/2014/main" id="{95DF1DC3-C400-4DB5-A333-0EF37F44EE2E}"/>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2" name="PoljeZBesedilom 2">
          <a:extLst>
            <a:ext uri="{FF2B5EF4-FFF2-40B4-BE49-F238E27FC236}">
              <a16:creationId xmlns:a16="http://schemas.microsoft.com/office/drawing/2014/main" id="{EFE2C709-91D9-4083-82FD-A757F8C08FAF}"/>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3" name="PoljeZBesedilom 282">
          <a:extLst>
            <a:ext uri="{FF2B5EF4-FFF2-40B4-BE49-F238E27FC236}">
              <a16:creationId xmlns:a16="http://schemas.microsoft.com/office/drawing/2014/main" id="{0B28E973-4276-412E-9C88-C890EC7FF85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4" name="PoljeZBesedilom 2">
          <a:extLst>
            <a:ext uri="{FF2B5EF4-FFF2-40B4-BE49-F238E27FC236}">
              <a16:creationId xmlns:a16="http://schemas.microsoft.com/office/drawing/2014/main" id="{91AA7D2C-9F32-42CB-AA64-06721346F3AB}"/>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5" name="PoljeZBesedilom 2">
          <a:extLst>
            <a:ext uri="{FF2B5EF4-FFF2-40B4-BE49-F238E27FC236}">
              <a16:creationId xmlns:a16="http://schemas.microsoft.com/office/drawing/2014/main" id="{B6F6C871-D77A-4DF6-AFD2-AF84B0007AF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6" name="PoljeZBesedilom 2">
          <a:extLst>
            <a:ext uri="{FF2B5EF4-FFF2-40B4-BE49-F238E27FC236}">
              <a16:creationId xmlns:a16="http://schemas.microsoft.com/office/drawing/2014/main" id="{9CF19142-3B9C-4F22-AEF7-5000B0CC772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7" name="PoljeZBesedilom 2">
          <a:extLst>
            <a:ext uri="{FF2B5EF4-FFF2-40B4-BE49-F238E27FC236}">
              <a16:creationId xmlns:a16="http://schemas.microsoft.com/office/drawing/2014/main" id="{66327E5A-E538-4023-9597-3C5E75317C2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8" name="PoljeZBesedilom 2">
          <a:extLst>
            <a:ext uri="{FF2B5EF4-FFF2-40B4-BE49-F238E27FC236}">
              <a16:creationId xmlns:a16="http://schemas.microsoft.com/office/drawing/2014/main" id="{F8A6B9DC-9771-4C7F-9103-D708B19F7494}"/>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9" name="PoljeZBesedilom 288">
          <a:extLst>
            <a:ext uri="{FF2B5EF4-FFF2-40B4-BE49-F238E27FC236}">
              <a16:creationId xmlns:a16="http://schemas.microsoft.com/office/drawing/2014/main" id="{B72F90F3-9C81-4257-8545-EF316A497FF7}"/>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90" name="PoljeZBesedilom 2">
          <a:extLst>
            <a:ext uri="{FF2B5EF4-FFF2-40B4-BE49-F238E27FC236}">
              <a16:creationId xmlns:a16="http://schemas.microsoft.com/office/drawing/2014/main" id="{5F8B03B6-C9EE-4CA0-9502-DFCE83FB0D7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91" name="PoljeZBesedilom 2">
          <a:extLst>
            <a:ext uri="{FF2B5EF4-FFF2-40B4-BE49-F238E27FC236}">
              <a16:creationId xmlns:a16="http://schemas.microsoft.com/office/drawing/2014/main" id="{C1C62B31-8B87-4C88-9760-AE1AA8CA7741}"/>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92" name="PoljeZBesedilom 2">
          <a:extLst>
            <a:ext uri="{FF2B5EF4-FFF2-40B4-BE49-F238E27FC236}">
              <a16:creationId xmlns:a16="http://schemas.microsoft.com/office/drawing/2014/main" id="{BEAE1813-1709-46E0-AE07-02C8B58322F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93" name="PoljeZBesedilom 2">
          <a:extLst>
            <a:ext uri="{FF2B5EF4-FFF2-40B4-BE49-F238E27FC236}">
              <a16:creationId xmlns:a16="http://schemas.microsoft.com/office/drawing/2014/main" id="{F4A294A4-E62D-4CDF-9BB9-C66659C94597}"/>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94" name="PoljeZBesedilom 2">
          <a:extLst>
            <a:ext uri="{FF2B5EF4-FFF2-40B4-BE49-F238E27FC236}">
              <a16:creationId xmlns:a16="http://schemas.microsoft.com/office/drawing/2014/main" id="{452874C6-5C7B-40D7-9FE9-D1EF5C867AB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95" name="PoljeZBesedilom 294">
          <a:extLst>
            <a:ext uri="{FF2B5EF4-FFF2-40B4-BE49-F238E27FC236}">
              <a16:creationId xmlns:a16="http://schemas.microsoft.com/office/drawing/2014/main" id="{B0E48F16-90B4-462E-8C34-D10C47F6D13F}"/>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96" name="PoljeZBesedilom 2">
          <a:extLst>
            <a:ext uri="{FF2B5EF4-FFF2-40B4-BE49-F238E27FC236}">
              <a16:creationId xmlns:a16="http://schemas.microsoft.com/office/drawing/2014/main" id="{835D5A97-76E6-4477-B682-9E29C32D9EB3}"/>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97" name="PoljeZBesedilom 2">
          <a:extLst>
            <a:ext uri="{FF2B5EF4-FFF2-40B4-BE49-F238E27FC236}">
              <a16:creationId xmlns:a16="http://schemas.microsoft.com/office/drawing/2014/main" id="{E9609185-40B3-4146-BBF0-90BA8228E24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98" name="PoljeZBesedilom 2">
          <a:extLst>
            <a:ext uri="{FF2B5EF4-FFF2-40B4-BE49-F238E27FC236}">
              <a16:creationId xmlns:a16="http://schemas.microsoft.com/office/drawing/2014/main" id="{A5E41A2B-6112-462F-9762-59F739110C0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99" name="PoljeZBesedilom 2">
          <a:extLst>
            <a:ext uri="{FF2B5EF4-FFF2-40B4-BE49-F238E27FC236}">
              <a16:creationId xmlns:a16="http://schemas.microsoft.com/office/drawing/2014/main" id="{60AA11C4-E536-4C6D-91CC-1A7DAF9F542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00" name="PoljeZBesedilom 2">
          <a:extLst>
            <a:ext uri="{FF2B5EF4-FFF2-40B4-BE49-F238E27FC236}">
              <a16:creationId xmlns:a16="http://schemas.microsoft.com/office/drawing/2014/main" id="{9D73FF6E-B5C2-4E60-A063-70F21428EB0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01" name="PoljeZBesedilom 300">
          <a:extLst>
            <a:ext uri="{FF2B5EF4-FFF2-40B4-BE49-F238E27FC236}">
              <a16:creationId xmlns:a16="http://schemas.microsoft.com/office/drawing/2014/main" id="{65146F23-3813-438F-B07C-D07A80871704}"/>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02" name="PoljeZBesedilom 2">
          <a:extLst>
            <a:ext uri="{FF2B5EF4-FFF2-40B4-BE49-F238E27FC236}">
              <a16:creationId xmlns:a16="http://schemas.microsoft.com/office/drawing/2014/main" id="{B31D55D0-DCCE-43F2-8E22-BAFD3CB5D26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03" name="PoljeZBesedilom 2">
          <a:extLst>
            <a:ext uri="{FF2B5EF4-FFF2-40B4-BE49-F238E27FC236}">
              <a16:creationId xmlns:a16="http://schemas.microsoft.com/office/drawing/2014/main" id="{69127B43-ADD7-4588-8C5B-2A4911FBBECE}"/>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04" name="PoljeZBesedilom 2">
          <a:extLst>
            <a:ext uri="{FF2B5EF4-FFF2-40B4-BE49-F238E27FC236}">
              <a16:creationId xmlns:a16="http://schemas.microsoft.com/office/drawing/2014/main" id="{BB9D6969-F308-4CA1-86A5-F6D97DAC8F37}"/>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05" name="PoljeZBesedilom 2">
          <a:extLst>
            <a:ext uri="{FF2B5EF4-FFF2-40B4-BE49-F238E27FC236}">
              <a16:creationId xmlns:a16="http://schemas.microsoft.com/office/drawing/2014/main" id="{52CC2309-B51F-41C0-B782-BB8D79D31DBA}"/>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06" name="PoljeZBesedilom 2">
          <a:extLst>
            <a:ext uri="{FF2B5EF4-FFF2-40B4-BE49-F238E27FC236}">
              <a16:creationId xmlns:a16="http://schemas.microsoft.com/office/drawing/2014/main" id="{1C0724A5-90FF-48B1-B506-6070D3A60FF7}"/>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07" name="PoljeZBesedilom 306">
          <a:extLst>
            <a:ext uri="{FF2B5EF4-FFF2-40B4-BE49-F238E27FC236}">
              <a16:creationId xmlns:a16="http://schemas.microsoft.com/office/drawing/2014/main" id="{354D1E09-D3DF-43EB-85B9-0E0CA838A8D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08" name="PoljeZBesedilom 2">
          <a:extLst>
            <a:ext uri="{FF2B5EF4-FFF2-40B4-BE49-F238E27FC236}">
              <a16:creationId xmlns:a16="http://schemas.microsoft.com/office/drawing/2014/main" id="{16C80158-E1AD-47E9-9D99-5EB664D98297}"/>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09" name="PoljeZBesedilom 2">
          <a:extLst>
            <a:ext uri="{FF2B5EF4-FFF2-40B4-BE49-F238E27FC236}">
              <a16:creationId xmlns:a16="http://schemas.microsoft.com/office/drawing/2014/main" id="{8CA207BE-FDDB-4427-AEF3-6D71B0B9EC8A}"/>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10" name="PoljeZBesedilom 2">
          <a:extLst>
            <a:ext uri="{FF2B5EF4-FFF2-40B4-BE49-F238E27FC236}">
              <a16:creationId xmlns:a16="http://schemas.microsoft.com/office/drawing/2014/main" id="{2CED977F-8B7C-4747-A44B-F944D0AA32FE}"/>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11" name="PoljeZBesedilom 2">
          <a:extLst>
            <a:ext uri="{FF2B5EF4-FFF2-40B4-BE49-F238E27FC236}">
              <a16:creationId xmlns:a16="http://schemas.microsoft.com/office/drawing/2014/main" id="{1EFA5DF7-468D-4573-8002-D93419A076A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12" name="PoljeZBesedilom 2">
          <a:extLst>
            <a:ext uri="{FF2B5EF4-FFF2-40B4-BE49-F238E27FC236}">
              <a16:creationId xmlns:a16="http://schemas.microsoft.com/office/drawing/2014/main" id="{013378CF-61F3-41AA-87A9-55F1A42D6E3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13" name="PoljeZBesedilom 312">
          <a:extLst>
            <a:ext uri="{FF2B5EF4-FFF2-40B4-BE49-F238E27FC236}">
              <a16:creationId xmlns:a16="http://schemas.microsoft.com/office/drawing/2014/main" id="{B4857FB9-E89D-4481-95F9-45C8E058882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14" name="PoljeZBesedilom 2">
          <a:extLst>
            <a:ext uri="{FF2B5EF4-FFF2-40B4-BE49-F238E27FC236}">
              <a16:creationId xmlns:a16="http://schemas.microsoft.com/office/drawing/2014/main" id="{B7C88318-1B30-4862-8855-F19DC92917A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15" name="PoljeZBesedilom 2">
          <a:extLst>
            <a:ext uri="{FF2B5EF4-FFF2-40B4-BE49-F238E27FC236}">
              <a16:creationId xmlns:a16="http://schemas.microsoft.com/office/drawing/2014/main" id="{14454544-C6F5-4811-A07B-C6888D44691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16" name="PoljeZBesedilom 2">
          <a:extLst>
            <a:ext uri="{FF2B5EF4-FFF2-40B4-BE49-F238E27FC236}">
              <a16:creationId xmlns:a16="http://schemas.microsoft.com/office/drawing/2014/main" id="{856443CD-4AB8-4DD3-8DED-C3204246DAF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17" name="PoljeZBesedilom 2">
          <a:extLst>
            <a:ext uri="{FF2B5EF4-FFF2-40B4-BE49-F238E27FC236}">
              <a16:creationId xmlns:a16="http://schemas.microsoft.com/office/drawing/2014/main" id="{9E6CC78C-3EAA-4CE2-B3FF-96D3FE28C1C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18" name="PoljeZBesedilom 2">
          <a:extLst>
            <a:ext uri="{FF2B5EF4-FFF2-40B4-BE49-F238E27FC236}">
              <a16:creationId xmlns:a16="http://schemas.microsoft.com/office/drawing/2014/main" id="{746D0643-4E3D-4115-91C2-1C17022E04C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19" name="PoljeZBesedilom 318">
          <a:extLst>
            <a:ext uri="{FF2B5EF4-FFF2-40B4-BE49-F238E27FC236}">
              <a16:creationId xmlns:a16="http://schemas.microsoft.com/office/drawing/2014/main" id="{75E0AB47-A530-479D-B540-39081432219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20" name="PoljeZBesedilom 2">
          <a:extLst>
            <a:ext uri="{FF2B5EF4-FFF2-40B4-BE49-F238E27FC236}">
              <a16:creationId xmlns:a16="http://schemas.microsoft.com/office/drawing/2014/main" id="{E9B1F89F-FEAA-4C8B-84BB-C83E053C2FB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21" name="PoljeZBesedilom 2">
          <a:extLst>
            <a:ext uri="{FF2B5EF4-FFF2-40B4-BE49-F238E27FC236}">
              <a16:creationId xmlns:a16="http://schemas.microsoft.com/office/drawing/2014/main" id="{2A3E824E-9EAF-4ADE-B2F4-952A35B0592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22" name="PoljeZBesedilom 2">
          <a:extLst>
            <a:ext uri="{FF2B5EF4-FFF2-40B4-BE49-F238E27FC236}">
              <a16:creationId xmlns:a16="http://schemas.microsoft.com/office/drawing/2014/main" id="{E7F19FFC-0B35-43F0-A693-6F0544CF79C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23" name="PoljeZBesedilom 2">
          <a:extLst>
            <a:ext uri="{FF2B5EF4-FFF2-40B4-BE49-F238E27FC236}">
              <a16:creationId xmlns:a16="http://schemas.microsoft.com/office/drawing/2014/main" id="{A4A5C423-3158-4378-96F5-3AB732C8B47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24" name="PoljeZBesedilom 2">
          <a:extLst>
            <a:ext uri="{FF2B5EF4-FFF2-40B4-BE49-F238E27FC236}">
              <a16:creationId xmlns:a16="http://schemas.microsoft.com/office/drawing/2014/main" id="{291E4CCF-7B18-47E6-9F7F-B8433760AFD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25" name="PoljeZBesedilom 324">
          <a:extLst>
            <a:ext uri="{FF2B5EF4-FFF2-40B4-BE49-F238E27FC236}">
              <a16:creationId xmlns:a16="http://schemas.microsoft.com/office/drawing/2014/main" id="{F57FB011-6F4F-460F-BB6C-ADFAFA5E27A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26" name="PoljeZBesedilom 2">
          <a:extLst>
            <a:ext uri="{FF2B5EF4-FFF2-40B4-BE49-F238E27FC236}">
              <a16:creationId xmlns:a16="http://schemas.microsoft.com/office/drawing/2014/main" id="{0E86A56C-1E5F-4405-B895-2FAD3C2F065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27" name="PoljeZBesedilom 2">
          <a:extLst>
            <a:ext uri="{FF2B5EF4-FFF2-40B4-BE49-F238E27FC236}">
              <a16:creationId xmlns:a16="http://schemas.microsoft.com/office/drawing/2014/main" id="{0000DCD2-6639-40EF-8333-7E81C7EF9C14}"/>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28" name="PoljeZBesedilom 2">
          <a:extLst>
            <a:ext uri="{FF2B5EF4-FFF2-40B4-BE49-F238E27FC236}">
              <a16:creationId xmlns:a16="http://schemas.microsoft.com/office/drawing/2014/main" id="{4B76DF16-F5E8-4F9D-93F7-FDBD6897451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29" name="PoljeZBesedilom 2">
          <a:extLst>
            <a:ext uri="{FF2B5EF4-FFF2-40B4-BE49-F238E27FC236}">
              <a16:creationId xmlns:a16="http://schemas.microsoft.com/office/drawing/2014/main" id="{7E8D6480-6258-4321-850D-A01CABA6F9D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30" name="PoljeZBesedilom 2">
          <a:extLst>
            <a:ext uri="{FF2B5EF4-FFF2-40B4-BE49-F238E27FC236}">
              <a16:creationId xmlns:a16="http://schemas.microsoft.com/office/drawing/2014/main" id="{8B80DDA5-55D6-4651-994D-4F1D95FCB22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31" name="PoljeZBesedilom 330">
          <a:extLst>
            <a:ext uri="{FF2B5EF4-FFF2-40B4-BE49-F238E27FC236}">
              <a16:creationId xmlns:a16="http://schemas.microsoft.com/office/drawing/2014/main" id="{76C5928F-F8A5-495B-AD80-81D912D07D4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32" name="PoljeZBesedilom 2">
          <a:extLst>
            <a:ext uri="{FF2B5EF4-FFF2-40B4-BE49-F238E27FC236}">
              <a16:creationId xmlns:a16="http://schemas.microsoft.com/office/drawing/2014/main" id="{AB7FE384-8BA5-4B0D-BB9C-8ECE6DE8FD6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33" name="PoljeZBesedilom 2">
          <a:extLst>
            <a:ext uri="{FF2B5EF4-FFF2-40B4-BE49-F238E27FC236}">
              <a16:creationId xmlns:a16="http://schemas.microsoft.com/office/drawing/2014/main" id="{59F25CAD-9142-482D-AF77-A981E24E548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34" name="PoljeZBesedilom 2">
          <a:extLst>
            <a:ext uri="{FF2B5EF4-FFF2-40B4-BE49-F238E27FC236}">
              <a16:creationId xmlns:a16="http://schemas.microsoft.com/office/drawing/2014/main" id="{E1E461F2-DE44-48FC-B56F-DFE4F8C7533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35" name="PoljeZBesedilom 2">
          <a:extLst>
            <a:ext uri="{FF2B5EF4-FFF2-40B4-BE49-F238E27FC236}">
              <a16:creationId xmlns:a16="http://schemas.microsoft.com/office/drawing/2014/main" id="{FD87D8DD-14B4-4925-BDD7-A0613F16429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36" name="PoljeZBesedilom 335">
          <a:extLst>
            <a:ext uri="{FF2B5EF4-FFF2-40B4-BE49-F238E27FC236}">
              <a16:creationId xmlns:a16="http://schemas.microsoft.com/office/drawing/2014/main" id="{A4A499F5-3370-4BC1-AF41-3B93B2250DE3}"/>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37" name="PoljeZBesedilom 2">
          <a:extLst>
            <a:ext uri="{FF2B5EF4-FFF2-40B4-BE49-F238E27FC236}">
              <a16:creationId xmlns:a16="http://schemas.microsoft.com/office/drawing/2014/main" id="{5BFE9B7F-2EBE-4300-8A8D-1E410895A0FB}"/>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38" name="PoljeZBesedilom 2">
          <a:extLst>
            <a:ext uri="{FF2B5EF4-FFF2-40B4-BE49-F238E27FC236}">
              <a16:creationId xmlns:a16="http://schemas.microsoft.com/office/drawing/2014/main" id="{1A2F71B4-A585-4B12-BB0E-E255DA8A3148}"/>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39" name="PoljeZBesedilom 2">
          <a:extLst>
            <a:ext uri="{FF2B5EF4-FFF2-40B4-BE49-F238E27FC236}">
              <a16:creationId xmlns:a16="http://schemas.microsoft.com/office/drawing/2014/main" id="{95F7FFCE-C3A5-42E1-BB2F-B12D2740A457}"/>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40" name="PoljeZBesedilom 2">
          <a:extLst>
            <a:ext uri="{FF2B5EF4-FFF2-40B4-BE49-F238E27FC236}">
              <a16:creationId xmlns:a16="http://schemas.microsoft.com/office/drawing/2014/main" id="{234C8D8B-32C5-4E3D-9AE6-59CAE7850BBE}"/>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41" name="PoljeZBesedilom 2">
          <a:extLst>
            <a:ext uri="{FF2B5EF4-FFF2-40B4-BE49-F238E27FC236}">
              <a16:creationId xmlns:a16="http://schemas.microsoft.com/office/drawing/2014/main" id="{6A42FD9C-39EB-4420-A058-F2102E7CF11A}"/>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42" name="PoljeZBesedilom 341">
          <a:extLst>
            <a:ext uri="{FF2B5EF4-FFF2-40B4-BE49-F238E27FC236}">
              <a16:creationId xmlns:a16="http://schemas.microsoft.com/office/drawing/2014/main" id="{F3A627AF-2801-4A82-9EDC-4EB4E2B2ECFB}"/>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43" name="PoljeZBesedilom 2">
          <a:extLst>
            <a:ext uri="{FF2B5EF4-FFF2-40B4-BE49-F238E27FC236}">
              <a16:creationId xmlns:a16="http://schemas.microsoft.com/office/drawing/2014/main" id="{06E64559-BA2D-413B-A6D4-BBFCAABF5F0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44" name="PoljeZBesedilom 2">
          <a:extLst>
            <a:ext uri="{FF2B5EF4-FFF2-40B4-BE49-F238E27FC236}">
              <a16:creationId xmlns:a16="http://schemas.microsoft.com/office/drawing/2014/main" id="{FA6429D7-9D38-4FC9-B4C5-873DE87528B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45" name="PoljeZBesedilom 2">
          <a:extLst>
            <a:ext uri="{FF2B5EF4-FFF2-40B4-BE49-F238E27FC236}">
              <a16:creationId xmlns:a16="http://schemas.microsoft.com/office/drawing/2014/main" id="{0070A995-D0CD-470E-A5FD-ED1A6A52669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46" name="PoljeZBesedilom 2">
          <a:extLst>
            <a:ext uri="{FF2B5EF4-FFF2-40B4-BE49-F238E27FC236}">
              <a16:creationId xmlns:a16="http://schemas.microsoft.com/office/drawing/2014/main" id="{A4267D03-84FE-437A-B454-A97A2726937A}"/>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47" name="PoljeZBesedilom 2">
          <a:extLst>
            <a:ext uri="{FF2B5EF4-FFF2-40B4-BE49-F238E27FC236}">
              <a16:creationId xmlns:a16="http://schemas.microsoft.com/office/drawing/2014/main" id="{FD7DFE2B-68D3-4536-837D-8B6BDF2F2D6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48" name="PoljeZBesedilom 347">
          <a:extLst>
            <a:ext uri="{FF2B5EF4-FFF2-40B4-BE49-F238E27FC236}">
              <a16:creationId xmlns:a16="http://schemas.microsoft.com/office/drawing/2014/main" id="{DC35D9FA-B0F3-487E-9562-5F05C1F287E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49" name="PoljeZBesedilom 2">
          <a:extLst>
            <a:ext uri="{FF2B5EF4-FFF2-40B4-BE49-F238E27FC236}">
              <a16:creationId xmlns:a16="http://schemas.microsoft.com/office/drawing/2014/main" id="{6324404E-E538-4FD4-AA21-DE87F447DE3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50" name="PoljeZBesedilom 2">
          <a:extLst>
            <a:ext uri="{FF2B5EF4-FFF2-40B4-BE49-F238E27FC236}">
              <a16:creationId xmlns:a16="http://schemas.microsoft.com/office/drawing/2014/main" id="{AB87EDC2-0D5D-48CE-9F64-AEF54763FB7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51" name="PoljeZBesedilom 2">
          <a:extLst>
            <a:ext uri="{FF2B5EF4-FFF2-40B4-BE49-F238E27FC236}">
              <a16:creationId xmlns:a16="http://schemas.microsoft.com/office/drawing/2014/main" id="{CDD849F7-DEBE-41DA-A67C-45174066B96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52" name="PoljeZBesedilom 2">
          <a:extLst>
            <a:ext uri="{FF2B5EF4-FFF2-40B4-BE49-F238E27FC236}">
              <a16:creationId xmlns:a16="http://schemas.microsoft.com/office/drawing/2014/main" id="{61715038-004F-4F2B-98A4-07E2A5460B7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53" name="PoljeZBesedilom 2">
          <a:extLst>
            <a:ext uri="{FF2B5EF4-FFF2-40B4-BE49-F238E27FC236}">
              <a16:creationId xmlns:a16="http://schemas.microsoft.com/office/drawing/2014/main" id="{02C2E7D7-BC9C-445D-8ECC-C5BA6E52BF9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54" name="PoljeZBesedilom 353">
          <a:extLst>
            <a:ext uri="{FF2B5EF4-FFF2-40B4-BE49-F238E27FC236}">
              <a16:creationId xmlns:a16="http://schemas.microsoft.com/office/drawing/2014/main" id="{74E27E7F-5245-491A-AF42-401DE0A9095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55" name="PoljeZBesedilom 2">
          <a:extLst>
            <a:ext uri="{FF2B5EF4-FFF2-40B4-BE49-F238E27FC236}">
              <a16:creationId xmlns:a16="http://schemas.microsoft.com/office/drawing/2014/main" id="{E784E84A-FF2B-4823-8770-C972644074E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56" name="PoljeZBesedilom 2">
          <a:extLst>
            <a:ext uri="{FF2B5EF4-FFF2-40B4-BE49-F238E27FC236}">
              <a16:creationId xmlns:a16="http://schemas.microsoft.com/office/drawing/2014/main" id="{DAC32C69-1805-4F99-A0D4-467EACF58F8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57" name="PoljeZBesedilom 2">
          <a:extLst>
            <a:ext uri="{FF2B5EF4-FFF2-40B4-BE49-F238E27FC236}">
              <a16:creationId xmlns:a16="http://schemas.microsoft.com/office/drawing/2014/main" id="{8950C3BD-6CF4-4B09-9998-5A72EAE0AB0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58" name="PoljeZBesedilom 2">
          <a:extLst>
            <a:ext uri="{FF2B5EF4-FFF2-40B4-BE49-F238E27FC236}">
              <a16:creationId xmlns:a16="http://schemas.microsoft.com/office/drawing/2014/main" id="{874FB766-7345-4B5E-93D1-42B5A7D723F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59" name="PoljeZBesedilom 2">
          <a:extLst>
            <a:ext uri="{FF2B5EF4-FFF2-40B4-BE49-F238E27FC236}">
              <a16:creationId xmlns:a16="http://schemas.microsoft.com/office/drawing/2014/main" id="{AFADCC0E-222F-4BFB-B2FB-2D0ED982930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60" name="PoljeZBesedilom 359">
          <a:extLst>
            <a:ext uri="{FF2B5EF4-FFF2-40B4-BE49-F238E27FC236}">
              <a16:creationId xmlns:a16="http://schemas.microsoft.com/office/drawing/2014/main" id="{309110AF-03E2-46D7-B5EF-EAA4260663E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61" name="PoljeZBesedilom 2">
          <a:extLst>
            <a:ext uri="{FF2B5EF4-FFF2-40B4-BE49-F238E27FC236}">
              <a16:creationId xmlns:a16="http://schemas.microsoft.com/office/drawing/2014/main" id="{FDBCF449-A7CE-4CA0-948D-6FC0C6C7E45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62" name="PoljeZBesedilom 2">
          <a:extLst>
            <a:ext uri="{FF2B5EF4-FFF2-40B4-BE49-F238E27FC236}">
              <a16:creationId xmlns:a16="http://schemas.microsoft.com/office/drawing/2014/main" id="{2AF27965-1948-4C03-AFD9-A6BD8957B18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63" name="PoljeZBesedilom 2">
          <a:extLst>
            <a:ext uri="{FF2B5EF4-FFF2-40B4-BE49-F238E27FC236}">
              <a16:creationId xmlns:a16="http://schemas.microsoft.com/office/drawing/2014/main" id="{1A31A2D9-707A-4BAA-98A5-3E8B5556933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64" name="PoljeZBesedilom 2">
          <a:extLst>
            <a:ext uri="{FF2B5EF4-FFF2-40B4-BE49-F238E27FC236}">
              <a16:creationId xmlns:a16="http://schemas.microsoft.com/office/drawing/2014/main" id="{00D1DCB6-31FC-4A16-8BB6-85FBEDCAE7C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65" name="PoljeZBesedilom 2">
          <a:extLst>
            <a:ext uri="{FF2B5EF4-FFF2-40B4-BE49-F238E27FC236}">
              <a16:creationId xmlns:a16="http://schemas.microsoft.com/office/drawing/2014/main" id="{9A49F188-A93E-411F-B522-9FEADD7F61A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66" name="PoljeZBesedilom 365">
          <a:extLst>
            <a:ext uri="{FF2B5EF4-FFF2-40B4-BE49-F238E27FC236}">
              <a16:creationId xmlns:a16="http://schemas.microsoft.com/office/drawing/2014/main" id="{3BE02724-6790-4270-AEDB-E801B40B965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67" name="PoljeZBesedilom 2">
          <a:extLst>
            <a:ext uri="{FF2B5EF4-FFF2-40B4-BE49-F238E27FC236}">
              <a16:creationId xmlns:a16="http://schemas.microsoft.com/office/drawing/2014/main" id="{164E359A-A6E6-4EBC-911A-DE44709CA68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68" name="PoljeZBesedilom 2">
          <a:extLst>
            <a:ext uri="{FF2B5EF4-FFF2-40B4-BE49-F238E27FC236}">
              <a16:creationId xmlns:a16="http://schemas.microsoft.com/office/drawing/2014/main" id="{5B264419-9AB0-4BC2-AFF6-BF75D0B0202E}"/>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69" name="PoljeZBesedilom 2">
          <a:extLst>
            <a:ext uri="{FF2B5EF4-FFF2-40B4-BE49-F238E27FC236}">
              <a16:creationId xmlns:a16="http://schemas.microsoft.com/office/drawing/2014/main" id="{106C4B99-4763-482D-83C0-F2B88389EA5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70" name="PoljeZBesedilom 2">
          <a:extLst>
            <a:ext uri="{FF2B5EF4-FFF2-40B4-BE49-F238E27FC236}">
              <a16:creationId xmlns:a16="http://schemas.microsoft.com/office/drawing/2014/main" id="{1C3D3EAF-795A-4C1D-A68F-BB4486531FC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71" name="PoljeZBesedilom 370">
          <a:extLst>
            <a:ext uri="{FF2B5EF4-FFF2-40B4-BE49-F238E27FC236}">
              <a16:creationId xmlns:a16="http://schemas.microsoft.com/office/drawing/2014/main" id="{EE9AB80E-137E-420B-A6D4-B5EBC814B170}"/>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72" name="PoljeZBesedilom 2">
          <a:extLst>
            <a:ext uri="{FF2B5EF4-FFF2-40B4-BE49-F238E27FC236}">
              <a16:creationId xmlns:a16="http://schemas.microsoft.com/office/drawing/2014/main" id="{EEB31273-5BBB-47CE-80AA-065AF4418C03}"/>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73" name="PoljeZBesedilom 2">
          <a:extLst>
            <a:ext uri="{FF2B5EF4-FFF2-40B4-BE49-F238E27FC236}">
              <a16:creationId xmlns:a16="http://schemas.microsoft.com/office/drawing/2014/main" id="{EF38C753-8EC3-4F6F-A57F-837C4B65CE8B}"/>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74" name="PoljeZBesedilom 2">
          <a:extLst>
            <a:ext uri="{FF2B5EF4-FFF2-40B4-BE49-F238E27FC236}">
              <a16:creationId xmlns:a16="http://schemas.microsoft.com/office/drawing/2014/main" id="{D943CA00-09DE-42FF-9505-5EBC33BFD0BC}"/>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75" name="PoljeZBesedilom 2">
          <a:extLst>
            <a:ext uri="{FF2B5EF4-FFF2-40B4-BE49-F238E27FC236}">
              <a16:creationId xmlns:a16="http://schemas.microsoft.com/office/drawing/2014/main" id="{A816C312-9C3A-40DC-9986-AF7AD3EC3A86}"/>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76" name="PoljeZBesedilom 2">
          <a:extLst>
            <a:ext uri="{FF2B5EF4-FFF2-40B4-BE49-F238E27FC236}">
              <a16:creationId xmlns:a16="http://schemas.microsoft.com/office/drawing/2014/main" id="{BDDC0B46-5919-4C57-A309-11436334498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77" name="PoljeZBesedilom 376">
          <a:extLst>
            <a:ext uri="{FF2B5EF4-FFF2-40B4-BE49-F238E27FC236}">
              <a16:creationId xmlns:a16="http://schemas.microsoft.com/office/drawing/2014/main" id="{027729ED-CB9D-40C3-AF7C-4164E5E1A7E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78" name="PoljeZBesedilom 2">
          <a:extLst>
            <a:ext uri="{FF2B5EF4-FFF2-40B4-BE49-F238E27FC236}">
              <a16:creationId xmlns:a16="http://schemas.microsoft.com/office/drawing/2014/main" id="{A1F5FA3D-B40D-49D1-95EB-51C85AA71B2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79" name="PoljeZBesedilom 2">
          <a:extLst>
            <a:ext uri="{FF2B5EF4-FFF2-40B4-BE49-F238E27FC236}">
              <a16:creationId xmlns:a16="http://schemas.microsoft.com/office/drawing/2014/main" id="{3A4AFFA3-C11A-4732-B930-55528D47588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80" name="PoljeZBesedilom 2">
          <a:extLst>
            <a:ext uri="{FF2B5EF4-FFF2-40B4-BE49-F238E27FC236}">
              <a16:creationId xmlns:a16="http://schemas.microsoft.com/office/drawing/2014/main" id="{4A1B1150-D7DF-4EDF-9EF9-A21C8D38311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81" name="PoljeZBesedilom 2">
          <a:extLst>
            <a:ext uri="{FF2B5EF4-FFF2-40B4-BE49-F238E27FC236}">
              <a16:creationId xmlns:a16="http://schemas.microsoft.com/office/drawing/2014/main" id="{34323B44-31AA-4430-9C72-399A480CC6B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82" name="PoljeZBesedilom 2">
          <a:extLst>
            <a:ext uri="{FF2B5EF4-FFF2-40B4-BE49-F238E27FC236}">
              <a16:creationId xmlns:a16="http://schemas.microsoft.com/office/drawing/2014/main" id="{3F6BB127-8690-4462-BC1E-DB6DB3D1CC0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83" name="PoljeZBesedilom 382">
          <a:extLst>
            <a:ext uri="{FF2B5EF4-FFF2-40B4-BE49-F238E27FC236}">
              <a16:creationId xmlns:a16="http://schemas.microsoft.com/office/drawing/2014/main" id="{DCEB0334-50B8-4B71-B994-BEC93639584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84" name="PoljeZBesedilom 2">
          <a:extLst>
            <a:ext uri="{FF2B5EF4-FFF2-40B4-BE49-F238E27FC236}">
              <a16:creationId xmlns:a16="http://schemas.microsoft.com/office/drawing/2014/main" id="{7339CB2F-34A2-48F6-8C64-E22838C37A1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85" name="PoljeZBesedilom 2">
          <a:extLst>
            <a:ext uri="{FF2B5EF4-FFF2-40B4-BE49-F238E27FC236}">
              <a16:creationId xmlns:a16="http://schemas.microsoft.com/office/drawing/2014/main" id="{79F9DF19-ED54-4C1E-91C8-DF9FDFFCEA1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86" name="PoljeZBesedilom 2">
          <a:extLst>
            <a:ext uri="{FF2B5EF4-FFF2-40B4-BE49-F238E27FC236}">
              <a16:creationId xmlns:a16="http://schemas.microsoft.com/office/drawing/2014/main" id="{7383983C-4BA7-4D03-A94E-EF0C57B4102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87" name="PoljeZBesedilom 2">
          <a:extLst>
            <a:ext uri="{FF2B5EF4-FFF2-40B4-BE49-F238E27FC236}">
              <a16:creationId xmlns:a16="http://schemas.microsoft.com/office/drawing/2014/main" id="{8C36F385-4213-4C99-8965-32C1A7141B6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88" name="PoljeZBesedilom 2">
          <a:extLst>
            <a:ext uri="{FF2B5EF4-FFF2-40B4-BE49-F238E27FC236}">
              <a16:creationId xmlns:a16="http://schemas.microsoft.com/office/drawing/2014/main" id="{435CF371-4821-48D2-B5C6-F25ED141FF0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89" name="PoljeZBesedilom 388">
          <a:extLst>
            <a:ext uri="{FF2B5EF4-FFF2-40B4-BE49-F238E27FC236}">
              <a16:creationId xmlns:a16="http://schemas.microsoft.com/office/drawing/2014/main" id="{93CCA851-0CBC-4551-8453-0BC7A0B6EF0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90" name="PoljeZBesedilom 2">
          <a:extLst>
            <a:ext uri="{FF2B5EF4-FFF2-40B4-BE49-F238E27FC236}">
              <a16:creationId xmlns:a16="http://schemas.microsoft.com/office/drawing/2014/main" id="{6EE01DB6-DC78-473A-AED6-090684C9109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91" name="PoljeZBesedilom 2">
          <a:extLst>
            <a:ext uri="{FF2B5EF4-FFF2-40B4-BE49-F238E27FC236}">
              <a16:creationId xmlns:a16="http://schemas.microsoft.com/office/drawing/2014/main" id="{1ABD8D18-9041-4631-994D-B49D181F4ED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92" name="PoljeZBesedilom 2">
          <a:extLst>
            <a:ext uri="{FF2B5EF4-FFF2-40B4-BE49-F238E27FC236}">
              <a16:creationId xmlns:a16="http://schemas.microsoft.com/office/drawing/2014/main" id="{8A36EF52-A207-48D0-8ED5-83D385EE820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93" name="PoljeZBesedilom 2">
          <a:extLst>
            <a:ext uri="{FF2B5EF4-FFF2-40B4-BE49-F238E27FC236}">
              <a16:creationId xmlns:a16="http://schemas.microsoft.com/office/drawing/2014/main" id="{D2606629-BA39-4458-A90D-E2B783EE4BB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94" name="PoljeZBesedilom 2">
          <a:extLst>
            <a:ext uri="{FF2B5EF4-FFF2-40B4-BE49-F238E27FC236}">
              <a16:creationId xmlns:a16="http://schemas.microsoft.com/office/drawing/2014/main" id="{B8CFC13F-FE50-450E-9774-1831228CC35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95" name="PoljeZBesedilom 394">
          <a:extLst>
            <a:ext uri="{FF2B5EF4-FFF2-40B4-BE49-F238E27FC236}">
              <a16:creationId xmlns:a16="http://schemas.microsoft.com/office/drawing/2014/main" id="{92E46A40-B3ED-4265-A1D7-E5FC03DBBCD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96" name="PoljeZBesedilom 2">
          <a:extLst>
            <a:ext uri="{FF2B5EF4-FFF2-40B4-BE49-F238E27FC236}">
              <a16:creationId xmlns:a16="http://schemas.microsoft.com/office/drawing/2014/main" id="{BB9DB44B-01F7-4DCA-9002-98FAEEC0531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97" name="PoljeZBesedilom 2">
          <a:extLst>
            <a:ext uri="{FF2B5EF4-FFF2-40B4-BE49-F238E27FC236}">
              <a16:creationId xmlns:a16="http://schemas.microsoft.com/office/drawing/2014/main" id="{0198C4D1-763E-4A59-86CF-BE20C854241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98" name="PoljeZBesedilom 2">
          <a:extLst>
            <a:ext uri="{FF2B5EF4-FFF2-40B4-BE49-F238E27FC236}">
              <a16:creationId xmlns:a16="http://schemas.microsoft.com/office/drawing/2014/main" id="{4FD82DC1-DB55-4741-922C-A4EA37BCEAB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99" name="PoljeZBesedilom 2">
          <a:extLst>
            <a:ext uri="{FF2B5EF4-FFF2-40B4-BE49-F238E27FC236}">
              <a16:creationId xmlns:a16="http://schemas.microsoft.com/office/drawing/2014/main" id="{A77314F4-554E-4A9D-AF60-F6DC226225C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0" name="PoljeZBesedilom 2">
          <a:extLst>
            <a:ext uri="{FF2B5EF4-FFF2-40B4-BE49-F238E27FC236}">
              <a16:creationId xmlns:a16="http://schemas.microsoft.com/office/drawing/2014/main" id="{323D27C2-C4D5-4217-8957-7CA78E9153F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1" name="PoljeZBesedilom 400">
          <a:extLst>
            <a:ext uri="{FF2B5EF4-FFF2-40B4-BE49-F238E27FC236}">
              <a16:creationId xmlns:a16="http://schemas.microsoft.com/office/drawing/2014/main" id="{1D3CDF2C-C167-47B6-9B8F-68A1AA92985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2" name="PoljeZBesedilom 2">
          <a:extLst>
            <a:ext uri="{FF2B5EF4-FFF2-40B4-BE49-F238E27FC236}">
              <a16:creationId xmlns:a16="http://schemas.microsoft.com/office/drawing/2014/main" id="{AC23CE32-2C20-43A7-AE00-2AD8AB9EC1E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3" name="PoljeZBesedilom 2">
          <a:extLst>
            <a:ext uri="{FF2B5EF4-FFF2-40B4-BE49-F238E27FC236}">
              <a16:creationId xmlns:a16="http://schemas.microsoft.com/office/drawing/2014/main" id="{CF890FDD-4BC6-4CB2-B6FC-D52301A36F0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4" name="PoljeZBesedilom 2">
          <a:extLst>
            <a:ext uri="{FF2B5EF4-FFF2-40B4-BE49-F238E27FC236}">
              <a16:creationId xmlns:a16="http://schemas.microsoft.com/office/drawing/2014/main" id="{FB55519A-507B-4DE5-B445-66B0F6C84B9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5" name="PoljeZBesedilom 2">
          <a:extLst>
            <a:ext uri="{FF2B5EF4-FFF2-40B4-BE49-F238E27FC236}">
              <a16:creationId xmlns:a16="http://schemas.microsoft.com/office/drawing/2014/main" id="{7B212AA4-7A00-4638-B505-04E7A16BD73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6" name="PoljeZBesedilom 2">
          <a:extLst>
            <a:ext uri="{FF2B5EF4-FFF2-40B4-BE49-F238E27FC236}">
              <a16:creationId xmlns:a16="http://schemas.microsoft.com/office/drawing/2014/main" id="{9B6BF38B-E8A7-4F9D-BA39-AE2DD392030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7" name="PoljeZBesedilom 406">
          <a:extLst>
            <a:ext uri="{FF2B5EF4-FFF2-40B4-BE49-F238E27FC236}">
              <a16:creationId xmlns:a16="http://schemas.microsoft.com/office/drawing/2014/main" id="{60FC023E-F2BC-459D-9691-1A944076D2D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8" name="PoljeZBesedilom 2">
          <a:extLst>
            <a:ext uri="{FF2B5EF4-FFF2-40B4-BE49-F238E27FC236}">
              <a16:creationId xmlns:a16="http://schemas.microsoft.com/office/drawing/2014/main" id="{7D7387D7-5E3E-40D1-815D-02A163AE946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9" name="PoljeZBesedilom 2">
          <a:extLst>
            <a:ext uri="{FF2B5EF4-FFF2-40B4-BE49-F238E27FC236}">
              <a16:creationId xmlns:a16="http://schemas.microsoft.com/office/drawing/2014/main" id="{C55EB21D-F983-4F6B-82DF-59094588EF6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10" name="PoljeZBesedilom 2">
          <a:extLst>
            <a:ext uri="{FF2B5EF4-FFF2-40B4-BE49-F238E27FC236}">
              <a16:creationId xmlns:a16="http://schemas.microsoft.com/office/drawing/2014/main" id="{A907A4A7-AD51-4C1C-8C16-84663DB76CC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11" name="PoljeZBesedilom 2">
          <a:extLst>
            <a:ext uri="{FF2B5EF4-FFF2-40B4-BE49-F238E27FC236}">
              <a16:creationId xmlns:a16="http://schemas.microsoft.com/office/drawing/2014/main" id="{8290081E-FC3F-415D-B20E-30FC40547E6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12" name="PoljeZBesedilom 2">
          <a:extLst>
            <a:ext uri="{FF2B5EF4-FFF2-40B4-BE49-F238E27FC236}">
              <a16:creationId xmlns:a16="http://schemas.microsoft.com/office/drawing/2014/main" id="{644FBA7E-131A-4126-9EB9-5940EC7375E3}"/>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13" name="PoljeZBesedilom 412">
          <a:extLst>
            <a:ext uri="{FF2B5EF4-FFF2-40B4-BE49-F238E27FC236}">
              <a16:creationId xmlns:a16="http://schemas.microsoft.com/office/drawing/2014/main" id="{89525556-80DE-4C14-8F4F-34F6045E1D7A}"/>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14" name="PoljeZBesedilom 2">
          <a:extLst>
            <a:ext uri="{FF2B5EF4-FFF2-40B4-BE49-F238E27FC236}">
              <a16:creationId xmlns:a16="http://schemas.microsoft.com/office/drawing/2014/main" id="{B38E9564-4A41-4127-8631-61C3551A09D9}"/>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15" name="PoljeZBesedilom 2">
          <a:extLst>
            <a:ext uri="{FF2B5EF4-FFF2-40B4-BE49-F238E27FC236}">
              <a16:creationId xmlns:a16="http://schemas.microsoft.com/office/drawing/2014/main" id="{F76F4383-0B57-4A82-B2BF-8042F0839AE0}"/>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16" name="PoljeZBesedilom 2">
          <a:extLst>
            <a:ext uri="{FF2B5EF4-FFF2-40B4-BE49-F238E27FC236}">
              <a16:creationId xmlns:a16="http://schemas.microsoft.com/office/drawing/2014/main" id="{E7F2F5CC-34EE-455B-AF52-9F10CFA11BE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17" name="PoljeZBesedilom 2">
          <a:extLst>
            <a:ext uri="{FF2B5EF4-FFF2-40B4-BE49-F238E27FC236}">
              <a16:creationId xmlns:a16="http://schemas.microsoft.com/office/drawing/2014/main" id="{984B1426-B076-485B-8C45-6764A80588E6}"/>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18" name="PoljeZBesedilom 2">
          <a:extLst>
            <a:ext uri="{FF2B5EF4-FFF2-40B4-BE49-F238E27FC236}">
              <a16:creationId xmlns:a16="http://schemas.microsoft.com/office/drawing/2014/main" id="{62F7830D-306E-48C6-9978-52E05FF8F4A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19" name="PoljeZBesedilom 418">
          <a:extLst>
            <a:ext uri="{FF2B5EF4-FFF2-40B4-BE49-F238E27FC236}">
              <a16:creationId xmlns:a16="http://schemas.microsoft.com/office/drawing/2014/main" id="{A63751DD-AE31-4A8C-97EF-D511356F35E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20" name="PoljeZBesedilom 2">
          <a:extLst>
            <a:ext uri="{FF2B5EF4-FFF2-40B4-BE49-F238E27FC236}">
              <a16:creationId xmlns:a16="http://schemas.microsoft.com/office/drawing/2014/main" id="{92F90617-CC94-4C99-B810-15770B9AD00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21" name="PoljeZBesedilom 2">
          <a:extLst>
            <a:ext uri="{FF2B5EF4-FFF2-40B4-BE49-F238E27FC236}">
              <a16:creationId xmlns:a16="http://schemas.microsoft.com/office/drawing/2014/main" id="{7C5BBD59-4033-44FD-878D-5B70BBA2BC5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22" name="PoljeZBesedilom 2">
          <a:extLst>
            <a:ext uri="{FF2B5EF4-FFF2-40B4-BE49-F238E27FC236}">
              <a16:creationId xmlns:a16="http://schemas.microsoft.com/office/drawing/2014/main" id="{11219C96-43FB-44BD-A1AE-17CCB3DAD6B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23" name="PoljeZBesedilom 2">
          <a:extLst>
            <a:ext uri="{FF2B5EF4-FFF2-40B4-BE49-F238E27FC236}">
              <a16:creationId xmlns:a16="http://schemas.microsoft.com/office/drawing/2014/main" id="{74374608-E08A-48B9-8E84-2DDC19E3456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24" name="PoljeZBesedilom 2">
          <a:extLst>
            <a:ext uri="{FF2B5EF4-FFF2-40B4-BE49-F238E27FC236}">
              <a16:creationId xmlns:a16="http://schemas.microsoft.com/office/drawing/2014/main" id="{18A99337-CBDE-44BA-B340-FFBFBD022B9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25" name="PoljeZBesedilom 424">
          <a:extLst>
            <a:ext uri="{FF2B5EF4-FFF2-40B4-BE49-F238E27FC236}">
              <a16:creationId xmlns:a16="http://schemas.microsoft.com/office/drawing/2014/main" id="{3C276FE6-B352-4854-93F8-3E1FFEF2800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26" name="PoljeZBesedilom 2">
          <a:extLst>
            <a:ext uri="{FF2B5EF4-FFF2-40B4-BE49-F238E27FC236}">
              <a16:creationId xmlns:a16="http://schemas.microsoft.com/office/drawing/2014/main" id="{BC441061-795F-4D84-9062-B915D3ADCDE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27" name="PoljeZBesedilom 2">
          <a:extLst>
            <a:ext uri="{FF2B5EF4-FFF2-40B4-BE49-F238E27FC236}">
              <a16:creationId xmlns:a16="http://schemas.microsoft.com/office/drawing/2014/main" id="{BAD3B28D-A78C-4882-8DDE-4D1154256C1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28" name="PoljeZBesedilom 2">
          <a:extLst>
            <a:ext uri="{FF2B5EF4-FFF2-40B4-BE49-F238E27FC236}">
              <a16:creationId xmlns:a16="http://schemas.microsoft.com/office/drawing/2014/main" id="{D4A7A05D-A9B5-4549-A85F-0F584FA190C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29" name="PoljeZBesedilom 2">
          <a:extLst>
            <a:ext uri="{FF2B5EF4-FFF2-40B4-BE49-F238E27FC236}">
              <a16:creationId xmlns:a16="http://schemas.microsoft.com/office/drawing/2014/main" id="{6573DDA2-1B9A-4D5D-881E-6DE38690592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30" name="PoljeZBesedilom 2">
          <a:extLst>
            <a:ext uri="{FF2B5EF4-FFF2-40B4-BE49-F238E27FC236}">
              <a16:creationId xmlns:a16="http://schemas.microsoft.com/office/drawing/2014/main" id="{915564E9-A583-44C8-BF70-AE2D84F3A49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31" name="PoljeZBesedilom 430">
          <a:extLst>
            <a:ext uri="{FF2B5EF4-FFF2-40B4-BE49-F238E27FC236}">
              <a16:creationId xmlns:a16="http://schemas.microsoft.com/office/drawing/2014/main" id="{9E88B4D8-0D6B-4867-B5B9-246CD6579D1D}"/>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32" name="PoljeZBesedilom 2">
          <a:extLst>
            <a:ext uri="{FF2B5EF4-FFF2-40B4-BE49-F238E27FC236}">
              <a16:creationId xmlns:a16="http://schemas.microsoft.com/office/drawing/2014/main" id="{23047589-1B52-4B93-BC7B-F18972ABA153}"/>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33" name="PoljeZBesedilom 2">
          <a:extLst>
            <a:ext uri="{FF2B5EF4-FFF2-40B4-BE49-F238E27FC236}">
              <a16:creationId xmlns:a16="http://schemas.microsoft.com/office/drawing/2014/main" id="{51FABFB7-73F6-4182-93BF-882C1EC66128}"/>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34" name="PoljeZBesedilom 2">
          <a:extLst>
            <a:ext uri="{FF2B5EF4-FFF2-40B4-BE49-F238E27FC236}">
              <a16:creationId xmlns:a16="http://schemas.microsoft.com/office/drawing/2014/main" id="{58C682F7-E91D-44F6-883A-BE709709C3C2}"/>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35" name="PoljeZBesedilom 2">
          <a:extLst>
            <a:ext uri="{FF2B5EF4-FFF2-40B4-BE49-F238E27FC236}">
              <a16:creationId xmlns:a16="http://schemas.microsoft.com/office/drawing/2014/main" id="{3EBF0108-0E6E-4178-86C8-75A8205B970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36" name="PoljeZBesedilom 2">
          <a:extLst>
            <a:ext uri="{FF2B5EF4-FFF2-40B4-BE49-F238E27FC236}">
              <a16:creationId xmlns:a16="http://schemas.microsoft.com/office/drawing/2014/main" id="{AB07244F-4554-4BDD-9576-8F4356696346}"/>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37" name="PoljeZBesedilom 436">
          <a:extLst>
            <a:ext uri="{FF2B5EF4-FFF2-40B4-BE49-F238E27FC236}">
              <a16:creationId xmlns:a16="http://schemas.microsoft.com/office/drawing/2014/main" id="{739DE24E-0D38-45DB-8921-910BD9189E2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38" name="PoljeZBesedilom 2">
          <a:extLst>
            <a:ext uri="{FF2B5EF4-FFF2-40B4-BE49-F238E27FC236}">
              <a16:creationId xmlns:a16="http://schemas.microsoft.com/office/drawing/2014/main" id="{2BDC9B5A-9FD1-4B9A-9DFC-2DC64F20DFB6}"/>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39" name="PoljeZBesedilom 2">
          <a:extLst>
            <a:ext uri="{FF2B5EF4-FFF2-40B4-BE49-F238E27FC236}">
              <a16:creationId xmlns:a16="http://schemas.microsoft.com/office/drawing/2014/main" id="{4F31202A-E165-4B07-88EB-D38D9F4D141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40" name="PoljeZBesedilom 2">
          <a:extLst>
            <a:ext uri="{FF2B5EF4-FFF2-40B4-BE49-F238E27FC236}">
              <a16:creationId xmlns:a16="http://schemas.microsoft.com/office/drawing/2014/main" id="{BEE99859-DC26-44C5-BC96-7E01DD3EB904}"/>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41" name="PoljeZBesedilom 2">
          <a:extLst>
            <a:ext uri="{FF2B5EF4-FFF2-40B4-BE49-F238E27FC236}">
              <a16:creationId xmlns:a16="http://schemas.microsoft.com/office/drawing/2014/main" id="{9DECEC04-DDC6-41FD-A490-E2A11CA6D07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42" name="PoljeZBesedilom 441">
          <a:extLst>
            <a:ext uri="{FF2B5EF4-FFF2-40B4-BE49-F238E27FC236}">
              <a16:creationId xmlns:a16="http://schemas.microsoft.com/office/drawing/2014/main" id="{55369AF5-1A54-416A-AD7F-06D0A75C03D5}"/>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43" name="PoljeZBesedilom 2">
          <a:extLst>
            <a:ext uri="{FF2B5EF4-FFF2-40B4-BE49-F238E27FC236}">
              <a16:creationId xmlns:a16="http://schemas.microsoft.com/office/drawing/2014/main" id="{5685FDBD-17C1-4B00-B7B3-614AAD0AB78D}"/>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44" name="PoljeZBesedilom 2">
          <a:extLst>
            <a:ext uri="{FF2B5EF4-FFF2-40B4-BE49-F238E27FC236}">
              <a16:creationId xmlns:a16="http://schemas.microsoft.com/office/drawing/2014/main" id="{5BF57006-C1FF-4204-B481-9DBBAFFC8132}"/>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45" name="PoljeZBesedilom 2">
          <a:extLst>
            <a:ext uri="{FF2B5EF4-FFF2-40B4-BE49-F238E27FC236}">
              <a16:creationId xmlns:a16="http://schemas.microsoft.com/office/drawing/2014/main" id="{629CCC91-407B-455C-946B-CFE3B3E657B8}"/>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46" name="PoljeZBesedilom 2">
          <a:extLst>
            <a:ext uri="{FF2B5EF4-FFF2-40B4-BE49-F238E27FC236}">
              <a16:creationId xmlns:a16="http://schemas.microsoft.com/office/drawing/2014/main" id="{E3E7F3A0-D9C1-4B37-A7F3-0107515B62AC}"/>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47" name="PoljeZBesedilom 2">
          <a:extLst>
            <a:ext uri="{FF2B5EF4-FFF2-40B4-BE49-F238E27FC236}">
              <a16:creationId xmlns:a16="http://schemas.microsoft.com/office/drawing/2014/main" id="{9CFF4160-C155-45BA-BCCB-70C75303BE9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48" name="PoljeZBesedilom 447">
          <a:extLst>
            <a:ext uri="{FF2B5EF4-FFF2-40B4-BE49-F238E27FC236}">
              <a16:creationId xmlns:a16="http://schemas.microsoft.com/office/drawing/2014/main" id="{8499E78E-9C6C-4A3A-A902-BC62551B657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49" name="PoljeZBesedilom 2">
          <a:extLst>
            <a:ext uri="{FF2B5EF4-FFF2-40B4-BE49-F238E27FC236}">
              <a16:creationId xmlns:a16="http://schemas.microsoft.com/office/drawing/2014/main" id="{C2DB57EA-CE96-42C6-8588-E21DBAFBF82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50" name="PoljeZBesedilom 2">
          <a:extLst>
            <a:ext uri="{FF2B5EF4-FFF2-40B4-BE49-F238E27FC236}">
              <a16:creationId xmlns:a16="http://schemas.microsoft.com/office/drawing/2014/main" id="{C7CA4CE9-B752-4F64-896B-E3E346EEF214}"/>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51" name="PoljeZBesedilom 2">
          <a:extLst>
            <a:ext uri="{FF2B5EF4-FFF2-40B4-BE49-F238E27FC236}">
              <a16:creationId xmlns:a16="http://schemas.microsoft.com/office/drawing/2014/main" id="{5944490F-FA9C-44D5-93ED-6E130EEC7C6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52" name="PoljeZBesedilom 2">
          <a:extLst>
            <a:ext uri="{FF2B5EF4-FFF2-40B4-BE49-F238E27FC236}">
              <a16:creationId xmlns:a16="http://schemas.microsoft.com/office/drawing/2014/main" id="{EA1729D0-A9AC-4157-9EF6-975C2EA5882E}"/>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53" name="PoljeZBesedilom 452">
          <a:extLst>
            <a:ext uri="{FF2B5EF4-FFF2-40B4-BE49-F238E27FC236}">
              <a16:creationId xmlns:a16="http://schemas.microsoft.com/office/drawing/2014/main" id="{083821C6-D011-4B34-BAC1-CD6505BBE195}"/>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54" name="PoljeZBesedilom 2">
          <a:extLst>
            <a:ext uri="{FF2B5EF4-FFF2-40B4-BE49-F238E27FC236}">
              <a16:creationId xmlns:a16="http://schemas.microsoft.com/office/drawing/2014/main" id="{885A6865-90A1-454A-B36D-4841416D9D84}"/>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55" name="PoljeZBesedilom 2">
          <a:extLst>
            <a:ext uri="{FF2B5EF4-FFF2-40B4-BE49-F238E27FC236}">
              <a16:creationId xmlns:a16="http://schemas.microsoft.com/office/drawing/2014/main" id="{8AFE8846-D75C-4B83-955B-C61E896970EF}"/>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56" name="PoljeZBesedilom 2">
          <a:extLst>
            <a:ext uri="{FF2B5EF4-FFF2-40B4-BE49-F238E27FC236}">
              <a16:creationId xmlns:a16="http://schemas.microsoft.com/office/drawing/2014/main" id="{7161EE04-23B2-473E-BBA8-F0ED4D2446E1}"/>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57" name="PoljeZBesedilom 2">
          <a:extLst>
            <a:ext uri="{FF2B5EF4-FFF2-40B4-BE49-F238E27FC236}">
              <a16:creationId xmlns:a16="http://schemas.microsoft.com/office/drawing/2014/main" id="{B16E1179-4D59-456E-B75A-CA8A56DB55CC}"/>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8" name="PoljeZBesedilom 2">
          <a:extLst>
            <a:ext uri="{FF2B5EF4-FFF2-40B4-BE49-F238E27FC236}">
              <a16:creationId xmlns:a16="http://schemas.microsoft.com/office/drawing/2014/main" id="{CA8E8C2B-CA23-4DF9-BE30-D927B1C8FDC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9" name="PoljeZBesedilom 458">
          <a:extLst>
            <a:ext uri="{FF2B5EF4-FFF2-40B4-BE49-F238E27FC236}">
              <a16:creationId xmlns:a16="http://schemas.microsoft.com/office/drawing/2014/main" id="{BFEFC36E-568C-43BC-92F8-CA28196A8B1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60" name="PoljeZBesedilom 2">
          <a:extLst>
            <a:ext uri="{FF2B5EF4-FFF2-40B4-BE49-F238E27FC236}">
              <a16:creationId xmlns:a16="http://schemas.microsoft.com/office/drawing/2014/main" id="{1C6D7D81-E73A-4F14-8E8B-7EB0F07D5DC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61" name="PoljeZBesedilom 2">
          <a:extLst>
            <a:ext uri="{FF2B5EF4-FFF2-40B4-BE49-F238E27FC236}">
              <a16:creationId xmlns:a16="http://schemas.microsoft.com/office/drawing/2014/main" id="{6D0688DA-DE30-48BA-B82D-8A0B027574E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62" name="PoljeZBesedilom 2">
          <a:extLst>
            <a:ext uri="{FF2B5EF4-FFF2-40B4-BE49-F238E27FC236}">
              <a16:creationId xmlns:a16="http://schemas.microsoft.com/office/drawing/2014/main" id="{C2841F09-7B8A-4966-94AF-04AE9244156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63" name="PoljeZBesedilom 2">
          <a:extLst>
            <a:ext uri="{FF2B5EF4-FFF2-40B4-BE49-F238E27FC236}">
              <a16:creationId xmlns:a16="http://schemas.microsoft.com/office/drawing/2014/main" id="{F09948ED-8CC7-4CC9-9CD1-DE86E8DD2D7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64" name="PoljeZBesedilom 2">
          <a:extLst>
            <a:ext uri="{FF2B5EF4-FFF2-40B4-BE49-F238E27FC236}">
              <a16:creationId xmlns:a16="http://schemas.microsoft.com/office/drawing/2014/main" id="{C52BE214-AA77-425D-8C8C-73EF1ACFDD2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65" name="PoljeZBesedilom 464">
          <a:extLst>
            <a:ext uri="{FF2B5EF4-FFF2-40B4-BE49-F238E27FC236}">
              <a16:creationId xmlns:a16="http://schemas.microsoft.com/office/drawing/2014/main" id="{3B31B2BB-545F-466C-A706-812453F464D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66" name="PoljeZBesedilom 2">
          <a:extLst>
            <a:ext uri="{FF2B5EF4-FFF2-40B4-BE49-F238E27FC236}">
              <a16:creationId xmlns:a16="http://schemas.microsoft.com/office/drawing/2014/main" id="{D25F37F5-75D9-4110-9B01-3E0037EA688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67" name="PoljeZBesedilom 2">
          <a:extLst>
            <a:ext uri="{FF2B5EF4-FFF2-40B4-BE49-F238E27FC236}">
              <a16:creationId xmlns:a16="http://schemas.microsoft.com/office/drawing/2014/main" id="{C7CB6879-0EEC-4E07-B741-34C8BB9FF03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68" name="PoljeZBesedilom 2">
          <a:extLst>
            <a:ext uri="{FF2B5EF4-FFF2-40B4-BE49-F238E27FC236}">
              <a16:creationId xmlns:a16="http://schemas.microsoft.com/office/drawing/2014/main" id="{C4DE98E1-37DB-4D71-8023-4068D841025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69" name="PoljeZBesedilom 2">
          <a:extLst>
            <a:ext uri="{FF2B5EF4-FFF2-40B4-BE49-F238E27FC236}">
              <a16:creationId xmlns:a16="http://schemas.microsoft.com/office/drawing/2014/main" id="{57CC32DB-59B8-4934-B10C-A05BB0E341C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70" name="PoljeZBesedilom 2">
          <a:extLst>
            <a:ext uri="{FF2B5EF4-FFF2-40B4-BE49-F238E27FC236}">
              <a16:creationId xmlns:a16="http://schemas.microsoft.com/office/drawing/2014/main" id="{E7C34A5C-6EFD-4403-9DD5-B1114122B60C}"/>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71" name="PoljeZBesedilom 470">
          <a:extLst>
            <a:ext uri="{FF2B5EF4-FFF2-40B4-BE49-F238E27FC236}">
              <a16:creationId xmlns:a16="http://schemas.microsoft.com/office/drawing/2014/main" id="{9E35953A-C214-4517-8416-3548B73A0DCD}"/>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72" name="PoljeZBesedilom 2">
          <a:extLst>
            <a:ext uri="{FF2B5EF4-FFF2-40B4-BE49-F238E27FC236}">
              <a16:creationId xmlns:a16="http://schemas.microsoft.com/office/drawing/2014/main" id="{0C10259E-B5E9-4D28-8AEC-FA4B1C806435}"/>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73" name="PoljeZBesedilom 2">
          <a:extLst>
            <a:ext uri="{FF2B5EF4-FFF2-40B4-BE49-F238E27FC236}">
              <a16:creationId xmlns:a16="http://schemas.microsoft.com/office/drawing/2014/main" id="{EAB6332A-D088-4AB2-AB54-807A3C5D923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74" name="PoljeZBesedilom 2">
          <a:extLst>
            <a:ext uri="{FF2B5EF4-FFF2-40B4-BE49-F238E27FC236}">
              <a16:creationId xmlns:a16="http://schemas.microsoft.com/office/drawing/2014/main" id="{65C2005A-D65E-475F-92E1-E4D9A18B3C8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75" name="PoljeZBesedilom 2">
          <a:extLst>
            <a:ext uri="{FF2B5EF4-FFF2-40B4-BE49-F238E27FC236}">
              <a16:creationId xmlns:a16="http://schemas.microsoft.com/office/drawing/2014/main" id="{847BD4E0-A33B-4661-96DC-46F32F3D2D82}"/>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76" name="PoljeZBesedilom 2">
          <a:extLst>
            <a:ext uri="{FF2B5EF4-FFF2-40B4-BE49-F238E27FC236}">
              <a16:creationId xmlns:a16="http://schemas.microsoft.com/office/drawing/2014/main" id="{FBD71DA5-AA58-42E0-8149-00742920BAF0}"/>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77" name="PoljeZBesedilom 476">
          <a:extLst>
            <a:ext uri="{FF2B5EF4-FFF2-40B4-BE49-F238E27FC236}">
              <a16:creationId xmlns:a16="http://schemas.microsoft.com/office/drawing/2014/main" id="{4B10C8F1-6CCE-457D-9645-446F802115AE}"/>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78" name="PoljeZBesedilom 2">
          <a:extLst>
            <a:ext uri="{FF2B5EF4-FFF2-40B4-BE49-F238E27FC236}">
              <a16:creationId xmlns:a16="http://schemas.microsoft.com/office/drawing/2014/main" id="{D620C470-A136-4F5D-8CA9-D99573E7F88E}"/>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79" name="PoljeZBesedilom 2">
          <a:extLst>
            <a:ext uri="{FF2B5EF4-FFF2-40B4-BE49-F238E27FC236}">
              <a16:creationId xmlns:a16="http://schemas.microsoft.com/office/drawing/2014/main" id="{A08D2086-4112-43E1-B0DD-8A44E7094528}"/>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80" name="PoljeZBesedilom 2">
          <a:extLst>
            <a:ext uri="{FF2B5EF4-FFF2-40B4-BE49-F238E27FC236}">
              <a16:creationId xmlns:a16="http://schemas.microsoft.com/office/drawing/2014/main" id="{74676F98-E5C0-4B28-A988-58C90C2461E4}"/>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81" name="PoljeZBesedilom 2">
          <a:extLst>
            <a:ext uri="{FF2B5EF4-FFF2-40B4-BE49-F238E27FC236}">
              <a16:creationId xmlns:a16="http://schemas.microsoft.com/office/drawing/2014/main" id="{0F2B65D9-BCEF-4AFF-BBB2-EE76619CE9DF}"/>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9489"/>
    <xdr:sp macro="" textlink="">
      <xdr:nvSpPr>
        <xdr:cNvPr id="482" name="PoljeZBesedilom 481">
          <a:extLst>
            <a:ext uri="{FF2B5EF4-FFF2-40B4-BE49-F238E27FC236}">
              <a16:creationId xmlns:a16="http://schemas.microsoft.com/office/drawing/2014/main" id="{C6AA4BB5-FFB6-4524-A536-728C130AD990}"/>
            </a:ext>
          </a:extLst>
        </xdr:cNvPr>
        <xdr:cNvSpPr txBox="1"/>
      </xdr:nvSpPr>
      <xdr:spPr>
        <a:xfrm>
          <a:off x="7776507" y="240807875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9489"/>
    <xdr:sp macro="" textlink="">
      <xdr:nvSpPr>
        <xdr:cNvPr id="483" name="PoljeZBesedilom 2">
          <a:extLst>
            <a:ext uri="{FF2B5EF4-FFF2-40B4-BE49-F238E27FC236}">
              <a16:creationId xmlns:a16="http://schemas.microsoft.com/office/drawing/2014/main" id="{912CC436-9582-454E-BF1E-527D0D48DADD}"/>
            </a:ext>
          </a:extLst>
        </xdr:cNvPr>
        <xdr:cNvSpPr txBox="1"/>
      </xdr:nvSpPr>
      <xdr:spPr>
        <a:xfrm>
          <a:off x="7776507" y="240807875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9489"/>
    <xdr:sp macro="" textlink="">
      <xdr:nvSpPr>
        <xdr:cNvPr id="484" name="PoljeZBesedilom 2">
          <a:extLst>
            <a:ext uri="{FF2B5EF4-FFF2-40B4-BE49-F238E27FC236}">
              <a16:creationId xmlns:a16="http://schemas.microsoft.com/office/drawing/2014/main" id="{513EA41E-861A-4D6A-8F4D-2906B6942332}"/>
            </a:ext>
          </a:extLst>
        </xdr:cNvPr>
        <xdr:cNvSpPr txBox="1"/>
      </xdr:nvSpPr>
      <xdr:spPr>
        <a:xfrm>
          <a:off x="7776507" y="240807875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9489"/>
    <xdr:sp macro="" textlink="">
      <xdr:nvSpPr>
        <xdr:cNvPr id="485" name="PoljeZBesedilom 2">
          <a:extLst>
            <a:ext uri="{FF2B5EF4-FFF2-40B4-BE49-F238E27FC236}">
              <a16:creationId xmlns:a16="http://schemas.microsoft.com/office/drawing/2014/main" id="{8CD21993-D064-46F0-AB1D-5E2226109950}"/>
            </a:ext>
          </a:extLst>
        </xdr:cNvPr>
        <xdr:cNvSpPr txBox="1"/>
      </xdr:nvSpPr>
      <xdr:spPr>
        <a:xfrm>
          <a:off x="7776507" y="240807875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9489"/>
    <xdr:sp macro="" textlink="">
      <xdr:nvSpPr>
        <xdr:cNvPr id="486" name="PoljeZBesedilom 2">
          <a:extLst>
            <a:ext uri="{FF2B5EF4-FFF2-40B4-BE49-F238E27FC236}">
              <a16:creationId xmlns:a16="http://schemas.microsoft.com/office/drawing/2014/main" id="{B268E34C-3367-4B99-A8E7-91AC2AD41D1D}"/>
            </a:ext>
          </a:extLst>
        </xdr:cNvPr>
        <xdr:cNvSpPr txBox="1"/>
      </xdr:nvSpPr>
      <xdr:spPr>
        <a:xfrm>
          <a:off x="7776507" y="240807875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7" name="PoljeZBesedilom 2">
          <a:extLst>
            <a:ext uri="{FF2B5EF4-FFF2-40B4-BE49-F238E27FC236}">
              <a16:creationId xmlns:a16="http://schemas.microsoft.com/office/drawing/2014/main" id="{6450C85C-9FA8-452E-BBED-72FB46DD22B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8" name="PoljeZBesedilom 487">
          <a:extLst>
            <a:ext uri="{FF2B5EF4-FFF2-40B4-BE49-F238E27FC236}">
              <a16:creationId xmlns:a16="http://schemas.microsoft.com/office/drawing/2014/main" id="{CA0ABB73-A644-4815-8F9B-E4936FF0C7E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9" name="PoljeZBesedilom 2">
          <a:extLst>
            <a:ext uri="{FF2B5EF4-FFF2-40B4-BE49-F238E27FC236}">
              <a16:creationId xmlns:a16="http://schemas.microsoft.com/office/drawing/2014/main" id="{A8AAF9C0-C66B-48CC-9A26-CF2C223130E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90" name="PoljeZBesedilom 2">
          <a:extLst>
            <a:ext uri="{FF2B5EF4-FFF2-40B4-BE49-F238E27FC236}">
              <a16:creationId xmlns:a16="http://schemas.microsoft.com/office/drawing/2014/main" id="{B84E868C-7109-45A5-B08F-52DCD4CE5D5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91" name="PoljeZBesedilom 2">
          <a:extLst>
            <a:ext uri="{FF2B5EF4-FFF2-40B4-BE49-F238E27FC236}">
              <a16:creationId xmlns:a16="http://schemas.microsoft.com/office/drawing/2014/main" id="{3A1C136F-042B-4F7D-BBD7-C7F9D1B3924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92" name="PoljeZBesedilom 2">
          <a:extLst>
            <a:ext uri="{FF2B5EF4-FFF2-40B4-BE49-F238E27FC236}">
              <a16:creationId xmlns:a16="http://schemas.microsoft.com/office/drawing/2014/main" id="{4B04EC3C-C793-48FC-A2F3-1483AACECAA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93" name="PoljeZBesedilom 2">
          <a:extLst>
            <a:ext uri="{FF2B5EF4-FFF2-40B4-BE49-F238E27FC236}">
              <a16:creationId xmlns:a16="http://schemas.microsoft.com/office/drawing/2014/main" id="{06F317A9-0926-4918-9887-D01111662A7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94" name="PoljeZBesedilom 493">
          <a:extLst>
            <a:ext uri="{FF2B5EF4-FFF2-40B4-BE49-F238E27FC236}">
              <a16:creationId xmlns:a16="http://schemas.microsoft.com/office/drawing/2014/main" id="{11D10670-D903-4E23-8581-439C0552C2E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95" name="PoljeZBesedilom 2">
          <a:extLst>
            <a:ext uri="{FF2B5EF4-FFF2-40B4-BE49-F238E27FC236}">
              <a16:creationId xmlns:a16="http://schemas.microsoft.com/office/drawing/2014/main" id="{72B8F867-E991-4F60-86DF-67E9EA76A58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96" name="PoljeZBesedilom 2">
          <a:extLst>
            <a:ext uri="{FF2B5EF4-FFF2-40B4-BE49-F238E27FC236}">
              <a16:creationId xmlns:a16="http://schemas.microsoft.com/office/drawing/2014/main" id="{57872614-ECA9-411E-A112-D4A730E6EF6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97" name="PoljeZBesedilom 2">
          <a:extLst>
            <a:ext uri="{FF2B5EF4-FFF2-40B4-BE49-F238E27FC236}">
              <a16:creationId xmlns:a16="http://schemas.microsoft.com/office/drawing/2014/main" id="{F1BF34F5-B203-4E6E-86C7-135B223BC96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98" name="PoljeZBesedilom 2">
          <a:extLst>
            <a:ext uri="{FF2B5EF4-FFF2-40B4-BE49-F238E27FC236}">
              <a16:creationId xmlns:a16="http://schemas.microsoft.com/office/drawing/2014/main" id="{1A32DBDA-B9EE-4E37-A9D0-994CC1F5C15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99" name="PoljeZBesedilom 2">
          <a:extLst>
            <a:ext uri="{FF2B5EF4-FFF2-40B4-BE49-F238E27FC236}">
              <a16:creationId xmlns:a16="http://schemas.microsoft.com/office/drawing/2014/main" id="{1D701B50-62CD-4B7D-B5B4-686FFC5E55D8}"/>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00" name="PoljeZBesedilom 499">
          <a:extLst>
            <a:ext uri="{FF2B5EF4-FFF2-40B4-BE49-F238E27FC236}">
              <a16:creationId xmlns:a16="http://schemas.microsoft.com/office/drawing/2014/main" id="{3B2A4A95-BE6C-42DC-B6F1-251103F921F3}"/>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01" name="PoljeZBesedilom 2">
          <a:extLst>
            <a:ext uri="{FF2B5EF4-FFF2-40B4-BE49-F238E27FC236}">
              <a16:creationId xmlns:a16="http://schemas.microsoft.com/office/drawing/2014/main" id="{53A3DBA9-CC0A-4EAA-AF9C-4C2D3847FB0F}"/>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02" name="PoljeZBesedilom 2">
          <a:extLst>
            <a:ext uri="{FF2B5EF4-FFF2-40B4-BE49-F238E27FC236}">
              <a16:creationId xmlns:a16="http://schemas.microsoft.com/office/drawing/2014/main" id="{3855CD79-BAC0-4F1C-BD67-AB161CEB8B4D}"/>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03" name="PoljeZBesedilom 2">
          <a:extLst>
            <a:ext uri="{FF2B5EF4-FFF2-40B4-BE49-F238E27FC236}">
              <a16:creationId xmlns:a16="http://schemas.microsoft.com/office/drawing/2014/main" id="{9F88BC2A-19FA-4B09-B79F-EB8F86726DAD}"/>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04" name="PoljeZBesedilom 2">
          <a:extLst>
            <a:ext uri="{FF2B5EF4-FFF2-40B4-BE49-F238E27FC236}">
              <a16:creationId xmlns:a16="http://schemas.microsoft.com/office/drawing/2014/main" id="{F92E0F8F-9224-42F2-9D70-9E6041ED4EAC}"/>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505" name="PoljeZBesedilom 2">
          <a:extLst>
            <a:ext uri="{FF2B5EF4-FFF2-40B4-BE49-F238E27FC236}">
              <a16:creationId xmlns:a16="http://schemas.microsoft.com/office/drawing/2014/main" id="{80E90784-D98D-4C98-A998-DA3B284AB7FB}"/>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506" name="PoljeZBesedilom 505">
          <a:extLst>
            <a:ext uri="{FF2B5EF4-FFF2-40B4-BE49-F238E27FC236}">
              <a16:creationId xmlns:a16="http://schemas.microsoft.com/office/drawing/2014/main" id="{D0BEC2F6-B123-466E-8210-D0DA0F47051D}"/>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507" name="PoljeZBesedilom 2">
          <a:extLst>
            <a:ext uri="{FF2B5EF4-FFF2-40B4-BE49-F238E27FC236}">
              <a16:creationId xmlns:a16="http://schemas.microsoft.com/office/drawing/2014/main" id="{A9A96CAE-8724-47CF-81EF-E29717890601}"/>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508" name="PoljeZBesedilom 2">
          <a:extLst>
            <a:ext uri="{FF2B5EF4-FFF2-40B4-BE49-F238E27FC236}">
              <a16:creationId xmlns:a16="http://schemas.microsoft.com/office/drawing/2014/main" id="{3A258634-5710-4ECE-A265-532482AEF24D}"/>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509" name="PoljeZBesedilom 2">
          <a:extLst>
            <a:ext uri="{FF2B5EF4-FFF2-40B4-BE49-F238E27FC236}">
              <a16:creationId xmlns:a16="http://schemas.microsoft.com/office/drawing/2014/main" id="{8DF18D94-E4A7-4C42-B160-6C6184DC9651}"/>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510" name="PoljeZBesedilom 2">
          <a:extLst>
            <a:ext uri="{FF2B5EF4-FFF2-40B4-BE49-F238E27FC236}">
              <a16:creationId xmlns:a16="http://schemas.microsoft.com/office/drawing/2014/main" id="{F9D4880C-E886-4822-A677-ED5F831E9563}"/>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9489"/>
    <xdr:sp macro="" textlink="">
      <xdr:nvSpPr>
        <xdr:cNvPr id="511" name="PoljeZBesedilom 510">
          <a:extLst>
            <a:ext uri="{FF2B5EF4-FFF2-40B4-BE49-F238E27FC236}">
              <a16:creationId xmlns:a16="http://schemas.microsoft.com/office/drawing/2014/main" id="{15F79AB7-51C7-4934-9CBE-5376E8182F73}"/>
            </a:ext>
          </a:extLst>
        </xdr:cNvPr>
        <xdr:cNvSpPr txBox="1"/>
      </xdr:nvSpPr>
      <xdr:spPr>
        <a:xfrm>
          <a:off x="7776507" y="240807875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9489"/>
    <xdr:sp macro="" textlink="">
      <xdr:nvSpPr>
        <xdr:cNvPr id="512" name="PoljeZBesedilom 2">
          <a:extLst>
            <a:ext uri="{FF2B5EF4-FFF2-40B4-BE49-F238E27FC236}">
              <a16:creationId xmlns:a16="http://schemas.microsoft.com/office/drawing/2014/main" id="{C5C7A2FC-32F1-4B76-9635-6E89B10DCFCF}"/>
            </a:ext>
          </a:extLst>
        </xdr:cNvPr>
        <xdr:cNvSpPr txBox="1"/>
      </xdr:nvSpPr>
      <xdr:spPr>
        <a:xfrm>
          <a:off x="7776507" y="240807875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9489"/>
    <xdr:sp macro="" textlink="">
      <xdr:nvSpPr>
        <xdr:cNvPr id="513" name="PoljeZBesedilom 2">
          <a:extLst>
            <a:ext uri="{FF2B5EF4-FFF2-40B4-BE49-F238E27FC236}">
              <a16:creationId xmlns:a16="http://schemas.microsoft.com/office/drawing/2014/main" id="{1BC80B89-FF24-4C7A-AE2D-0E63C23A3795}"/>
            </a:ext>
          </a:extLst>
        </xdr:cNvPr>
        <xdr:cNvSpPr txBox="1"/>
      </xdr:nvSpPr>
      <xdr:spPr>
        <a:xfrm>
          <a:off x="7776507" y="240807875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9489"/>
    <xdr:sp macro="" textlink="">
      <xdr:nvSpPr>
        <xdr:cNvPr id="514" name="PoljeZBesedilom 2">
          <a:extLst>
            <a:ext uri="{FF2B5EF4-FFF2-40B4-BE49-F238E27FC236}">
              <a16:creationId xmlns:a16="http://schemas.microsoft.com/office/drawing/2014/main" id="{F76D1E12-3C42-42C4-8D9A-FCCAD6CB48F9}"/>
            </a:ext>
          </a:extLst>
        </xdr:cNvPr>
        <xdr:cNvSpPr txBox="1"/>
      </xdr:nvSpPr>
      <xdr:spPr>
        <a:xfrm>
          <a:off x="7776507" y="240807875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9489"/>
    <xdr:sp macro="" textlink="">
      <xdr:nvSpPr>
        <xdr:cNvPr id="515" name="PoljeZBesedilom 2">
          <a:extLst>
            <a:ext uri="{FF2B5EF4-FFF2-40B4-BE49-F238E27FC236}">
              <a16:creationId xmlns:a16="http://schemas.microsoft.com/office/drawing/2014/main" id="{B154AF99-9BA2-42EE-ACEA-425FCAEA63C9}"/>
            </a:ext>
          </a:extLst>
        </xdr:cNvPr>
        <xdr:cNvSpPr txBox="1"/>
      </xdr:nvSpPr>
      <xdr:spPr>
        <a:xfrm>
          <a:off x="7776507" y="240807875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16" name="PoljeZBesedilom 2">
          <a:extLst>
            <a:ext uri="{FF2B5EF4-FFF2-40B4-BE49-F238E27FC236}">
              <a16:creationId xmlns:a16="http://schemas.microsoft.com/office/drawing/2014/main" id="{33D6C5F7-1248-405A-8255-14183EA632B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17" name="PoljeZBesedilom 516">
          <a:extLst>
            <a:ext uri="{FF2B5EF4-FFF2-40B4-BE49-F238E27FC236}">
              <a16:creationId xmlns:a16="http://schemas.microsoft.com/office/drawing/2014/main" id="{CA4CF4C3-F9EC-4513-8ADE-0944F4C6B22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18" name="PoljeZBesedilom 2">
          <a:extLst>
            <a:ext uri="{FF2B5EF4-FFF2-40B4-BE49-F238E27FC236}">
              <a16:creationId xmlns:a16="http://schemas.microsoft.com/office/drawing/2014/main" id="{BCD7DCBA-07B3-4EBD-A447-F38EA9DC7D4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19" name="PoljeZBesedilom 2">
          <a:extLst>
            <a:ext uri="{FF2B5EF4-FFF2-40B4-BE49-F238E27FC236}">
              <a16:creationId xmlns:a16="http://schemas.microsoft.com/office/drawing/2014/main" id="{7C3EB0EA-F81D-47C4-91BF-0E2D38EC95A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20" name="PoljeZBesedilom 2">
          <a:extLst>
            <a:ext uri="{FF2B5EF4-FFF2-40B4-BE49-F238E27FC236}">
              <a16:creationId xmlns:a16="http://schemas.microsoft.com/office/drawing/2014/main" id="{36E9DAEE-7D70-4B6E-A702-0B4A7F8D23B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21" name="PoljeZBesedilom 2">
          <a:extLst>
            <a:ext uri="{FF2B5EF4-FFF2-40B4-BE49-F238E27FC236}">
              <a16:creationId xmlns:a16="http://schemas.microsoft.com/office/drawing/2014/main" id="{26C1D9E9-BE44-409A-B02A-C01FE298487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22" name="PoljeZBesedilom 2">
          <a:extLst>
            <a:ext uri="{FF2B5EF4-FFF2-40B4-BE49-F238E27FC236}">
              <a16:creationId xmlns:a16="http://schemas.microsoft.com/office/drawing/2014/main" id="{2DE78FF3-B224-462B-AD6E-E69011B3D23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23" name="PoljeZBesedilom 522">
          <a:extLst>
            <a:ext uri="{FF2B5EF4-FFF2-40B4-BE49-F238E27FC236}">
              <a16:creationId xmlns:a16="http://schemas.microsoft.com/office/drawing/2014/main" id="{DE06E81A-17D1-4EC9-BB81-F544DA6110C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24" name="PoljeZBesedilom 2">
          <a:extLst>
            <a:ext uri="{FF2B5EF4-FFF2-40B4-BE49-F238E27FC236}">
              <a16:creationId xmlns:a16="http://schemas.microsoft.com/office/drawing/2014/main" id="{7FEBAAC4-8661-4A0A-AFE2-19A66E4CC58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25" name="PoljeZBesedilom 2">
          <a:extLst>
            <a:ext uri="{FF2B5EF4-FFF2-40B4-BE49-F238E27FC236}">
              <a16:creationId xmlns:a16="http://schemas.microsoft.com/office/drawing/2014/main" id="{33D644A7-37BA-4D2A-A507-5092C4AD386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26" name="PoljeZBesedilom 2">
          <a:extLst>
            <a:ext uri="{FF2B5EF4-FFF2-40B4-BE49-F238E27FC236}">
              <a16:creationId xmlns:a16="http://schemas.microsoft.com/office/drawing/2014/main" id="{5E348666-EB2A-4AC3-A515-ED7BA78F5DF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27" name="PoljeZBesedilom 2">
          <a:extLst>
            <a:ext uri="{FF2B5EF4-FFF2-40B4-BE49-F238E27FC236}">
              <a16:creationId xmlns:a16="http://schemas.microsoft.com/office/drawing/2014/main" id="{63D31DCD-BEFD-47AD-A6A1-0A0FD3AF56B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28" name="PoljeZBesedilom 2">
          <a:extLst>
            <a:ext uri="{FF2B5EF4-FFF2-40B4-BE49-F238E27FC236}">
              <a16:creationId xmlns:a16="http://schemas.microsoft.com/office/drawing/2014/main" id="{2C0ADB62-56DA-4128-90AE-ADAE526FB01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29" name="PoljeZBesedilom 528">
          <a:extLst>
            <a:ext uri="{FF2B5EF4-FFF2-40B4-BE49-F238E27FC236}">
              <a16:creationId xmlns:a16="http://schemas.microsoft.com/office/drawing/2014/main" id="{70DA8F5F-6C1B-43A3-89E4-B07DD9D79D5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30" name="PoljeZBesedilom 2">
          <a:extLst>
            <a:ext uri="{FF2B5EF4-FFF2-40B4-BE49-F238E27FC236}">
              <a16:creationId xmlns:a16="http://schemas.microsoft.com/office/drawing/2014/main" id="{1D01C75D-2CA0-41C0-9B3D-AAA633681CF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31" name="PoljeZBesedilom 2">
          <a:extLst>
            <a:ext uri="{FF2B5EF4-FFF2-40B4-BE49-F238E27FC236}">
              <a16:creationId xmlns:a16="http://schemas.microsoft.com/office/drawing/2014/main" id="{636C82AA-EE7E-4FCE-9AF0-8F27EEEEC53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32" name="PoljeZBesedilom 2">
          <a:extLst>
            <a:ext uri="{FF2B5EF4-FFF2-40B4-BE49-F238E27FC236}">
              <a16:creationId xmlns:a16="http://schemas.microsoft.com/office/drawing/2014/main" id="{496D42E6-6693-48E3-AE20-A6B14524EED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33" name="PoljeZBesedilom 2">
          <a:extLst>
            <a:ext uri="{FF2B5EF4-FFF2-40B4-BE49-F238E27FC236}">
              <a16:creationId xmlns:a16="http://schemas.microsoft.com/office/drawing/2014/main" id="{87D0AA70-30AD-479D-8AA0-304659B584AE}"/>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34" name="PoljeZBesedilom 2">
          <a:extLst>
            <a:ext uri="{FF2B5EF4-FFF2-40B4-BE49-F238E27FC236}">
              <a16:creationId xmlns:a16="http://schemas.microsoft.com/office/drawing/2014/main" id="{7B808D28-D988-473F-A68E-7989B7E6CAE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35" name="PoljeZBesedilom 534">
          <a:extLst>
            <a:ext uri="{FF2B5EF4-FFF2-40B4-BE49-F238E27FC236}">
              <a16:creationId xmlns:a16="http://schemas.microsoft.com/office/drawing/2014/main" id="{01E2568A-EC39-4715-88C4-44EA2FEB949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36" name="PoljeZBesedilom 2">
          <a:extLst>
            <a:ext uri="{FF2B5EF4-FFF2-40B4-BE49-F238E27FC236}">
              <a16:creationId xmlns:a16="http://schemas.microsoft.com/office/drawing/2014/main" id="{EDFD9B4D-BB1A-4FE1-811E-C6C8529C91F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37" name="PoljeZBesedilom 2">
          <a:extLst>
            <a:ext uri="{FF2B5EF4-FFF2-40B4-BE49-F238E27FC236}">
              <a16:creationId xmlns:a16="http://schemas.microsoft.com/office/drawing/2014/main" id="{00E4C41B-F840-4DBC-B332-4B2BD99803E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38" name="PoljeZBesedilom 2">
          <a:extLst>
            <a:ext uri="{FF2B5EF4-FFF2-40B4-BE49-F238E27FC236}">
              <a16:creationId xmlns:a16="http://schemas.microsoft.com/office/drawing/2014/main" id="{F1183A25-C89B-4E8E-81D6-B38711B7F41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39" name="PoljeZBesedilom 2">
          <a:extLst>
            <a:ext uri="{FF2B5EF4-FFF2-40B4-BE49-F238E27FC236}">
              <a16:creationId xmlns:a16="http://schemas.microsoft.com/office/drawing/2014/main" id="{A34D84DB-D5A9-4790-BC7F-E6CAD292F9D6}"/>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40" name="PoljeZBesedilom 539">
          <a:extLst>
            <a:ext uri="{FF2B5EF4-FFF2-40B4-BE49-F238E27FC236}">
              <a16:creationId xmlns:a16="http://schemas.microsoft.com/office/drawing/2014/main" id="{B42283A4-CD2D-4CA3-8D14-BDEC8682CD88}"/>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41" name="PoljeZBesedilom 2">
          <a:extLst>
            <a:ext uri="{FF2B5EF4-FFF2-40B4-BE49-F238E27FC236}">
              <a16:creationId xmlns:a16="http://schemas.microsoft.com/office/drawing/2014/main" id="{DDD9152D-7DA7-415A-B0CF-5D2F9561DD10}"/>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42" name="PoljeZBesedilom 2">
          <a:extLst>
            <a:ext uri="{FF2B5EF4-FFF2-40B4-BE49-F238E27FC236}">
              <a16:creationId xmlns:a16="http://schemas.microsoft.com/office/drawing/2014/main" id="{552E39E5-5AF5-4053-89FC-A6E6DBAFF581}"/>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43" name="PoljeZBesedilom 2">
          <a:extLst>
            <a:ext uri="{FF2B5EF4-FFF2-40B4-BE49-F238E27FC236}">
              <a16:creationId xmlns:a16="http://schemas.microsoft.com/office/drawing/2014/main" id="{10F49133-581E-4ED2-BA9F-33DBADA2380B}"/>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44" name="PoljeZBesedilom 2">
          <a:extLst>
            <a:ext uri="{FF2B5EF4-FFF2-40B4-BE49-F238E27FC236}">
              <a16:creationId xmlns:a16="http://schemas.microsoft.com/office/drawing/2014/main" id="{A67A1EEA-7494-4C05-A108-3D8E40BC5BA9}"/>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45" name="PoljeZBesedilom 2">
          <a:extLst>
            <a:ext uri="{FF2B5EF4-FFF2-40B4-BE49-F238E27FC236}">
              <a16:creationId xmlns:a16="http://schemas.microsoft.com/office/drawing/2014/main" id="{4150B9AD-E875-4ED2-8031-902FE260353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46" name="PoljeZBesedilom 545">
          <a:extLst>
            <a:ext uri="{FF2B5EF4-FFF2-40B4-BE49-F238E27FC236}">
              <a16:creationId xmlns:a16="http://schemas.microsoft.com/office/drawing/2014/main" id="{E2213B4C-5F7C-4582-BCA0-8E8D5DC8479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47" name="PoljeZBesedilom 2">
          <a:extLst>
            <a:ext uri="{FF2B5EF4-FFF2-40B4-BE49-F238E27FC236}">
              <a16:creationId xmlns:a16="http://schemas.microsoft.com/office/drawing/2014/main" id="{94ACD49B-A67F-49CA-9323-6E0FCEE5497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48" name="PoljeZBesedilom 2">
          <a:extLst>
            <a:ext uri="{FF2B5EF4-FFF2-40B4-BE49-F238E27FC236}">
              <a16:creationId xmlns:a16="http://schemas.microsoft.com/office/drawing/2014/main" id="{E8E419E5-4173-4A00-A60C-D92D1B41D2D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49" name="PoljeZBesedilom 2">
          <a:extLst>
            <a:ext uri="{FF2B5EF4-FFF2-40B4-BE49-F238E27FC236}">
              <a16:creationId xmlns:a16="http://schemas.microsoft.com/office/drawing/2014/main" id="{C55749B4-9250-498E-8A6B-AC4CEE5443D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50" name="PoljeZBesedilom 2">
          <a:extLst>
            <a:ext uri="{FF2B5EF4-FFF2-40B4-BE49-F238E27FC236}">
              <a16:creationId xmlns:a16="http://schemas.microsoft.com/office/drawing/2014/main" id="{991C8DA8-CD37-451C-8D39-E6DBBC71373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51" name="PoljeZBesedilom 2">
          <a:extLst>
            <a:ext uri="{FF2B5EF4-FFF2-40B4-BE49-F238E27FC236}">
              <a16:creationId xmlns:a16="http://schemas.microsoft.com/office/drawing/2014/main" id="{F11C7D7F-12EC-4234-AC0F-C9C0F4590FD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52" name="PoljeZBesedilom 551">
          <a:extLst>
            <a:ext uri="{FF2B5EF4-FFF2-40B4-BE49-F238E27FC236}">
              <a16:creationId xmlns:a16="http://schemas.microsoft.com/office/drawing/2014/main" id="{5487A06A-F5E0-47AF-93DE-DBC7FAA594F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53" name="PoljeZBesedilom 2">
          <a:extLst>
            <a:ext uri="{FF2B5EF4-FFF2-40B4-BE49-F238E27FC236}">
              <a16:creationId xmlns:a16="http://schemas.microsoft.com/office/drawing/2014/main" id="{F9745DDD-DF0A-4DEC-8533-3B09899C2A4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54" name="PoljeZBesedilom 2">
          <a:extLst>
            <a:ext uri="{FF2B5EF4-FFF2-40B4-BE49-F238E27FC236}">
              <a16:creationId xmlns:a16="http://schemas.microsoft.com/office/drawing/2014/main" id="{778B5FAC-BA43-49AA-ACD4-B13EED78C2E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55" name="PoljeZBesedilom 2">
          <a:extLst>
            <a:ext uri="{FF2B5EF4-FFF2-40B4-BE49-F238E27FC236}">
              <a16:creationId xmlns:a16="http://schemas.microsoft.com/office/drawing/2014/main" id="{CE852E3C-8203-49AA-9D4A-4CF762F95DC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56" name="PoljeZBesedilom 2">
          <a:extLst>
            <a:ext uri="{FF2B5EF4-FFF2-40B4-BE49-F238E27FC236}">
              <a16:creationId xmlns:a16="http://schemas.microsoft.com/office/drawing/2014/main" id="{44FA00E9-D4E6-40DF-9061-5B2A178EBB5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57" name="PoljeZBesedilom 2">
          <a:extLst>
            <a:ext uri="{FF2B5EF4-FFF2-40B4-BE49-F238E27FC236}">
              <a16:creationId xmlns:a16="http://schemas.microsoft.com/office/drawing/2014/main" id="{B342C129-60FF-4528-98A3-09AAB07047A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58" name="PoljeZBesedilom 557">
          <a:extLst>
            <a:ext uri="{FF2B5EF4-FFF2-40B4-BE49-F238E27FC236}">
              <a16:creationId xmlns:a16="http://schemas.microsoft.com/office/drawing/2014/main" id="{816D32A9-B48C-4CC2-8AAA-6D7F20B6CA4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59" name="PoljeZBesedilom 2">
          <a:extLst>
            <a:ext uri="{FF2B5EF4-FFF2-40B4-BE49-F238E27FC236}">
              <a16:creationId xmlns:a16="http://schemas.microsoft.com/office/drawing/2014/main" id="{7A05BBA3-8962-4D5A-B3B0-7E97193554C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60" name="PoljeZBesedilom 2">
          <a:extLst>
            <a:ext uri="{FF2B5EF4-FFF2-40B4-BE49-F238E27FC236}">
              <a16:creationId xmlns:a16="http://schemas.microsoft.com/office/drawing/2014/main" id="{E7C49917-F662-4464-B1A6-5B69C539752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61" name="PoljeZBesedilom 2">
          <a:extLst>
            <a:ext uri="{FF2B5EF4-FFF2-40B4-BE49-F238E27FC236}">
              <a16:creationId xmlns:a16="http://schemas.microsoft.com/office/drawing/2014/main" id="{0495959E-F07D-42DA-A34E-941D9EDA48C6}"/>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62" name="PoljeZBesedilom 2">
          <a:extLst>
            <a:ext uri="{FF2B5EF4-FFF2-40B4-BE49-F238E27FC236}">
              <a16:creationId xmlns:a16="http://schemas.microsoft.com/office/drawing/2014/main" id="{C9F6277D-C45A-43B6-880A-DA0B95D136C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63" name="PoljeZBesedilom 2">
          <a:extLst>
            <a:ext uri="{FF2B5EF4-FFF2-40B4-BE49-F238E27FC236}">
              <a16:creationId xmlns:a16="http://schemas.microsoft.com/office/drawing/2014/main" id="{ED0DFBA7-9592-412F-959E-5C1066467AF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64" name="PoljeZBesedilom 563">
          <a:extLst>
            <a:ext uri="{FF2B5EF4-FFF2-40B4-BE49-F238E27FC236}">
              <a16:creationId xmlns:a16="http://schemas.microsoft.com/office/drawing/2014/main" id="{A2F8C226-2839-44A2-B71C-66E65069A69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65" name="PoljeZBesedilom 2">
          <a:extLst>
            <a:ext uri="{FF2B5EF4-FFF2-40B4-BE49-F238E27FC236}">
              <a16:creationId xmlns:a16="http://schemas.microsoft.com/office/drawing/2014/main" id="{D77D978B-2F51-4540-B720-9241E69CB9AE}"/>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66" name="PoljeZBesedilom 2">
          <a:extLst>
            <a:ext uri="{FF2B5EF4-FFF2-40B4-BE49-F238E27FC236}">
              <a16:creationId xmlns:a16="http://schemas.microsoft.com/office/drawing/2014/main" id="{ED11342E-206A-4269-B070-E961C4343B1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67" name="PoljeZBesedilom 2">
          <a:extLst>
            <a:ext uri="{FF2B5EF4-FFF2-40B4-BE49-F238E27FC236}">
              <a16:creationId xmlns:a16="http://schemas.microsoft.com/office/drawing/2014/main" id="{3329B854-71FA-4B46-B115-75310AD2C2C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68" name="PoljeZBesedilom 2">
          <a:extLst>
            <a:ext uri="{FF2B5EF4-FFF2-40B4-BE49-F238E27FC236}">
              <a16:creationId xmlns:a16="http://schemas.microsoft.com/office/drawing/2014/main" id="{F92BD4B3-DB01-41F3-A9E9-7F71892D6DD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69" name="PoljeZBesedilom 568">
          <a:extLst>
            <a:ext uri="{FF2B5EF4-FFF2-40B4-BE49-F238E27FC236}">
              <a16:creationId xmlns:a16="http://schemas.microsoft.com/office/drawing/2014/main" id="{C5EC4B73-0319-4F63-84D1-D4F06F3222DB}"/>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70" name="PoljeZBesedilom 2">
          <a:extLst>
            <a:ext uri="{FF2B5EF4-FFF2-40B4-BE49-F238E27FC236}">
              <a16:creationId xmlns:a16="http://schemas.microsoft.com/office/drawing/2014/main" id="{86F78C3C-6E63-4FA9-B2B5-5F1C474733C4}"/>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71" name="PoljeZBesedilom 2">
          <a:extLst>
            <a:ext uri="{FF2B5EF4-FFF2-40B4-BE49-F238E27FC236}">
              <a16:creationId xmlns:a16="http://schemas.microsoft.com/office/drawing/2014/main" id="{80DD5C73-58C4-4E4E-A5F3-E9ED4E1F4F70}"/>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72" name="PoljeZBesedilom 2">
          <a:extLst>
            <a:ext uri="{FF2B5EF4-FFF2-40B4-BE49-F238E27FC236}">
              <a16:creationId xmlns:a16="http://schemas.microsoft.com/office/drawing/2014/main" id="{0BB2E7D9-138E-471A-90B5-1853CEC60DFE}"/>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73" name="PoljeZBesedilom 2">
          <a:extLst>
            <a:ext uri="{FF2B5EF4-FFF2-40B4-BE49-F238E27FC236}">
              <a16:creationId xmlns:a16="http://schemas.microsoft.com/office/drawing/2014/main" id="{94EF3753-01A7-4F43-82DC-5C5689C60FBB}"/>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74" name="PoljeZBesedilom 2">
          <a:extLst>
            <a:ext uri="{FF2B5EF4-FFF2-40B4-BE49-F238E27FC236}">
              <a16:creationId xmlns:a16="http://schemas.microsoft.com/office/drawing/2014/main" id="{F0A2AE6F-193B-4AAE-A433-FA56D1D5413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75" name="PoljeZBesedilom 574">
          <a:extLst>
            <a:ext uri="{FF2B5EF4-FFF2-40B4-BE49-F238E27FC236}">
              <a16:creationId xmlns:a16="http://schemas.microsoft.com/office/drawing/2014/main" id="{F75C3E49-A594-4442-8F99-8ABF929BB61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76" name="PoljeZBesedilom 2">
          <a:extLst>
            <a:ext uri="{FF2B5EF4-FFF2-40B4-BE49-F238E27FC236}">
              <a16:creationId xmlns:a16="http://schemas.microsoft.com/office/drawing/2014/main" id="{F36ECCCD-145F-4E2C-A81D-B71221E9AF8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77" name="PoljeZBesedilom 2">
          <a:extLst>
            <a:ext uri="{FF2B5EF4-FFF2-40B4-BE49-F238E27FC236}">
              <a16:creationId xmlns:a16="http://schemas.microsoft.com/office/drawing/2014/main" id="{2B18A78E-1512-4441-BF44-BC5B5AF9575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78" name="PoljeZBesedilom 2">
          <a:extLst>
            <a:ext uri="{FF2B5EF4-FFF2-40B4-BE49-F238E27FC236}">
              <a16:creationId xmlns:a16="http://schemas.microsoft.com/office/drawing/2014/main" id="{7AA64313-4F5E-4353-AF42-6CAB1916C71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79" name="PoljeZBesedilom 2">
          <a:extLst>
            <a:ext uri="{FF2B5EF4-FFF2-40B4-BE49-F238E27FC236}">
              <a16:creationId xmlns:a16="http://schemas.microsoft.com/office/drawing/2014/main" id="{654742B7-3A4E-4EEE-85FC-461E9FAAC21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80" name="PoljeZBesedilom 2">
          <a:extLst>
            <a:ext uri="{FF2B5EF4-FFF2-40B4-BE49-F238E27FC236}">
              <a16:creationId xmlns:a16="http://schemas.microsoft.com/office/drawing/2014/main" id="{83D8B74B-B9E1-47EB-9B62-92BB1161698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81" name="PoljeZBesedilom 580">
          <a:extLst>
            <a:ext uri="{FF2B5EF4-FFF2-40B4-BE49-F238E27FC236}">
              <a16:creationId xmlns:a16="http://schemas.microsoft.com/office/drawing/2014/main" id="{7DC7C3E5-1737-4681-9B7C-DF49F0E3562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82" name="PoljeZBesedilom 2">
          <a:extLst>
            <a:ext uri="{FF2B5EF4-FFF2-40B4-BE49-F238E27FC236}">
              <a16:creationId xmlns:a16="http://schemas.microsoft.com/office/drawing/2014/main" id="{E70B3E74-64E0-4B46-9E21-DE58990C189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83" name="PoljeZBesedilom 2">
          <a:extLst>
            <a:ext uri="{FF2B5EF4-FFF2-40B4-BE49-F238E27FC236}">
              <a16:creationId xmlns:a16="http://schemas.microsoft.com/office/drawing/2014/main" id="{A05E116C-3B39-46FD-AF7B-4EE4181B20A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84" name="PoljeZBesedilom 2">
          <a:extLst>
            <a:ext uri="{FF2B5EF4-FFF2-40B4-BE49-F238E27FC236}">
              <a16:creationId xmlns:a16="http://schemas.microsoft.com/office/drawing/2014/main" id="{3191FBEF-33BA-4FDF-B098-A4F71506CDC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85" name="PoljeZBesedilom 2">
          <a:extLst>
            <a:ext uri="{FF2B5EF4-FFF2-40B4-BE49-F238E27FC236}">
              <a16:creationId xmlns:a16="http://schemas.microsoft.com/office/drawing/2014/main" id="{E597C62D-45DB-4031-BE20-F79BA1C985B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86" name="PoljeZBesedilom 2">
          <a:extLst>
            <a:ext uri="{FF2B5EF4-FFF2-40B4-BE49-F238E27FC236}">
              <a16:creationId xmlns:a16="http://schemas.microsoft.com/office/drawing/2014/main" id="{AEA8748F-A2AE-4FAB-BB91-0F70EBE1994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87" name="PoljeZBesedilom 586">
          <a:extLst>
            <a:ext uri="{FF2B5EF4-FFF2-40B4-BE49-F238E27FC236}">
              <a16:creationId xmlns:a16="http://schemas.microsoft.com/office/drawing/2014/main" id="{F167A4DF-A88E-4F05-B169-DB5D6268958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88" name="PoljeZBesedilom 2">
          <a:extLst>
            <a:ext uri="{FF2B5EF4-FFF2-40B4-BE49-F238E27FC236}">
              <a16:creationId xmlns:a16="http://schemas.microsoft.com/office/drawing/2014/main" id="{88B087B4-5719-4786-929E-E087B1CDF95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89" name="PoljeZBesedilom 2">
          <a:extLst>
            <a:ext uri="{FF2B5EF4-FFF2-40B4-BE49-F238E27FC236}">
              <a16:creationId xmlns:a16="http://schemas.microsoft.com/office/drawing/2014/main" id="{A7DE5FF0-DBD6-44D4-AA4C-E4A58823AD4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90" name="PoljeZBesedilom 2">
          <a:extLst>
            <a:ext uri="{FF2B5EF4-FFF2-40B4-BE49-F238E27FC236}">
              <a16:creationId xmlns:a16="http://schemas.microsoft.com/office/drawing/2014/main" id="{35865064-CF88-4B92-BA15-63FAA87BADB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91" name="PoljeZBesedilom 2">
          <a:extLst>
            <a:ext uri="{FF2B5EF4-FFF2-40B4-BE49-F238E27FC236}">
              <a16:creationId xmlns:a16="http://schemas.microsoft.com/office/drawing/2014/main" id="{46C3337A-E8A5-4D30-9045-A45140E9476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92" name="PoljeZBesedilom 2">
          <a:extLst>
            <a:ext uri="{FF2B5EF4-FFF2-40B4-BE49-F238E27FC236}">
              <a16:creationId xmlns:a16="http://schemas.microsoft.com/office/drawing/2014/main" id="{7103877F-59CD-411B-9839-BFE68A9A0E7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93" name="PoljeZBesedilom 592">
          <a:extLst>
            <a:ext uri="{FF2B5EF4-FFF2-40B4-BE49-F238E27FC236}">
              <a16:creationId xmlns:a16="http://schemas.microsoft.com/office/drawing/2014/main" id="{7AE4C064-8236-4C38-A8B2-DAB745F203C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94" name="PoljeZBesedilom 2">
          <a:extLst>
            <a:ext uri="{FF2B5EF4-FFF2-40B4-BE49-F238E27FC236}">
              <a16:creationId xmlns:a16="http://schemas.microsoft.com/office/drawing/2014/main" id="{310F5C26-0F90-4C44-A4A5-B1210073DC8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95" name="PoljeZBesedilom 2">
          <a:extLst>
            <a:ext uri="{FF2B5EF4-FFF2-40B4-BE49-F238E27FC236}">
              <a16:creationId xmlns:a16="http://schemas.microsoft.com/office/drawing/2014/main" id="{3B710DCC-188C-41FA-B5B5-3237286D5AA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96" name="PoljeZBesedilom 2">
          <a:extLst>
            <a:ext uri="{FF2B5EF4-FFF2-40B4-BE49-F238E27FC236}">
              <a16:creationId xmlns:a16="http://schemas.microsoft.com/office/drawing/2014/main" id="{94E016F7-03A0-4ABA-AAD8-79FB8049848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97" name="PoljeZBesedilom 2">
          <a:extLst>
            <a:ext uri="{FF2B5EF4-FFF2-40B4-BE49-F238E27FC236}">
              <a16:creationId xmlns:a16="http://schemas.microsoft.com/office/drawing/2014/main" id="{5F5C5A31-7B91-4CAF-B77E-1011EB5E1C7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98" name="PoljeZBesedilom 2">
          <a:extLst>
            <a:ext uri="{FF2B5EF4-FFF2-40B4-BE49-F238E27FC236}">
              <a16:creationId xmlns:a16="http://schemas.microsoft.com/office/drawing/2014/main" id="{C1231E24-49D9-4257-8D48-4D16EE703DF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99" name="PoljeZBesedilom 598">
          <a:extLst>
            <a:ext uri="{FF2B5EF4-FFF2-40B4-BE49-F238E27FC236}">
              <a16:creationId xmlns:a16="http://schemas.microsoft.com/office/drawing/2014/main" id="{031E027F-EDF6-41F0-B49D-445241A05A4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600" name="PoljeZBesedilom 2">
          <a:extLst>
            <a:ext uri="{FF2B5EF4-FFF2-40B4-BE49-F238E27FC236}">
              <a16:creationId xmlns:a16="http://schemas.microsoft.com/office/drawing/2014/main" id="{27CC9D41-227F-4898-9F06-91AB7733970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601" name="PoljeZBesedilom 2">
          <a:extLst>
            <a:ext uri="{FF2B5EF4-FFF2-40B4-BE49-F238E27FC236}">
              <a16:creationId xmlns:a16="http://schemas.microsoft.com/office/drawing/2014/main" id="{639F5372-F04D-45A8-964D-E5F20EA9DA8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602" name="PoljeZBesedilom 2">
          <a:extLst>
            <a:ext uri="{FF2B5EF4-FFF2-40B4-BE49-F238E27FC236}">
              <a16:creationId xmlns:a16="http://schemas.microsoft.com/office/drawing/2014/main" id="{8DE2C029-5109-4A0D-8624-C98389E0F4F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603" name="PoljeZBesedilom 2">
          <a:extLst>
            <a:ext uri="{FF2B5EF4-FFF2-40B4-BE49-F238E27FC236}">
              <a16:creationId xmlns:a16="http://schemas.microsoft.com/office/drawing/2014/main" id="{63E48585-F7FE-400A-BBB8-AC198112708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604" name="PoljeZBesedilom 2">
          <a:extLst>
            <a:ext uri="{FF2B5EF4-FFF2-40B4-BE49-F238E27FC236}">
              <a16:creationId xmlns:a16="http://schemas.microsoft.com/office/drawing/2014/main" id="{FC99EEEE-0DF8-4BD0-80DF-E10B1345FCD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605" name="PoljeZBesedilom 604">
          <a:extLst>
            <a:ext uri="{FF2B5EF4-FFF2-40B4-BE49-F238E27FC236}">
              <a16:creationId xmlns:a16="http://schemas.microsoft.com/office/drawing/2014/main" id="{78D18A46-FCE8-45D1-98E9-1CD7AE948F6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606" name="PoljeZBesedilom 2">
          <a:extLst>
            <a:ext uri="{FF2B5EF4-FFF2-40B4-BE49-F238E27FC236}">
              <a16:creationId xmlns:a16="http://schemas.microsoft.com/office/drawing/2014/main" id="{45A6DD3C-9283-4EC6-BFD7-AC0BB27BF7B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607" name="PoljeZBesedilom 2">
          <a:extLst>
            <a:ext uri="{FF2B5EF4-FFF2-40B4-BE49-F238E27FC236}">
              <a16:creationId xmlns:a16="http://schemas.microsoft.com/office/drawing/2014/main" id="{12473A01-B927-4EE2-8418-0988AF262B5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608" name="PoljeZBesedilom 2">
          <a:extLst>
            <a:ext uri="{FF2B5EF4-FFF2-40B4-BE49-F238E27FC236}">
              <a16:creationId xmlns:a16="http://schemas.microsoft.com/office/drawing/2014/main" id="{314EDBE5-3416-40B3-9E54-689F33B1D35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609" name="PoljeZBesedilom 2">
          <a:extLst>
            <a:ext uri="{FF2B5EF4-FFF2-40B4-BE49-F238E27FC236}">
              <a16:creationId xmlns:a16="http://schemas.microsoft.com/office/drawing/2014/main" id="{999EB329-85FF-4686-A4DB-C8E595BA169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610" name="PoljeZBesedilom 2">
          <a:extLst>
            <a:ext uri="{FF2B5EF4-FFF2-40B4-BE49-F238E27FC236}">
              <a16:creationId xmlns:a16="http://schemas.microsoft.com/office/drawing/2014/main" id="{6FB66C8D-762D-41A1-9DDB-39AC76293DD6}"/>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611" name="PoljeZBesedilom 610">
          <a:extLst>
            <a:ext uri="{FF2B5EF4-FFF2-40B4-BE49-F238E27FC236}">
              <a16:creationId xmlns:a16="http://schemas.microsoft.com/office/drawing/2014/main" id="{759D7E24-9E02-4E27-B7BE-96FC46E6DA5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612" name="PoljeZBesedilom 2">
          <a:extLst>
            <a:ext uri="{FF2B5EF4-FFF2-40B4-BE49-F238E27FC236}">
              <a16:creationId xmlns:a16="http://schemas.microsoft.com/office/drawing/2014/main" id="{07E4ECCE-BC72-4847-93F0-6F0A21B82A75}"/>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613" name="PoljeZBesedilom 2">
          <a:extLst>
            <a:ext uri="{FF2B5EF4-FFF2-40B4-BE49-F238E27FC236}">
              <a16:creationId xmlns:a16="http://schemas.microsoft.com/office/drawing/2014/main" id="{9298BF03-5FAA-43B3-B133-B00954705666}"/>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614" name="PoljeZBesedilom 2">
          <a:extLst>
            <a:ext uri="{FF2B5EF4-FFF2-40B4-BE49-F238E27FC236}">
              <a16:creationId xmlns:a16="http://schemas.microsoft.com/office/drawing/2014/main" id="{C9494510-F258-4E3A-8621-BABFD26A72D6}"/>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615" name="PoljeZBesedilom 2">
          <a:extLst>
            <a:ext uri="{FF2B5EF4-FFF2-40B4-BE49-F238E27FC236}">
              <a16:creationId xmlns:a16="http://schemas.microsoft.com/office/drawing/2014/main" id="{AB1F4678-109D-4847-86B1-D019A5E73545}"/>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616" name="PoljeZBesedilom 2">
          <a:extLst>
            <a:ext uri="{FF2B5EF4-FFF2-40B4-BE49-F238E27FC236}">
              <a16:creationId xmlns:a16="http://schemas.microsoft.com/office/drawing/2014/main" id="{775DD606-3719-497E-9E22-8E4C60E1589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617" name="PoljeZBesedilom 616">
          <a:extLst>
            <a:ext uri="{FF2B5EF4-FFF2-40B4-BE49-F238E27FC236}">
              <a16:creationId xmlns:a16="http://schemas.microsoft.com/office/drawing/2014/main" id="{F02191FC-9427-484D-9410-570170780F2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618" name="PoljeZBesedilom 2">
          <a:extLst>
            <a:ext uri="{FF2B5EF4-FFF2-40B4-BE49-F238E27FC236}">
              <a16:creationId xmlns:a16="http://schemas.microsoft.com/office/drawing/2014/main" id="{440C6CE6-C181-4286-AE7E-1040F1D2E4F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619" name="PoljeZBesedilom 2">
          <a:extLst>
            <a:ext uri="{FF2B5EF4-FFF2-40B4-BE49-F238E27FC236}">
              <a16:creationId xmlns:a16="http://schemas.microsoft.com/office/drawing/2014/main" id="{C9AC00BC-9677-43D5-939A-56C467D5BD2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620" name="PoljeZBesedilom 2">
          <a:extLst>
            <a:ext uri="{FF2B5EF4-FFF2-40B4-BE49-F238E27FC236}">
              <a16:creationId xmlns:a16="http://schemas.microsoft.com/office/drawing/2014/main" id="{C9749B61-6407-4093-9765-1CCF552E345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621" name="PoljeZBesedilom 2">
          <a:extLst>
            <a:ext uri="{FF2B5EF4-FFF2-40B4-BE49-F238E27FC236}">
              <a16:creationId xmlns:a16="http://schemas.microsoft.com/office/drawing/2014/main" id="{597BFDD7-0D7C-488B-814D-DFADE2C7569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622" name="PoljeZBesedilom 2">
          <a:extLst>
            <a:ext uri="{FF2B5EF4-FFF2-40B4-BE49-F238E27FC236}">
              <a16:creationId xmlns:a16="http://schemas.microsoft.com/office/drawing/2014/main" id="{E456D04F-D540-4508-83CC-0F81CE0E3A0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623" name="PoljeZBesedilom 622">
          <a:extLst>
            <a:ext uri="{FF2B5EF4-FFF2-40B4-BE49-F238E27FC236}">
              <a16:creationId xmlns:a16="http://schemas.microsoft.com/office/drawing/2014/main" id="{00FDDC7A-9396-4D99-A374-C942D2C43DC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624" name="PoljeZBesedilom 2">
          <a:extLst>
            <a:ext uri="{FF2B5EF4-FFF2-40B4-BE49-F238E27FC236}">
              <a16:creationId xmlns:a16="http://schemas.microsoft.com/office/drawing/2014/main" id="{342E1556-BFF3-4621-BCC1-D9D84B9D970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625" name="PoljeZBesedilom 2">
          <a:extLst>
            <a:ext uri="{FF2B5EF4-FFF2-40B4-BE49-F238E27FC236}">
              <a16:creationId xmlns:a16="http://schemas.microsoft.com/office/drawing/2014/main" id="{1E21C68E-5180-454D-8427-21A9B7DF524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626" name="PoljeZBesedilom 2">
          <a:extLst>
            <a:ext uri="{FF2B5EF4-FFF2-40B4-BE49-F238E27FC236}">
              <a16:creationId xmlns:a16="http://schemas.microsoft.com/office/drawing/2014/main" id="{7E8A53AB-E089-4413-A85D-A8510E69E5B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627" name="PoljeZBesedilom 2">
          <a:extLst>
            <a:ext uri="{FF2B5EF4-FFF2-40B4-BE49-F238E27FC236}">
              <a16:creationId xmlns:a16="http://schemas.microsoft.com/office/drawing/2014/main" id="{6AD591AD-2EB7-487D-9A69-DCF903FDDFD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628" name="PoljeZBesedilom 2">
          <a:extLst>
            <a:ext uri="{FF2B5EF4-FFF2-40B4-BE49-F238E27FC236}">
              <a16:creationId xmlns:a16="http://schemas.microsoft.com/office/drawing/2014/main" id="{A8C6A677-B51D-459D-A5E9-D5932D4E47C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629" name="PoljeZBesedilom 628">
          <a:extLst>
            <a:ext uri="{FF2B5EF4-FFF2-40B4-BE49-F238E27FC236}">
              <a16:creationId xmlns:a16="http://schemas.microsoft.com/office/drawing/2014/main" id="{47E47792-5225-42ED-AA0B-3A9F208725F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630" name="PoljeZBesedilom 2">
          <a:extLst>
            <a:ext uri="{FF2B5EF4-FFF2-40B4-BE49-F238E27FC236}">
              <a16:creationId xmlns:a16="http://schemas.microsoft.com/office/drawing/2014/main" id="{BF65F5C4-58F5-47F5-974D-3748146ECFD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631" name="PoljeZBesedilom 2">
          <a:extLst>
            <a:ext uri="{FF2B5EF4-FFF2-40B4-BE49-F238E27FC236}">
              <a16:creationId xmlns:a16="http://schemas.microsoft.com/office/drawing/2014/main" id="{4D884CC2-B50C-43A4-8548-6347F2365BED}"/>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632" name="PoljeZBesedilom 2">
          <a:extLst>
            <a:ext uri="{FF2B5EF4-FFF2-40B4-BE49-F238E27FC236}">
              <a16:creationId xmlns:a16="http://schemas.microsoft.com/office/drawing/2014/main" id="{C3151203-9CDD-4AB8-8AA4-1B8FBEC0403D}"/>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633" name="PoljeZBesedilom 2">
          <a:extLst>
            <a:ext uri="{FF2B5EF4-FFF2-40B4-BE49-F238E27FC236}">
              <a16:creationId xmlns:a16="http://schemas.microsoft.com/office/drawing/2014/main" id="{E28FF4A2-C3A0-44BE-A53F-0229699AAF1F}"/>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634" name="PoljeZBesedilom 2">
          <a:extLst>
            <a:ext uri="{FF2B5EF4-FFF2-40B4-BE49-F238E27FC236}">
              <a16:creationId xmlns:a16="http://schemas.microsoft.com/office/drawing/2014/main" id="{6587498F-1F3E-4BF3-B239-C2700DD8607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635" name="PoljeZBesedilom 634">
          <a:extLst>
            <a:ext uri="{FF2B5EF4-FFF2-40B4-BE49-F238E27FC236}">
              <a16:creationId xmlns:a16="http://schemas.microsoft.com/office/drawing/2014/main" id="{BDCD7C22-3323-4144-9FCE-4AFCDC8FEC6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636" name="PoljeZBesedilom 2">
          <a:extLst>
            <a:ext uri="{FF2B5EF4-FFF2-40B4-BE49-F238E27FC236}">
              <a16:creationId xmlns:a16="http://schemas.microsoft.com/office/drawing/2014/main" id="{0E1E91F9-8B4B-434D-AE33-9EB92881769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637" name="PoljeZBesedilom 2">
          <a:extLst>
            <a:ext uri="{FF2B5EF4-FFF2-40B4-BE49-F238E27FC236}">
              <a16:creationId xmlns:a16="http://schemas.microsoft.com/office/drawing/2014/main" id="{B9C34711-136A-4FBA-BF4E-4AA10CFAEFC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638" name="PoljeZBesedilom 2">
          <a:extLst>
            <a:ext uri="{FF2B5EF4-FFF2-40B4-BE49-F238E27FC236}">
              <a16:creationId xmlns:a16="http://schemas.microsoft.com/office/drawing/2014/main" id="{3177BD28-E979-4EB3-98C4-1911E213B83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639" name="PoljeZBesedilom 2">
          <a:extLst>
            <a:ext uri="{FF2B5EF4-FFF2-40B4-BE49-F238E27FC236}">
              <a16:creationId xmlns:a16="http://schemas.microsoft.com/office/drawing/2014/main" id="{B3DDADE9-0813-4F91-8C8D-C1267176EB8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640" name="PoljeZBesedilom 639">
          <a:extLst>
            <a:ext uri="{FF2B5EF4-FFF2-40B4-BE49-F238E27FC236}">
              <a16:creationId xmlns:a16="http://schemas.microsoft.com/office/drawing/2014/main" id="{27868EDC-C5A2-4990-B01F-E8172A2503D9}"/>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641" name="PoljeZBesedilom 2">
          <a:extLst>
            <a:ext uri="{FF2B5EF4-FFF2-40B4-BE49-F238E27FC236}">
              <a16:creationId xmlns:a16="http://schemas.microsoft.com/office/drawing/2014/main" id="{381FF391-8D60-4036-BA42-B4E24EB2DD79}"/>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642" name="PoljeZBesedilom 2">
          <a:extLst>
            <a:ext uri="{FF2B5EF4-FFF2-40B4-BE49-F238E27FC236}">
              <a16:creationId xmlns:a16="http://schemas.microsoft.com/office/drawing/2014/main" id="{6DF663B0-43B8-4FFF-943F-F2C19A954EBA}"/>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643" name="PoljeZBesedilom 2">
          <a:extLst>
            <a:ext uri="{FF2B5EF4-FFF2-40B4-BE49-F238E27FC236}">
              <a16:creationId xmlns:a16="http://schemas.microsoft.com/office/drawing/2014/main" id="{2898C2B1-4F29-4C36-A847-2A458F63C29F}"/>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644" name="PoljeZBesedilom 2">
          <a:extLst>
            <a:ext uri="{FF2B5EF4-FFF2-40B4-BE49-F238E27FC236}">
              <a16:creationId xmlns:a16="http://schemas.microsoft.com/office/drawing/2014/main" id="{B945C4DC-E1DA-4CD5-A091-B661AC7F07B0}"/>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645" name="PoljeZBesedilom 2">
          <a:extLst>
            <a:ext uri="{FF2B5EF4-FFF2-40B4-BE49-F238E27FC236}">
              <a16:creationId xmlns:a16="http://schemas.microsoft.com/office/drawing/2014/main" id="{2089230D-E8CB-4368-8BE9-C4FF3EA7EAB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646" name="PoljeZBesedilom 645">
          <a:extLst>
            <a:ext uri="{FF2B5EF4-FFF2-40B4-BE49-F238E27FC236}">
              <a16:creationId xmlns:a16="http://schemas.microsoft.com/office/drawing/2014/main" id="{7678E0FF-3688-4AD0-8752-B8164E14944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647" name="PoljeZBesedilom 2">
          <a:extLst>
            <a:ext uri="{FF2B5EF4-FFF2-40B4-BE49-F238E27FC236}">
              <a16:creationId xmlns:a16="http://schemas.microsoft.com/office/drawing/2014/main" id="{E8964079-3DA4-4F6D-B91E-C3323618A0B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648" name="PoljeZBesedilom 2">
          <a:extLst>
            <a:ext uri="{FF2B5EF4-FFF2-40B4-BE49-F238E27FC236}">
              <a16:creationId xmlns:a16="http://schemas.microsoft.com/office/drawing/2014/main" id="{425F70F6-CB7B-4552-B6DF-8434D2F39ED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649" name="PoljeZBesedilom 2">
          <a:extLst>
            <a:ext uri="{FF2B5EF4-FFF2-40B4-BE49-F238E27FC236}">
              <a16:creationId xmlns:a16="http://schemas.microsoft.com/office/drawing/2014/main" id="{541950D8-31BA-444E-884A-939F0A0922A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650" name="PoljeZBesedilom 2">
          <a:extLst>
            <a:ext uri="{FF2B5EF4-FFF2-40B4-BE49-F238E27FC236}">
              <a16:creationId xmlns:a16="http://schemas.microsoft.com/office/drawing/2014/main" id="{1A15259E-8591-43B4-AE6F-0DC7E6E64F4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651" name="PoljeZBesedilom 650">
          <a:extLst>
            <a:ext uri="{FF2B5EF4-FFF2-40B4-BE49-F238E27FC236}">
              <a16:creationId xmlns:a16="http://schemas.microsoft.com/office/drawing/2014/main" id="{5301B541-99F7-46B3-8DE8-A49CB3516676}"/>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652" name="PoljeZBesedilom 2">
          <a:extLst>
            <a:ext uri="{FF2B5EF4-FFF2-40B4-BE49-F238E27FC236}">
              <a16:creationId xmlns:a16="http://schemas.microsoft.com/office/drawing/2014/main" id="{E55C24C3-F937-445B-830E-DB3869906AFE}"/>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653" name="PoljeZBesedilom 2">
          <a:extLst>
            <a:ext uri="{FF2B5EF4-FFF2-40B4-BE49-F238E27FC236}">
              <a16:creationId xmlns:a16="http://schemas.microsoft.com/office/drawing/2014/main" id="{42E087FA-011B-47AD-BC05-78248A2572C6}"/>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654" name="PoljeZBesedilom 2">
          <a:extLst>
            <a:ext uri="{FF2B5EF4-FFF2-40B4-BE49-F238E27FC236}">
              <a16:creationId xmlns:a16="http://schemas.microsoft.com/office/drawing/2014/main" id="{D8E0CA96-3B0A-481E-9E69-4453BE6F3068}"/>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655" name="PoljeZBesedilom 2">
          <a:extLst>
            <a:ext uri="{FF2B5EF4-FFF2-40B4-BE49-F238E27FC236}">
              <a16:creationId xmlns:a16="http://schemas.microsoft.com/office/drawing/2014/main" id="{99E01E5C-04CD-46CD-8674-D7E465759F03}"/>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656" name="PoljeZBesedilom 2">
          <a:extLst>
            <a:ext uri="{FF2B5EF4-FFF2-40B4-BE49-F238E27FC236}">
              <a16:creationId xmlns:a16="http://schemas.microsoft.com/office/drawing/2014/main" id="{9D64C03B-3463-43CE-83E6-254B67DE72F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657" name="PoljeZBesedilom 656">
          <a:extLst>
            <a:ext uri="{FF2B5EF4-FFF2-40B4-BE49-F238E27FC236}">
              <a16:creationId xmlns:a16="http://schemas.microsoft.com/office/drawing/2014/main" id="{EF09D26A-29FD-407F-80C3-2E3A8C6CD11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658" name="PoljeZBesedilom 2">
          <a:extLst>
            <a:ext uri="{FF2B5EF4-FFF2-40B4-BE49-F238E27FC236}">
              <a16:creationId xmlns:a16="http://schemas.microsoft.com/office/drawing/2014/main" id="{96F183B9-6001-4EA7-980F-A26F14490D2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659" name="PoljeZBesedilom 2">
          <a:extLst>
            <a:ext uri="{FF2B5EF4-FFF2-40B4-BE49-F238E27FC236}">
              <a16:creationId xmlns:a16="http://schemas.microsoft.com/office/drawing/2014/main" id="{E81A2E2F-318B-48BC-B580-912B36A1742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660" name="PoljeZBesedilom 2">
          <a:extLst>
            <a:ext uri="{FF2B5EF4-FFF2-40B4-BE49-F238E27FC236}">
              <a16:creationId xmlns:a16="http://schemas.microsoft.com/office/drawing/2014/main" id="{3106D8BB-568A-44C1-8730-0AB99DBE3A4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661" name="PoljeZBesedilom 2">
          <a:extLst>
            <a:ext uri="{FF2B5EF4-FFF2-40B4-BE49-F238E27FC236}">
              <a16:creationId xmlns:a16="http://schemas.microsoft.com/office/drawing/2014/main" id="{29AA819B-EF68-4726-9974-4EA25CE236A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662" name="PoljeZBesedilom 2">
          <a:extLst>
            <a:ext uri="{FF2B5EF4-FFF2-40B4-BE49-F238E27FC236}">
              <a16:creationId xmlns:a16="http://schemas.microsoft.com/office/drawing/2014/main" id="{DF863D90-9507-4F07-9ED7-FC21454A0FD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663" name="PoljeZBesedilom 662">
          <a:extLst>
            <a:ext uri="{FF2B5EF4-FFF2-40B4-BE49-F238E27FC236}">
              <a16:creationId xmlns:a16="http://schemas.microsoft.com/office/drawing/2014/main" id="{CF287C40-BFDB-4F0B-B274-7D890F34371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664" name="PoljeZBesedilom 2">
          <a:extLst>
            <a:ext uri="{FF2B5EF4-FFF2-40B4-BE49-F238E27FC236}">
              <a16:creationId xmlns:a16="http://schemas.microsoft.com/office/drawing/2014/main" id="{56C1B47A-487A-4715-89DF-5658FFA2CB1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665" name="PoljeZBesedilom 2">
          <a:extLst>
            <a:ext uri="{FF2B5EF4-FFF2-40B4-BE49-F238E27FC236}">
              <a16:creationId xmlns:a16="http://schemas.microsoft.com/office/drawing/2014/main" id="{2A2A9D7E-6E00-4519-B18F-61F0543BAD4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666" name="PoljeZBesedilom 2">
          <a:extLst>
            <a:ext uri="{FF2B5EF4-FFF2-40B4-BE49-F238E27FC236}">
              <a16:creationId xmlns:a16="http://schemas.microsoft.com/office/drawing/2014/main" id="{4A247B48-3ECD-4ACE-B8E4-79D605F1C2B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667" name="PoljeZBesedilom 2">
          <a:extLst>
            <a:ext uri="{FF2B5EF4-FFF2-40B4-BE49-F238E27FC236}">
              <a16:creationId xmlns:a16="http://schemas.microsoft.com/office/drawing/2014/main" id="{25927F50-B257-4103-87D5-272E2EEFD22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668" name="PoljeZBesedilom 2">
          <a:extLst>
            <a:ext uri="{FF2B5EF4-FFF2-40B4-BE49-F238E27FC236}">
              <a16:creationId xmlns:a16="http://schemas.microsoft.com/office/drawing/2014/main" id="{C484E911-BE24-488E-B5E8-B6C26B3D01A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669" name="PoljeZBesedilom 668">
          <a:extLst>
            <a:ext uri="{FF2B5EF4-FFF2-40B4-BE49-F238E27FC236}">
              <a16:creationId xmlns:a16="http://schemas.microsoft.com/office/drawing/2014/main" id="{60CA0A03-6B66-4CD5-AC1A-978CE3EC51F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670" name="PoljeZBesedilom 2">
          <a:extLst>
            <a:ext uri="{FF2B5EF4-FFF2-40B4-BE49-F238E27FC236}">
              <a16:creationId xmlns:a16="http://schemas.microsoft.com/office/drawing/2014/main" id="{99E378A9-1E1F-4610-A404-8DC9E0684F5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671" name="PoljeZBesedilom 2">
          <a:extLst>
            <a:ext uri="{FF2B5EF4-FFF2-40B4-BE49-F238E27FC236}">
              <a16:creationId xmlns:a16="http://schemas.microsoft.com/office/drawing/2014/main" id="{36EA2099-BAD7-491E-9B27-3100528FAA9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672" name="PoljeZBesedilom 2">
          <a:extLst>
            <a:ext uri="{FF2B5EF4-FFF2-40B4-BE49-F238E27FC236}">
              <a16:creationId xmlns:a16="http://schemas.microsoft.com/office/drawing/2014/main" id="{6C875E10-5F4B-4C1B-A2EA-F41F05CF75B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673" name="PoljeZBesedilom 2">
          <a:extLst>
            <a:ext uri="{FF2B5EF4-FFF2-40B4-BE49-F238E27FC236}">
              <a16:creationId xmlns:a16="http://schemas.microsoft.com/office/drawing/2014/main" id="{29F10925-A268-4A75-8F90-3B14A20BC76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674" name="PoljeZBesedilom 2">
          <a:extLst>
            <a:ext uri="{FF2B5EF4-FFF2-40B4-BE49-F238E27FC236}">
              <a16:creationId xmlns:a16="http://schemas.microsoft.com/office/drawing/2014/main" id="{1BAF92FA-B6D0-448A-8B70-F62C9C7E75B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675" name="PoljeZBesedilom 674">
          <a:extLst>
            <a:ext uri="{FF2B5EF4-FFF2-40B4-BE49-F238E27FC236}">
              <a16:creationId xmlns:a16="http://schemas.microsoft.com/office/drawing/2014/main" id="{BAAAC0ED-A1C7-47EB-A675-6A5ED412D07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676" name="PoljeZBesedilom 2">
          <a:extLst>
            <a:ext uri="{FF2B5EF4-FFF2-40B4-BE49-F238E27FC236}">
              <a16:creationId xmlns:a16="http://schemas.microsoft.com/office/drawing/2014/main" id="{09C9C9C5-841F-42E4-844B-1B24B372472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677" name="PoljeZBesedilom 2">
          <a:extLst>
            <a:ext uri="{FF2B5EF4-FFF2-40B4-BE49-F238E27FC236}">
              <a16:creationId xmlns:a16="http://schemas.microsoft.com/office/drawing/2014/main" id="{1E67EBEB-4FBB-40C0-B03E-CBD19547F1F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678" name="PoljeZBesedilom 2">
          <a:extLst>
            <a:ext uri="{FF2B5EF4-FFF2-40B4-BE49-F238E27FC236}">
              <a16:creationId xmlns:a16="http://schemas.microsoft.com/office/drawing/2014/main" id="{DDD84187-0BF9-4938-9CE9-0A8C5000AAF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679" name="PoljeZBesedilom 2">
          <a:extLst>
            <a:ext uri="{FF2B5EF4-FFF2-40B4-BE49-F238E27FC236}">
              <a16:creationId xmlns:a16="http://schemas.microsoft.com/office/drawing/2014/main" id="{1F539626-2081-4931-8ED6-A61B92C48A9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680" name="PoljeZBesedilom 2">
          <a:extLst>
            <a:ext uri="{FF2B5EF4-FFF2-40B4-BE49-F238E27FC236}">
              <a16:creationId xmlns:a16="http://schemas.microsoft.com/office/drawing/2014/main" id="{5B38D252-78B2-46A5-8D9A-4AB0A9F3C38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681" name="PoljeZBesedilom 680">
          <a:extLst>
            <a:ext uri="{FF2B5EF4-FFF2-40B4-BE49-F238E27FC236}">
              <a16:creationId xmlns:a16="http://schemas.microsoft.com/office/drawing/2014/main" id="{33B59E25-CB7A-4B44-A72F-02C46780A89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682" name="PoljeZBesedilom 2">
          <a:extLst>
            <a:ext uri="{FF2B5EF4-FFF2-40B4-BE49-F238E27FC236}">
              <a16:creationId xmlns:a16="http://schemas.microsoft.com/office/drawing/2014/main" id="{3C20D7A4-3150-4CE4-90DC-13C72EE011C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683" name="PoljeZBesedilom 2">
          <a:extLst>
            <a:ext uri="{FF2B5EF4-FFF2-40B4-BE49-F238E27FC236}">
              <a16:creationId xmlns:a16="http://schemas.microsoft.com/office/drawing/2014/main" id="{41B458C0-32B2-4708-BED9-FC4F7A1C741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684" name="PoljeZBesedilom 2">
          <a:extLst>
            <a:ext uri="{FF2B5EF4-FFF2-40B4-BE49-F238E27FC236}">
              <a16:creationId xmlns:a16="http://schemas.microsoft.com/office/drawing/2014/main" id="{35DDF473-8FC8-480E-9D84-15D6B869175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685" name="PoljeZBesedilom 2">
          <a:extLst>
            <a:ext uri="{FF2B5EF4-FFF2-40B4-BE49-F238E27FC236}">
              <a16:creationId xmlns:a16="http://schemas.microsoft.com/office/drawing/2014/main" id="{0F801757-8577-4F46-BAE4-14D18B36D23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686" name="PoljeZBesedilom 2">
          <a:extLst>
            <a:ext uri="{FF2B5EF4-FFF2-40B4-BE49-F238E27FC236}">
              <a16:creationId xmlns:a16="http://schemas.microsoft.com/office/drawing/2014/main" id="{158F67C6-4163-46A2-9E60-A0DAD96EDFE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687" name="PoljeZBesedilom 686">
          <a:extLst>
            <a:ext uri="{FF2B5EF4-FFF2-40B4-BE49-F238E27FC236}">
              <a16:creationId xmlns:a16="http://schemas.microsoft.com/office/drawing/2014/main" id="{7BF8232C-5838-4008-A18A-6ED0A22AE2F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688" name="PoljeZBesedilom 2">
          <a:extLst>
            <a:ext uri="{FF2B5EF4-FFF2-40B4-BE49-F238E27FC236}">
              <a16:creationId xmlns:a16="http://schemas.microsoft.com/office/drawing/2014/main" id="{C6EB7E83-E0D0-46CC-B42C-53D5D70ECBC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689" name="PoljeZBesedilom 2">
          <a:extLst>
            <a:ext uri="{FF2B5EF4-FFF2-40B4-BE49-F238E27FC236}">
              <a16:creationId xmlns:a16="http://schemas.microsoft.com/office/drawing/2014/main" id="{36FE2695-01CF-4179-BDE4-E0B98DD4D5B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690" name="PoljeZBesedilom 2">
          <a:extLst>
            <a:ext uri="{FF2B5EF4-FFF2-40B4-BE49-F238E27FC236}">
              <a16:creationId xmlns:a16="http://schemas.microsoft.com/office/drawing/2014/main" id="{2A218550-3130-4E3C-9BA9-EB5121CD348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691" name="PoljeZBesedilom 2">
          <a:extLst>
            <a:ext uri="{FF2B5EF4-FFF2-40B4-BE49-F238E27FC236}">
              <a16:creationId xmlns:a16="http://schemas.microsoft.com/office/drawing/2014/main" id="{CE401B5B-4332-4C01-916E-931CB445BFA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692" name="PoljeZBesedilom 2">
          <a:extLst>
            <a:ext uri="{FF2B5EF4-FFF2-40B4-BE49-F238E27FC236}">
              <a16:creationId xmlns:a16="http://schemas.microsoft.com/office/drawing/2014/main" id="{015E3C9A-A76E-4CC1-986B-19C83714D7E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693" name="PoljeZBesedilom 692">
          <a:extLst>
            <a:ext uri="{FF2B5EF4-FFF2-40B4-BE49-F238E27FC236}">
              <a16:creationId xmlns:a16="http://schemas.microsoft.com/office/drawing/2014/main" id="{836DA4BE-6E21-4101-8CD3-1D7E2A115D57}"/>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694" name="PoljeZBesedilom 2">
          <a:extLst>
            <a:ext uri="{FF2B5EF4-FFF2-40B4-BE49-F238E27FC236}">
              <a16:creationId xmlns:a16="http://schemas.microsoft.com/office/drawing/2014/main" id="{5235E7FB-73B6-4831-8698-B3A2DC244815}"/>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695" name="PoljeZBesedilom 2">
          <a:extLst>
            <a:ext uri="{FF2B5EF4-FFF2-40B4-BE49-F238E27FC236}">
              <a16:creationId xmlns:a16="http://schemas.microsoft.com/office/drawing/2014/main" id="{C86322AB-69E7-4AEF-9B3B-7C5972E97E8B}"/>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696" name="PoljeZBesedilom 2">
          <a:extLst>
            <a:ext uri="{FF2B5EF4-FFF2-40B4-BE49-F238E27FC236}">
              <a16:creationId xmlns:a16="http://schemas.microsoft.com/office/drawing/2014/main" id="{5D9C0BA2-3D7E-4A77-AC36-9D7460F23799}"/>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697" name="PoljeZBesedilom 2">
          <a:extLst>
            <a:ext uri="{FF2B5EF4-FFF2-40B4-BE49-F238E27FC236}">
              <a16:creationId xmlns:a16="http://schemas.microsoft.com/office/drawing/2014/main" id="{FB075C0B-94BF-40A3-8BEE-F275F923E5F7}"/>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698" name="PoljeZBesedilom 2">
          <a:extLst>
            <a:ext uri="{FF2B5EF4-FFF2-40B4-BE49-F238E27FC236}">
              <a16:creationId xmlns:a16="http://schemas.microsoft.com/office/drawing/2014/main" id="{E48B0702-4D74-46BA-8806-3673E56DF55D}"/>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699" name="PoljeZBesedilom 698">
          <a:extLst>
            <a:ext uri="{FF2B5EF4-FFF2-40B4-BE49-F238E27FC236}">
              <a16:creationId xmlns:a16="http://schemas.microsoft.com/office/drawing/2014/main" id="{27CC5F9D-BE9B-4015-9F05-EA842329CAB4}"/>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700" name="PoljeZBesedilom 2">
          <a:extLst>
            <a:ext uri="{FF2B5EF4-FFF2-40B4-BE49-F238E27FC236}">
              <a16:creationId xmlns:a16="http://schemas.microsoft.com/office/drawing/2014/main" id="{EC555B96-CF9E-4E9E-A03B-1E94100777C4}"/>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701" name="PoljeZBesedilom 2">
          <a:extLst>
            <a:ext uri="{FF2B5EF4-FFF2-40B4-BE49-F238E27FC236}">
              <a16:creationId xmlns:a16="http://schemas.microsoft.com/office/drawing/2014/main" id="{304A0A57-214E-4B42-A644-91FB64188075}"/>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702" name="PoljeZBesedilom 2">
          <a:extLst>
            <a:ext uri="{FF2B5EF4-FFF2-40B4-BE49-F238E27FC236}">
              <a16:creationId xmlns:a16="http://schemas.microsoft.com/office/drawing/2014/main" id="{49EC0562-A989-4ECB-84A5-BD13EA398508}"/>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703" name="PoljeZBesedilom 2">
          <a:extLst>
            <a:ext uri="{FF2B5EF4-FFF2-40B4-BE49-F238E27FC236}">
              <a16:creationId xmlns:a16="http://schemas.microsoft.com/office/drawing/2014/main" id="{7AFE68D0-079F-48E7-8730-4BC8FDA189F2}"/>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704" name="PoljeZBesedilom 703">
          <a:extLst>
            <a:ext uri="{FF2B5EF4-FFF2-40B4-BE49-F238E27FC236}">
              <a16:creationId xmlns:a16="http://schemas.microsoft.com/office/drawing/2014/main" id="{F427E24E-9B35-43EC-8CA9-E4F3ACB865A0}"/>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705" name="PoljeZBesedilom 2">
          <a:extLst>
            <a:ext uri="{FF2B5EF4-FFF2-40B4-BE49-F238E27FC236}">
              <a16:creationId xmlns:a16="http://schemas.microsoft.com/office/drawing/2014/main" id="{A87CA2C8-F9D0-442F-AC92-12EC85D04813}"/>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706" name="PoljeZBesedilom 2">
          <a:extLst>
            <a:ext uri="{FF2B5EF4-FFF2-40B4-BE49-F238E27FC236}">
              <a16:creationId xmlns:a16="http://schemas.microsoft.com/office/drawing/2014/main" id="{FD8AA210-C350-4119-9E69-B418AA9168DB}"/>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707" name="PoljeZBesedilom 2">
          <a:extLst>
            <a:ext uri="{FF2B5EF4-FFF2-40B4-BE49-F238E27FC236}">
              <a16:creationId xmlns:a16="http://schemas.microsoft.com/office/drawing/2014/main" id="{E63D9888-D3B6-49D1-8918-298E033F942F}"/>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708" name="PoljeZBesedilom 2">
          <a:extLst>
            <a:ext uri="{FF2B5EF4-FFF2-40B4-BE49-F238E27FC236}">
              <a16:creationId xmlns:a16="http://schemas.microsoft.com/office/drawing/2014/main" id="{FF0FEBF4-CD20-49A2-A079-0094926F75B7}"/>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709" name="PoljeZBesedilom 2">
          <a:extLst>
            <a:ext uri="{FF2B5EF4-FFF2-40B4-BE49-F238E27FC236}">
              <a16:creationId xmlns:a16="http://schemas.microsoft.com/office/drawing/2014/main" id="{5E53D14A-ECA7-4632-ADFB-44EA445956A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710" name="PoljeZBesedilom 709">
          <a:extLst>
            <a:ext uri="{FF2B5EF4-FFF2-40B4-BE49-F238E27FC236}">
              <a16:creationId xmlns:a16="http://schemas.microsoft.com/office/drawing/2014/main" id="{932423D9-5226-4A69-B14C-5B75AB93BAD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711" name="PoljeZBesedilom 2">
          <a:extLst>
            <a:ext uri="{FF2B5EF4-FFF2-40B4-BE49-F238E27FC236}">
              <a16:creationId xmlns:a16="http://schemas.microsoft.com/office/drawing/2014/main" id="{E903BA7D-6461-4D50-A299-E45E2F8C373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712" name="PoljeZBesedilom 2">
          <a:extLst>
            <a:ext uri="{FF2B5EF4-FFF2-40B4-BE49-F238E27FC236}">
              <a16:creationId xmlns:a16="http://schemas.microsoft.com/office/drawing/2014/main" id="{3DA72C04-A00A-41CE-9A69-8D43C585B25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713" name="PoljeZBesedilom 2">
          <a:extLst>
            <a:ext uri="{FF2B5EF4-FFF2-40B4-BE49-F238E27FC236}">
              <a16:creationId xmlns:a16="http://schemas.microsoft.com/office/drawing/2014/main" id="{0DF2E0B6-FD0E-487A-BE39-CAB4D4C8D06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714" name="PoljeZBesedilom 2">
          <a:extLst>
            <a:ext uri="{FF2B5EF4-FFF2-40B4-BE49-F238E27FC236}">
              <a16:creationId xmlns:a16="http://schemas.microsoft.com/office/drawing/2014/main" id="{F0F5E7D6-05F8-4D53-9A78-4291AFA9153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715" name="PoljeZBesedilom 2">
          <a:extLst>
            <a:ext uri="{FF2B5EF4-FFF2-40B4-BE49-F238E27FC236}">
              <a16:creationId xmlns:a16="http://schemas.microsoft.com/office/drawing/2014/main" id="{428B7D87-BB1A-452C-8C04-0E6B1F8A3F4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716" name="PoljeZBesedilom 715">
          <a:extLst>
            <a:ext uri="{FF2B5EF4-FFF2-40B4-BE49-F238E27FC236}">
              <a16:creationId xmlns:a16="http://schemas.microsoft.com/office/drawing/2014/main" id="{8EF34FFE-2469-494A-AAAC-705F6FFF53D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717" name="PoljeZBesedilom 2">
          <a:extLst>
            <a:ext uri="{FF2B5EF4-FFF2-40B4-BE49-F238E27FC236}">
              <a16:creationId xmlns:a16="http://schemas.microsoft.com/office/drawing/2014/main" id="{4400827E-4240-471E-85CD-3DA33E82907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718" name="PoljeZBesedilom 2">
          <a:extLst>
            <a:ext uri="{FF2B5EF4-FFF2-40B4-BE49-F238E27FC236}">
              <a16:creationId xmlns:a16="http://schemas.microsoft.com/office/drawing/2014/main" id="{EE347825-134B-4969-BD4F-C865682C827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719" name="PoljeZBesedilom 2">
          <a:extLst>
            <a:ext uri="{FF2B5EF4-FFF2-40B4-BE49-F238E27FC236}">
              <a16:creationId xmlns:a16="http://schemas.microsoft.com/office/drawing/2014/main" id="{8071052F-D7E7-47A8-AB22-AA0BC6EAAB3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720" name="PoljeZBesedilom 2">
          <a:extLst>
            <a:ext uri="{FF2B5EF4-FFF2-40B4-BE49-F238E27FC236}">
              <a16:creationId xmlns:a16="http://schemas.microsoft.com/office/drawing/2014/main" id="{B3650182-4330-4ACE-A777-3F99AA85E23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721" name="PoljeZBesedilom 2">
          <a:extLst>
            <a:ext uri="{FF2B5EF4-FFF2-40B4-BE49-F238E27FC236}">
              <a16:creationId xmlns:a16="http://schemas.microsoft.com/office/drawing/2014/main" id="{C1F0C01F-479C-4E55-92C8-C36693883FB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722" name="PoljeZBesedilom 721">
          <a:extLst>
            <a:ext uri="{FF2B5EF4-FFF2-40B4-BE49-F238E27FC236}">
              <a16:creationId xmlns:a16="http://schemas.microsoft.com/office/drawing/2014/main" id="{15E6B95F-2286-4878-A55E-1C05B9A3189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723" name="PoljeZBesedilom 2">
          <a:extLst>
            <a:ext uri="{FF2B5EF4-FFF2-40B4-BE49-F238E27FC236}">
              <a16:creationId xmlns:a16="http://schemas.microsoft.com/office/drawing/2014/main" id="{0DAD15AD-FD32-445F-B40B-AFABB8E0F3E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724" name="PoljeZBesedilom 2">
          <a:extLst>
            <a:ext uri="{FF2B5EF4-FFF2-40B4-BE49-F238E27FC236}">
              <a16:creationId xmlns:a16="http://schemas.microsoft.com/office/drawing/2014/main" id="{0F5E30A7-D647-4226-8A0B-0AD613A08F6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725" name="PoljeZBesedilom 2">
          <a:extLst>
            <a:ext uri="{FF2B5EF4-FFF2-40B4-BE49-F238E27FC236}">
              <a16:creationId xmlns:a16="http://schemas.microsoft.com/office/drawing/2014/main" id="{162834B9-E8E2-4438-80B9-0287222C111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726" name="PoljeZBesedilom 2">
          <a:extLst>
            <a:ext uri="{FF2B5EF4-FFF2-40B4-BE49-F238E27FC236}">
              <a16:creationId xmlns:a16="http://schemas.microsoft.com/office/drawing/2014/main" id="{2C752772-D8FB-4A35-A9A9-53F51F8785B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727" name="PoljeZBesedilom 2">
          <a:extLst>
            <a:ext uri="{FF2B5EF4-FFF2-40B4-BE49-F238E27FC236}">
              <a16:creationId xmlns:a16="http://schemas.microsoft.com/office/drawing/2014/main" id="{730A34AA-894B-4716-9433-B9AEF19953F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728" name="PoljeZBesedilom 727">
          <a:extLst>
            <a:ext uri="{FF2B5EF4-FFF2-40B4-BE49-F238E27FC236}">
              <a16:creationId xmlns:a16="http://schemas.microsoft.com/office/drawing/2014/main" id="{721B754A-E843-40F9-BAB1-B8ADB986071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729" name="PoljeZBesedilom 2">
          <a:extLst>
            <a:ext uri="{FF2B5EF4-FFF2-40B4-BE49-F238E27FC236}">
              <a16:creationId xmlns:a16="http://schemas.microsoft.com/office/drawing/2014/main" id="{589325F4-C09C-4080-8557-B40675ECF0A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730" name="PoljeZBesedilom 2">
          <a:extLst>
            <a:ext uri="{FF2B5EF4-FFF2-40B4-BE49-F238E27FC236}">
              <a16:creationId xmlns:a16="http://schemas.microsoft.com/office/drawing/2014/main" id="{A49DB28B-C461-4251-9D4D-094D43B627B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731" name="PoljeZBesedilom 2">
          <a:extLst>
            <a:ext uri="{FF2B5EF4-FFF2-40B4-BE49-F238E27FC236}">
              <a16:creationId xmlns:a16="http://schemas.microsoft.com/office/drawing/2014/main" id="{834D0336-ECB4-4F6B-94E4-ED81F772A3C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732" name="PoljeZBesedilom 2">
          <a:extLst>
            <a:ext uri="{FF2B5EF4-FFF2-40B4-BE49-F238E27FC236}">
              <a16:creationId xmlns:a16="http://schemas.microsoft.com/office/drawing/2014/main" id="{C72FF49E-7A68-4CE2-B6D9-0B7C26E70FE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733" name="PoljeZBesedilom 2">
          <a:extLst>
            <a:ext uri="{FF2B5EF4-FFF2-40B4-BE49-F238E27FC236}">
              <a16:creationId xmlns:a16="http://schemas.microsoft.com/office/drawing/2014/main" id="{F34093F9-D1A2-4D5D-B160-C2EB40BAA52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734" name="PoljeZBesedilom 733">
          <a:extLst>
            <a:ext uri="{FF2B5EF4-FFF2-40B4-BE49-F238E27FC236}">
              <a16:creationId xmlns:a16="http://schemas.microsoft.com/office/drawing/2014/main" id="{DAC9E663-9130-4A83-AA88-2FCD3A546A0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735" name="PoljeZBesedilom 2">
          <a:extLst>
            <a:ext uri="{FF2B5EF4-FFF2-40B4-BE49-F238E27FC236}">
              <a16:creationId xmlns:a16="http://schemas.microsoft.com/office/drawing/2014/main" id="{E508ABD2-175A-4496-A5B0-9EA099BF1A4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736" name="PoljeZBesedilom 2">
          <a:extLst>
            <a:ext uri="{FF2B5EF4-FFF2-40B4-BE49-F238E27FC236}">
              <a16:creationId xmlns:a16="http://schemas.microsoft.com/office/drawing/2014/main" id="{7CF91682-F7FA-4E9D-BB67-AAB9AFC2DE9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737" name="PoljeZBesedilom 2">
          <a:extLst>
            <a:ext uri="{FF2B5EF4-FFF2-40B4-BE49-F238E27FC236}">
              <a16:creationId xmlns:a16="http://schemas.microsoft.com/office/drawing/2014/main" id="{29990852-2AC1-4C11-BC3C-283FF1E5B19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738" name="PoljeZBesedilom 2">
          <a:extLst>
            <a:ext uri="{FF2B5EF4-FFF2-40B4-BE49-F238E27FC236}">
              <a16:creationId xmlns:a16="http://schemas.microsoft.com/office/drawing/2014/main" id="{16BEB82B-36DA-4FE5-8A02-A54D1CC883C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739" name="PoljeZBesedilom 2">
          <a:extLst>
            <a:ext uri="{FF2B5EF4-FFF2-40B4-BE49-F238E27FC236}">
              <a16:creationId xmlns:a16="http://schemas.microsoft.com/office/drawing/2014/main" id="{C6EEB199-A463-4E99-85BC-14CDA6C9D85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740" name="PoljeZBesedilom 739">
          <a:extLst>
            <a:ext uri="{FF2B5EF4-FFF2-40B4-BE49-F238E27FC236}">
              <a16:creationId xmlns:a16="http://schemas.microsoft.com/office/drawing/2014/main" id="{1BF9A51F-730A-4C79-9377-C2435538836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741" name="PoljeZBesedilom 2">
          <a:extLst>
            <a:ext uri="{FF2B5EF4-FFF2-40B4-BE49-F238E27FC236}">
              <a16:creationId xmlns:a16="http://schemas.microsoft.com/office/drawing/2014/main" id="{CEB00979-8FC5-49C4-B9BF-DC26237F06C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742" name="PoljeZBesedilom 2">
          <a:extLst>
            <a:ext uri="{FF2B5EF4-FFF2-40B4-BE49-F238E27FC236}">
              <a16:creationId xmlns:a16="http://schemas.microsoft.com/office/drawing/2014/main" id="{4E9ACDF1-E526-4F1D-84F3-24CAB5BD6FF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743" name="PoljeZBesedilom 2">
          <a:extLst>
            <a:ext uri="{FF2B5EF4-FFF2-40B4-BE49-F238E27FC236}">
              <a16:creationId xmlns:a16="http://schemas.microsoft.com/office/drawing/2014/main" id="{231BBC7B-B0DA-4E59-9BB4-14462075C94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744" name="PoljeZBesedilom 2">
          <a:extLst>
            <a:ext uri="{FF2B5EF4-FFF2-40B4-BE49-F238E27FC236}">
              <a16:creationId xmlns:a16="http://schemas.microsoft.com/office/drawing/2014/main" id="{3FFBB1F4-7E7D-4A45-9FAC-478381EF2C3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745" name="PoljeZBesedilom 2">
          <a:extLst>
            <a:ext uri="{FF2B5EF4-FFF2-40B4-BE49-F238E27FC236}">
              <a16:creationId xmlns:a16="http://schemas.microsoft.com/office/drawing/2014/main" id="{BAE0631D-6159-482D-AB97-C0547077BB83}"/>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746" name="PoljeZBesedilom 745">
          <a:extLst>
            <a:ext uri="{FF2B5EF4-FFF2-40B4-BE49-F238E27FC236}">
              <a16:creationId xmlns:a16="http://schemas.microsoft.com/office/drawing/2014/main" id="{965F3387-4377-4401-8227-F8A69BF30360}"/>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747" name="PoljeZBesedilom 2">
          <a:extLst>
            <a:ext uri="{FF2B5EF4-FFF2-40B4-BE49-F238E27FC236}">
              <a16:creationId xmlns:a16="http://schemas.microsoft.com/office/drawing/2014/main" id="{F7BB3225-F8C8-4909-AAD0-247E191FF114}"/>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748" name="PoljeZBesedilom 2">
          <a:extLst>
            <a:ext uri="{FF2B5EF4-FFF2-40B4-BE49-F238E27FC236}">
              <a16:creationId xmlns:a16="http://schemas.microsoft.com/office/drawing/2014/main" id="{95428DF2-37C7-481C-8E6D-9EAAF05F7113}"/>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749" name="PoljeZBesedilom 2">
          <a:extLst>
            <a:ext uri="{FF2B5EF4-FFF2-40B4-BE49-F238E27FC236}">
              <a16:creationId xmlns:a16="http://schemas.microsoft.com/office/drawing/2014/main" id="{EA75C13D-067C-493C-8657-B10182272617}"/>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750" name="PoljeZBesedilom 2">
          <a:extLst>
            <a:ext uri="{FF2B5EF4-FFF2-40B4-BE49-F238E27FC236}">
              <a16:creationId xmlns:a16="http://schemas.microsoft.com/office/drawing/2014/main" id="{4727D1CF-8D2F-4EBF-8A35-130AAAEF958F}"/>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751" name="PoljeZBesedilom 2">
          <a:extLst>
            <a:ext uri="{FF2B5EF4-FFF2-40B4-BE49-F238E27FC236}">
              <a16:creationId xmlns:a16="http://schemas.microsoft.com/office/drawing/2014/main" id="{6D43A0DD-B80E-4CA0-8467-6E806B30BED8}"/>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752" name="PoljeZBesedilom 751">
          <a:extLst>
            <a:ext uri="{FF2B5EF4-FFF2-40B4-BE49-F238E27FC236}">
              <a16:creationId xmlns:a16="http://schemas.microsoft.com/office/drawing/2014/main" id="{07FCA8EE-0D98-4C1B-8BCB-4AF418F8EFD3}"/>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753" name="PoljeZBesedilom 2">
          <a:extLst>
            <a:ext uri="{FF2B5EF4-FFF2-40B4-BE49-F238E27FC236}">
              <a16:creationId xmlns:a16="http://schemas.microsoft.com/office/drawing/2014/main" id="{C8188EEE-03EB-4367-94EC-E748067BE487}"/>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754" name="PoljeZBesedilom 2">
          <a:extLst>
            <a:ext uri="{FF2B5EF4-FFF2-40B4-BE49-F238E27FC236}">
              <a16:creationId xmlns:a16="http://schemas.microsoft.com/office/drawing/2014/main" id="{AB8A5E0F-5A40-4D10-A927-6A300497A12E}"/>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755" name="PoljeZBesedilom 2">
          <a:extLst>
            <a:ext uri="{FF2B5EF4-FFF2-40B4-BE49-F238E27FC236}">
              <a16:creationId xmlns:a16="http://schemas.microsoft.com/office/drawing/2014/main" id="{D840B481-A31B-4E8E-B644-FA9B44890580}"/>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756" name="PoljeZBesedilom 2">
          <a:extLst>
            <a:ext uri="{FF2B5EF4-FFF2-40B4-BE49-F238E27FC236}">
              <a16:creationId xmlns:a16="http://schemas.microsoft.com/office/drawing/2014/main" id="{34529A6F-0A3C-4B50-A63D-0BA80A9EFB0F}"/>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757" name="PoljeZBesedilom 756">
          <a:extLst>
            <a:ext uri="{FF2B5EF4-FFF2-40B4-BE49-F238E27FC236}">
              <a16:creationId xmlns:a16="http://schemas.microsoft.com/office/drawing/2014/main" id="{17E0136B-7074-4BAD-83BB-F374AF670491}"/>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758" name="PoljeZBesedilom 2">
          <a:extLst>
            <a:ext uri="{FF2B5EF4-FFF2-40B4-BE49-F238E27FC236}">
              <a16:creationId xmlns:a16="http://schemas.microsoft.com/office/drawing/2014/main" id="{A3BEE063-0761-4B8E-A466-9B27328A8FAC}"/>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759" name="PoljeZBesedilom 2">
          <a:extLst>
            <a:ext uri="{FF2B5EF4-FFF2-40B4-BE49-F238E27FC236}">
              <a16:creationId xmlns:a16="http://schemas.microsoft.com/office/drawing/2014/main" id="{6D76C007-9E87-477F-B03C-F48193C7ECCF}"/>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760" name="PoljeZBesedilom 2">
          <a:extLst>
            <a:ext uri="{FF2B5EF4-FFF2-40B4-BE49-F238E27FC236}">
              <a16:creationId xmlns:a16="http://schemas.microsoft.com/office/drawing/2014/main" id="{5E334AA4-7418-4FDD-A330-C96F5F3034B4}"/>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761" name="PoljeZBesedilom 2">
          <a:extLst>
            <a:ext uri="{FF2B5EF4-FFF2-40B4-BE49-F238E27FC236}">
              <a16:creationId xmlns:a16="http://schemas.microsoft.com/office/drawing/2014/main" id="{896F15E7-ACD1-4919-8CD5-3F54D47E8E00}"/>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762" name="PoljeZBesedilom 2">
          <a:extLst>
            <a:ext uri="{FF2B5EF4-FFF2-40B4-BE49-F238E27FC236}">
              <a16:creationId xmlns:a16="http://schemas.microsoft.com/office/drawing/2014/main" id="{124ADDA4-CF48-4B56-A357-84CD491B36BF}"/>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763" name="PoljeZBesedilom 762">
          <a:extLst>
            <a:ext uri="{FF2B5EF4-FFF2-40B4-BE49-F238E27FC236}">
              <a16:creationId xmlns:a16="http://schemas.microsoft.com/office/drawing/2014/main" id="{B1A41D17-D6A1-4126-9AD0-6EAA77329607}"/>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764" name="PoljeZBesedilom 2">
          <a:extLst>
            <a:ext uri="{FF2B5EF4-FFF2-40B4-BE49-F238E27FC236}">
              <a16:creationId xmlns:a16="http://schemas.microsoft.com/office/drawing/2014/main" id="{E3419346-2F52-4530-8ED0-F573B7FAEAC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765" name="PoljeZBesedilom 2">
          <a:extLst>
            <a:ext uri="{FF2B5EF4-FFF2-40B4-BE49-F238E27FC236}">
              <a16:creationId xmlns:a16="http://schemas.microsoft.com/office/drawing/2014/main" id="{81C52971-BD29-4271-9BFE-4CA1B1A34CDE}"/>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766" name="PoljeZBesedilom 2">
          <a:extLst>
            <a:ext uri="{FF2B5EF4-FFF2-40B4-BE49-F238E27FC236}">
              <a16:creationId xmlns:a16="http://schemas.microsoft.com/office/drawing/2014/main" id="{0C38E240-B786-4017-A443-4BE0FF63EF2F}"/>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767" name="PoljeZBesedilom 2">
          <a:extLst>
            <a:ext uri="{FF2B5EF4-FFF2-40B4-BE49-F238E27FC236}">
              <a16:creationId xmlns:a16="http://schemas.microsoft.com/office/drawing/2014/main" id="{7EE78ECC-9203-4238-98E6-843888C221E4}"/>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768" name="PoljeZBesedilom 2">
          <a:extLst>
            <a:ext uri="{FF2B5EF4-FFF2-40B4-BE49-F238E27FC236}">
              <a16:creationId xmlns:a16="http://schemas.microsoft.com/office/drawing/2014/main" id="{36CCAAD2-0283-4476-BD50-7F49D81F557F}"/>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769" name="PoljeZBesedilom 768">
          <a:extLst>
            <a:ext uri="{FF2B5EF4-FFF2-40B4-BE49-F238E27FC236}">
              <a16:creationId xmlns:a16="http://schemas.microsoft.com/office/drawing/2014/main" id="{0BB9447A-BCEE-4478-B394-4DF77BA40307}"/>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770" name="PoljeZBesedilom 2">
          <a:extLst>
            <a:ext uri="{FF2B5EF4-FFF2-40B4-BE49-F238E27FC236}">
              <a16:creationId xmlns:a16="http://schemas.microsoft.com/office/drawing/2014/main" id="{D2D2A932-3D60-4DF0-B21C-26C55CF4216A}"/>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771" name="PoljeZBesedilom 2">
          <a:extLst>
            <a:ext uri="{FF2B5EF4-FFF2-40B4-BE49-F238E27FC236}">
              <a16:creationId xmlns:a16="http://schemas.microsoft.com/office/drawing/2014/main" id="{58263D04-9640-4BB0-8EBC-651763E1F74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772" name="PoljeZBesedilom 2">
          <a:extLst>
            <a:ext uri="{FF2B5EF4-FFF2-40B4-BE49-F238E27FC236}">
              <a16:creationId xmlns:a16="http://schemas.microsoft.com/office/drawing/2014/main" id="{C16E4030-D014-4746-8747-740AB23437BC}"/>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773" name="PoljeZBesedilom 2">
          <a:extLst>
            <a:ext uri="{FF2B5EF4-FFF2-40B4-BE49-F238E27FC236}">
              <a16:creationId xmlns:a16="http://schemas.microsoft.com/office/drawing/2014/main" id="{61CCBDE5-902C-4BF8-B09D-D6FEE1F3B9D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774" name="PoljeZBesedilom 2">
          <a:extLst>
            <a:ext uri="{FF2B5EF4-FFF2-40B4-BE49-F238E27FC236}">
              <a16:creationId xmlns:a16="http://schemas.microsoft.com/office/drawing/2014/main" id="{85C63DE7-8E3D-4D69-9046-D84AD7A96AD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775" name="PoljeZBesedilom 774">
          <a:extLst>
            <a:ext uri="{FF2B5EF4-FFF2-40B4-BE49-F238E27FC236}">
              <a16:creationId xmlns:a16="http://schemas.microsoft.com/office/drawing/2014/main" id="{0092ECD5-CD00-441C-9C62-7A30EA67EF9C}"/>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776" name="PoljeZBesedilom 2">
          <a:extLst>
            <a:ext uri="{FF2B5EF4-FFF2-40B4-BE49-F238E27FC236}">
              <a16:creationId xmlns:a16="http://schemas.microsoft.com/office/drawing/2014/main" id="{5D9CA6A8-2668-4E16-9E82-A241A502C56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777" name="PoljeZBesedilom 2">
          <a:extLst>
            <a:ext uri="{FF2B5EF4-FFF2-40B4-BE49-F238E27FC236}">
              <a16:creationId xmlns:a16="http://schemas.microsoft.com/office/drawing/2014/main" id="{DA81548D-43AA-45AF-B1ED-A643220B658F}"/>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778" name="PoljeZBesedilom 2">
          <a:extLst>
            <a:ext uri="{FF2B5EF4-FFF2-40B4-BE49-F238E27FC236}">
              <a16:creationId xmlns:a16="http://schemas.microsoft.com/office/drawing/2014/main" id="{1FFB7890-D0AD-48F0-9E0F-CF735AC8336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779" name="PoljeZBesedilom 2">
          <a:extLst>
            <a:ext uri="{FF2B5EF4-FFF2-40B4-BE49-F238E27FC236}">
              <a16:creationId xmlns:a16="http://schemas.microsoft.com/office/drawing/2014/main" id="{9C205004-D0E4-48A5-BE86-8745022078B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780" name="PoljeZBesedilom 2">
          <a:extLst>
            <a:ext uri="{FF2B5EF4-FFF2-40B4-BE49-F238E27FC236}">
              <a16:creationId xmlns:a16="http://schemas.microsoft.com/office/drawing/2014/main" id="{E2BB87F9-8C17-49B7-8D9B-7B0ADE930754}"/>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781" name="PoljeZBesedilom 780">
          <a:extLst>
            <a:ext uri="{FF2B5EF4-FFF2-40B4-BE49-F238E27FC236}">
              <a16:creationId xmlns:a16="http://schemas.microsoft.com/office/drawing/2014/main" id="{3F4E4DEB-C128-4C2C-B5B0-F59956E55F7E}"/>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782" name="PoljeZBesedilom 2">
          <a:extLst>
            <a:ext uri="{FF2B5EF4-FFF2-40B4-BE49-F238E27FC236}">
              <a16:creationId xmlns:a16="http://schemas.microsoft.com/office/drawing/2014/main" id="{719D77D8-BD50-4DED-8775-BC443998B67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783" name="PoljeZBesedilom 2">
          <a:extLst>
            <a:ext uri="{FF2B5EF4-FFF2-40B4-BE49-F238E27FC236}">
              <a16:creationId xmlns:a16="http://schemas.microsoft.com/office/drawing/2014/main" id="{EEF1498E-BDD5-4F04-BCB8-477ED88FEBD7}"/>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784" name="PoljeZBesedilom 2">
          <a:extLst>
            <a:ext uri="{FF2B5EF4-FFF2-40B4-BE49-F238E27FC236}">
              <a16:creationId xmlns:a16="http://schemas.microsoft.com/office/drawing/2014/main" id="{DF693019-DD3B-4987-883E-6EE29EE8D3C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785" name="PoljeZBesedilom 2">
          <a:extLst>
            <a:ext uri="{FF2B5EF4-FFF2-40B4-BE49-F238E27FC236}">
              <a16:creationId xmlns:a16="http://schemas.microsoft.com/office/drawing/2014/main" id="{72226EF1-1726-4D0D-AD95-5B5BF3DF614C}"/>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786" name="PoljeZBesedilom 2">
          <a:extLst>
            <a:ext uri="{FF2B5EF4-FFF2-40B4-BE49-F238E27FC236}">
              <a16:creationId xmlns:a16="http://schemas.microsoft.com/office/drawing/2014/main" id="{66FF2EDD-5245-4537-BCBF-32D2EBC3E197}"/>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787" name="PoljeZBesedilom 786">
          <a:extLst>
            <a:ext uri="{FF2B5EF4-FFF2-40B4-BE49-F238E27FC236}">
              <a16:creationId xmlns:a16="http://schemas.microsoft.com/office/drawing/2014/main" id="{7E765BB7-A09B-427A-8AE7-5C351730744F}"/>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788" name="PoljeZBesedilom 2">
          <a:extLst>
            <a:ext uri="{FF2B5EF4-FFF2-40B4-BE49-F238E27FC236}">
              <a16:creationId xmlns:a16="http://schemas.microsoft.com/office/drawing/2014/main" id="{C00DBDBF-5B7B-4AE4-8580-97BB741790E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789" name="PoljeZBesedilom 2">
          <a:extLst>
            <a:ext uri="{FF2B5EF4-FFF2-40B4-BE49-F238E27FC236}">
              <a16:creationId xmlns:a16="http://schemas.microsoft.com/office/drawing/2014/main" id="{3E00EAE5-A5E4-4B77-B467-BA4FE7C16E2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790" name="PoljeZBesedilom 2">
          <a:extLst>
            <a:ext uri="{FF2B5EF4-FFF2-40B4-BE49-F238E27FC236}">
              <a16:creationId xmlns:a16="http://schemas.microsoft.com/office/drawing/2014/main" id="{F9800423-F885-4D92-A790-D0194A16143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791" name="PoljeZBesedilom 2">
          <a:extLst>
            <a:ext uri="{FF2B5EF4-FFF2-40B4-BE49-F238E27FC236}">
              <a16:creationId xmlns:a16="http://schemas.microsoft.com/office/drawing/2014/main" id="{6073111F-6362-48EA-8AF4-CDE37BCCFB2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792" name="PoljeZBesedilom 2">
          <a:extLst>
            <a:ext uri="{FF2B5EF4-FFF2-40B4-BE49-F238E27FC236}">
              <a16:creationId xmlns:a16="http://schemas.microsoft.com/office/drawing/2014/main" id="{0BA32374-1972-4C25-A35B-EF054ED3DDE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793" name="PoljeZBesedilom 792">
          <a:extLst>
            <a:ext uri="{FF2B5EF4-FFF2-40B4-BE49-F238E27FC236}">
              <a16:creationId xmlns:a16="http://schemas.microsoft.com/office/drawing/2014/main" id="{FD8EEDA9-726E-4A20-8E5E-F95FEE9AE24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794" name="PoljeZBesedilom 2">
          <a:extLst>
            <a:ext uri="{FF2B5EF4-FFF2-40B4-BE49-F238E27FC236}">
              <a16:creationId xmlns:a16="http://schemas.microsoft.com/office/drawing/2014/main" id="{E872B100-4F9B-4739-8BB4-FB038262E72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795" name="PoljeZBesedilom 2">
          <a:extLst>
            <a:ext uri="{FF2B5EF4-FFF2-40B4-BE49-F238E27FC236}">
              <a16:creationId xmlns:a16="http://schemas.microsoft.com/office/drawing/2014/main" id="{5B51FC08-7B41-4DE4-9E24-A8C76536D60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796" name="PoljeZBesedilom 2">
          <a:extLst>
            <a:ext uri="{FF2B5EF4-FFF2-40B4-BE49-F238E27FC236}">
              <a16:creationId xmlns:a16="http://schemas.microsoft.com/office/drawing/2014/main" id="{B54642DB-5F12-4358-9F36-EB1529F6F7B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797" name="PoljeZBesedilom 2">
          <a:extLst>
            <a:ext uri="{FF2B5EF4-FFF2-40B4-BE49-F238E27FC236}">
              <a16:creationId xmlns:a16="http://schemas.microsoft.com/office/drawing/2014/main" id="{22B2F6E0-10C0-41F0-AAE6-0845B166E19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798" name="PoljeZBesedilom 2">
          <a:extLst>
            <a:ext uri="{FF2B5EF4-FFF2-40B4-BE49-F238E27FC236}">
              <a16:creationId xmlns:a16="http://schemas.microsoft.com/office/drawing/2014/main" id="{56761210-58AA-49E5-BF31-96CECA23266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799" name="PoljeZBesedilom 798">
          <a:extLst>
            <a:ext uri="{FF2B5EF4-FFF2-40B4-BE49-F238E27FC236}">
              <a16:creationId xmlns:a16="http://schemas.microsoft.com/office/drawing/2014/main" id="{B53EB52B-B12A-433D-AECE-7E12A2F6E85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800" name="PoljeZBesedilom 2">
          <a:extLst>
            <a:ext uri="{FF2B5EF4-FFF2-40B4-BE49-F238E27FC236}">
              <a16:creationId xmlns:a16="http://schemas.microsoft.com/office/drawing/2014/main" id="{72F45C07-D3F3-4CF1-A213-961EF4C37A4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801" name="PoljeZBesedilom 2">
          <a:extLst>
            <a:ext uri="{FF2B5EF4-FFF2-40B4-BE49-F238E27FC236}">
              <a16:creationId xmlns:a16="http://schemas.microsoft.com/office/drawing/2014/main" id="{3DC151C1-7B87-4F7B-B1CE-993A148CDC7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802" name="PoljeZBesedilom 2">
          <a:extLst>
            <a:ext uri="{FF2B5EF4-FFF2-40B4-BE49-F238E27FC236}">
              <a16:creationId xmlns:a16="http://schemas.microsoft.com/office/drawing/2014/main" id="{A7357108-A9EA-42EE-B86C-A19F1720CDF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803" name="PoljeZBesedilom 2">
          <a:extLst>
            <a:ext uri="{FF2B5EF4-FFF2-40B4-BE49-F238E27FC236}">
              <a16:creationId xmlns:a16="http://schemas.microsoft.com/office/drawing/2014/main" id="{7CF73A87-EFE3-471D-9679-5B1C3840116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804" name="PoljeZBesedilom 2">
          <a:extLst>
            <a:ext uri="{FF2B5EF4-FFF2-40B4-BE49-F238E27FC236}">
              <a16:creationId xmlns:a16="http://schemas.microsoft.com/office/drawing/2014/main" id="{AD312D01-9AEF-4D96-A656-5916004F701E}"/>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805" name="PoljeZBesedilom 804">
          <a:extLst>
            <a:ext uri="{FF2B5EF4-FFF2-40B4-BE49-F238E27FC236}">
              <a16:creationId xmlns:a16="http://schemas.microsoft.com/office/drawing/2014/main" id="{0D80B092-5C45-4464-BC7F-088DCE43A83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806" name="PoljeZBesedilom 2">
          <a:extLst>
            <a:ext uri="{FF2B5EF4-FFF2-40B4-BE49-F238E27FC236}">
              <a16:creationId xmlns:a16="http://schemas.microsoft.com/office/drawing/2014/main" id="{46266448-9A28-4086-BE4C-B510F264778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807" name="PoljeZBesedilom 2">
          <a:extLst>
            <a:ext uri="{FF2B5EF4-FFF2-40B4-BE49-F238E27FC236}">
              <a16:creationId xmlns:a16="http://schemas.microsoft.com/office/drawing/2014/main" id="{8618E7D7-C84C-4D7C-B366-A4D33C7470E6}"/>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808" name="PoljeZBesedilom 2">
          <a:extLst>
            <a:ext uri="{FF2B5EF4-FFF2-40B4-BE49-F238E27FC236}">
              <a16:creationId xmlns:a16="http://schemas.microsoft.com/office/drawing/2014/main" id="{5CFC8939-7E22-4518-966D-C24551D9D3D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809" name="PoljeZBesedilom 2">
          <a:extLst>
            <a:ext uri="{FF2B5EF4-FFF2-40B4-BE49-F238E27FC236}">
              <a16:creationId xmlns:a16="http://schemas.microsoft.com/office/drawing/2014/main" id="{A811B858-3D00-4DD1-8483-7DE90DB6812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810" name="PoljeZBesedilom 2">
          <a:extLst>
            <a:ext uri="{FF2B5EF4-FFF2-40B4-BE49-F238E27FC236}">
              <a16:creationId xmlns:a16="http://schemas.microsoft.com/office/drawing/2014/main" id="{29FBA883-E42D-45CA-9D98-627182008CF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811" name="PoljeZBesedilom 810">
          <a:extLst>
            <a:ext uri="{FF2B5EF4-FFF2-40B4-BE49-F238E27FC236}">
              <a16:creationId xmlns:a16="http://schemas.microsoft.com/office/drawing/2014/main" id="{27F43056-3CB7-40F8-B1FB-5A9516A7BB3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812" name="PoljeZBesedilom 2">
          <a:extLst>
            <a:ext uri="{FF2B5EF4-FFF2-40B4-BE49-F238E27FC236}">
              <a16:creationId xmlns:a16="http://schemas.microsoft.com/office/drawing/2014/main" id="{36209A2E-792F-4C27-92F3-1F2BCB3BCA8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813" name="PoljeZBesedilom 2">
          <a:extLst>
            <a:ext uri="{FF2B5EF4-FFF2-40B4-BE49-F238E27FC236}">
              <a16:creationId xmlns:a16="http://schemas.microsoft.com/office/drawing/2014/main" id="{9DC04051-8438-4DED-A28C-64364418021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814" name="PoljeZBesedilom 2">
          <a:extLst>
            <a:ext uri="{FF2B5EF4-FFF2-40B4-BE49-F238E27FC236}">
              <a16:creationId xmlns:a16="http://schemas.microsoft.com/office/drawing/2014/main" id="{4D9036CB-C527-4A1A-94D4-BA24188DFD2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815" name="PoljeZBesedilom 2">
          <a:extLst>
            <a:ext uri="{FF2B5EF4-FFF2-40B4-BE49-F238E27FC236}">
              <a16:creationId xmlns:a16="http://schemas.microsoft.com/office/drawing/2014/main" id="{A6F82091-5ABC-42CB-8856-BB0E35053B4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816" name="PoljeZBesedilom 815">
          <a:extLst>
            <a:ext uri="{FF2B5EF4-FFF2-40B4-BE49-F238E27FC236}">
              <a16:creationId xmlns:a16="http://schemas.microsoft.com/office/drawing/2014/main" id="{A3784CFE-22B6-44F7-A78A-DAD7FE22222D}"/>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817" name="PoljeZBesedilom 2">
          <a:extLst>
            <a:ext uri="{FF2B5EF4-FFF2-40B4-BE49-F238E27FC236}">
              <a16:creationId xmlns:a16="http://schemas.microsoft.com/office/drawing/2014/main" id="{E0982BCF-EEAB-409C-9308-4F814318DFF7}"/>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818" name="PoljeZBesedilom 2">
          <a:extLst>
            <a:ext uri="{FF2B5EF4-FFF2-40B4-BE49-F238E27FC236}">
              <a16:creationId xmlns:a16="http://schemas.microsoft.com/office/drawing/2014/main" id="{CE1F903F-4F41-49A3-B258-987222F049A3}"/>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819" name="PoljeZBesedilom 2">
          <a:extLst>
            <a:ext uri="{FF2B5EF4-FFF2-40B4-BE49-F238E27FC236}">
              <a16:creationId xmlns:a16="http://schemas.microsoft.com/office/drawing/2014/main" id="{F547E2F4-BC61-418D-9918-6387AC0A7E83}"/>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820" name="PoljeZBesedilom 2">
          <a:extLst>
            <a:ext uri="{FF2B5EF4-FFF2-40B4-BE49-F238E27FC236}">
              <a16:creationId xmlns:a16="http://schemas.microsoft.com/office/drawing/2014/main" id="{90EA3CD1-BE8F-4FB0-A0B7-8518F8B80F15}"/>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821" name="PoljeZBesedilom 2">
          <a:extLst>
            <a:ext uri="{FF2B5EF4-FFF2-40B4-BE49-F238E27FC236}">
              <a16:creationId xmlns:a16="http://schemas.microsoft.com/office/drawing/2014/main" id="{365CD40D-467F-4768-8F3B-8530429E2A3E}"/>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822" name="PoljeZBesedilom 821">
          <a:extLst>
            <a:ext uri="{FF2B5EF4-FFF2-40B4-BE49-F238E27FC236}">
              <a16:creationId xmlns:a16="http://schemas.microsoft.com/office/drawing/2014/main" id="{1691CC00-14AE-4DC8-B098-16AE7A1C9C1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823" name="PoljeZBesedilom 2">
          <a:extLst>
            <a:ext uri="{FF2B5EF4-FFF2-40B4-BE49-F238E27FC236}">
              <a16:creationId xmlns:a16="http://schemas.microsoft.com/office/drawing/2014/main" id="{4C62C562-C0C4-4AD5-8B15-A83AFC6BBF67}"/>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824" name="PoljeZBesedilom 2">
          <a:extLst>
            <a:ext uri="{FF2B5EF4-FFF2-40B4-BE49-F238E27FC236}">
              <a16:creationId xmlns:a16="http://schemas.microsoft.com/office/drawing/2014/main" id="{3C1CDC40-A7C0-4DB4-BF63-19C263EB0F6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825" name="PoljeZBesedilom 2">
          <a:extLst>
            <a:ext uri="{FF2B5EF4-FFF2-40B4-BE49-F238E27FC236}">
              <a16:creationId xmlns:a16="http://schemas.microsoft.com/office/drawing/2014/main" id="{8DCF57B5-7B03-491E-A649-E4D31167E17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826" name="PoljeZBesedilom 2">
          <a:extLst>
            <a:ext uri="{FF2B5EF4-FFF2-40B4-BE49-F238E27FC236}">
              <a16:creationId xmlns:a16="http://schemas.microsoft.com/office/drawing/2014/main" id="{A7401252-2E3E-4BEE-B2BB-3A367EAA3C0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827" name="PoljeZBesedilom 2">
          <a:extLst>
            <a:ext uri="{FF2B5EF4-FFF2-40B4-BE49-F238E27FC236}">
              <a16:creationId xmlns:a16="http://schemas.microsoft.com/office/drawing/2014/main" id="{0BA7EC48-7989-43EB-AFF4-383CC090F3B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828" name="PoljeZBesedilom 827">
          <a:extLst>
            <a:ext uri="{FF2B5EF4-FFF2-40B4-BE49-F238E27FC236}">
              <a16:creationId xmlns:a16="http://schemas.microsoft.com/office/drawing/2014/main" id="{F9156C61-0E95-492F-83BC-4B03219648B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829" name="PoljeZBesedilom 2">
          <a:extLst>
            <a:ext uri="{FF2B5EF4-FFF2-40B4-BE49-F238E27FC236}">
              <a16:creationId xmlns:a16="http://schemas.microsoft.com/office/drawing/2014/main" id="{9291636C-C369-402B-9913-43A1EE6D45D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830" name="PoljeZBesedilom 2">
          <a:extLst>
            <a:ext uri="{FF2B5EF4-FFF2-40B4-BE49-F238E27FC236}">
              <a16:creationId xmlns:a16="http://schemas.microsoft.com/office/drawing/2014/main" id="{6F7490A3-CF85-418E-B4DD-A5641E3B063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831" name="PoljeZBesedilom 2">
          <a:extLst>
            <a:ext uri="{FF2B5EF4-FFF2-40B4-BE49-F238E27FC236}">
              <a16:creationId xmlns:a16="http://schemas.microsoft.com/office/drawing/2014/main" id="{D9BF7B01-C274-40FE-A25C-6DF30769E7B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832" name="PoljeZBesedilom 2">
          <a:extLst>
            <a:ext uri="{FF2B5EF4-FFF2-40B4-BE49-F238E27FC236}">
              <a16:creationId xmlns:a16="http://schemas.microsoft.com/office/drawing/2014/main" id="{290E214D-0618-4629-A3A8-78DD4BCC850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833" name="PoljeZBesedilom 2">
          <a:extLst>
            <a:ext uri="{FF2B5EF4-FFF2-40B4-BE49-F238E27FC236}">
              <a16:creationId xmlns:a16="http://schemas.microsoft.com/office/drawing/2014/main" id="{08911DD2-DF62-4381-9EBB-00539F1A1E9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834" name="PoljeZBesedilom 833">
          <a:extLst>
            <a:ext uri="{FF2B5EF4-FFF2-40B4-BE49-F238E27FC236}">
              <a16:creationId xmlns:a16="http://schemas.microsoft.com/office/drawing/2014/main" id="{E62FC0E3-4F49-477A-AFF6-972B766C2E4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835" name="PoljeZBesedilom 2">
          <a:extLst>
            <a:ext uri="{FF2B5EF4-FFF2-40B4-BE49-F238E27FC236}">
              <a16:creationId xmlns:a16="http://schemas.microsoft.com/office/drawing/2014/main" id="{8B95831D-24BA-483F-95B0-44A77E3CF41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836" name="PoljeZBesedilom 2">
          <a:extLst>
            <a:ext uri="{FF2B5EF4-FFF2-40B4-BE49-F238E27FC236}">
              <a16:creationId xmlns:a16="http://schemas.microsoft.com/office/drawing/2014/main" id="{7B6A1B4C-F0AD-4A00-8230-65AD3F65B54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837" name="PoljeZBesedilom 2">
          <a:extLst>
            <a:ext uri="{FF2B5EF4-FFF2-40B4-BE49-F238E27FC236}">
              <a16:creationId xmlns:a16="http://schemas.microsoft.com/office/drawing/2014/main" id="{CB6062D6-4E32-4610-92E3-427C012ED88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838" name="PoljeZBesedilom 2">
          <a:extLst>
            <a:ext uri="{FF2B5EF4-FFF2-40B4-BE49-F238E27FC236}">
              <a16:creationId xmlns:a16="http://schemas.microsoft.com/office/drawing/2014/main" id="{EAAC9357-67BC-4E0F-8808-B0A0DF7B2C7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839" name="PoljeZBesedilom 2">
          <a:extLst>
            <a:ext uri="{FF2B5EF4-FFF2-40B4-BE49-F238E27FC236}">
              <a16:creationId xmlns:a16="http://schemas.microsoft.com/office/drawing/2014/main" id="{168AE15C-B71B-4095-950D-FEC41D455DB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840" name="PoljeZBesedilom 839">
          <a:extLst>
            <a:ext uri="{FF2B5EF4-FFF2-40B4-BE49-F238E27FC236}">
              <a16:creationId xmlns:a16="http://schemas.microsoft.com/office/drawing/2014/main" id="{72BA6293-693F-4579-B6B7-49B5DBE5F28E}"/>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841" name="PoljeZBesedilom 2">
          <a:extLst>
            <a:ext uri="{FF2B5EF4-FFF2-40B4-BE49-F238E27FC236}">
              <a16:creationId xmlns:a16="http://schemas.microsoft.com/office/drawing/2014/main" id="{CA1816BB-EDE5-46DE-9B48-D0382F0DE6D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842" name="PoljeZBesedilom 2">
          <a:extLst>
            <a:ext uri="{FF2B5EF4-FFF2-40B4-BE49-F238E27FC236}">
              <a16:creationId xmlns:a16="http://schemas.microsoft.com/office/drawing/2014/main" id="{706939A4-A972-4312-AE86-7FEFC1FA2B9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843" name="PoljeZBesedilom 2">
          <a:extLst>
            <a:ext uri="{FF2B5EF4-FFF2-40B4-BE49-F238E27FC236}">
              <a16:creationId xmlns:a16="http://schemas.microsoft.com/office/drawing/2014/main" id="{984E2138-C5CA-4C81-8AF8-E1043D00842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844" name="PoljeZBesedilom 2">
          <a:extLst>
            <a:ext uri="{FF2B5EF4-FFF2-40B4-BE49-F238E27FC236}">
              <a16:creationId xmlns:a16="http://schemas.microsoft.com/office/drawing/2014/main" id="{9A9DE047-8C65-4692-BA97-3322FCAFC1B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845" name="PoljeZBesedilom 2">
          <a:extLst>
            <a:ext uri="{FF2B5EF4-FFF2-40B4-BE49-F238E27FC236}">
              <a16:creationId xmlns:a16="http://schemas.microsoft.com/office/drawing/2014/main" id="{D877E7EE-CE5C-4157-93AB-00A3789376F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846" name="PoljeZBesedilom 845">
          <a:extLst>
            <a:ext uri="{FF2B5EF4-FFF2-40B4-BE49-F238E27FC236}">
              <a16:creationId xmlns:a16="http://schemas.microsoft.com/office/drawing/2014/main" id="{063D485E-2BCC-434F-A1FE-D046A4D4A30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847" name="PoljeZBesedilom 2">
          <a:extLst>
            <a:ext uri="{FF2B5EF4-FFF2-40B4-BE49-F238E27FC236}">
              <a16:creationId xmlns:a16="http://schemas.microsoft.com/office/drawing/2014/main" id="{FE443B5F-0366-4C65-8909-98C371ADBBE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848" name="PoljeZBesedilom 2">
          <a:extLst>
            <a:ext uri="{FF2B5EF4-FFF2-40B4-BE49-F238E27FC236}">
              <a16:creationId xmlns:a16="http://schemas.microsoft.com/office/drawing/2014/main" id="{FFD71950-117B-4E9D-91FA-F2F1708B476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849" name="PoljeZBesedilom 2">
          <a:extLst>
            <a:ext uri="{FF2B5EF4-FFF2-40B4-BE49-F238E27FC236}">
              <a16:creationId xmlns:a16="http://schemas.microsoft.com/office/drawing/2014/main" id="{5681B7FF-2ED6-47A5-8B6C-F485F4E95C6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850" name="PoljeZBesedilom 2">
          <a:extLst>
            <a:ext uri="{FF2B5EF4-FFF2-40B4-BE49-F238E27FC236}">
              <a16:creationId xmlns:a16="http://schemas.microsoft.com/office/drawing/2014/main" id="{A352ECAB-6EC9-49F1-9AA3-54785594295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851" name="PoljeZBesedilom 850">
          <a:extLst>
            <a:ext uri="{FF2B5EF4-FFF2-40B4-BE49-F238E27FC236}">
              <a16:creationId xmlns:a16="http://schemas.microsoft.com/office/drawing/2014/main" id="{0C3B09ED-16CD-45E8-B990-3ED02E72758F}"/>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852" name="PoljeZBesedilom 2">
          <a:extLst>
            <a:ext uri="{FF2B5EF4-FFF2-40B4-BE49-F238E27FC236}">
              <a16:creationId xmlns:a16="http://schemas.microsoft.com/office/drawing/2014/main" id="{B0A5552D-92DF-4090-AA0A-46E0491A0387}"/>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853" name="PoljeZBesedilom 2">
          <a:extLst>
            <a:ext uri="{FF2B5EF4-FFF2-40B4-BE49-F238E27FC236}">
              <a16:creationId xmlns:a16="http://schemas.microsoft.com/office/drawing/2014/main" id="{9671812E-8844-4595-BA0C-B796719EA017}"/>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854" name="PoljeZBesedilom 2">
          <a:extLst>
            <a:ext uri="{FF2B5EF4-FFF2-40B4-BE49-F238E27FC236}">
              <a16:creationId xmlns:a16="http://schemas.microsoft.com/office/drawing/2014/main" id="{CED4DE9A-447B-4DF1-A4C5-9B423CC7C6C4}"/>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855" name="PoljeZBesedilom 2">
          <a:extLst>
            <a:ext uri="{FF2B5EF4-FFF2-40B4-BE49-F238E27FC236}">
              <a16:creationId xmlns:a16="http://schemas.microsoft.com/office/drawing/2014/main" id="{FEA389B8-F249-4881-9EA9-BE3732AF04E4}"/>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856" name="PoljeZBesedilom 2">
          <a:extLst>
            <a:ext uri="{FF2B5EF4-FFF2-40B4-BE49-F238E27FC236}">
              <a16:creationId xmlns:a16="http://schemas.microsoft.com/office/drawing/2014/main" id="{FD0A54C7-AFA7-4B9B-88D2-31814604D3F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857" name="PoljeZBesedilom 856">
          <a:extLst>
            <a:ext uri="{FF2B5EF4-FFF2-40B4-BE49-F238E27FC236}">
              <a16:creationId xmlns:a16="http://schemas.microsoft.com/office/drawing/2014/main" id="{F389999D-C35D-4BDF-8495-58B7035E32C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858" name="PoljeZBesedilom 2">
          <a:extLst>
            <a:ext uri="{FF2B5EF4-FFF2-40B4-BE49-F238E27FC236}">
              <a16:creationId xmlns:a16="http://schemas.microsoft.com/office/drawing/2014/main" id="{BB824D95-5DA0-4E88-AC75-96750ACE4B5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859" name="PoljeZBesedilom 2">
          <a:extLst>
            <a:ext uri="{FF2B5EF4-FFF2-40B4-BE49-F238E27FC236}">
              <a16:creationId xmlns:a16="http://schemas.microsoft.com/office/drawing/2014/main" id="{4E747DFD-C899-4D66-9121-E4F4250A4E7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860" name="PoljeZBesedilom 2">
          <a:extLst>
            <a:ext uri="{FF2B5EF4-FFF2-40B4-BE49-F238E27FC236}">
              <a16:creationId xmlns:a16="http://schemas.microsoft.com/office/drawing/2014/main" id="{914563EA-486B-4A08-B45A-07EE0B7F6CC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861" name="PoljeZBesedilom 2">
          <a:extLst>
            <a:ext uri="{FF2B5EF4-FFF2-40B4-BE49-F238E27FC236}">
              <a16:creationId xmlns:a16="http://schemas.microsoft.com/office/drawing/2014/main" id="{B9AE94BA-1731-47A8-BF9C-15724373BCA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862" name="PoljeZBesedilom 2">
          <a:extLst>
            <a:ext uri="{FF2B5EF4-FFF2-40B4-BE49-F238E27FC236}">
              <a16:creationId xmlns:a16="http://schemas.microsoft.com/office/drawing/2014/main" id="{42D7C6AA-2D86-4E26-9DCD-003855A7EF3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863" name="PoljeZBesedilom 862">
          <a:extLst>
            <a:ext uri="{FF2B5EF4-FFF2-40B4-BE49-F238E27FC236}">
              <a16:creationId xmlns:a16="http://schemas.microsoft.com/office/drawing/2014/main" id="{F38A33F2-27B0-4002-98A1-B21E50EDA86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864" name="PoljeZBesedilom 2">
          <a:extLst>
            <a:ext uri="{FF2B5EF4-FFF2-40B4-BE49-F238E27FC236}">
              <a16:creationId xmlns:a16="http://schemas.microsoft.com/office/drawing/2014/main" id="{1A2FA4B8-27AB-4965-83FC-EE2A3E64F56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865" name="PoljeZBesedilom 2">
          <a:extLst>
            <a:ext uri="{FF2B5EF4-FFF2-40B4-BE49-F238E27FC236}">
              <a16:creationId xmlns:a16="http://schemas.microsoft.com/office/drawing/2014/main" id="{BF76E4C0-E4FA-4517-9AE3-0CDB1C6E8E1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866" name="PoljeZBesedilom 2">
          <a:extLst>
            <a:ext uri="{FF2B5EF4-FFF2-40B4-BE49-F238E27FC236}">
              <a16:creationId xmlns:a16="http://schemas.microsoft.com/office/drawing/2014/main" id="{414D92DD-EDBB-4287-860E-C4CB614790D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867" name="PoljeZBesedilom 2">
          <a:extLst>
            <a:ext uri="{FF2B5EF4-FFF2-40B4-BE49-F238E27FC236}">
              <a16:creationId xmlns:a16="http://schemas.microsoft.com/office/drawing/2014/main" id="{CDB5E47C-4B5C-4334-ACEA-E63DB4CACB4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868" name="PoljeZBesedilom 2">
          <a:extLst>
            <a:ext uri="{FF2B5EF4-FFF2-40B4-BE49-F238E27FC236}">
              <a16:creationId xmlns:a16="http://schemas.microsoft.com/office/drawing/2014/main" id="{81A0BA43-4A4B-4446-B570-3FE18269928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869" name="PoljeZBesedilom 868">
          <a:extLst>
            <a:ext uri="{FF2B5EF4-FFF2-40B4-BE49-F238E27FC236}">
              <a16:creationId xmlns:a16="http://schemas.microsoft.com/office/drawing/2014/main" id="{82E90715-F17D-479C-AD84-99D267E5B95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870" name="PoljeZBesedilom 2">
          <a:extLst>
            <a:ext uri="{FF2B5EF4-FFF2-40B4-BE49-F238E27FC236}">
              <a16:creationId xmlns:a16="http://schemas.microsoft.com/office/drawing/2014/main" id="{E53790D5-4122-43AF-ACCB-958F1E20F1E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871" name="PoljeZBesedilom 2">
          <a:extLst>
            <a:ext uri="{FF2B5EF4-FFF2-40B4-BE49-F238E27FC236}">
              <a16:creationId xmlns:a16="http://schemas.microsoft.com/office/drawing/2014/main" id="{210599D8-FA59-4B01-8C6B-83CAA1D15F3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872" name="PoljeZBesedilom 2">
          <a:extLst>
            <a:ext uri="{FF2B5EF4-FFF2-40B4-BE49-F238E27FC236}">
              <a16:creationId xmlns:a16="http://schemas.microsoft.com/office/drawing/2014/main" id="{D78F64C3-3080-4436-A246-F4B16810158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873" name="PoljeZBesedilom 2">
          <a:extLst>
            <a:ext uri="{FF2B5EF4-FFF2-40B4-BE49-F238E27FC236}">
              <a16:creationId xmlns:a16="http://schemas.microsoft.com/office/drawing/2014/main" id="{8B521C5C-CA7B-492A-BF7E-E81BF60A9BD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874" name="PoljeZBesedilom 2">
          <a:extLst>
            <a:ext uri="{FF2B5EF4-FFF2-40B4-BE49-F238E27FC236}">
              <a16:creationId xmlns:a16="http://schemas.microsoft.com/office/drawing/2014/main" id="{70F855C9-6585-4E7E-BE65-3FA094D6197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875" name="PoljeZBesedilom 874">
          <a:extLst>
            <a:ext uri="{FF2B5EF4-FFF2-40B4-BE49-F238E27FC236}">
              <a16:creationId xmlns:a16="http://schemas.microsoft.com/office/drawing/2014/main" id="{4BE46780-69FB-4112-8E5A-3F598961090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876" name="PoljeZBesedilom 2">
          <a:extLst>
            <a:ext uri="{FF2B5EF4-FFF2-40B4-BE49-F238E27FC236}">
              <a16:creationId xmlns:a16="http://schemas.microsoft.com/office/drawing/2014/main" id="{10AC6052-41A7-4276-84BA-A4F37F4F2BB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877" name="PoljeZBesedilom 2">
          <a:extLst>
            <a:ext uri="{FF2B5EF4-FFF2-40B4-BE49-F238E27FC236}">
              <a16:creationId xmlns:a16="http://schemas.microsoft.com/office/drawing/2014/main" id="{1A53C533-BB11-4065-A8D8-527ACCC11CA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878" name="PoljeZBesedilom 2">
          <a:extLst>
            <a:ext uri="{FF2B5EF4-FFF2-40B4-BE49-F238E27FC236}">
              <a16:creationId xmlns:a16="http://schemas.microsoft.com/office/drawing/2014/main" id="{2FF78328-363C-4CA8-B790-958FF886B93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879" name="PoljeZBesedilom 2">
          <a:extLst>
            <a:ext uri="{FF2B5EF4-FFF2-40B4-BE49-F238E27FC236}">
              <a16:creationId xmlns:a16="http://schemas.microsoft.com/office/drawing/2014/main" id="{6660FB1F-BD0C-4F0E-BEB9-5872CAAD536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880" name="PoljeZBesedilom 2">
          <a:extLst>
            <a:ext uri="{FF2B5EF4-FFF2-40B4-BE49-F238E27FC236}">
              <a16:creationId xmlns:a16="http://schemas.microsoft.com/office/drawing/2014/main" id="{943268BB-AD05-44A5-AC2D-7A02BF01DCC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881" name="PoljeZBesedilom 880">
          <a:extLst>
            <a:ext uri="{FF2B5EF4-FFF2-40B4-BE49-F238E27FC236}">
              <a16:creationId xmlns:a16="http://schemas.microsoft.com/office/drawing/2014/main" id="{F2CA4839-FAC0-41AC-98F7-33BCDD7D5D9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882" name="PoljeZBesedilom 2">
          <a:extLst>
            <a:ext uri="{FF2B5EF4-FFF2-40B4-BE49-F238E27FC236}">
              <a16:creationId xmlns:a16="http://schemas.microsoft.com/office/drawing/2014/main" id="{F7EF70DF-3F47-41F9-A594-C06BEFEE636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883" name="PoljeZBesedilom 2">
          <a:extLst>
            <a:ext uri="{FF2B5EF4-FFF2-40B4-BE49-F238E27FC236}">
              <a16:creationId xmlns:a16="http://schemas.microsoft.com/office/drawing/2014/main" id="{DD275E1B-0B9E-4172-B7AD-D4084313F0E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884" name="PoljeZBesedilom 2">
          <a:extLst>
            <a:ext uri="{FF2B5EF4-FFF2-40B4-BE49-F238E27FC236}">
              <a16:creationId xmlns:a16="http://schemas.microsoft.com/office/drawing/2014/main" id="{5024E8EF-BD37-4186-9876-041BE504161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885" name="PoljeZBesedilom 2">
          <a:extLst>
            <a:ext uri="{FF2B5EF4-FFF2-40B4-BE49-F238E27FC236}">
              <a16:creationId xmlns:a16="http://schemas.microsoft.com/office/drawing/2014/main" id="{015FD06C-EBD9-4C15-8DDA-2A3749FA832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886" name="PoljeZBesedilom 2">
          <a:extLst>
            <a:ext uri="{FF2B5EF4-FFF2-40B4-BE49-F238E27FC236}">
              <a16:creationId xmlns:a16="http://schemas.microsoft.com/office/drawing/2014/main" id="{0595D349-9849-4FCD-8913-A633F2D63ED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887" name="PoljeZBesedilom 886">
          <a:extLst>
            <a:ext uri="{FF2B5EF4-FFF2-40B4-BE49-F238E27FC236}">
              <a16:creationId xmlns:a16="http://schemas.microsoft.com/office/drawing/2014/main" id="{33C355F3-5721-4C67-A45A-44F0E296563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888" name="PoljeZBesedilom 2">
          <a:extLst>
            <a:ext uri="{FF2B5EF4-FFF2-40B4-BE49-F238E27FC236}">
              <a16:creationId xmlns:a16="http://schemas.microsoft.com/office/drawing/2014/main" id="{0EC90C20-AF8C-44E2-A437-2B0EE83DB70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889" name="PoljeZBesedilom 2">
          <a:extLst>
            <a:ext uri="{FF2B5EF4-FFF2-40B4-BE49-F238E27FC236}">
              <a16:creationId xmlns:a16="http://schemas.microsoft.com/office/drawing/2014/main" id="{5EDF0208-F3D6-4AD2-85CE-762AFF17E9B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890" name="PoljeZBesedilom 2">
          <a:extLst>
            <a:ext uri="{FF2B5EF4-FFF2-40B4-BE49-F238E27FC236}">
              <a16:creationId xmlns:a16="http://schemas.microsoft.com/office/drawing/2014/main" id="{EDB31DF0-9A8D-40CA-8B62-04046799A0E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891" name="PoljeZBesedilom 2">
          <a:extLst>
            <a:ext uri="{FF2B5EF4-FFF2-40B4-BE49-F238E27FC236}">
              <a16:creationId xmlns:a16="http://schemas.microsoft.com/office/drawing/2014/main" id="{0E8D495A-A286-46CF-ABF0-4EED77B18B4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892" name="PoljeZBesedilom 2">
          <a:extLst>
            <a:ext uri="{FF2B5EF4-FFF2-40B4-BE49-F238E27FC236}">
              <a16:creationId xmlns:a16="http://schemas.microsoft.com/office/drawing/2014/main" id="{548799EC-092E-472B-8E8F-4770FFFD63AA}"/>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893" name="PoljeZBesedilom 892">
          <a:extLst>
            <a:ext uri="{FF2B5EF4-FFF2-40B4-BE49-F238E27FC236}">
              <a16:creationId xmlns:a16="http://schemas.microsoft.com/office/drawing/2014/main" id="{42E5E9ED-FEEC-499A-9F20-1E0FF2822932}"/>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894" name="PoljeZBesedilom 2">
          <a:extLst>
            <a:ext uri="{FF2B5EF4-FFF2-40B4-BE49-F238E27FC236}">
              <a16:creationId xmlns:a16="http://schemas.microsoft.com/office/drawing/2014/main" id="{9B4AD8F7-3343-44B0-93CE-5574405E2613}"/>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895" name="PoljeZBesedilom 2">
          <a:extLst>
            <a:ext uri="{FF2B5EF4-FFF2-40B4-BE49-F238E27FC236}">
              <a16:creationId xmlns:a16="http://schemas.microsoft.com/office/drawing/2014/main" id="{81BF04F0-520F-4C8F-89AE-1163145A35EF}"/>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896" name="PoljeZBesedilom 2">
          <a:extLst>
            <a:ext uri="{FF2B5EF4-FFF2-40B4-BE49-F238E27FC236}">
              <a16:creationId xmlns:a16="http://schemas.microsoft.com/office/drawing/2014/main" id="{20567C76-464B-44C9-AF5B-87A28C755C93}"/>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897" name="PoljeZBesedilom 2">
          <a:extLst>
            <a:ext uri="{FF2B5EF4-FFF2-40B4-BE49-F238E27FC236}">
              <a16:creationId xmlns:a16="http://schemas.microsoft.com/office/drawing/2014/main" id="{FDEB3075-E302-4D34-9E70-F525D3EDE779}"/>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898" name="PoljeZBesedilom 2">
          <a:extLst>
            <a:ext uri="{FF2B5EF4-FFF2-40B4-BE49-F238E27FC236}">
              <a16:creationId xmlns:a16="http://schemas.microsoft.com/office/drawing/2014/main" id="{DBE651DD-EC83-4DA9-B917-B011FB61961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899" name="PoljeZBesedilom 898">
          <a:extLst>
            <a:ext uri="{FF2B5EF4-FFF2-40B4-BE49-F238E27FC236}">
              <a16:creationId xmlns:a16="http://schemas.microsoft.com/office/drawing/2014/main" id="{90B79AA1-36DC-4C50-9BBA-264DEE38A67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900" name="PoljeZBesedilom 2">
          <a:extLst>
            <a:ext uri="{FF2B5EF4-FFF2-40B4-BE49-F238E27FC236}">
              <a16:creationId xmlns:a16="http://schemas.microsoft.com/office/drawing/2014/main" id="{1284A707-2138-4B78-BD4B-417092872A0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901" name="PoljeZBesedilom 2">
          <a:extLst>
            <a:ext uri="{FF2B5EF4-FFF2-40B4-BE49-F238E27FC236}">
              <a16:creationId xmlns:a16="http://schemas.microsoft.com/office/drawing/2014/main" id="{97309E97-BDE7-4D2C-918E-9C37C5B143A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902" name="PoljeZBesedilom 2">
          <a:extLst>
            <a:ext uri="{FF2B5EF4-FFF2-40B4-BE49-F238E27FC236}">
              <a16:creationId xmlns:a16="http://schemas.microsoft.com/office/drawing/2014/main" id="{0C59F1A3-36C8-4CDB-B8A3-BA837F88BE1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903" name="PoljeZBesedilom 2">
          <a:extLst>
            <a:ext uri="{FF2B5EF4-FFF2-40B4-BE49-F238E27FC236}">
              <a16:creationId xmlns:a16="http://schemas.microsoft.com/office/drawing/2014/main" id="{B7C44E94-37A1-464D-948F-DC88EED494C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904" name="PoljeZBesedilom 2">
          <a:extLst>
            <a:ext uri="{FF2B5EF4-FFF2-40B4-BE49-F238E27FC236}">
              <a16:creationId xmlns:a16="http://schemas.microsoft.com/office/drawing/2014/main" id="{4233C492-9015-4D80-A260-9A52CAAB259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905" name="PoljeZBesedilom 904">
          <a:extLst>
            <a:ext uri="{FF2B5EF4-FFF2-40B4-BE49-F238E27FC236}">
              <a16:creationId xmlns:a16="http://schemas.microsoft.com/office/drawing/2014/main" id="{AEEBF540-EBE2-47AA-AD3E-62673B7A4E3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906" name="PoljeZBesedilom 2">
          <a:extLst>
            <a:ext uri="{FF2B5EF4-FFF2-40B4-BE49-F238E27FC236}">
              <a16:creationId xmlns:a16="http://schemas.microsoft.com/office/drawing/2014/main" id="{D18A3B69-995B-4AA3-BA65-61B88052726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907" name="PoljeZBesedilom 2">
          <a:extLst>
            <a:ext uri="{FF2B5EF4-FFF2-40B4-BE49-F238E27FC236}">
              <a16:creationId xmlns:a16="http://schemas.microsoft.com/office/drawing/2014/main" id="{813E3341-935A-4461-B54A-A7C935105FB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908" name="PoljeZBesedilom 2">
          <a:extLst>
            <a:ext uri="{FF2B5EF4-FFF2-40B4-BE49-F238E27FC236}">
              <a16:creationId xmlns:a16="http://schemas.microsoft.com/office/drawing/2014/main" id="{C746D7AB-A4B6-4D9C-A1A2-FCC2CA78B0B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909" name="PoljeZBesedilom 2">
          <a:extLst>
            <a:ext uri="{FF2B5EF4-FFF2-40B4-BE49-F238E27FC236}">
              <a16:creationId xmlns:a16="http://schemas.microsoft.com/office/drawing/2014/main" id="{AD7A515C-8352-4CEF-A97A-18B18E3EA43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910" name="PoljeZBesedilom 2">
          <a:extLst>
            <a:ext uri="{FF2B5EF4-FFF2-40B4-BE49-F238E27FC236}">
              <a16:creationId xmlns:a16="http://schemas.microsoft.com/office/drawing/2014/main" id="{B422B12C-DF33-44DE-AA81-FF4EC171F414}"/>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911" name="PoljeZBesedilom 910">
          <a:extLst>
            <a:ext uri="{FF2B5EF4-FFF2-40B4-BE49-F238E27FC236}">
              <a16:creationId xmlns:a16="http://schemas.microsoft.com/office/drawing/2014/main" id="{3852ACD4-FE3D-45A3-92BA-CA6EF1B137DF}"/>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912" name="PoljeZBesedilom 2">
          <a:extLst>
            <a:ext uri="{FF2B5EF4-FFF2-40B4-BE49-F238E27FC236}">
              <a16:creationId xmlns:a16="http://schemas.microsoft.com/office/drawing/2014/main" id="{2A04CF89-96DC-4482-B629-A437425A5929}"/>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913" name="PoljeZBesedilom 2">
          <a:extLst>
            <a:ext uri="{FF2B5EF4-FFF2-40B4-BE49-F238E27FC236}">
              <a16:creationId xmlns:a16="http://schemas.microsoft.com/office/drawing/2014/main" id="{E8220F71-BDAE-4D18-BC4F-D1ADE5246DD2}"/>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914" name="PoljeZBesedilom 2">
          <a:extLst>
            <a:ext uri="{FF2B5EF4-FFF2-40B4-BE49-F238E27FC236}">
              <a16:creationId xmlns:a16="http://schemas.microsoft.com/office/drawing/2014/main" id="{1950E9B9-95C8-4561-AC1B-AEF42DDDDB8C}"/>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915" name="PoljeZBesedilom 2">
          <a:extLst>
            <a:ext uri="{FF2B5EF4-FFF2-40B4-BE49-F238E27FC236}">
              <a16:creationId xmlns:a16="http://schemas.microsoft.com/office/drawing/2014/main" id="{E923E6B7-B42F-4E59-AF88-13B2477CEBDA}"/>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916" name="PoljeZBesedilom 2">
          <a:extLst>
            <a:ext uri="{FF2B5EF4-FFF2-40B4-BE49-F238E27FC236}">
              <a16:creationId xmlns:a16="http://schemas.microsoft.com/office/drawing/2014/main" id="{0F8FBDA1-F61A-4058-B664-644CD91046A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917" name="PoljeZBesedilom 916">
          <a:extLst>
            <a:ext uri="{FF2B5EF4-FFF2-40B4-BE49-F238E27FC236}">
              <a16:creationId xmlns:a16="http://schemas.microsoft.com/office/drawing/2014/main" id="{9F8C1E0E-4794-4A24-85BD-A17AC6DC1AB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918" name="PoljeZBesedilom 2">
          <a:extLst>
            <a:ext uri="{FF2B5EF4-FFF2-40B4-BE49-F238E27FC236}">
              <a16:creationId xmlns:a16="http://schemas.microsoft.com/office/drawing/2014/main" id="{A6DEC203-BA5D-4318-838C-F6E7360585A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919" name="PoljeZBesedilom 2">
          <a:extLst>
            <a:ext uri="{FF2B5EF4-FFF2-40B4-BE49-F238E27FC236}">
              <a16:creationId xmlns:a16="http://schemas.microsoft.com/office/drawing/2014/main" id="{03B16B11-E2C0-4DD0-9BD4-13E1CD19DFC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920" name="PoljeZBesedilom 2">
          <a:extLst>
            <a:ext uri="{FF2B5EF4-FFF2-40B4-BE49-F238E27FC236}">
              <a16:creationId xmlns:a16="http://schemas.microsoft.com/office/drawing/2014/main" id="{7F14FC00-8DD5-40A2-8E42-CFD6CBB1FBF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921" name="PoljeZBesedilom 2">
          <a:extLst>
            <a:ext uri="{FF2B5EF4-FFF2-40B4-BE49-F238E27FC236}">
              <a16:creationId xmlns:a16="http://schemas.microsoft.com/office/drawing/2014/main" id="{5C3D2EE7-8C88-4FFC-944A-FF538096DDC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922" name="PoljeZBesedilom 921">
          <a:extLst>
            <a:ext uri="{FF2B5EF4-FFF2-40B4-BE49-F238E27FC236}">
              <a16:creationId xmlns:a16="http://schemas.microsoft.com/office/drawing/2014/main" id="{467661C3-ECC1-4905-A2BF-AA0355323314}"/>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923" name="PoljeZBesedilom 2">
          <a:extLst>
            <a:ext uri="{FF2B5EF4-FFF2-40B4-BE49-F238E27FC236}">
              <a16:creationId xmlns:a16="http://schemas.microsoft.com/office/drawing/2014/main" id="{0D767A45-96F2-422A-9BF9-63D6986DD3F8}"/>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924" name="PoljeZBesedilom 2">
          <a:extLst>
            <a:ext uri="{FF2B5EF4-FFF2-40B4-BE49-F238E27FC236}">
              <a16:creationId xmlns:a16="http://schemas.microsoft.com/office/drawing/2014/main" id="{3AFE4379-B7A6-4E07-88CD-5B192FC1C108}"/>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925" name="PoljeZBesedilom 2">
          <a:extLst>
            <a:ext uri="{FF2B5EF4-FFF2-40B4-BE49-F238E27FC236}">
              <a16:creationId xmlns:a16="http://schemas.microsoft.com/office/drawing/2014/main" id="{C2E7B5B7-CC80-40F8-93BC-CAFC5D90F686}"/>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926" name="PoljeZBesedilom 2">
          <a:extLst>
            <a:ext uri="{FF2B5EF4-FFF2-40B4-BE49-F238E27FC236}">
              <a16:creationId xmlns:a16="http://schemas.microsoft.com/office/drawing/2014/main" id="{28792DB9-8529-4396-9C61-1A0F97C06E8F}"/>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927" name="PoljeZBesedilom 2">
          <a:extLst>
            <a:ext uri="{FF2B5EF4-FFF2-40B4-BE49-F238E27FC236}">
              <a16:creationId xmlns:a16="http://schemas.microsoft.com/office/drawing/2014/main" id="{1EBC3A57-120A-41E2-8819-18D504A9E15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928" name="PoljeZBesedilom 927">
          <a:extLst>
            <a:ext uri="{FF2B5EF4-FFF2-40B4-BE49-F238E27FC236}">
              <a16:creationId xmlns:a16="http://schemas.microsoft.com/office/drawing/2014/main" id="{10232CAE-2A85-4BED-9908-5C56C8FF88A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929" name="PoljeZBesedilom 2">
          <a:extLst>
            <a:ext uri="{FF2B5EF4-FFF2-40B4-BE49-F238E27FC236}">
              <a16:creationId xmlns:a16="http://schemas.microsoft.com/office/drawing/2014/main" id="{80068DFC-27A6-411B-B0E0-C198513CD9F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930" name="PoljeZBesedilom 2">
          <a:extLst>
            <a:ext uri="{FF2B5EF4-FFF2-40B4-BE49-F238E27FC236}">
              <a16:creationId xmlns:a16="http://schemas.microsoft.com/office/drawing/2014/main" id="{5211EA53-B20F-48A7-B01F-91C1D0BB506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931" name="PoljeZBesedilom 2">
          <a:extLst>
            <a:ext uri="{FF2B5EF4-FFF2-40B4-BE49-F238E27FC236}">
              <a16:creationId xmlns:a16="http://schemas.microsoft.com/office/drawing/2014/main" id="{F424A33E-BCF4-462F-B284-8C6E2EEA0D5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932" name="PoljeZBesedilom 2">
          <a:extLst>
            <a:ext uri="{FF2B5EF4-FFF2-40B4-BE49-F238E27FC236}">
              <a16:creationId xmlns:a16="http://schemas.microsoft.com/office/drawing/2014/main" id="{8DB4D179-7A77-4E23-85C9-63334A0BF3C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933" name="PoljeZBesedilom 932">
          <a:extLst>
            <a:ext uri="{FF2B5EF4-FFF2-40B4-BE49-F238E27FC236}">
              <a16:creationId xmlns:a16="http://schemas.microsoft.com/office/drawing/2014/main" id="{4F87BBBE-5882-4D80-9BB2-0F1355585531}"/>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934" name="PoljeZBesedilom 2">
          <a:extLst>
            <a:ext uri="{FF2B5EF4-FFF2-40B4-BE49-F238E27FC236}">
              <a16:creationId xmlns:a16="http://schemas.microsoft.com/office/drawing/2014/main" id="{77696F8E-C7E0-484A-8F03-73153CCF61B9}"/>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935" name="PoljeZBesedilom 2">
          <a:extLst>
            <a:ext uri="{FF2B5EF4-FFF2-40B4-BE49-F238E27FC236}">
              <a16:creationId xmlns:a16="http://schemas.microsoft.com/office/drawing/2014/main" id="{1D626FEF-11DE-4799-86FA-5D7C6F8F253B}"/>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936" name="PoljeZBesedilom 2">
          <a:extLst>
            <a:ext uri="{FF2B5EF4-FFF2-40B4-BE49-F238E27FC236}">
              <a16:creationId xmlns:a16="http://schemas.microsoft.com/office/drawing/2014/main" id="{51B5A908-8645-4CA0-8E2D-14FA75914464}"/>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937" name="PoljeZBesedilom 2">
          <a:extLst>
            <a:ext uri="{FF2B5EF4-FFF2-40B4-BE49-F238E27FC236}">
              <a16:creationId xmlns:a16="http://schemas.microsoft.com/office/drawing/2014/main" id="{0905C98B-E2C7-4173-9F49-2109F15A9F21}"/>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938" name="PoljeZBesedilom 2">
          <a:extLst>
            <a:ext uri="{FF2B5EF4-FFF2-40B4-BE49-F238E27FC236}">
              <a16:creationId xmlns:a16="http://schemas.microsoft.com/office/drawing/2014/main" id="{BB7ABBD6-5577-4B48-ADD0-23DE0108E89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939" name="PoljeZBesedilom 938">
          <a:extLst>
            <a:ext uri="{FF2B5EF4-FFF2-40B4-BE49-F238E27FC236}">
              <a16:creationId xmlns:a16="http://schemas.microsoft.com/office/drawing/2014/main" id="{FA65859C-A7CE-4167-BCF1-CEF1381265F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940" name="PoljeZBesedilom 2">
          <a:extLst>
            <a:ext uri="{FF2B5EF4-FFF2-40B4-BE49-F238E27FC236}">
              <a16:creationId xmlns:a16="http://schemas.microsoft.com/office/drawing/2014/main" id="{87C19F60-2780-46D3-BC0B-92E9D59C747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941" name="PoljeZBesedilom 2">
          <a:extLst>
            <a:ext uri="{FF2B5EF4-FFF2-40B4-BE49-F238E27FC236}">
              <a16:creationId xmlns:a16="http://schemas.microsoft.com/office/drawing/2014/main" id="{C7CBD0B9-C778-496D-899A-B35B4420A47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942" name="PoljeZBesedilom 2">
          <a:extLst>
            <a:ext uri="{FF2B5EF4-FFF2-40B4-BE49-F238E27FC236}">
              <a16:creationId xmlns:a16="http://schemas.microsoft.com/office/drawing/2014/main" id="{9697D930-FC9D-4B4E-84C5-153B16E120E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943" name="PoljeZBesedilom 2">
          <a:extLst>
            <a:ext uri="{FF2B5EF4-FFF2-40B4-BE49-F238E27FC236}">
              <a16:creationId xmlns:a16="http://schemas.microsoft.com/office/drawing/2014/main" id="{0A05CFC1-5C83-4C30-A811-0BF2B7E0ADD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944" name="PoljeZBesedilom 2">
          <a:extLst>
            <a:ext uri="{FF2B5EF4-FFF2-40B4-BE49-F238E27FC236}">
              <a16:creationId xmlns:a16="http://schemas.microsoft.com/office/drawing/2014/main" id="{4BA7992D-DDB1-4191-8C83-5A3B524C4F5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945" name="PoljeZBesedilom 944">
          <a:extLst>
            <a:ext uri="{FF2B5EF4-FFF2-40B4-BE49-F238E27FC236}">
              <a16:creationId xmlns:a16="http://schemas.microsoft.com/office/drawing/2014/main" id="{83BC8CC5-6C0D-40BA-84D7-A4721E964B9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946" name="PoljeZBesedilom 2">
          <a:extLst>
            <a:ext uri="{FF2B5EF4-FFF2-40B4-BE49-F238E27FC236}">
              <a16:creationId xmlns:a16="http://schemas.microsoft.com/office/drawing/2014/main" id="{00194537-1904-48BF-B222-1EF1B6BC2AE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947" name="PoljeZBesedilom 2">
          <a:extLst>
            <a:ext uri="{FF2B5EF4-FFF2-40B4-BE49-F238E27FC236}">
              <a16:creationId xmlns:a16="http://schemas.microsoft.com/office/drawing/2014/main" id="{65B56BA2-05D0-4985-9048-E39A22B7C73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948" name="PoljeZBesedilom 2">
          <a:extLst>
            <a:ext uri="{FF2B5EF4-FFF2-40B4-BE49-F238E27FC236}">
              <a16:creationId xmlns:a16="http://schemas.microsoft.com/office/drawing/2014/main" id="{36822A8B-CA5D-4DBD-8D31-46B314D66CA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949" name="PoljeZBesedilom 2">
          <a:extLst>
            <a:ext uri="{FF2B5EF4-FFF2-40B4-BE49-F238E27FC236}">
              <a16:creationId xmlns:a16="http://schemas.microsoft.com/office/drawing/2014/main" id="{72486095-43FF-4421-824C-FA9EE6F3377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950" name="PoljeZBesedilom 2">
          <a:extLst>
            <a:ext uri="{FF2B5EF4-FFF2-40B4-BE49-F238E27FC236}">
              <a16:creationId xmlns:a16="http://schemas.microsoft.com/office/drawing/2014/main" id="{0C305F82-2B38-4FC7-9FB2-8B4C8C8CAD1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951" name="PoljeZBesedilom 950">
          <a:extLst>
            <a:ext uri="{FF2B5EF4-FFF2-40B4-BE49-F238E27FC236}">
              <a16:creationId xmlns:a16="http://schemas.microsoft.com/office/drawing/2014/main" id="{FCA1F781-E16D-48CA-9B7E-D011CCAF852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952" name="PoljeZBesedilom 2">
          <a:extLst>
            <a:ext uri="{FF2B5EF4-FFF2-40B4-BE49-F238E27FC236}">
              <a16:creationId xmlns:a16="http://schemas.microsoft.com/office/drawing/2014/main" id="{C0DBEDA4-5DAC-4042-A23F-6D30ACE21ED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953" name="PoljeZBesedilom 2">
          <a:extLst>
            <a:ext uri="{FF2B5EF4-FFF2-40B4-BE49-F238E27FC236}">
              <a16:creationId xmlns:a16="http://schemas.microsoft.com/office/drawing/2014/main" id="{6BED9369-8663-4F64-B9CD-8B248806309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954" name="PoljeZBesedilom 2">
          <a:extLst>
            <a:ext uri="{FF2B5EF4-FFF2-40B4-BE49-F238E27FC236}">
              <a16:creationId xmlns:a16="http://schemas.microsoft.com/office/drawing/2014/main" id="{CA718674-0D10-4EC9-80D9-37F3AE1FC6A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955" name="PoljeZBesedilom 2">
          <a:extLst>
            <a:ext uri="{FF2B5EF4-FFF2-40B4-BE49-F238E27FC236}">
              <a16:creationId xmlns:a16="http://schemas.microsoft.com/office/drawing/2014/main" id="{85599B48-5EF2-4FFC-AC2E-B41DC4E3660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956" name="PoljeZBesedilom 2">
          <a:extLst>
            <a:ext uri="{FF2B5EF4-FFF2-40B4-BE49-F238E27FC236}">
              <a16:creationId xmlns:a16="http://schemas.microsoft.com/office/drawing/2014/main" id="{4A21CBBC-F332-4793-BEF1-90F37177E40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957" name="PoljeZBesedilom 956">
          <a:extLst>
            <a:ext uri="{FF2B5EF4-FFF2-40B4-BE49-F238E27FC236}">
              <a16:creationId xmlns:a16="http://schemas.microsoft.com/office/drawing/2014/main" id="{1EA5F6E2-3FE0-42FA-BAB1-87B7F50BA14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958" name="PoljeZBesedilom 2">
          <a:extLst>
            <a:ext uri="{FF2B5EF4-FFF2-40B4-BE49-F238E27FC236}">
              <a16:creationId xmlns:a16="http://schemas.microsoft.com/office/drawing/2014/main" id="{E4CD265F-C807-4A6C-8359-E1D65574E98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959" name="PoljeZBesedilom 2">
          <a:extLst>
            <a:ext uri="{FF2B5EF4-FFF2-40B4-BE49-F238E27FC236}">
              <a16:creationId xmlns:a16="http://schemas.microsoft.com/office/drawing/2014/main" id="{0B44CDA5-AF9E-447F-AC34-9C532139B34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960" name="PoljeZBesedilom 2">
          <a:extLst>
            <a:ext uri="{FF2B5EF4-FFF2-40B4-BE49-F238E27FC236}">
              <a16:creationId xmlns:a16="http://schemas.microsoft.com/office/drawing/2014/main" id="{F8C4E350-FFC7-4AD3-9E52-EAE2BEC9C3A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961" name="PoljeZBesedilom 2">
          <a:extLst>
            <a:ext uri="{FF2B5EF4-FFF2-40B4-BE49-F238E27FC236}">
              <a16:creationId xmlns:a16="http://schemas.microsoft.com/office/drawing/2014/main" id="{848FA52F-0F07-40C3-9D42-1556C0FA4CC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962" name="PoljeZBesedilom 2">
          <a:extLst>
            <a:ext uri="{FF2B5EF4-FFF2-40B4-BE49-F238E27FC236}">
              <a16:creationId xmlns:a16="http://schemas.microsoft.com/office/drawing/2014/main" id="{2CD710E8-F2C0-4C07-94CC-EF94A2882CF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963" name="PoljeZBesedilom 962">
          <a:extLst>
            <a:ext uri="{FF2B5EF4-FFF2-40B4-BE49-F238E27FC236}">
              <a16:creationId xmlns:a16="http://schemas.microsoft.com/office/drawing/2014/main" id="{0A5E475A-60D1-4D10-BE3F-8F58E89950CB}"/>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964" name="PoljeZBesedilom 2">
          <a:extLst>
            <a:ext uri="{FF2B5EF4-FFF2-40B4-BE49-F238E27FC236}">
              <a16:creationId xmlns:a16="http://schemas.microsoft.com/office/drawing/2014/main" id="{870EF1C4-3BAE-47DA-9779-B976929BD896}"/>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965" name="PoljeZBesedilom 2">
          <a:extLst>
            <a:ext uri="{FF2B5EF4-FFF2-40B4-BE49-F238E27FC236}">
              <a16:creationId xmlns:a16="http://schemas.microsoft.com/office/drawing/2014/main" id="{5EFC0789-56CC-402C-94E7-757C5590389C}"/>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966" name="PoljeZBesedilom 2">
          <a:extLst>
            <a:ext uri="{FF2B5EF4-FFF2-40B4-BE49-F238E27FC236}">
              <a16:creationId xmlns:a16="http://schemas.microsoft.com/office/drawing/2014/main" id="{8ADE9E89-6DEC-4A3C-B6F6-18CAE78CC4B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967" name="PoljeZBesedilom 2">
          <a:extLst>
            <a:ext uri="{FF2B5EF4-FFF2-40B4-BE49-F238E27FC236}">
              <a16:creationId xmlns:a16="http://schemas.microsoft.com/office/drawing/2014/main" id="{A5976357-E596-4C17-9646-43636BBA970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968" name="PoljeZBesedilom 2">
          <a:extLst>
            <a:ext uri="{FF2B5EF4-FFF2-40B4-BE49-F238E27FC236}">
              <a16:creationId xmlns:a16="http://schemas.microsoft.com/office/drawing/2014/main" id="{82214A90-8C34-469C-8A32-46E4EB4CEA34}"/>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969" name="PoljeZBesedilom 968">
          <a:extLst>
            <a:ext uri="{FF2B5EF4-FFF2-40B4-BE49-F238E27FC236}">
              <a16:creationId xmlns:a16="http://schemas.microsoft.com/office/drawing/2014/main" id="{F002E816-868C-47BA-B3F0-1B2DE2B262FF}"/>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970" name="PoljeZBesedilom 2">
          <a:extLst>
            <a:ext uri="{FF2B5EF4-FFF2-40B4-BE49-F238E27FC236}">
              <a16:creationId xmlns:a16="http://schemas.microsoft.com/office/drawing/2014/main" id="{682D9CD7-81F7-4089-A5C4-F1040A84CF5F}"/>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971" name="PoljeZBesedilom 2">
          <a:extLst>
            <a:ext uri="{FF2B5EF4-FFF2-40B4-BE49-F238E27FC236}">
              <a16:creationId xmlns:a16="http://schemas.microsoft.com/office/drawing/2014/main" id="{77B1A49E-6E0C-4C15-AC09-EA874103FA67}"/>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972" name="PoljeZBesedilom 2">
          <a:extLst>
            <a:ext uri="{FF2B5EF4-FFF2-40B4-BE49-F238E27FC236}">
              <a16:creationId xmlns:a16="http://schemas.microsoft.com/office/drawing/2014/main" id="{8AB45D29-DD1B-4AAD-B952-F8A29079C013}"/>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973" name="PoljeZBesedilom 2">
          <a:extLst>
            <a:ext uri="{FF2B5EF4-FFF2-40B4-BE49-F238E27FC236}">
              <a16:creationId xmlns:a16="http://schemas.microsoft.com/office/drawing/2014/main" id="{DDF21BE6-E95C-427A-A4E4-E70CC4F6A96F}"/>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974" name="PoljeZBesedilom 973">
          <a:extLst>
            <a:ext uri="{FF2B5EF4-FFF2-40B4-BE49-F238E27FC236}">
              <a16:creationId xmlns:a16="http://schemas.microsoft.com/office/drawing/2014/main" id="{1A4A2486-65A9-4D8B-B3CE-86B81EEE7C0C}"/>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975" name="PoljeZBesedilom 2">
          <a:extLst>
            <a:ext uri="{FF2B5EF4-FFF2-40B4-BE49-F238E27FC236}">
              <a16:creationId xmlns:a16="http://schemas.microsoft.com/office/drawing/2014/main" id="{E0B986F7-F24E-4215-8B57-0F145AB9CC99}"/>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976" name="PoljeZBesedilom 2">
          <a:extLst>
            <a:ext uri="{FF2B5EF4-FFF2-40B4-BE49-F238E27FC236}">
              <a16:creationId xmlns:a16="http://schemas.microsoft.com/office/drawing/2014/main" id="{AEFB88FB-A3CC-44D0-9DEF-52FDE15DC294}"/>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977" name="PoljeZBesedilom 2">
          <a:extLst>
            <a:ext uri="{FF2B5EF4-FFF2-40B4-BE49-F238E27FC236}">
              <a16:creationId xmlns:a16="http://schemas.microsoft.com/office/drawing/2014/main" id="{3D486A59-8415-4C03-9728-DBDAF7A89B40}"/>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978" name="PoljeZBesedilom 2">
          <a:extLst>
            <a:ext uri="{FF2B5EF4-FFF2-40B4-BE49-F238E27FC236}">
              <a16:creationId xmlns:a16="http://schemas.microsoft.com/office/drawing/2014/main" id="{0E2BE189-5921-45CD-A9C6-DD90543C4198}"/>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979" name="PoljeZBesedilom 2">
          <a:extLst>
            <a:ext uri="{FF2B5EF4-FFF2-40B4-BE49-F238E27FC236}">
              <a16:creationId xmlns:a16="http://schemas.microsoft.com/office/drawing/2014/main" id="{B63E6185-5320-4A3C-9F29-E4214C8965D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980" name="PoljeZBesedilom 979">
          <a:extLst>
            <a:ext uri="{FF2B5EF4-FFF2-40B4-BE49-F238E27FC236}">
              <a16:creationId xmlns:a16="http://schemas.microsoft.com/office/drawing/2014/main" id="{9CAF283A-7FE4-4F33-BF43-609F39E9150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981" name="PoljeZBesedilom 2">
          <a:extLst>
            <a:ext uri="{FF2B5EF4-FFF2-40B4-BE49-F238E27FC236}">
              <a16:creationId xmlns:a16="http://schemas.microsoft.com/office/drawing/2014/main" id="{7FC4C4ED-FD7A-4F54-9CC3-2A1A18F8632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982" name="PoljeZBesedilom 2">
          <a:extLst>
            <a:ext uri="{FF2B5EF4-FFF2-40B4-BE49-F238E27FC236}">
              <a16:creationId xmlns:a16="http://schemas.microsoft.com/office/drawing/2014/main" id="{8801C2CB-5E65-4181-90E6-034982A4A92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983" name="PoljeZBesedilom 2">
          <a:extLst>
            <a:ext uri="{FF2B5EF4-FFF2-40B4-BE49-F238E27FC236}">
              <a16:creationId xmlns:a16="http://schemas.microsoft.com/office/drawing/2014/main" id="{AA0B85E4-3CDF-4246-A730-5C06BE112B1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984" name="PoljeZBesedilom 2">
          <a:extLst>
            <a:ext uri="{FF2B5EF4-FFF2-40B4-BE49-F238E27FC236}">
              <a16:creationId xmlns:a16="http://schemas.microsoft.com/office/drawing/2014/main" id="{049E20BD-06D5-4699-9C80-1E301D34F9B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985" name="PoljeZBesedilom 2">
          <a:extLst>
            <a:ext uri="{FF2B5EF4-FFF2-40B4-BE49-F238E27FC236}">
              <a16:creationId xmlns:a16="http://schemas.microsoft.com/office/drawing/2014/main" id="{92E8C364-B5B1-44D9-9064-F7C885092A8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986" name="PoljeZBesedilom 985">
          <a:extLst>
            <a:ext uri="{FF2B5EF4-FFF2-40B4-BE49-F238E27FC236}">
              <a16:creationId xmlns:a16="http://schemas.microsoft.com/office/drawing/2014/main" id="{A0F10A95-D02A-45A9-A099-D4211769E49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987" name="PoljeZBesedilom 2">
          <a:extLst>
            <a:ext uri="{FF2B5EF4-FFF2-40B4-BE49-F238E27FC236}">
              <a16:creationId xmlns:a16="http://schemas.microsoft.com/office/drawing/2014/main" id="{885571E2-20BF-4F8C-8CD2-D79CA2C8AC3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988" name="PoljeZBesedilom 2">
          <a:extLst>
            <a:ext uri="{FF2B5EF4-FFF2-40B4-BE49-F238E27FC236}">
              <a16:creationId xmlns:a16="http://schemas.microsoft.com/office/drawing/2014/main" id="{6CB2A0B6-3BC6-4806-991F-31DE1EFE655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989" name="PoljeZBesedilom 2">
          <a:extLst>
            <a:ext uri="{FF2B5EF4-FFF2-40B4-BE49-F238E27FC236}">
              <a16:creationId xmlns:a16="http://schemas.microsoft.com/office/drawing/2014/main" id="{49B9F5A4-DE84-478F-9D05-2D2A7864230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990" name="PoljeZBesedilom 2">
          <a:extLst>
            <a:ext uri="{FF2B5EF4-FFF2-40B4-BE49-F238E27FC236}">
              <a16:creationId xmlns:a16="http://schemas.microsoft.com/office/drawing/2014/main" id="{005A7FA5-D963-4C0B-9CC6-35AF061AF75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991" name="PoljeZBesedilom 2">
          <a:extLst>
            <a:ext uri="{FF2B5EF4-FFF2-40B4-BE49-F238E27FC236}">
              <a16:creationId xmlns:a16="http://schemas.microsoft.com/office/drawing/2014/main" id="{2859349A-4288-4AFB-A063-B44143AA4F7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992" name="PoljeZBesedilom 991">
          <a:extLst>
            <a:ext uri="{FF2B5EF4-FFF2-40B4-BE49-F238E27FC236}">
              <a16:creationId xmlns:a16="http://schemas.microsoft.com/office/drawing/2014/main" id="{7D549BAA-336C-4FB3-9C98-8207DEC1C67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993" name="PoljeZBesedilom 2">
          <a:extLst>
            <a:ext uri="{FF2B5EF4-FFF2-40B4-BE49-F238E27FC236}">
              <a16:creationId xmlns:a16="http://schemas.microsoft.com/office/drawing/2014/main" id="{C54A807D-B24F-4E2E-B325-408A666D4D6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994" name="PoljeZBesedilom 2">
          <a:extLst>
            <a:ext uri="{FF2B5EF4-FFF2-40B4-BE49-F238E27FC236}">
              <a16:creationId xmlns:a16="http://schemas.microsoft.com/office/drawing/2014/main" id="{A88F2495-A777-4638-8888-B60AD585EA4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995" name="PoljeZBesedilom 2">
          <a:extLst>
            <a:ext uri="{FF2B5EF4-FFF2-40B4-BE49-F238E27FC236}">
              <a16:creationId xmlns:a16="http://schemas.microsoft.com/office/drawing/2014/main" id="{CE9FBA2B-0D16-44CD-9B5F-FC509FB0040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996" name="PoljeZBesedilom 2">
          <a:extLst>
            <a:ext uri="{FF2B5EF4-FFF2-40B4-BE49-F238E27FC236}">
              <a16:creationId xmlns:a16="http://schemas.microsoft.com/office/drawing/2014/main" id="{34AAD99E-1ED4-4715-AEC7-BED93160D18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997" name="PoljeZBesedilom 2">
          <a:extLst>
            <a:ext uri="{FF2B5EF4-FFF2-40B4-BE49-F238E27FC236}">
              <a16:creationId xmlns:a16="http://schemas.microsoft.com/office/drawing/2014/main" id="{02C4BA90-662F-4A24-A69C-830EAD4E5A6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998" name="PoljeZBesedilom 997">
          <a:extLst>
            <a:ext uri="{FF2B5EF4-FFF2-40B4-BE49-F238E27FC236}">
              <a16:creationId xmlns:a16="http://schemas.microsoft.com/office/drawing/2014/main" id="{C5F2F509-2EC9-426D-BEBF-006434C57DE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999" name="PoljeZBesedilom 2">
          <a:extLst>
            <a:ext uri="{FF2B5EF4-FFF2-40B4-BE49-F238E27FC236}">
              <a16:creationId xmlns:a16="http://schemas.microsoft.com/office/drawing/2014/main" id="{AF346313-2F23-41B6-ADF8-6D973C764BC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000" name="PoljeZBesedilom 2">
          <a:extLst>
            <a:ext uri="{FF2B5EF4-FFF2-40B4-BE49-F238E27FC236}">
              <a16:creationId xmlns:a16="http://schemas.microsoft.com/office/drawing/2014/main" id="{65357C95-5125-4BF9-8A5E-0E7529850E5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001" name="PoljeZBesedilom 2">
          <a:extLst>
            <a:ext uri="{FF2B5EF4-FFF2-40B4-BE49-F238E27FC236}">
              <a16:creationId xmlns:a16="http://schemas.microsoft.com/office/drawing/2014/main" id="{8A456964-85AC-4B4B-9846-D717FFE27E6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002" name="PoljeZBesedilom 2">
          <a:extLst>
            <a:ext uri="{FF2B5EF4-FFF2-40B4-BE49-F238E27FC236}">
              <a16:creationId xmlns:a16="http://schemas.microsoft.com/office/drawing/2014/main" id="{C333AAEB-7B2B-46E0-93AA-F1711AC0CB6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003" name="PoljeZBesedilom 2">
          <a:extLst>
            <a:ext uri="{FF2B5EF4-FFF2-40B4-BE49-F238E27FC236}">
              <a16:creationId xmlns:a16="http://schemas.microsoft.com/office/drawing/2014/main" id="{4716263B-28FD-4AB8-A906-6D84990829FA}"/>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004" name="PoljeZBesedilom 1003">
          <a:extLst>
            <a:ext uri="{FF2B5EF4-FFF2-40B4-BE49-F238E27FC236}">
              <a16:creationId xmlns:a16="http://schemas.microsoft.com/office/drawing/2014/main" id="{1187C837-931E-40CE-B05E-7A49D5991C30}"/>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005" name="PoljeZBesedilom 2">
          <a:extLst>
            <a:ext uri="{FF2B5EF4-FFF2-40B4-BE49-F238E27FC236}">
              <a16:creationId xmlns:a16="http://schemas.microsoft.com/office/drawing/2014/main" id="{34843ABC-07B6-4A90-88C7-B204C13FB74F}"/>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006" name="PoljeZBesedilom 2">
          <a:extLst>
            <a:ext uri="{FF2B5EF4-FFF2-40B4-BE49-F238E27FC236}">
              <a16:creationId xmlns:a16="http://schemas.microsoft.com/office/drawing/2014/main" id="{DECB7FE8-2766-40A9-80E6-ACA08C39636A}"/>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007" name="PoljeZBesedilom 2">
          <a:extLst>
            <a:ext uri="{FF2B5EF4-FFF2-40B4-BE49-F238E27FC236}">
              <a16:creationId xmlns:a16="http://schemas.microsoft.com/office/drawing/2014/main" id="{49289A70-25A8-45E5-8EE9-40EF3E74C56C}"/>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008" name="PoljeZBesedilom 2">
          <a:extLst>
            <a:ext uri="{FF2B5EF4-FFF2-40B4-BE49-F238E27FC236}">
              <a16:creationId xmlns:a16="http://schemas.microsoft.com/office/drawing/2014/main" id="{ABB99BAC-D0C6-4FA9-97EA-45A85610F3DD}"/>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009" name="PoljeZBesedilom 2">
          <a:extLst>
            <a:ext uri="{FF2B5EF4-FFF2-40B4-BE49-F238E27FC236}">
              <a16:creationId xmlns:a16="http://schemas.microsoft.com/office/drawing/2014/main" id="{42E3A98B-C768-4C1F-9385-989425CBE948}"/>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010" name="PoljeZBesedilom 1009">
          <a:extLst>
            <a:ext uri="{FF2B5EF4-FFF2-40B4-BE49-F238E27FC236}">
              <a16:creationId xmlns:a16="http://schemas.microsoft.com/office/drawing/2014/main" id="{CF48DBBF-D12D-4C5D-83E4-33CA93859A86}"/>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011" name="PoljeZBesedilom 2">
          <a:extLst>
            <a:ext uri="{FF2B5EF4-FFF2-40B4-BE49-F238E27FC236}">
              <a16:creationId xmlns:a16="http://schemas.microsoft.com/office/drawing/2014/main" id="{6BD19585-DB2C-4224-B297-F89BE00F9B17}"/>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012" name="PoljeZBesedilom 2">
          <a:extLst>
            <a:ext uri="{FF2B5EF4-FFF2-40B4-BE49-F238E27FC236}">
              <a16:creationId xmlns:a16="http://schemas.microsoft.com/office/drawing/2014/main" id="{B88BE9E3-6CE0-40CF-90EC-2C3FEBEEECCB}"/>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013" name="PoljeZBesedilom 2">
          <a:extLst>
            <a:ext uri="{FF2B5EF4-FFF2-40B4-BE49-F238E27FC236}">
              <a16:creationId xmlns:a16="http://schemas.microsoft.com/office/drawing/2014/main" id="{C9E2648F-4DD5-4FCA-9305-A734BD15AAB0}"/>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014" name="PoljeZBesedilom 2">
          <a:extLst>
            <a:ext uri="{FF2B5EF4-FFF2-40B4-BE49-F238E27FC236}">
              <a16:creationId xmlns:a16="http://schemas.microsoft.com/office/drawing/2014/main" id="{C0598E95-F704-4391-AF74-680CBF7199F8}"/>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1015" name="PoljeZBesedilom 1014">
          <a:extLst>
            <a:ext uri="{FF2B5EF4-FFF2-40B4-BE49-F238E27FC236}">
              <a16:creationId xmlns:a16="http://schemas.microsoft.com/office/drawing/2014/main" id="{D52D1667-1A65-46A2-B6C7-15F659D8B2DF}"/>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1016" name="PoljeZBesedilom 2">
          <a:extLst>
            <a:ext uri="{FF2B5EF4-FFF2-40B4-BE49-F238E27FC236}">
              <a16:creationId xmlns:a16="http://schemas.microsoft.com/office/drawing/2014/main" id="{7BE744CF-5BA4-4C13-AAE5-C17AD02D3DC4}"/>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1017" name="PoljeZBesedilom 2">
          <a:extLst>
            <a:ext uri="{FF2B5EF4-FFF2-40B4-BE49-F238E27FC236}">
              <a16:creationId xmlns:a16="http://schemas.microsoft.com/office/drawing/2014/main" id="{4E8252DA-2656-4B6A-B094-ACAF6EA007A5}"/>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1018" name="PoljeZBesedilom 2">
          <a:extLst>
            <a:ext uri="{FF2B5EF4-FFF2-40B4-BE49-F238E27FC236}">
              <a16:creationId xmlns:a16="http://schemas.microsoft.com/office/drawing/2014/main" id="{A6115347-49A2-47BD-9F71-D72D4C146535}"/>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1019" name="PoljeZBesedilom 2">
          <a:extLst>
            <a:ext uri="{FF2B5EF4-FFF2-40B4-BE49-F238E27FC236}">
              <a16:creationId xmlns:a16="http://schemas.microsoft.com/office/drawing/2014/main" id="{B1AD2853-9930-44E4-9FC7-8B946DB81C44}"/>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020" name="PoljeZBesedilom 2">
          <a:extLst>
            <a:ext uri="{FF2B5EF4-FFF2-40B4-BE49-F238E27FC236}">
              <a16:creationId xmlns:a16="http://schemas.microsoft.com/office/drawing/2014/main" id="{F921210A-7D44-4410-B1F4-E060A0C21FE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021" name="PoljeZBesedilom 1020">
          <a:extLst>
            <a:ext uri="{FF2B5EF4-FFF2-40B4-BE49-F238E27FC236}">
              <a16:creationId xmlns:a16="http://schemas.microsoft.com/office/drawing/2014/main" id="{013032DC-0D28-4A52-8E6E-0A1B03A0502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022" name="PoljeZBesedilom 2">
          <a:extLst>
            <a:ext uri="{FF2B5EF4-FFF2-40B4-BE49-F238E27FC236}">
              <a16:creationId xmlns:a16="http://schemas.microsoft.com/office/drawing/2014/main" id="{DEAF4E9B-D7C7-4453-8B36-BA6FD95EB19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023" name="PoljeZBesedilom 2">
          <a:extLst>
            <a:ext uri="{FF2B5EF4-FFF2-40B4-BE49-F238E27FC236}">
              <a16:creationId xmlns:a16="http://schemas.microsoft.com/office/drawing/2014/main" id="{9D42D20E-7BE2-4981-A51D-739B5EE7607F}"/>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024" name="PoljeZBesedilom 2">
          <a:extLst>
            <a:ext uri="{FF2B5EF4-FFF2-40B4-BE49-F238E27FC236}">
              <a16:creationId xmlns:a16="http://schemas.microsoft.com/office/drawing/2014/main" id="{CBEBDCCA-C902-4A5F-9C8F-56D415EC790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025" name="PoljeZBesedilom 2">
          <a:extLst>
            <a:ext uri="{FF2B5EF4-FFF2-40B4-BE49-F238E27FC236}">
              <a16:creationId xmlns:a16="http://schemas.microsoft.com/office/drawing/2014/main" id="{61E4949E-23A3-433C-AAAD-3492E667D19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026" name="PoljeZBesedilom 2">
          <a:extLst>
            <a:ext uri="{FF2B5EF4-FFF2-40B4-BE49-F238E27FC236}">
              <a16:creationId xmlns:a16="http://schemas.microsoft.com/office/drawing/2014/main" id="{09B4B082-B112-407E-96C9-C6E2DF4D3B7B}"/>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027" name="PoljeZBesedilom 1026">
          <a:extLst>
            <a:ext uri="{FF2B5EF4-FFF2-40B4-BE49-F238E27FC236}">
              <a16:creationId xmlns:a16="http://schemas.microsoft.com/office/drawing/2014/main" id="{DE181B9C-10AD-4270-9B31-26A4F7B2449F}"/>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028" name="PoljeZBesedilom 2">
          <a:extLst>
            <a:ext uri="{FF2B5EF4-FFF2-40B4-BE49-F238E27FC236}">
              <a16:creationId xmlns:a16="http://schemas.microsoft.com/office/drawing/2014/main" id="{D2AC9203-8E7D-42BC-8696-5D0EC0E90981}"/>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029" name="PoljeZBesedilom 2">
          <a:extLst>
            <a:ext uri="{FF2B5EF4-FFF2-40B4-BE49-F238E27FC236}">
              <a16:creationId xmlns:a16="http://schemas.microsoft.com/office/drawing/2014/main" id="{64768C15-19A5-43AC-A937-90D47D57C18E}"/>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030" name="PoljeZBesedilom 2">
          <a:extLst>
            <a:ext uri="{FF2B5EF4-FFF2-40B4-BE49-F238E27FC236}">
              <a16:creationId xmlns:a16="http://schemas.microsoft.com/office/drawing/2014/main" id="{34C8E3E5-978E-4E0B-93BC-9140C5B4CBA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031" name="PoljeZBesedilom 2">
          <a:extLst>
            <a:ext uri="{FF2B5EF4-FFF2-40B4-BE49-F238E27FC236}">
              <a16:creationId xmlns:a16="http://schemas.microsoft.com/office/drawing/2014/main" id="{90D6BADB-4AC2-473D-9595-C89F8DA163C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032" name="PoljeZBesedilom 2">
          <a:extLst>
            <a:ext uri="{FF2B5EF4-FFF2-40B4-BE49-F238E27FC236}">
              <a16:creationId xmlns:a16="http://schemas.microsoft.com/office/drawing/2014/main" id="{B93FD2FC-D90E-49F7-8965-BBF7FDD7570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033" name="PoljeZBesedilom 1032">
          <a:extLst>
            <a:ext uri="{FF2B5EF4-FFF2-40B4-BE49-F238E27FC236}">
              <a16:creationId xmlns:a16="http://schemas.microsoft.com/office/drawing/2014/main" id="{A391FB40-8E63-419C-BB44-44FB8F67FBE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034" name="PoljeZBesedilom 2">
          <a:extLst>
            <a:ext uri="{FF2B5EF4-FFF2-40B4-BE49-F238E27FC236}">
              <a16:creationId xmlns:a16="http://schemas.microsoft.com/office/drawing/2014/main" id="{F90186A1-D43A-4091-9DF0-CC4DC6B14F73}"/>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035" name="PoljeZBesedilom 2">
          <a:extLst>
            <a:ext uri="{FF2B5EF4-FFF2-40B4-BE49-F238E27FC236}">
              <a16:creationId xmlns:a16="http://schemas.microsoft.com/office/drawing/2014/main" id="{FDD2D8DF-6D09-459C-B818-F4F48D49C9EF}"/>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036" name="PoljeZBesedilom 2">
          <a:extLst>
            <a:ext uri="{FF2B5EF4-FFF2-40B4-BE49-F238E27FC236}">
              <a16:creationId xmlns:a16="http://schemas.microsoft.com/office/drawing/2014/main" id="{1522A4AA-80CF-43E1-A803-B68085258B4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037" name="PoljeZBesedilom 2">
          <a:extLst>
            <a:ext uri="{FF2B5EF4-FFF2-40B4-BE49-F238E27FC236}">
              <a16:creationId xmlns:a16="http://schemas.microsoft.com/office/drawing/2014/main" id="{DDB2F338-2A22-40C6-B63E-EA6DFC38535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038" name="PoljeZBesedilom 2">
          <a:extLst>
            <a:ext uri="{FF2B5EF4-FFF2-40B4-BE49-F238E27FC236}">
              <a16:creationId xmlns:a16="http://schemas.microsoft.com/office/drawing/2014/main" id="{FE77AE15-0859-4405-B56F-6F503541E3E4}"/>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039" name="PoljeZBesedilom 1038">
          <a:extLst>
            <a:ext uri="{FF2B5EF4-FFF2-40B4-BE49-F238E27FC236}">
              <a16:creationId xmlns:a16="http://schemas.microsoft.com/office/drawing/2014/main" id="{16CA86FB-80DB-4138-BF75-99598D3A0AB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040" name="PoljeZBesedilom 2">
          <a:extLst>
            <a:ext uri="{FF2B5EF4-FFF2-40B4-BE49-F238E27FC236}">
              <a16:creationId xmlns:a16="http://schemas.microsoft.com/office/drawing/2014/main" id="{A473D60F-FE4B-4B93-92EF-900746D9AC01}"/>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041" name="PoljeZBesedilom 2">
          <a:extLst>
            <a:ext uri="{FF2B5EF4-FFF2-40B4-BE49-F238E27FC236}">
              <a16:creationId xmlns:a16="http://schemas.microsoft.com/office/drawing/2014/main" id="{801F109A-10CA-4F8B-8D77-9B06A39D6E2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042" name="PoljeZBesedilom 2">
          <a:extLst>
            <a:ext uri="{FF2B5EF4-FFF2-40B4-BE49-F238E27FC236}">
              <a16:creationId xmlns:a16="http://schemas.microsoft.com/office/drawing/2014/main" id="{BA8B3E18-CB86-40A1-861E-0E0D246C10AB}"/>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043" name="PoljeZBesedilom 2">
          <a:extLst>
            <a:ext uri="{FF2B5EF4-FFF2-40B4-BE49-F238E27FC236}">
              <a16:creationId xmlns:a16="http://schemas.microsoft.com/office/drawing/2014/main" id="{B2CF6FE9-9C5E-43BD-9288-5C321059E04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044" name="PoljeZBesedilom 2">
          <a:extLst>
            <a:ext uri="{FF2B5EF4-FFF2-40B4-BE49-F238E27FC236}">
              <a16:creationId xmlns:a16="http://schemas.microsoft.com/office/drawing/2014/main" id="{9AA40D29-510D-471F-9789-CA62E6635374}"/>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045" name="PoljeZBesedilom 1044">
          <a:extLst>
            <a:ext uri="{FF2B5EF4-FFF2-40B4-BE49-F238E27FC236}">
              <a16:creationId xmlns:a16="http://schemas.microsoft.com/office/drawing/2014/main" id="{09055AE8-9BD3-4927-83D8-2EC7BEACBA2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046" name="PoljeZBesedilom 2">
          <a:extLst>
            <a:ext uri="{FF2B5EF4-FFF2-40B4-BE49-F238E27FC236}">
              <a16:creationId xmlns:a16="http://schemas.microsoft.com/office/drawing/2014/main" id="{1B2F46CF-E6B3-4F78-9226-40EBEFB7023A}"/>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047" name="PoljeZBesedilom 2">
          <a:extLst>
            <a:ext uri="{FF2B5EF4-FFF2-40B4-BE49-F238E27FC236}">
              <a16:creationId xmlns:a16="http://schemas.microsoft.com/office/drawing/2014/main" id="{765D4ECE-FC36-4C48-BBE0-4D9247CA91A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048" name="PoljeZBesedilom 2">
          <a:extLst>
            <a:ext uri="{FF2B5EF4-FFF2-40B4-BE49-F238E27FC236}">
              <a16:creationId xmlns:a16="http://schemas.microsoft.com/office/drawing/2014/main" id="{C5EB7541-E2D7-43DD-AF1F-EA5BF817CCC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049" name="PoljeZBesedilom 2">
          <a:extLst>
            <a:ext uri="{FF2B5EF4-FFF2-40B4-BE49-F238E27FC236}">
              <a16:creationId xmlns:a16="http://schemas.microsoft.com/office/drawing/2014/main" id="{B78F083B-3BA8-4975-B8ED-94D2E17B2E0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050" name="PoljeZBesedilom 2">
          <a:extLst>
            <a:ext uri="{FF2B5EF4-FFF2-40B4-BE49-F238E27FC236}">
              <a16:creationId xmlns:a16="http://schemas.microsoft.com/office/drawing/2014/main" id="{0E249B93-D5D3-47E8-86A4-2DEC7CF4D85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051" name="PoljeZBesedilom 1050">
          <a:extLst>
            <a:ext uri="{FF2B5EF4-FFF2-40B4-BE49-F238E27FC236}">
              <a16:creationId xmlns:a16="http://schemas.microsoft.com/office/drawing/2014/main" id="{C699DFE6-E3CC-41D3-941F-C5E10F1BEA5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052" name="PoljeZBesedilom 2">
          <a:extLst>
            <a:ext uri="{FF2B5EF4-FFF2-40B4-BE49-F238E27FC236}">
              <a16:creationId xmlns:a16="http://schemas.microsoft.com/office/drawing/2014/main" id="{196750FF-1FFC-4821-9337-AF993DAB534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053" name="PoljeZBesedilom 2">
          <a:extLst>
            <a:ext uri="{FF2B5EF4-FFF2-40B4-BE49-F238E27FC236}">
              <a16:creationId xmlns:a16="http://schemas.microsoft.com/office/drawing/2014/main" id="{5698028B-08C6-4DD9-A86E-3C5BA767BFB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054" name="PoljeZBesedilom 2">
          <a:extLst>
            <a:ext uri="{FF2B5EF4-FFF2-40B4-BE49-F238E27FC236}">
              <a16:creationId xmlns:a16="http://schemas.microsoft.com/office/drawing/2014/main" id="{CDF73A79-892F-43E6-B1F0-3FDB5433044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055" name="PoljeZBesedilom 2">
          <a:extLst>
            <a:ext uri="{FF2B5EF4-FFF2-40B4-BE49-F238E27FC236}">
              <a16:creationId xmlns:a16="http://schemas.microsoft.com/office/drawing/2014/main" id="{2A9F28FE-7B15-4D99-97D3-F3C46783089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056" name="PoljeZBesedilom 2">
          <a:extLst>
            <a:ext uri="{FF2B5EF4-FFF2-40B4-BE49-F238E27FC236}">
              <a16:creationId xmlns:a16="http://schemas.microsoft.com/office/drawing/2014/main" id="{8C1E44E7-3861-4FC5-AB08-36506AB8DDA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057" name="PoljeZBesedilom 1056">
          <a:extLst>
            <a:ext uri="{FF2B5EF4-FFF2-40B4-BE49-F238E27FC236}">
              <a16:creationId xmlns:a16="http://schemas.microsoft.com/office/drawing/2014/main" id="{4A77B975-E740-40B6-9777-583191789A5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058" name="PoljeZBesedilom 2">
          <a:extLst>
            <a:ext uri="{FF2B5EF4-FFF2-40B4-BE49-F238E27FC236}">
              <a16:creationId xmlns:a16="http://schemas.microsoft.com/office/drawing/2014/main" id="{81BC25DE-F916-4C90-89F5-AE680033721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059" name="PoljeZBesedilom 2">
          <a:extLst>
            <a:ext uri="{FF2B5EF4-FFF2-40B4-BE49-F238E27FC236}">
              <a16:creationId xmlns:a16="http://schemas.microsoft.com/office/drawing/2014/main" id="{C293A00B-16E5-4AAD-BF2C-570EDD1FB14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060" name="PoljeZBesedilom 2">
          <a:extLst>
            <a:ext uri="{FF2B5EF4-FFF2-40B4-BE49-F238E27FC236}">
              <a16:creationId xmlns:a16="http://schemas.microsoft.com/office/drawing/2014/main" id="{4B25DB00-74C3-44AC-977F-5EBE94CCF6D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061" name="PoljeZBesedilom 2">
          <a:extLst>
            <a:ext uri="{FF2B5EF4-FFF2-40B4-BE49-F238E27FC236}">
              <a16:creationId xmlns:a16="http://schemas.microsoft.com/office/drawing/2014/main" id="{0493822C-594C-4057-9BD1-3CF216AEC98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062" name="PoljeZBesedilom 2">
          <a:extLst>
            <a:ext uri="{FF2B5EF4-FFF2-40B4-BE49-F238E27FC236}">
              <a16:creationId xmlns:a16="http://schemas.microsoft.com/office/drawing/2014/main" id="{76A48BB6-B57C-4873-8BC7-080981389A0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063" name="PoljeZBesedilom 1062">
          <a:extLst>
            <a:ext uri="{FF2B5EF4-FFF2-40B4-BE49-F238E27FC236}">
              <a16:creationId xmlns:a16="http://schemas.microsoft.com/office/drawing/2014/main" id="{D473492B-B3DF-4BDE-9A99-0C3B41ED494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064" name="PoljeZBesedilom 2">
          <a:extLst>
            <a:ext uri="{FF2B5EF4-FFF2-40B4-BE49-F238E27FC236}">
              <a16:creationId xmlns:a16="http://schemas.microsoft.com/office/drawing/2014/main" id="{6B38CCC7-1688-4BAE-A236-B60C8DFD44A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065" name="PoljeZBesedilom 2">
          <a:extLst>
            <a:ext uri="{FF2B5EF4-FFF2-40B4-BE49-F238E27FC236}">
              <a16:creationId xmlns:a16="http://schemas.microsoft.com/office/drawing/2014/main" id="{AAD86B09-D514-455D-95F2-00225882F11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066" name="PoljeZBesedilom 2">
          <a:extLst>
            <a:ext uri="{FF2B5EF4-FFF2-40B4-BE49-F238E27FC236}">
              <a16:creationId xmlns:a16="http://schemas.microsoft.com/office/drawing/2014/main" id="{CD2CAA1D-1B49-47A8-9DF6-D3AFA3083D5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067" name="PoljeZBesedilom 2">
          <a:extLst>
            <a:ext uri="{FF2B5EF4-FFF2-40B4-BE49-F238E27FC236}">
              <a16:creationId xmlns:a16="http://schemas.microsoft.com/office/drawing/2014/main" id="{6768167D-38A5-4591-B35D-C3884F4CE9D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068" name="PoljeZBesedilom 2">
          <a:extLst>
            <a:ext uri="{FF2B5EF4-FFF2-40B4-BE49-F238E27FC236}">
              <a16:creationId xmlns:a16="http://schemas.microsoft.com/office/drawing/2014/main" id="{56BA86E2-4306-4047-BE76-710941E81D6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069" name="PoljeZBesedilom 1068">
          <a:extLst>
            <a:ext uri="{FF2B5EF4-FFF2-40B4-BE49-F238E27FC236}">
              <a16:creationId xmlns:a16="http://schemas.microsoft.com/office/drawing/2014/main" id="{9A6FB0B8-3B0E-4B76-8CD6-D1812702419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070" name="PoljeZBesedilom 2">
          <a:extLst>
            <a:ext uri="{FF2B5EF4-FFF2-40B4-BE49-F238E27FC236}">
              <a16:creationId xmlns:a16="http://schemas.microsoft.com/office/drawing/2014/main" id="{E29141DE-EBB5-405A-B4BE-DAFD711631D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071" name="PoljeZBesedilom 2">
          <a:extLst>
            <a:ext uri="{FF2B5EF4-FFF2-40B4-BE49-F238E27FC236}">
              <a16:creationId xmlns:a16="http://schemas.microsoft.com/office/drawing/2014/main" id="{549C33F3-572B-440E-8A01-2262B8F8651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072" name="PoljeZBesedilom 2">
          <a:extLst>
            <a:ext uri="{FF2B5EF4-FFF2-40B4-BE49-F238E27FC236}">
              <a16:creationId xmlns:a16="http://schemas.microsoft.com/office/drawing/2014/main" id="{7B82BEBA-1F15-47C0-9242-0AC5CF26F3D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073" name="PoljeZBesedilom 2">
          <a:extLst>
            <a:ext uri="{FF2B5EF4-FFF2-40B4-BE49-F238E27FC236}">
              <a16:creationId xmlns:a16="http://schemas.microsoft.com/office/drawing/2014/main" id="{F49109D0-2035-4C6C-91EC-84E52B63422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074" name="PoljeZBesedilom 1073">
          <a:extLst>
            <a:ext uri="{FF2B5EF4-FFF2-40B4-BE49-F238E27FC236}">
              <a16:creationId xmlns:a16="http://schemas.microsoft.com/office/drawing/2014/main" id="{DF04D115-6F43-447A-A651-CABA68150196}"/>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075" name="PoljeZBesedilom 2">
          <a:extLst>
            <a:ext uri="{FF2B5EF4-FFF2-40B4-BE49-F238E27FC236}">
              <a16:creationId xmlns:a16="http://schemas.microsoft.com/office/drawing/2014/main" id="{C349CD3C-9E9C-410D-B54C-448A2BB0DAD4}"/>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076" name="PoljeZBesedilom 2">
          <a:extLst>
            <a:ext uri="{FF2B5EF4-FFF2-40B4-BE49-F238E27FC236}">
              <a16:creationId xmlns:a16="http://schemas.microsoft.com/office/drawing/2014/main" id="{4C3A0C91-ECC5-40BE-AAFA-5EFB43FB6F83}"/>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077" name="PoljeZBesedilom 2">
          <a:extLst>
            <a:ext uri="{FF2B5EF4-FFF2-40B4-BE49-F238E27FC236}">
              <a16:creationId xmlns:a16="http://schemas.microsoft.com/office/drawing/2014/main" id="{D1D72E79-ED6B-47D3-BFE3-AD6A0ACB6805}"/>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078" name="PoljeZBesedilom 2">
          <a:extLst>
            <a:ext uri="{FF2B5EF4-FFF2-40B4-BE49-F238E27FC236}">
              <a16:creationId xmlns:a16="http://schemas.microsoft.com/office/drawing/2014/main" id="{D98C1A97-3C1B-4057-AEDD-468E027BCD6E}"/>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079" name="PoljeZBesedilom 2">
          <a:extLst>
            <a:ext uri="{FF2B5EF4-FFF2-40B4-BE49-F238E27FC236}">
              <a16:creationId xmlns:a16="http://schemas.microsoft.com/office/drawing/2014/main" id="{2FB81861-8B3E-4917-9E08-C82F2B53968A}"/>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080" name="PoljeZBesedilom 1079">
          <a:extLst>
            <a:ext uri="{FF2B5EF4-FFF2-40B4-BE49-F238E27FC236}">
              <a16:creationId xmlns:a16="http://schemas.microsoft.com/office/drawing/2014/main" id="{01A4921F-4DF0-43D1-86E1-23D88A5AE16C}"/>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081" name="PoljeZBesedilom 2">
          <a:extLst>
            <a:ext uri="{FF2B5EF4-FFF2-40B4-BE49-F238E27FC236}">
              <a16:creationId xmlns:a16="http://schemas.microsoft.com/office/drawing/2014/main" id="{991D12EA-C82E-426D-8691-B02D62FC6DCA}"/>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082" name="PoljeZBesedilom 2">
          <a:extLst>
            <a:ext uri="{FF2B5EF4-FFF2-40B4-BE49-F238E27FC236}">
              <a16:creationId xmlns:a16="http://schemas.microsoft.com/office/drawing/2014/main" id="{9BCBF9D4-9FCF-4082-A6E9-84873683624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083" name="PoljeZBesedilom 2">
          <a:extLst>
            <a:ext uri="{FF2B5EF4-FFF2-40B4-BE49-F238E27FC236}">
              <a16:creationId xmlns:a16="http://schemas.microsoft.com/office/drawing/2014/main" id="{D496D0FF-A53C-4318-8804-521BEF04228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084" name="PoljeZBesedilom 2">
          <a:extLst>
            <a:ext uri="{FF2B5EF4-FFF2-40B4-BE49-F238E27FC236}">
              <a16:creationId xmlns:a16="http://schemas.microsoft.com/office/drawing/2014/main" id="{9240264C-6883-474F-8EF9-A4DB2C7ECDC3}"/>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085" name="PoljeZBesedilom 2">
          <a:extLst>
            <a:ext uri="{FF2B5EF4-FFF2-40B4-BE49-F238E27FC236}">
              <a16:creationId xmlns:a16="http://schemas.microsoft.com/office/drawing/2014/main" id="{ADDF8EEC-62CC-478B-BB2F-2D0BFE0FC7B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086" name="PoljeZBesedilom 1085">
          <a:extLst>
            <a:ext uri="{FF2B5EF4-FFF2-40B4-BE49-F238E27FC236}">
              <a16:creationId xmlns:a16="http://schemas.microsoft.com/office/drawing/2014/main" id="{6612DEF3-C0FD-4615-8C79-4DE0706A341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087" name="PoljeZBesedilom 2">
          <a:extLst>
            <a:ext uri="{FF2B5EF4-FFF2-40B4-BE49-F238E27FC236}">
              <a16:creationId xmlns:a16="http://schemas.microsoft.com/office/drawing/2014/main" id="{5343AF6F-7FD3-4E29-875A-D536B5204A0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088" name="PoljeZBesedilom 2">
          <a:extLst>
            <a:ext uri="{FF2B5EF4-FFF2-40B4-BE49-F238E27FC236}">
              <a16:creationId xmlns:a16="http://schemas.microsoft.com/office/drawing/2014/main" id="{E622D7F8-5983-49C3-96AD-15A6D52E1DB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089" name="PoljeZBesedilom 2">
          <a:extLst>
            <a:ext uri="{FF2B5EF4-FFF2-40B4-BE49-F238E27FC236}">
              <a16:creationId xmlns:a16="http://schemas.microsoft.com/office/drawing/2014/main" id="{812F2B8F-1C4B-4925-BF6A-25278045E83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090" name="PoljeZBesedilom 2">
          <a:extLst>
            <a:ext uri="{FF2B5EF4-FFF2-40B4-BE49-F238E27FC236}">
              <a16:creationId xmlns:a16="http://schemas.microsoft.com/office/drawing/2014/main" id="{F05BF330-D149-4B48-B1D8-C8A838D7FE7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091" name="PoljeZBesedilom 2">
          <a:extLst>
            <a:ext uri="{FF2B5EF4-FFF2-40B4-BE49-F238E27FC236}">
              <a16:creationId xmlns:a16="http://schemas.microsoft.com/office/drawing/2014/main" id="{C7A02A89-BA30-4D84-AC59-E6BA257E67F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092" name="PoljeZBesedilom 1091">
          <a:extLst>
            <a:ext uri="{FF2B5EF4-FFF2-40B4-BE49-F238E27FC236}">
              <a16:creationId xmlns:a16="http://schemas.microsoft.com/office/drawing/2014/main" id="{2EC0821A-5D24-4A4D-8696-EC54F1F2F65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093" name="PoljeZBesedilom 2">
          <a:extLst>
            <a:ext uri="{FF2B5EF4-FFF2-40B4-BE49-F238E27FC236}">
              <a16:creationId xmlns:a16="http://schemas.microsoft.com/office/drawing/2014/main" id="{1F74F855-0397-491E-A315-571F5A9E7C5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094" name="PoljeZBesedilom 2">
          <a:extLst>
            <a:ext uri="{FF2B5EF4-FFF2-40B4-BE49-F238E27FC236}">
              <a16:creationId xmlns:a16="http://schemas.microsoft.com/office/drawing/2014/main" id="{12D854B4-C0B6-45AF-9056-B3FA9D1DB32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095" name="PoljeZBesedilom 2">
          <a:extLst>
            <a:ext uri="{FF2B5EF4-FFF2-40B4-BE49-F238E27FC236}">
              <a16:creationId xmlns:a16="http://schemas.microsoft.com/office/drawing/2014/main" id="{F63B62A6-E36B-45FF-9638-1C235D8BE60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096" name="PoljeZBesedilom 2">
          <a:extLst>
            <a:ext uri="{FF2B5EF4-FFF2-40B4-BE49-F238E27FC236}">
              <a16:creationId xmlns:a16="http://schemas.microsoft.com/office/drawing/2014/main" id="{9D439C13-048E-46D4-AEB8-8BA586C579F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097" name="PoljeZBesedilom 2">
          <a:extLst>
            <a:ext uri="{FF2B5EF4-FFF2-40B4-BE49-F238E27FC236}">
              <a16:creationId xmlns:a16="http://schemas.microsoft.com/office/drawing/2014/main" id="{72707AA3-7522-41E3-AD9C-0BD1FB3054B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098" name="PoljeZBesedilom 1097">
          <a:extLst>
            <a:ext uri="{FF2B5EF4-FFF2-40B4-BE49-F238E27FC236}">
              <a16:creationId xmlns:a16="http://schemas.microsoft.com/office/drawing/2014/main" id="{B6BCF6FB-948A-4565-BD0E-F2B3C916203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099" name="PoljeZBesedilom 2">
          <a:extLst>
            <a:ext uri="{FF2B5EF4-FFF2-40B4-BE49-F238E27FC236}">
              <a16:creationId xmlns:a16="http://schemas.microsoft.com/office/drawing/2014/main" id="{965EA712-C44C-471E-9EA9-C95174D2E65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100" name="PoljeZBesedilom 2">
          <a:extLst>
            <a:ext uri="{FF2B5EF4-FFF2-40B4-BE49-F238E27FC236}">
              <a16:creationId xmlns:a16="http://schemas.microsoft.com/office/drawing/2014/main" id="{DD66366D-55D1-4239-8A42-9097B22748B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101" name="PoljeZBesedilom 2">
          <a:extLst>
            <a:ext uri="{FF2B5EF4-FFF2-40B4-BE49-F238E27FC236}">
              <a16:creationId xmlns:a16="http://schemas.microsoft.com/office/drawing/2014/main" id="{417F5BDC-4F6A-402B-9377-8A23DAFFF49E}"/>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102" name="PoljeZBesedilom 2">
          <a:extLst>
            <a:ext uri="{FF2B5EF4-FFF2-40B4-BE49-F238E27FC236}">
              <a16:creationId xmlns:a16="http://schemas.microsoft.com/office/drawing/2014/main" id="{F405C172-B7E5-4B4F-A89D-30E95A1C900E}"/>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103" name="PoljeZBesedilom 2">
          <a:extLst>
            <a:ext uri="{FF2B5EF4-FFF2-40B4-BE49-F238E27FC236}">
              <a16:creationId xmlns:a16="http://schemas.microsoft.com/office/drawing/2014/main" id="{6D4713FF-54DE-4F52-A445-BCE5B9202CC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104" name="PoljeZBesedilom 1103">
          <a:extLst>
            <a:ext uri="{FF2B5EF4-FFF2-40B4-BE49-F238E27FC236}">
              <a16:creationId xmlns:a16="http://schemas.microsoft.com/office/drawing/2014/main" id="{E5697599-9F3A-4443-8375-DFA938695DE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105" name="PoljeZBesedilom 2">
          <a:extLst>
            <a:ext uri="{FF2B5EF4-FFF2-40B4-BE49-F238E27FC236}">
              <a16:creationId xmlns:a16="http://schemas.microsoft.com/office/drawing/2014/main" id="{21328C0F-AC3F-4923-8D90-F129A70DE6C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106" name="PoljeZBesedilom 2">
          <a:extLst>
            <a:ext uri="{FF2B5EF4-FFF2-40B4-BE49-F238E27FC236}">
              <a16:creationId xmlns:a16="http://schemas.microsoft.com/office/drawing/2014/main" id="{2F6B8F18-63A0-4A6E-AFB2-F7726709D6A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107" name="PoljeZBesedilom 2">
          <a:extLst>
            <a:ext uri="{FF2B5EF4-FFF2-40B4-BE49-F238E27FC236}">
              <a16:creationId xmlns:a16="http://schemas.microsoft.com/office/drawing/2014/main" id="{46D93B16-55C9-4412-92E2-E36215C145E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108" name="PoljeZBesedilom 2">
          <a:extLst>
            <a:ext uri="{FF2B5EF4-FFF2-40B4-BE49-F238E27FC236}">
              <a16:creationId xmlns:a16="http://schemas.microsoft.com/office/drawing/2014/main" id="{A4FDF63D-586E-4282-834E-33088F2531C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109" name="PoljeZBesedilom 1108">
          <a:extLst>
            <a:ext uri="{FF2B5EF4-FFF2-40B4-BE49-F238E27FC236}">
              <a16:creationId xmlns:a16="http://schemas.microsoft.com/office/drawing/2014/main" id="{E785F047-9CFC-42EB-8947-3BA3CECCC12A}"/>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110" name="PoljeZBesedilom 2">
          <a:extLst>
            <a:ext uri="{FF2B5EF4-FFF2-40B4-BE49-F238E27FC236}">
              <a16:creationId xmlns:a16="http://schemas.microsoft.com/office/drawing/2014/main" id="{B84F7B76-52A3-46C9-942A-23B65F745FEF}"/>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111" name="PoljeZBesedilom 2">
          <a:extLst>
            <a:ext uri="{FF2B5EF4-FFF2-40B4-BE49-F238E27FC236}">
              <a16:creationId xmlns:a16="http://schemas.microsoft.com/office/drawing/2014/main" id="{D057DAF5-3172-4F92-8A20-F0DF5D03FF14}"/>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112" name="PoljeZBesedilom 2">
          <a:extLst>
            <a:ext uri="{FF2B5EF4-FFF2-40B4-BE49-F238E27FC236}">
              <a16:creationId xmlns:a16="http://schemas.microsoft.com/office/drawing/2014/main" id="{8F30678B-7A06-4EFE-9D6F-933C7EE68ABC}"/>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113" name="PoljeZBesedilom 2">
          <a:extLst>
            <a:ext uri="{FF2B5EF4-FFF2-40B4-BE49-F238E27FC236}">
              <a16:creationId xmlns:a16="http://schemas.microsoft.com/office/drawing/2014/main" id="{4E1A72DD-3E76-4231-A37B-1DFA44062355}"/>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14" name="PoljeZBesedilom 2">
          <a:extLst>
            <a:ext uri="{FF2B5EF4-FFF2-40B4-BE49-F238E27FC236}">
              <a16:creationId xmlns:a16="http://schemas.microsoft.com/office/drawing/2014/main" id="{7C400B16-C023-42B1-B697-40D7AE06862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15" name="PoljeZBesedilom 1114">
          <a:extLst>
            <a:ext uri="{FF2B5EF4-FFF2-40B4-BE49-F238E27FC236}">
              <a16:creationId xmlns:a16="http://schemas.microsoft.com/office/drawing/2014/main" id="{98389CC8-20F1-466E-8AB7-29C2A604983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16" name="PoljeZBesedilom 2">
          <a:extLst>
            <a:ext uri="{FF2B5EF4-FFF2-40B4-BE49-F238E27FC236}">
              <a16:creationId xmlns:a16="http://schemas.microsoft.com/office/drawing/2014/main" id="{6B18EA89-F6DF-422F-B25A-F79463D79CA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17" name="PoljeZBesedilom 2">
          <a:extLst>
            <a:ext uri="{FF2B5EF4-FFF2-40B4-BE49-F238E27FC236}">
              <a16:creationId xmlns:a16="http://schemas.microsoft.com/office/drawing/2014/main" id="{B18803B3-F42A-48BE-AB83-9BCAE222549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18" name="PoljeZBesedilom 2">
          <a:extLst>
            <a:ext uri="{FF2B5EF4-FFF2-40B4-BE49-F238E27FC236}">
              <a16:creationId xmlns:a16="http://schemas.microsoft.com/office/drawing/2014/main" id="{B78D8CB3-9642-4140-9982-07F9DF7EAF5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19" name="PoljeZBesedilom 2">
          <a:extLst>
            <a:ext uri="{FF2B5EF4-FFF2-40B4-BE49-F238E27FC236}">
              <a16:creationId xmlns:a16="http://schemas.microsoft.com/office/drawing/2014/main" id="{E2B1021E-F692-4FAC-A812-F29B9DA81D5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20" name="PoljeZBesedilom 2">
          <a:extLst>
            <a:ext uri="{FF2B5EF4-FFF2-40B4-BE49-F238E27FC236}">
              <a16:creationId xmlns:a16="http://schemas.microsoft.com/office/drawing/2014/main" id="{17C61CDA-66FD-4055-AE41-B9989EFD42E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21" name="PoljeZBesedilom 1120">
          <a:extLst>
            <a:ext uri="{FF2B5EF4-FFF2-40B4-BE49-F238E27FC236}">
              <a16:creationId xmlns:a16="http://schemas.microsoft.com/office/drawing/2014/main" id="{14C4E56A-D935-4E8F-9DEE-5EB867EB310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22" name="PoljeZBesedilom 2">
          <a:extLst>
            <a:ext uri="{FF2B5EF4-FFF2-40B4-BE49-F238E27FC236}">
              <a16:creationId xmlns:a16="http://schemas.microsoft.com/office/drawing/2014/main" id="{94E162DB-424A-4312-82CE-6213B71D869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23" name="PoljeZBesedilom 2">
          <a:extLst>
            <a:ext uri="{FF2B5EF4-FFF2-40B4-BE49-F238E27FC236}">
              <a16:creationId xmlns:a16="http://schemas.microsoft.com/office/drawing/2014/main" id="{FE082D03-4107-40CA-8BF9-65523AF232E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24" name="PoljeZBesedilom 2">
          <a:extLst>
            <a:ext uri="{FF2B5EF4-FFF2-40B4-BE49-F238E27FC236}">
              <a16:creationId xmlns:a16="http://schemas.microsoft.com/office/drawing/2014/main" id="{5910032B-ABBD-4871-8B3C-3D26A610BB8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25" name="PoljeZBesedilom 2">
          <a:extLst>
            <a:ext uri="{FF2B5EF4-FFF2-40B4-BE49-F238E27FC236}">
              <a16:creationId xmlns:a16="http://schemas.microsoft.com/office/drawing/2014/main" id="{E74BBF64-D1B5-4B1C-93E4-01A365FBE47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26" name="PoljeZBesedilom 2">
          <a:extLst>
            <a:ext uri="{FF2B5EF4-FFF2-40B4-BE49-F238E27FC236}">
              <a16:creationId xmlns:a16="http://schemas.microsoft.com/office/drawing/2014/main" id="{C60346A0-F12F-45F9-B070-1A1DA2FE72C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27" name="PoljeZBesedilom 1126">
          <a:extLst>
            <a:ext uri="{FF2B5EF4-FFF2-40B4-BE49-F238E27FC236}">
              <a16:creationId xmlns:a16="http://schemas.microsoft.com/office/drawing/2014/main" id="{B496CC59-B4B3-40ED-8E68-D5D1FF5B40C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28" name="PoljeZBesedilom 2">
          <a:extLst>
            <a:ext uri="{FF2B5EF4-FFF2-40B4-BE49-F238E27FC236}">
              <a16:creationId xmlns:a16="http://schemas.microsoft.com/office/drawing/2014/main" id="{7148DCCE-B568-43BD-B8FF-5159D68F7DD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29" name="PoljeZBesedilom 2">
          <a:extLst>
            <a:ext uri="{FF2B5EF4-FFF2-40B4-BE49-F238E27FC236}">
              <a16:creationId xmlns:a16="http://schemas.microsoft.com/office/drawing/2014/main" id="{8DC91DFD-405F-4C85-A46A-6E3A8F7732E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30" name="PoljeZBesedilom 2">
          <a:extLst>
            <a:ext uri="{FF2B5EF4-FFF2-40B4-BE49-F238E27FC236}">
              <a16:creationId xmlns:a16="http://schemas.microsoft.com/office/drawing/2014/main" id="{9E153B72-AD63-479A-9CFD-3580927F3CE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31" name="PoljeZBesedilom 2">
          <a:extLst>
            <a:ext uri="{FF2B5EF4-FFF2-40B4-BE49-F238E27FC236}">
              <a16:creationId xmlns:a16="http://schemas.microsoft.com/office/drawing/2014/main" id="{FE8A2C8D-DD01-4DCF-A499-0C69B7FBE67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32" name="PoljeZBesedilom 2">
          <a:extLst>
            <a:ext uri="{FF2B5EF4-FFF2-40B4-BE49-F238E27FC236}">
              <a16:creationId xmlns:a16="http://schemas.microsoft.com/office/drawing/2014/main" id="{F7FB6283-5B1A-4036-A35E-51AD6CC12BB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33" name="PoljeZBesedilom 1132">
          <a:extLst>
            <a:ext uri="{FF2B5EF4-FFF2-40B4-BE49-F238E27FC236}">
              <a16:creationId xmlns:a16="http://schemas.microsoft.com/office/drawing/2014/main" id="{7488FCA6-8F5E-4FCB-9809-65A447E5337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34" name="PoljeZBesedilom 2">
          <a:extLst>
            <a:ext uri="{FF2B5EF4-FFF2-40B4-BE49-F238E27FC236}">
              <a16:creationId xmlns:a16="http://schemas.microsoft.com/office/drawing/2014/main" id="{F1409D6A-8CC2-4898-A2C0-8C622BF901A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35" name="PoljeZBesedilom 2">
          <a:extLst>
            <a:ext uri="{FF2B5EF4-FFF2-40B4-BE49-F238E27FC236}">
              <a16:creationId xmlns:a16="http://schemas.microsoft.com/office/drawing/2014/main" id="{13575379-801A-44FA-A9D1-A26AA1C82F0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36" name="PoljeZBesedilom 2">
          <a:extLst>
            <a:ext uri="{FF2B5EF4-FFF2-40B4-BE49-F238E27FC236}">
              <a16:creationId xmlns:a16="http://schemas.microsoft.com/office/drawing/2014/main" id="{151DBEA7-DD21-43EF-B1D3-0918A86F1DF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37" name="PoljeZBesedilom 2">
          <a:extLst>
            <a:ext uri="{FF2B5EF4-FFF2-40B4-BE49-F238E27FC236}">
              <a16:creationId xmlns:a16="http://schemas.microsoft.com/office/drawing/2014/main" id="{24BA0DCA-C4D4-4982-BDFB-9FF3C782867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38" name="PoljeZBesedilom 2">
          <a:extLst>
            <a:ext uri="{FF2B5EF4-FFF2-40B4-BE49-F238E27FC236}">
              <a16:creationId xmlns:a16="http://schemas.microsoft.com/office/drawing/2014/main" id="{AD85BBCF-436A-46DD-9A80-A1130B02B80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39" name="PoljeZBesedilom 1138">
          <a:extLst>
            <a:ext uri="{FF2B5EF4-FFF2-40B4-BE49-F238E27FC236}">
              <a16:creationId xmlns:a16="http://schemas.microsoft.com/office/drawing/2014/main" id="{4021C8C8-36EE-412A-AD6B-94434BCF728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40" name="PoljeZBesedilom 2">
          <a:extLst>
            <a:ext uri="{FF2B5EF4-FFF2-40B4-BE49-F238E27FC236}">
              <a16:creationId xmlns:a16="http://schemas.microsoft.com/office/drawing/2014/main" id="{B15DBD7A-EDB7-4B06-BDD4-139EFA2CA41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41" name="PoljeZBesedilom 2">
          <a:extLst>
            <a:ext uri="{FF2B5EF4-FFF2-40B4-BE49-F238E27FC236}">
              <a16:creationId xmlns:a16="http://schemas.microsoft.com/office/drawing/2014/main" id="{A4FA15FE-34A0-4DAD-9A52-955217D86CD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42" name="PoljeZBesedilom 2">
          <a:extLst>
            <a:ext uri="{FF2B5EF4-FFF2-40B4-BE49-F238E27FC236}">
              <a16:creationId xmlns:a16="http://schemas.microsoft.com/office/drawing/2014/main" id="{D47D33DA-157A-4E92-B6D0-D16E498B5E3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43" name="PoljeZBesedilom 2">
          <a:extLst>
            <a:ext uri="{FF2B5EF4-FFF2-40B4-BE49-F238E27FC236}">
              <a16:creationId xmlns:a16="http://schemas.microsoft.com/office/drawing/2014/main" id="{44944BD1-DFFF-4C6B-BA95-C77AA410F74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44" name="PoljeZBesedilom 2">
          <a:extLst>
            <a:ext uri="{FF2B5EF4-FFF2-40B4-BE49-F238E27FC236}">
              <a16:creationId xmlns:a16="http://schemas.microsoft.com/office/drawing/2014/main" id="{BB5AFBC6-7F94-40F6-9F68-FC636B80A4D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45" name="PoljeZBesedilom 1144">
          <a:extLst>
            <a:ext uri="{FF2B5EF4-FFF2-40B4-BE49-F238E27FC236}">
              <a16:creationId xmlns:a16="http://schemas.microsoft.com/office/drawing/2014/main" id="{E113F268-ACC8-4E83-AB0E-47CD36251C5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46" name="PoljeZBesedilom 2">
          <a:extLst>
            <a:ext uri="{FF2B5EF4-FFF2-40B4-BE49-F238E27FC236}">
              <a16:creationId xmlns:a16="http://schemas.microsoft.com/office/drawing/2014/main" id="{87E9B275-E17B-41F1-AA11-E27DC709DEC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47" name="PoljeZBesedilom 2">
          <a:extLst>
            <a:ext uri="{FF2B5EF4-FFF2-40B4-BE49-F238E27FC236}">
              <a16:creationId xmlns:a16="http://schemas.microsoft.com/office/drawing/2014/main" id="{6172A4B4-D0EA-41BB-8DE9-328310BE6F9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48" name="PoljeZBesedilom 2">
          <a:extLst>
            <a:ext uri="{FF2B5EF4-FFF2-40B4-BE49-F238E27FC236}">
              <a16:creationId xmlns:a16="http://schemas.microsoft.com/office/drawing/2014/main" id="{1B6F0852-B614-4589-90A8-1AE522CD76C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49" name="PoljeZBesedilom 2">
          <a:extLst>
            <a:ext uri="{FF2B5EF4-FFF2-40B4-BE49-F238E27FC236}">
              <a16:creationId xmlns:a16="http://schemas.microsoft.com/office/drawing/2014/main" id="{B9F4FB56-4F0E-4DF5-968F-C3BA0E6BC7D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150" name="PoljeZBesedilom 2">
          <a:extLst>
            <a:ext uri="{FF2B5EF4-FFF2-40B4-BE49-F238E27FC236}">
              <a16:creationId xmlns:a16="http://schemas.microsoft.com/office/drawing/2014/main" id="{1DC18770-55CE-49F2-A56B-7B11103ACAD0}"/>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151" name="PoljeZBesedilom 1150">
          <a:extLst>
            <a:ext uri="{FF2B5EF4-FFF2-40B4-BE49-F238E27FC236}">
              <a16:creationId xmlns:a16="http://schemas.microsoft.com/office/drawing/2014/main" id="{CEEF372D-7A46-4EE3-BC09-ADD6CE365A0A}"/>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152" name="PoljeZBesedilom 2">
          <a:extLst>
            <a:ext uri="{FF2B5EF4-FFF2-40B4-BE49-F238E27FC236}">
              <a16:creationId xmlns:a16="http://schemas.microsoft.com/office/drawing/2014/main" id="{E8A01CE6-64F0-4893-A609-892383A74288}"/>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153" name="PoljeZBesedilom 2">
          <a:extLst>
            <a:ext uri="{FF2B5EF4-FFF2-40B4-BE49-F238E27FC236}">
              <a16:creationId xmlns:a16="http://schemas.microsoft.com/office/drawing/2014/main" id="{1AFB7AC0-1B60-498D-BFC8-0D00BA580B78}"/>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154" name="PoljeZBesedilom 2">
          <a:extLst>
            <a:ext uri="{FF2B5EF4-FFF2-40B4-BE49-F238E27FC236}">
              <a16:creationId xmlns:a16="http://schemas.microsoft.com/office/drawing/2014/main" id="{E8349B21-F0BD-4063-B45F-AE21C6FDFEC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155" name="PoljeZBesedilom 2">
          <a:extLst>
            <a:ext uri="{FF2B5EF4-FFF2-40B4-BE49-F238E27FC236}">
              <a16:creationId xmlns:a16="http://schemas.microsoft.com/office/drawing/2014/main" id="{8355BF46-7BCC-4979-A48D-A58A86A6CD4C}"/>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56" name="PoljeZBesedilom 2">
          <a:extLst>
            <a:ext uri="{FF2B5EF4-FFF2-40B4-BE49-F238E27FC236}">
              <a16:creationId xmlns:a16="http://schemas.microsoft.com/office/drawing/2014/main" id="{DCC0891E-1B74-4302-AC8D-CEF1794DA53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57" name="PoljeZBesedilom 1156">
          <a:extLst>
            <a:ext uri="{FF2B5EF4-FFF2-40B4-BE49-F238E27FC236}">
              <a16:creationId xmlns:a16="http://schemas.microsoft.com/office/drawing/2014/main" id="{F261AA9E-586E-4508-B308-2859C1D8271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58" name="PoljeZBesedilom 2">
          <a:extLst>
            <a:ext uri="{FF2B5EF4-FFF2-40B4-BE49-F238E27FC236}">
              <a16:creationId xmlns:a16="http://schemas.microsoft.com/office/drawing/2014/main" id="{632FD905-9589-4665-8CA3-AF924C8B886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59" name="PoljeZBesedilom 2">
          <a:extLst>
            <a:ext uri="{FF2B5EF4-FFF2-40B4-BE49-F238E27FC236}">
              <a16:creationId xmlns:a16="http://schemas.microsoft.com/office/drawing/2014/main" id="{22F6B00F-A11F-46F7-8D47-2DC171A03CA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60" name="PoljeZBesedilom 2">
          <a:extLst>
            <a:ext uri="{FF2B5EF4-FFF2-40B4-BE49-F238E27FC236}">
              <a16:creationId xmlns:a16="http://schemas.microsoft.com/office/drawing/2014/main" id="{059218AC-952E-4B57-B2CF-FB0382F461A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61" name="PoljeZBesedilom 2">
          <a:extLst>
            <a:ext uri="{FF2B5EF4-FFF2-40B4-BE49-F238E27FC236}">
              <a16:creationId xmlns:a16="http://schemas.microsoft.com/office/drawing/2014/main" id="{B109E700-E029-4B29-817B-AA368C19C67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62" name="PoljeZBesedilom 2">
          <a:extLst>
            <a:ext uri="{FF2B5EF4-FFF2-40B4-BE49-F238E27FC236}">
              <a16:creationId xmlns:a16="http://schemas.microsoft.com/office/drawing/2014/main" id="{ECCE1F9D-E1D2-4B3E-BA6A-B4D1A69B7F9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63" name="PoljeZBesedilom 1162">
          <a:extLst>
            <a:ext uri="{FF2B5EF4-FFF2-40B4-BE49-F238E27FC236}">
              <a16:creationId xmlns:a16="http://schemas.microsoft.com/office/drawing/2014/main" id="{D35499FC-F99F-4200-926A-92426F1EE35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64" name="PoljeZBesedilom 2">
          <a:extLst>
            <a:ext uri="{FF2B5EF4-FFF2-40B4-BE49-F238E27FC236}">
              <a16:creationId xmlns:a16="http://schemas.microsoft.com/office/drawing/2014/main" id="{44530EE3-B4D4-454A-A0B1-C07CEA1A227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65" name="PoljeZBesedilom 2">
          <a:extLst>
            <a:ext uri="{FF2B5EF4-FFF2-40B4-BE49-F238E27FC236}">
              <a16:creationId xmlns:a16="http://schemas.microsoft.com/office/drawing/2014/main" id="{D1075084-67D8-4AE5-965D-F789CB94410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66" name="PoljeZBesedilom 2">
          <a:extLst>
            <a:ext uri="{FF2B5EF4-FFF2-40B4-BE49-F238E27FC236}">
              <a16:creationId xmlns:a16="http://schemas.microsoft.com/office/drawing/2014/main" id="{681C4BD0-82F3-48D2-A093-BFF47118302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167" name="PoljeZBesedilom 2">
          <a:extLst>
            <a:ext uri="{FF2B5EF4-FFF2-40B4-BE49-F238E27FC236}">
              <a16:creationId xmlns:a16="http://schemas.microsoft.com/office/drawing/2014/main" id="{7837EF98-F66C-4248-921A-D8BCF722CE5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168" name="PoljeZBesedilom 2">
          <a:extLst>
            <a:ext uri="{FF2B5EF4-FFF2-40B4-BE49-F238E27FC236}">
              <a16:creationId xmlns:a16="http://schemas.microsoft.com/office/drawing/2014/main" id="{9C2DBB45-4263-4F57-96C8-0DF8EEED7327}"/>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169" name="PoljeZBesedilom 1168">
          <a:extLst>
            <a:ext uri="{FF2B5EF4-FFF2-40B4-BE49-F238E27FC236}">
              <a16:creationId xmlns:a16="http://schemas.microsoft.com/office/drawing/2014/main" id="{7F4474D7-4197-4ECC-ADA6-94A1C5034DB8}"/>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170" name="PoljeZBesedilom 2">
          <a:extLst>
            <a:ext uri="{FF2B5EF4-FFF2-40B4-BE49-F238E27FC236}">
              <a16:creationId xmlns:a16="http://schemas.microsoft.com/office/drawing/2014/main" id="{B25CBEE9-529A-4B55-A24B-037B5665788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171" name="PoljeZBesedilom 2">
          <a:extLst>
            <a:ext uri="{FF2B5EF4-FFF2-40B4-BE49-F238E27FC236}">
              <a16:creationId xmlns:a16="http://schemas.microsoft.com/office/drawing/2014/main" id="{4A1D81F3-E733-47AF-A650-B15F15C74908}"/>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172" name="PoljeZBesedilom 2">
          <a:extLst>
            <a:ext uri="{FF2B5EF4-FFF2-40B4-BE49-F238E27FC236}">
              <a16:creationId xmlns:a16="http://schemas.microsoft.com/office/drawing/2014/main" id="{EAA8DEBE-86D8-47CB-8F66-01BE43F14D1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173" name="PoljeZBesedilom 2">
          <a:extLst>
            <a:ext uri="{FF2B5EF4-FFF2-40B4-BE49-F238E27FC236}">
              <a16:creationId xmlns:a16="http://schemas.microsoft.com/office/drawing/2014/main" id="{25C7CF4C-CD09-4F98-B156-152D876B530C}"/>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174" name="PoljeZBesedilom 2">
          <a:extLst>
            <a:ext uri="{FF2B5EF4-FFF2-40B4-BE49-F238E27FC236}">
              <a16:creationId xmlns:a16="http://schemas.microsoft.com/office/drawing/2014/main" id="{8D881B22-855A-4317-A7AD-CA8F64D001E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175" name="PoljeZBesedilom 1174">
          <a:extLst>
            <a:ext uri="{FF2B5EF4-FFF2-40B4-BE49-F238E27FC236}">
              <a16:creationId xmlns:a16="http://schemas.microsoft.com/office/drawing/2014/main" id="{F728E38F-D887-4093-8D4C-5D7EEA717C1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176" name="PoljeZBesedilom 2">
          <a:extLst>
            <a:ext uri="{FF2B5EF4-FFF2-40B4-BE49-F238E27FC236}">
              <a16:creationId xmlns:a16="http://schemas.microsoft.com/office/drawing/2014/main" id="{F8AE83E2-BB6A-4E9F-B80F-3EC23433DF3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177" name="PoljeZBesedilom 2">
          <a:extLst>
            <a:ext uri="{FF2B5EF4-FFF2-40B4-BE49-F238E27FC236}">
              <a16:creationId xmlns:a16="http://schemas.microsoft.com/office/drawing/2014/main" id="{20738B1F-ED4F-49A1-BB30-75C79DB82CC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178" name="PoljeZBesedilom 2">
          <a:extLst>
            <a:ext uri="{FF2B5EF4-FFF2-40B4-BE49-F238E27FC236}">
              <a16:creationId xmlns:a16="http://schemas.microsoft.com/office/drawing/2014/main" id="{2B68324E-1C01-4B60-9865-EC041D31ECD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179" name="PoljeZBesedilom 2">
          <a:extLst>
            <a:ext uri="{FF2B5EF4-FFF2-40B4-BE49-F238E27FC236}">
              <a16:creationId xmlns:a16="http://schemas.microsoft.com/office/drawing/2014/main" id="{B4068F41-7406-4814-9F9D-48018D81AA0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180" name="PoljeZBesedilom 1179">
          <a:extLst>
            <a:ext uri="{FF2B5EF4-FFF2-40B4-BE49-F238E27FC236}">
              <a16:creationId xmlns:a16="http://schemas.microsoft.com/office/drawing/2014/main" id="{6E5DEF8C-45FB-4BC1-94F5-05CFBF1D5392}"/>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181" name="PoljeZBesedilom 2">
          <a:extLst>
            <a:ext uri="{FF2B5EF4-FFF2-40B4-BE49-F238E27FC236}">
              <a16:creationId xmlns:a16="http://schemas.microsoft.com/office/drawing/2014/main" id="{59E42625-774B-4AFC-81C9-06CB918C0674}"/>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182" name="PoljeZBesedilom 2">
          <a:extLst>
            <a:ext uri="{FF2B5EF4-FFF2-40B4-BE49-F238E27FC236}">
              <a16:creationId xmlns:a16="http://schemas.microsoft.com/office/drawing/2014/main" id="{51036663-86C8-4B0B-9F48-1E7A3207119C}"/>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183" name="PoljeZBesedilom 2">
          <a:extLst>
            <a:ext uri="{FF2B5EF4-FFF2-40B4-BE49-F238E27FC236}">
              <a16:creationId xmlns:a16="http://schemas.microsoft.com/office/drawing/2014/main" id="{31B63CC9-756F-4D62-BB95-A9802DA3545D}"/>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184" name="PoljeZBesedilom 2">
          <a:extLst>
            <a:ext uri="{FF2B5EF4-FFF2-40B4-BE49-F238E27FC236}">
              <a16:creationId xmlns:a16="http://schemas.microsoft.com/office/drawing/2014/main" id="{0B47B455-423E-4041-88E7-9D01291DEA03}"/>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185" name="PoljeZBesedilom 2">
          <a:extLst>
            <a:ext uri="{FF2B5EF4-FFF2-40B4-BE49-F238E27FC236}">
              <a16:creationId xmlns:a16="http://schemas.microsoft.com/office/drawing/2014/main" id="{E6709A23-5A79-449E-9972-7E9ED8910BD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186" name="PoljeZBesedilom 1185">
          <a:extLst>
            <a:ext uri="{FF2B5EF4-FFF2-40B4-BE49-F238E27FC236}">
              <a16:creationId xmlns:a16="http://schemas.microsoft.com/office/drawing/2014/main" id="{0E895B65-2CB1-4B98-A72B-A5932EA443C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187" name="PoljeZBesedilom 2">
          <a:extLst>
            <a:ext uri="{FF2B5EF4-FFF2-40B4-BE49-F238E27FC236}">
              <a16:creationId xmlns:a16="http://schemas.microsoft.com/office/drawing/2014/main" id="{BA5E0CE4-FC3B-41A5-B5A2-88C8F8083E4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188" name="PoljeZBesedilom 2">
          <a:extLst>
            <a:ext uri="{FF2B5EF4-FFF2-40B4-BE49-F238E27FC236}">
              <a16:creationId xmlns:a16="http://schemas.microsoft.com/office/drawing/2014/main" id="{0639BE08-30BC-4E8C-80BF-76F1E3DC8DD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189" name="PoljeZBesedilom 2">
          <a:extLst>
            <a:ext uri="{FF2B5EF4-FFF2-40B4-BE49-F238E27FC236}">
              <a16:creationId xmlns:a16="http://schemas.microsoft.com/office/drawing/2014/main" id="{62D1D077-CA34-4715-9840-D1E207F5EEB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190" name="PoljeZBesedilom 2">
          <a:extLst>
            <a:ext uri="{FF2B5EF4-FFF2-40B4-BE49-F238E27FC236}">
              <a16:creationId xmlns:a16="http://schemas.microsoft.com/office/drawing/2014/main" id="{469154A6-DF42-4038-9F38-125FA8909D4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191" name="PoljeZBesedilom 1190">
          <a:extLst>
            <a:ext uri="{FF2B5EF4-FFF2-40B4-BE49-F238E27FC236}">
              <a16:creationId xmlns:a16="http://schemas.microsoft.com/office/drawing/2014/main" id="{6576800D-5308-441F-BC36-F28DC1F49E9D}"/>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192" name="PoljeZBesedilom 2">
          <a:extLst>
            <a:ext uri="{FF2B5EF4-FFF2-40B4-BE49-F238E27FC236}">
              <a16:creationId xmlns:a16="http://schemas.microsoft.com/office/drawing/2014/main" id="{4665774F-0459-4A10-937E-623C72FB834B}"/>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193" name="PoljeZBesedilom 2">
          <a:extLst>
            <a:ext uri="{FF2B5EF4-FFF2-40B4-BE49-F238E27FC236}">
              <a16:creationId xmlns:a16="http://schemas.microsoft.com/office/drawing/2014/main" id="{F487B47E-1419-4E06-A423-B0410EE8DCD3}"/>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194" name="PoljeZBesedilom 2">
          <a:extLst>
            <a:ext uri="{FF2B5EF4-FFF2-40B4-BE49-F238E27FC236}">
              <a16:creationId xmlns:a16="http://schemas.microsoft.com/office/drawing/2014/main" id="{EC503923-D5F2-469D-B64E-279A7070E335}"/>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195" name="PoljeZBesedilom 2">
          <a:extLst>
            <a:ext uri="{FF2B5EF4-FFF2-40B4-BE49-F238E27FC236}">
              <a16:creationId xmlns:a16="http://schemas.microsoft.com/office/drawing/2014/main" id="{6FC6CBC6-A7E8-468B-9BED-E0E34006E919}"/>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196" name="PoljeZBesedilom 2">
          <a:extLst>
            <a:ext uri="{FF2B5EF4-FFF2-40B4-BE49-F238E27FC236}">
              <a16:creationId xmlns:a16="http://schemas.microsoft.com/office/drawing/2014/main" id="{785254DD-9E8D-4CB9-AF20-ABC8ED5AAC0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197" name="PoljeZBesedilom 1196">
          <a:extLst>
            <a:ext uri="{FF2B5EF4-FFF2-40B4-BE49-F238E27FC236}">
              <a16:creationId xmlns:a16="http://schemas.microsoft.com/office/drawing/2014/main" id="{CA1F8565-1EEF-452D-BFC7-4D6E0B036B0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198" name="PoljeZBesedilom 2">
          <a:extLst>
            <a:ext uri="{FF2B5EF4-FFF2-40B4-BE49-F238E27FC236}">
              <a16:creationId xmlns:a16="http://schemas.microsoft.com/office/drawing/2014/main" id="{8CBBE85F-038F-459D-8547-1FB557C0596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199" name="PoljeZBesedilom 2">
          <a:extLst>
            <a:ext uri="{FF2B5EF4-FFF2-40B4-BE49-F238E27FC236}">
              <a16:creationId xmlns:a16="http://schemas.microsoft.com/office/drawing/2014/main" id="{EA4B8A92-7335-43BA-9B6C-D0D784FE26E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00" name="PoljeZBesedilom 2">
          <a:extLst>
            <a:ext uri="{FF2B5EF4-FFF2-40B4-BE49-F238E27FC236}">
              <a16:creationId xmlns:a16="http://schemas.microsoft.com/office/drawing/2014/main" id="{C00E8A6F-229A-48CC-B4D2-19091B126F3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01" name="PoljeZBesedilom 2">
          <a:extLst>
            <a:ext uri="{FF2B5EF4-FFF2-40B4-BE49-F238E27FC236}">
              <a16:creationId xmlns:a16="http://schemas.microsoft.com/office/drawing/2014/main" id="{E5AB2AB8-BC99-4B59-A961-00193A0B962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02" name="PoljeZBesedilom 2">
          <a:extLst>
            <a:ext uri="{FF2B5EF4-FFF2-40B4-BE49-F238E27FC236}">
              <a16:creationId xmlns:a16="http://schemas.microsoft.com/office/drawing/2014/main" id="{8D5F8B24-B268-46AC-83C0-C2082676EC3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03" name="PoljeZBesedilom 1202">
          <a:extLst>
            <a:ext uri="{FF2B5EF4-FFF2-40B4-BE49-F238E27FC236}">
              <a16:creationId xmlns:a16="http://schemas.microsoft.com/office/drawing/2014/main" id="{7F4C20F3-945B-4CC4-B0AF-3FE33B36955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04" name="PoljeZBesedilom 2">
          <a:extLst>
            <a:ext uri="{FF2B5EF4-FFF2-40B4-BE49-F238E27FC236}">
              <a16:creationId xmlns:a16="http://schemas.microsoft.com/office/drawing/2014/main" id="{E6D527A7-3F63-415D-9682-F2E715F756A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05" name="PoljeZBesedilom 2">
          <a:extLst>
            <a:ext uri="{FF2B5EF4-FFF2-40B4-BE49-F238E27FC236}">
              <a16:creationId xmlns:a16="http://schemas.microsoft.com/office/drawing/2014/main" id="{D1F17C26-BCD0-4E2C-A474-FB6659EF4B4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06" name="PoljeZBesedilom 2">
          <a:extLst>
            <a:ext uri="{FF2B5EF4-FFF2-40B4-BE49-F238E27FC236}">
              <a16:creationId xmlns:a16="http://schemas.microsoft.com/office/drawing/2014/main" id="{84A4E78E-00C7-4DDA-AB9C-BB0D87DEA4C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07" name="PoljeZBesedilom 2">
          <a:extLst>
            <a:ext uri="{FF2B5EF4-FFF2-40B4-BE49-F238E27FC236}">
              <a16:creationId xmlns:a16="http://schemas.microsoft.com/office/drawing/2014/main" id="{F9B160B6-4C40-4A9E-BB51-A04BA90084B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08" name="PoljeZBesedilom 2">
          <a:extLst>
            <a:ext uri="{FF2B5EF4-FFF2-40B4-BE49-F238E27FC236}">
              <a16:creationId xmlns:a16="http://schemas.microsoft.com/office/drawing/2014/main" id="{E00A4A33-3CCD-4F8F-A234-9765783C8B0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09" name="PoljeZBesedilom 1208">
          <a:extLst>
            <a:ext uri="{FF2B5EF4-FFF2-40B4-BE49-F238E27FC236}">
              <a16:creationId xmlns:a16="http://schemas.microsoft.com/office/drawing/2014/main" id="{A408DA10-0997-4DD2-A744-401ABFAB4F0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10" name="PoljeZBesedilom 2">
          <a:extLst>
            <a:ext uri="{FF2B5EF4-FFF2-40B4-BE49-F238E27FC236}">
              <a16:creationId xmlns:a16="http://schemas.microsoft.com/office/drawing/2014/main" id="{090D2865-8069-4C4F-85B0-ACB20C4F4A1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11" name="PoljeZBesedilom 2">
          <a:extLst>
            <a:ext uri="{FF2B5EF4-FFF2-40B4-BE49-F238E27FC236}">
              <a16:creationId xmlns:a16="http://schemas.microsoft.com/office/drawing/2014/main" id="{C5722C15-064E-4328-9BF3-90A7FD8AF0E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12" name="PoljeZBesedilom 2">
          <a:extLst>
            <a:ext uri="{FF2B5EF4-FFF2-40B4-BE49-F238E27FC236}">
              <a16:creationId xmlns:a16="http://schemas.microsoft.com/office/drawing/2014/main" id="{28989FB8-891A-4795-BEF5-08E4F417265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13" name="PoljeZBesedilom 2">
          <a:extLst>
            <a:ext uri="{FF2B5EF4-FFF2-40B4-BE49-F238E27FC236}">
              <a16:creationId xmlns:a16="http://schemas.microsoft.com/office/drawing/2014/main" id="{77BD5917-7ED3-442A-A63D-0580D9D2320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14" name="PoljeZBesedilom 2">
          <a:extLst>
            <a:ext uri="{FF2B5EF4-FFF2-40B4-BE49-F238E27FC236}">
              <a16:creationId xmlns:a16="http://schemas.microsoft.com/office/drawing/2014/main" id="{9E271172-2E9C-4B76-856A-8E7DF521DE9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15" name="PoljeZBesedilom 1214">
          <a:extLst>
            <a:ext uri="{FF2B5EF4-FFF2-40B4-BE49-F238E27FC236}">
              <a16:creationId xmlns:a16="http://schemas.microsoft.com/office/drawing/2014/main" id="{0E275E19-9BBD-430E-9E78-81BFC6C4193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16" name="PoljeZBesedilom 2">
          <a:extLst>
            <a:ext uri="{FF2B5EF4-FFF2-40B4-BE49-F238E27FC236}">
              <a16:creationId xmlns:a16="http://schemas.microsoft.com/office/drawing/2014/main" id="{F723449C-74E9-485C-AEDA-2C4A8BE5314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17" name="PoljeZBesedilom 2">
          <a:extLst>
            <a:ext uri="{FF2B5EF4-FFF2-40B4-BE49-F238E27FC236}">
              <a16:creationId xmlns:a16="http://schemas.microsoft.com/office/drawing/2014/main" id="{7EFC12BF-5FC4-4DE3-AEC0-D94C5DEE62C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18" name="PoljeZBesedilom 2">
          <a:extLst>
            <a:ext uri="{FF2B5EF4-FFF2-40B4-BE49-F238E27FC236}">
              <a16:creationId xmlns:a16="http://schemas.microsoft.com/office/drawing/2014/main" id="{1DA3DBDD-1A71-4E28-9999-9F02A1918DE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19" name="PoljeZBesedilom 2">
          <a:extLst>
            <a:ext uri="{FF2B5EF4-FFF2-40B4-BE49-F238E27FC236}">
              <a16:creationId xmlns:a16="http://schemas.microsoft.com/office/drawing/2014/main" id="{129F613C-AF47-4BF0-9DF9-30A49FB7ECF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220" name="PoljeZBesedilom 2">
          <a:extLst>
            <a:ext uri="{FF2B5EF4-FFF2-40B4-BE49-F238E27FC236}">
              <a16:creationId xmlns:a16="http://schemas.microsoft.com/office/drawing/2014/main" id="{4FB643D6-07E3-4556-A834-D098FB7917D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221" name="PoljeZBesedilom 1220">
          <a:extLst>
            <a:ext uri="{FF2B5EF4-FFF2-40B4-BE49-F238E27FC236}">
              <a16:creationId xmlns:a16="http://schemas.microsoft.com/office/drawing/2014/main" id="{ACB90046-7351-4769-ABF8-C1BF0FEA791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222" name="PoljeZBesedilom 2">
          <a:extLst>
            <a:ext uri="{FF2B5EF4-FFF2-40B4-BE49-F238E27FC236}">
              <a16:creationId xmlns:a16="http://schemas.microsoft.com/office/drawing/2014/main" id="{B791D04C-E666-4FFB-B711-C71E32A00BE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223" name="PoljeZBesedilom 2">
          <a:extLst>
            <a:ext uri="{FF2B5EF4-FFF2-40B4-BE49-F238E27FC236}">
              <a16:creationId xmlns:a16="http://schemas.microsoft.com/office/drawing/2014/main" id="{967EBA16-F29E-4261-B322-C4B1A9206EF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224" name="PoljeZBesedilom 2">
          <a:extLst>
            <a:ext uri="{FF2B5EF4-FFF2-40B4-BE49-F238E27FC236}">
              <a16:creationId xmlns:a16="http://schemas.microsoft.com/office/drawing/2014/main" id="{AFBFEA02-400F-4AD2-B302-8B0E1EA35B5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225" name="PoljeZBesedilom 2">
          <a:extLst>
            <a:ext uri="{FF2B5EF4-FFF2-40B4-BE49-F238E27FC236}">
              <a16:creationId xmlns:a16="http://schemas.microsoft.com/office/drawing/2014/main" id="{CB85B658-6B53-4FF1-A588-FA70D25E38D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226" name="PoljeZBesedilom 2">
          <a:extLst>
            <a:ext uri="{FF2B5EF4-FFF2-40B4-BE49-F238E27FC236}">
              <a16:creationId xmlns:a16="http://schemas.microsoft.com/office/drawing/2014/main" id="{70712075-CC78-4909-B981-CBB015CF201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227" name="PoljeZBesedilom 1226">
          <a:extLst>
            <a:ext uri="{FF2B5EF4-FFF2-40B4-BE49-F238E27FC236}">
              <a16:creationId xmlns:a16="http://schemas.microsoft.com/office/drawing/2014/main" id="{9D37A7CE-CAC3-4946-AAFE-0DD3ED1B75F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228" name="PoljeZBesedilom 2">
          <a:extLst>
            <a:ext uri="{FF2B5EF4-FFF2-40B4-BE49-F238E27FC236}">
              <a16:creationId xmlns:a16="http://schemas.microsoft.com/office/drawing/2014/main" id="{63AC6909-F388-4B00-8964-832509BB9A5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229" name="PoljeZBesedilom 2">
          <a:extLst>
            <a:ext uri="{FF2B5EF4-FFF2-40B4-BE49-F238E27FC236}">
              <a16:creationId xmlns:a16="http://schemas.microsoft.com/office/drawing/2014/main" id="{9321F7F6-21D5-498C-B2D3-2C760F84FBB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230" name="PoljeZBesedilom 2">
          <a:extLst>
            <a:ext uri="{FF2B5EF4-FFF2-40B4-BE49-F238E27FC236}">
              <a16:creationId xmlns:a16="http://schemas.microsoft.com/office/drawing/2014/main" id="{8A564D14-7AAD-4F88-AD45-A34EA6D6302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231" name="PoljeZBesedilom 2">
          <a:extLst>
            <a:ext uri="{FF2B5EF4-FFF2-40B4-BE49-F238E27FC236}">
              <a16:creationId xmlns:a16="http://schemas.microsoft.com/office/drawing/2014/main" id="{5C16A937-A202-4446-A482-C297F464B48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232" name="PoljeZBesedilom 2">
          <a:extLst>
            <a:ext uri="{FF2B5EF4-FFF2-40B4-BE49-F238E27FC236}">
              <a16:creationId xmlns:a16="http://schemas.microsoft.com/office/drawing/2014/main" id="{77BE32DF-A266-40D2-A0A8-6A6A7FE16C67}"/>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233" name="PoljeZBesedilom 1232">
          <a:extLst>
            <a:ext uri="{FF2B5EF4-FFF2-40B4-BE49-F238E27FC236}">
              <a16:creationId xmlns:a16="http://schemas.microsoft.com/office/drawing/2014/main" id="{86B8F817-9B52-452A-AEC9-BD0867BD8196}"/>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234" name="PoljeZBesedilom 2">
          <a:extLst>
            <a:ext uri="{FF2B5EF4-FFF2-40B4-BE49-F238E27FC236}">
              <a16:creationId xmlns:a16="http://schemas.microsoft.com/office/drawing/2014/main" id="{DA1217F8-D6CE-45C2-B044-8A514BD100CC}"/>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235" name="PoljeZBesedilom 2">
          <a:extLst>
            <a:ext uri="{FF2B5EF4-FFF2-40B4-BE49-F238E27FC236}">
              <a16:creationId xmlns:a16="http://schemas.microsoft.com/office/drawing/2014/main" id="{E8420CF8-701E-479D-9E9D-A7BB42A15F5B}"/>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236" name="PoljeZBesedilom 2">
          <a:extLst>
            <a:ext uri="{FF2B5EF4-FFF2-40B4-BE49-F238E27FC236}">
              <a16:creationId xmlns:a16="http://schemas.microsoft.com/office/drawing/2014/main" id="{B6B87A85-5A4E-48AE-92FB-57AEF6B2851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237" name="PoljeZBesedilom 2">
          <a:extLst>
            <a:ext uri="{FF2B5EF4-FFF2-40B4-BE49-F238E27FC236}">
              <a16:creationId xmlns:a16="http://schemas.microsoft.com/office/drawing/2014/main" id="{A83AF34C-F684-40A7-AD9B-B365787F587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238" name="PoljeZBesedilom 2">
          <a:extLst>
            <a:ext uri="{FF2B5EF4-FFF2-40B4-BE49-F238E27FC236}">
              <a16:creationId xmlns:a16="http://schemas.microsoft.com/office/drawing/2014/main" id="{DFCB5F6B-B7D4-45C4-AA04-4C86B2690DEB}"/>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239" name="PoljeZBesedilom 1238">
          <a:extLst>
            <a:ext uri="{FF2B5EF4-FFF2-40B4-BE49-F238E27FC236}">
              <a16:creationId xmlns:a16="http://schemas.microsoft.com/office/drawing/2014/main" id="{03AE486F-FC9C-4304-B784-DA30CA94D41F}"/>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240" name="PoljeZBesedilom 2">
          <a:extLst>
            <a:ext uri="{FF2B5EF4-FFF2-40B4-BE49-F238E27FC236}">
              <a16:creationId xmlns:a16="http://schemas.microsoft.com/office/drawing/2014/main" id="{A3796507-EECE-4F59-8E42-81233C7AE483}"/>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241" name="PoljeZBesedilom 2">
          <a:extLst>
            <a:ext uri="{FF2B5EF4-FFF2-40B4-BE49-F238E27FC236}">
              <a16:creationId xmlns:a16="http://schemas.microsoft.com/office/drawing/2014/main" id="{1BFFD796-3C00-45BB-B5DC-DFE4C0399CEF}"/>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242" name="PoljeZBesedilom 2">
          <a:extLst>
            <a:ext uri="{FF2B5EF4-FFF2-40B4-BE49-F238E27FC236}">
              <a16:creationId xmlns:a16="http://schemas.microsoft.com/office/drawing/2014/main" id="{A8F9B63F-6277-412F-82BE-99AC0C60B30E}"/>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243" name="PoljeZBesedilom 2">
          <a:extLst>
            <a:ext uri="{FF2B5EF4-FFF2-40B4-BE49-F238E27FC236}">
              <a16:creationId xmlns:a16="http://schemas.microsoft.com/office/drawing/2014/main" id="{AB7BF201-6AFE-4C26-AB8F-1F9FCB637D80}"/>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1244" name="PoljeZBesedilom 1243">
          <a:extLst>
            <a:ext uri="{FF2B5EF4-FFF2-40B4-BE49-F238E27FC236}">
              <a16:creationId xmlns:a16="http://schemas.microsoft.com/office/drawing/2014/main" id="{810652A7-079F-4E36-9A99-DA8DA89C5805}"/>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1245" name="PoljeZBesedilom 2">
          <a:extLst>
            <a:ext uri="{FF2B5EF4-FFF2-40B4-BE49-F238E27FC236}">
              <a16:creationId xmlns:a16="http://schemas.microsoft.com/office/drawing/2014/main" id="{CB6E8202-4DB0-4F88-B5C3-475AF02118EC}"/>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1246" name="PoljeZBesedilom 2">
          <a:extLst>
            <a:ext uri="{FF2B5EF4-FFF2-40B4-BE49-F238E27FC236}">
              <a16:creationId xmlns:a16="http://schemas.microsoft.com/office/drawing/2014/main" id="{6AA3CCE0-2DD5-40EF-A818-8E3A2CB4D0DB}"/>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1247" name="PoljeZBesedilom 2">
          <a:extLst>
            <a:ext uri="{FF2B5EF4-FFF2-40B4-BE49-F238E27FC236}">
              <a16:creationId xmlns:a16="http://schemas.microsoft.com/office/drawing/2014/main" id="{D420EFBB-DC08-4552-8EA5-0B076FF75DA0}"/>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1248" name="PoljeZBesedilom 2">
          <a:extLst>
            <a:ext uri="{FF2B5EF4-FFF2-40B4-BE49-F238E27FC236}">
              <a16:creationId xmlns:a16="http://schemas.microsoft.com/office/drawing/2014/main" id="{04CE0EF1-37A4-4CC1-AA7D-FB504FFD5D90}"/>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49" name="PoljeZBesedilom 2">
          <a:extLst>
            <a:ext uri="{FF2B5EF4-FFF2-40B4-BE49-F238E27FC236}">
              <a16:creationId xmlns:a16="http://schemas.microsoft.com/office/drawing/2014/main" id="{07231792-C189-4C65-B5FA-E2A2EDC0693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50" name="PoljeZBesedilom 1249">
          <a:extLst>
            <a:ext uri="{FF2B5EF4-FFF2-40B4-BE49-F238E27FC236}">
              <a16:creationId xmlns:a16="http://schemas.microsoft.com/office/drawing/2014/main" id="{B59B35A4-D398-44FF-8A6B-1DE0831A07C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51" name="PoljeZBesedilom 2">
          <a:extLst>
            <a:ext uri="{FF2B5EF4-FFF2-40B4-BE49-F238E27FC236}">
              <a16:creationId xmlns:a16="http://schemas.microsoft.com/office/drawing/2014/main" id="{A6B4D309-6D3A-4388-8D80-561E742989D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52" name="PoljeZBesedilom 2">
          <a:extLst>
            <a:ext uri="{FF2B5EF4-FFF2-40B4-BE49-F238E27FC236}">
              <a16:creationId xmlns:a16="http://schemas.microsoft.com/office/drawing/2014/main" id="{9E6EDB97-D198-4A31-A3E1-3BDA7F6B21D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53" name="PoljeZBesedilom 2">
          <a:extLst>
            <a:ext uri="{FF2B5EF4-FFF2-40B4-BE49-F238E27FC236}">
              <a16:creationId xmlns:a16="http://schemas.microsoft.com/office/drawing/2014/main" id="{055A12AE-66D7-4E05-AF43-FAA8D288EBE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54" name="PoljeZBesedilom 2">
          <a:extLst>
            <a:ext uri="{FF2B5EF4-FFF2-40B4-BE49-F238E27FC236}">
              <a16:creationId xmlns:a16="http://schemas.microsoft.com/office/drawing/2014/main" id="{6435B579-29C4-4130-BCF8-7BCCC05144B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55" name="PoljeZBesedilom 2">
          <a:extLst>
            <a:ext uri="{FF2B5EF4-FFF2-40B4-BE49-F238E27FC236}">
              <a16:creationId xmlns:a16="http://schemas.microsoft.com/office/drawing/2014/main" id="{3EB491B0-9C04-49DD-A9E4-A2D0124FCA5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56" name="PoljeZBesedilom 1255">
          <a:extLst>
            <a:ext uri="{FF2B5EF4-FFF2-40B4-BE49-F238E27FC236}">
              <a16:creationId xmlns:a16="http://schemas.microsoft.com/office/drawing/2014/main" id="{EDA54671-F1E3-47BE-9567-1DC8B8F1868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57" name="PoljeZBesedilom 2">
          <a:extLst>
            <a:ext uri="{FF2B5EF4-FFF2-40B4-BE49-F238E27FC236}">
              <a16:creationId xmlns:a16="http://schemas.microsoft.com/office/drawing/2014/main" id="{98F8FCDA-73B9-4914-A9E2-E8EEF37E5D8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58" name="PoljeZBesedilom 2">
          <a:extLst>
            <a:ext uri="{FF2B5EF4-FFF2-40B4-BE49-F238E27FC236}">
              <a16:creationId xmlns:a16="http://schemas.microsoft.com/office/drawing/2014/main" id="{2AE46082-7860-412C-81D3-49F9E3EDBB6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59" name="PoljeZBesedilom 2">
          <a:extLst>
            <a:ext uri="{FF2B5EF4-FFF2-40B4-BE49-F238E27FC236}">
              <a16:creationId xmlns:a16="http://schemas.microsoft.com/office/drawing/2014/main" id="{3B08811E-1447-4A98-8D7A-FBB76549346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60" name="PoljeZBesedilom 2">
          <a:extLst>
            <a:ext uri="{FF2B5EF4-FFF2-40B4-BE49-F238E27FC236}">
              <a16:creationId xmlns:a16="http://schemas.microsoft.com/office/drawing/2014/main" id="{875A03F3-9AD5-464D-8411-FB2C1ED8335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61" name="PoljeZBesedilom 2">
          <a:extLst>
            <a:ext uri="{FF2B5EF4-FFF2-40B4-BE49-F238E27FC236}">
              <a16:creationId xmlns:a16="http://schemas.microsoft.com/office/drawing/2014/main" id="{0BE4C272-43E6-48BE-9317-C5FACC916AF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62" name="PoljeZBesedilom 1261">
          <a:extLst>
            <a:ext uri="{FF2B5EF4-FFF2-40B4-BE49-F238E27FC236}">
              <a16:creationId xmlns:a16="http://schemas.microsoft.com/office/drawing/2014/main" id="{B6799361-A585-4611-A946-575CCF364DF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63" name="PoljeZBesedilom 2">
          <a:extLst>
            <a:ext uri="{FF2B5EF4-FFF2-40B4-BE49-F238E27FC236}">
              <a16:creationId xmlns:a16="http://schemas.microsoft.com/office/drawing/2014/main" id="{10728252-2458-4D5B-8072-110A8EE502D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64" name="PoljeZBesedilom 2">
          <a:extLst>
            <a:ext uri="{FF2B5EF4-FFF2-40B4-BE49-F238E27FC236}">
              <a16:creationId xmlns:a16="http://schemas.microsoft.com/office/drawing/2014/main" id="{234237D6-6D44-4393-B24D-DD6722495A2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65" name="PoljeZBesedilom 2">
          <a:extLst>
            <a:ext uri="{FF2B5EF4-FFF2-40B4-BE49-F238E27FC236}">
              <a16:creationId xmlns:a16="http://schemas.microsoft.com/office/drawing/2014/main" id="{B2CE0A70-BBC8-4041-9A75-ED534A2FEBB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66" name="PoljeZBesedilom 2">
          <a:extLst>
            <a:ext uri="{FF2B5EF4-FFF2-40B4-BE49-F238E27FC236}">
              <a16:creationId xmlns:a16="http://schemas.microsoft.com/office/drawing/2014/main" id="{34319433-A9EA-403F-AD31-4BC554ECFF4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67" name="PoljeZBesedilom 2">
          <a:extLst>
            <a:ext uri="{FF2B5EF4-FFF2-40B4-BE49-F238E27FC236}">
              <a16:creationId xmlns:a16="http://schemas.microsoft.com/office/drawing/2014/main" id="{34D49E98-44E8-46CE-91B9-97117A69609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68" name="PoljeZBesedilom 1267">
          <a:extLst>
            <a:ext uri="{FF2B5EF4-FFF2-40B4-BE49-F238E27FC236}">
              <a16:creationId xmlns:a16="http://schemas.microsoft.com/office/drawing/2014/main" id="{387FC352-0A43-4E91-8452-58E36A86387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69" name="PoljeZBesedilom 2">
          <a:extLst>
            <a:ext uri="{FF2B5EF4-FFF2-40B4-BE49-F238E27FC236}">
              <a16:creationId xmlns:a16="http://schemas.microsoft.com/office/drawing/2014/main" id="{D936AE64-2053-4672-812B-E43BF5E794B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70" name="PoljeZBesedilom 2">
          <a:extLst>
            <a:ext uri="{FF2B5EF4-FFF2-40B4-BE49-F238E27FC236}">
              <a16:creationId xmlns:a16="http://schemas.microsoft.com/office/drawing/2014/main" id="{916C08AB-6886-408F-8E4D-3936E42918C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71" name="PoljeZBesedilom 2">
          <a:extLst>
            <a:ext uri="{FF2B5EF4-FFF2-40B4-BE49-F238E27FC236}">
              <a16:creationId xmlns:a16="http://schemas.microsoft.com/office/drawing/2014/main" id="{5E70B59D-4ACD-441B-BA05-4FF958D8A64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272" name="PoljeZBesedilom 2">
          <a:extLst>
            <a:ext uri="{FF2B5EF4-FFF2-40B4-BE49-F238E27FC236}">
              <a16:creationId xmlns:a16="http://schemas.microsoft.com/office/drawing/2014/main" id="{998E6F20-E09E-418F-B5BE-802E03B66F7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273" name="PoljeZBesedilom 2">
          <a:extLst>
            <a:ext uri="{FF2B5EF4-FFF2-40B4-BE49-F238E27FC236}">
              <a16:creationId xmlns:a16="http://schemas.microsoft.com/office/drawing/2014/main" id="{C9A2BB99-5683-4CC5-8BAF-A6CA5FE67C6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274" name="PoljeZBesedilom 1273">
          <a:extLst>
            <a:ext uri="{FF2B5EF4-FFF2-40B4-BE49-F238E27FC236}">
              <a16:creationId xmlns:a16="http://schemas.microsoft.com/office/drawing/2014/main" id="{227628D6-F0DF-4694-934C-5D58CDF3F94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275" name="PoljeZBesedilom 2">
          <a:extLst>
            <a:ext uri="{FF2B5EF4-FFF2-40B4-BE49-F238E27FC236}">
              <a16:creationId xmlns:a16="http://schemas.microsoft.com/office/drawing/2014/main" id="{8AE9DFFD-4BD1-41D7-A22E-57837CD49CD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276" name="PoljeZBesedilom 2">
          <a:extLst>
            <a:ext uri="{FF2B5EF4-FFF2-40B4-BE49-F238E27FC236}">
              <a16:creationId xmlns:a16="http://schemas.microsoft.com/office/drawing/2014/main" id="{5486B689-8D7D-4878-8D87-54597A921DB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277" name="PoljeZBesedilom 2">
          <a:extLst>
            <a:ext uri="{FF2B5EF4-FFF2-40B4-BE49-F238E27FC236}">
              <a16:creationId xmlns:a16="http://schemas.microsoft.com/office/drawing/2014/main" id="{81938980-E579-4558-84F5-212C3561643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278" name="PoljeZBesedilom 2">
          <a:extLst>
            <a:ext uri="{FF2B5EF4-FFF2-40B4-BE49-F238E27FC236}">
              <a16:creationId xmlns:a16="http://schemas.microsoft.com/office/drawing/2014/main" id="{6BEB5FC6-0F86-497E-8179-017A233DC9A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279" name="PoljeZBesedilom 2">
          <a:extLst>
            <a:ext uri="{FF2B5EF4-FFF2-40B4-BE49-F238E27FC236}">
              <a16:creationId xmlns:a16="http://schemas.microsoft.com/office/drawing/2014/main" id="{93567CC8-74CA-4C87-80E9-52D679B5761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280" name="PoljeZBesedilom 1279">
          <a:extLst>
            <a:ext uri="{FF2B5EF4-FFF2-40B4-BE49-F238E27FC236}">
              <a16:creationId xmlns:a16="http://schemas.microsoft.com/office/drawing/2014/main" id="{7782350B-E74C-4A58-B957-93B6ADDE3C2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281" name="PoljeZBesedilom 2">
          <a:extLst>
            <a:ext uri="{FF2B5EF4-FFF2-40B4-BE49-F238E27FC236}">
              <a16:creationId xmlns:a16="http://schemas.microsoft.com/office/drawing/2014/main" id="{24BD5A67-C59A-4DBE-BEA4-20566AE90A7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282" name="PoljeZBesedilom 2">
          <a:extLst>
            <a:ext uri="{FF2B5EF4-FFF2-40B4-BE49-F238E27FC236}">
              <a16:creationId xmlns:a16="http://schemas.microsoft.com/office/drawing/2014/main" id="{BF0656D9-77CD-4758-8D36-9CE4B93F48C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283" name="PoljeZBesedilom 2">
          <a:extLst>
            <a:ext uri="{FF2B5EF4-FFF2-40B4-BE49-F238E27FC236}">
              <a16:creationId xmlns:a16="http://schemas.microsoft.com/office/drawing/2014/main" id="{AAE3309D-94FF-4716-AA91-B0DE6AD8075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284" name="PoljeZBesedilom 2">
          <a:extLst>
            <a:ext uri="{FF2B5EF4-FFF2-40B4-BE49-F238E27FC236}">
              <a16:creationId xmlns:a16="http://schemas.microsoft.com/office/drawing/2014/main" id="{53E69121-AF06-46EB-9373-326599F980B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285" name="PoljeZBesedilom 2">
          <a:extLst>
            <a:ext uri="{FF2B5EF4-FFF2-40B4-BE49-F238E27FC236}">
              <a16:creationId xmlns:a16="http://schemas.microsoft.com/office/drawing/2014/main" id="{28FF772C-B74B-4F60-9221-66158A3D2362}"/>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286" name="PoljeZBesedilom 1285">
          <a:extLst>
            <a:ext uri="{FF2B5EF4-FFF2-40B4-BE49-F238E27FC236}">
              <a16:creationId xmlns:a16="http://schemas.microsoft.com/office/drawing/2014/main" id="{7ABCEB38-77B5-4F0E-B1FA-F8D7AD8A792D}"/>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287" name="PoljeZBesedilom 2">
          <a:extLst>
            <a:ext uri="{FF2B5EF4-FFF2-40B4-BE49-F238E27FC236}">
              <a16:creationId xmlns:a16="http://schemas.microsoft.com/office/drawing/2014/main" id="{5EC37A8F-6C6C-4022-9234-DCDC783CF78C}"/>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288" name="PoljeZBesedilom 2">
          <a:extLst>
            <a:ext uri="{FF2B5EF4-FFF2-40B4-BE49-F238E27FC236}">
              <a16:creationId xmlns:a16="http://schemas.microsoft.com/office/drawing/2014/main" id="{950C553C-D41D-4E9A-89D1-15B7927211D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289" name="PoljeZBesedilom 2">
          <a:extLst>
            <a:ext uri="{FF2B5EF4-FFF2-40B4-BE49-F238E27FC236}">
              <a16:creationId xmlns:a16="http://schemas.microsoft.com/office/drawing/2014/main" id="{5DD0F457-7BF3-415B-B3A6-A40AFA0DCA32}"/>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290" name="PoljeZBesedilom 2">
          <a:extLst>
            <a:ext uri="{FF2B5EF4-FFF2-40B4-BE49-F238E27FC236}">
              <a16:creationId xmlns:a16="http://schemas.microsoft.com/office/drawing/2014/main" id="{B79B776E-6E60-4FE5-B401-24174D0B4544}"/>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291" name="PoljeZBesedilom 2">
          <a:extLst>
            <a:ext uri="{FF2B5EF4-FFF2-40B4-BE49-F238E27FC236}">
              <a16:creationId xmlns:a16="http://schemas.microsoft.com/office/drawing/2014/main" id="{850AF8A1-8718-4EFF-BD36-A60CD8664910}"/>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292" name="PoljeZBesedilom 1291">
          <a:extLst>
            <a:ext uri="{FF2B5EF4-FFF2-40B4-BE49-F238E27FC236}">
              <a16:creationId xmlns:a16="http://schemas.microsoft.com/office/drawing/2014/main" id="{13A36E22-81FA-49AA-B75A-534077DE9A22}"/>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293" name="PoljeZBesedilom 2">
          <a:extLst>
            <a:ext uri="{FF2B5EF4-FFF2-40B4-BE49-F238E27FC236}">
              <a16:creationId xmlns:a16="http://schemas.microsoft.com/office/drawing/2014/main" id="{DD879072-F512-447A-A516-B4CBD2CCCBA7}"/>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294" name="PoljeZBesedilom 2">
          <a:extLst>
            <a:ext uri="{FF2B5EF4-FFF2-40B4-BE49-F238E27FC236}">
              <a16:creationId xmlns:a16="http://schemas.microsoft.com/office/drawing/2014/main" id="{1F487C7F-5DB4-4C17-8C5F-B521FA60C830}"/>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295" name="PoljeZBesedilom 2">
          <a:extLst>
            <a:ext uri="{FF2B5EF4-FFF2-40B4-BE49-F238E27FC236}">
              <a16:creationId xmlns:a16="http://schemas.microsoft.com/office/drawing/2014/main" id="{9A60582B-E69B-4B4A-A33C-C6E806048386}"/>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296" name="PoljeZBesedilom 2">
          <a:extLst>
            <a:ext uri="{FF2B5EF4-FFF2-40B4-BE49-F238E27FC236}">
              <a16:creationId xmlns:a16="http://schemas.microsoft.com/office/drawing/2014/main" id="{9CA13AD1-22AA-4A0A-B6F7-5055FD5C27ED}"/>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1297" name="PoljeZBesedilom 1296">
          <a:extLst>
            <a:ext uri="{FF2B5EF4-FFF2-40B4-BE49-F238E27FC236}">
              <a16:creationId xmlns:a16="http://schemas.microsoft.com/office/drawing/2014/main" id="{CD40AD71-3B58-49ED-AC17-40ACB6CC7EE9}"/>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1298" name="PoljeZBesedilom 2">
          <a:extLst>
            <a:ext uri="{FF2B5EF4-FFF2-40B4-BE49-F238E27FC236}">
              <a16:creationId xmlns:a16="http://schemas.microsoft.com/office/drawing/2014/main" id="{031407A5-6928-409E-915F-F25C40A557AF}"/>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1299" name="PoljeZBesedilom 2">
          <a:extLst>
            <a:ext uri="{FF2B5EF4-FFF2-40B4-BE49-F238E27FC236}">
              <a16:creationId xmlns:a16="http://schemas.microsoft.com/office/drawing/2014/main" id="{B79A9CCC-0DC7-4A4B-99DC-7D57DAA1575D}"/>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1300" name="PoljeZBesedilom 2">
          <a:extLst>
            <a:ext uri="{FF2B5EF4-FFF2-40B4-BE49-F238E27FC236}">
              <a16:creationId xmlns:a16="http://schemas.microsoft.com/office/drawing/2014/main" id="{C3191743-4749-4625-92C7-D096970C5315}"/>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1301" name="PoljeZBesedilom 2">
          <a:extLst>
            <a:ext uri="{FF2B5EF4-FFF2-40B4-BE49-F238E27FC236}">
              <a16:creationId xmlns:a16="http://schemas.microsoft.com/office/drawing/2014/main" id="{41971DA5-E1B0-4BCE-839F-919E73CF07DF}"/>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302" name="PoljeZBesedilom 2">
          <a:extLst>
            <a:ext uri="{FF2B5EF4-FFF2-40B4-BE49-F238E27FC236}">
              <a16:creationId xmlns:a16="http://schemas.microsoft.com/office/drawing/2014/main" id="{535855DB-B783-4BAE-A873-0E1A5B21690F}"/>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303" name="PoljeZBesedilom 1302">
          <a:extLst>
            <a:ext uri="{FF2B5EF4-FFF2-40B4-BE49-F238E27FC236}">
              <a16:creationId xmlns:a16="http://schemas.microsoft.com/office/drawing/2014/main" id="{34F92D54-BB58-4DC4-9710-5B11AE25CD5B}"/>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304" name="PoljeZBesedilom 2">
          <a:extLst>
            <a:ext uri="{FF2B5EF4-FFF2-40B4-BE49-F238E27FC236}">
              <a16:creationId xmlns:a16="http://schemas.microsoft.com/office/drawing/2014/main" id="{756C03C7-3948-4A58-AE44-590CF1BE2561}"/>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305" name="PoljeZBesedilom 2">
          <a:extLst>
            <a:ext uri="{FF2B5EF4-FFF2-40B4-BE49-F238E27FC236}">
              <a16:creationId xmlns:a16="http://schemas.microsoft.com/office/drawing/2014/main" id="{14A57477-F62F-4371-9C15-94B0B5969DBC}"/>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306" name="PoljeZBesedilom 2">
          <a:extLst>
            <a:ext uri="{FF2B5EF4-FFF2-40B4-BE49-F238E27FC236}">
              <a16:creationId xmlns:a16="http://schemas.microsoft.com/office/drawing/2014/main" id="{6201994D-0C32-400C-A377-8313DDBC71FC}"/>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307" name="PoljeZBesedilom 2">
          <a:extLst>
            <a:ext uri="{FF2B5EF4-FFF2-40B4-BE49-F238E27FC236}">
              <a16:creationId xmlns:a16="http://schemas.microsoft.com/office/drawing/2014/main" id="{43C73702-0DE8-4941-84AE-45386C5C02E3}"/>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308" name="PoljeZBesedilom 2">
          <a:extLst>
            <a:ext uri="{FF2B5EF4-FFF2-40B4-BE49-F238E27FC236}">
              <a16:creationId xmlns:a16="http://schemas.microsoft.com/office/drawing/2014/main" id="{C5293176-CB9C-44FC-A025-9919A8587473}"/>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309" name="PoljeZBesedilom 1308">
          <a:extLst>
            <a:ext uri="{FF2B5EF4-FFF2-40B4-BE49-F238E27FC236}">
              <a16:creationId xmlns:a16="http://schemas.microsoft.com/office/drawing/2014/main" id="{5FA8E772-4CD8-4A63-9686-8273131EB92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310" name="PoljeZBesedilom 2">
          <a:extLst>
            <a:ext uri="{FF2B5EF4-FFF2-40B4-BE49-F238E27FC236}">
              <a16:creationId xmlns:a16="http://schemas.microsoft.com/office/drawing/2014/main" id="{F5C9E9A5-6AC1-4AD5-862C-B798E4050F0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311" name="PoljeZBesedilom 2">
          <a:extLst>
            <a:ext uri="{FF2B5EF4-FFF2-40B4-BE49-F238E27FC236}">
              <a16:creationId xmlns:a16="http://schemas.microsoft.com/office/drawing/2014/main" id="{3969A46B-22F8-4D53-A8DC-B23CB4424C4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312" name="PoljeZBesedilom 2">
          <a:extLst>
            <a:ext uri="{FF2B5EF4-FFF2-40B4-BE49-F238E27FC236}">
              <a16:creationId xmlns:a16="http://schemas.microsoft.com/office/drawing/2014/main" id="{92A5979E-A481-4D65-A928-B1ED1A46AB6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313" name="PoljeZBesedilom 2">
          <a:extLst>
            <a:ext uri="{FF2B5EF4-FFF2-40B4-BE49-F238E27FC236}">
              <a16:creationId xmlns:a16="http://schemas.microsoft.com/office/drawing/2014/main" id="{43CF9631-C938-4434-A044-D9C36C96B84B}"/>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314" name="PoljeZBesedilom 2">
          <a:extLst>
            <a:ext uri="{FF2B5EF4-FFF2-40B4-BE49-F238E27FC236}">
              <a16:creationId xmlns:a16="http://schemas.microsoft.com/office/drawing/2014/main" id="{B1A7BA04-A869-483A-9085-BA5A0B7738E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315" name="PoljeZBesedilom 1314">
          <a:extLst>
            <a:ext uri="{FF2B5EF4-FFF2-40B4-BE49-F238E27FC236}">
              <a16:creationId xmlns:a16="http://schemas.microsoft.com/office/drawing/2014/main" id="{6B81858C-FEA5-4074-92D1-1B4E76AF7B9E}"/>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316" name="PoljeZBesedilom 2">
          <a:extLst>
            <a:ext uri="{FF2B5EF4-FFF2-40B4-BE49-F238E27FC236}">
              <a16:creationId xmlns:a16="http://schemas.microsoft.com/office/drawing/2014/main" id="{E469BD1D-5309-48DE-BB12-E6E8F8CF2061}"/>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317" name="PoljeZBesedilom 2">
          <a:extLst>
            <a:ext uri="{FF2B5EF4-FFF2-40B4-BE49-F238E27FC236}">
              <a16:creationId xmlns:a16="http://schemas.microsoft.com/office/drawing/2014/main" id="{18BA443B-D653-4CB1-8D3D-4E78EBDA1E9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318" name="PoljeZBesedilom 2">
          <a:extLst>
            <a:ext uri="{FF2B5EF4-FFF2-40B4-BE49-F238E27FC236}">
              <a16:creationId xmlns:a16="http://schemas.microsoft.com/office/drawing/2014/main" id="{6E5B0AC7-9B63-43EB-AF77-FE2F26EB383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319" name="PoljeZBesedilom 2">
          <a:extLst>
            <a:ext uri="{FF2B5EF4-FFF2-40B4-BE49-F238E27FC236}">
              <a16:creationId xmlns:a16="http://schemas.microsoft.com/office/drawing/2014/main" id="{96D962D3-B70B-4EEB-9081-6448E4D0BD1E}"/>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320" name="PoljeZBesedilom 2">
          <a:extLst>
            <a:ext uri="{FF2B5EF4-FFF2-40B4-BE49-F238E27FC236}">
              <a16:creationId xmlns:a16="http://schemas.microsoft.com/office/drawing/2014/main" id="{B45E769F-9C8F-4F25-AF70-F4DC0A142D3E}"/>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321" name="PoljeZBesedilom 1320">
          <a:extLst>
            <a:ext uri="{FF2B5EF4-FFF2-40B4-BE49-F238E27FC236}">
              <a16:creationId xmlns:a16="http://schemas.microsoft.com/office/drawing/2014/main" id="{E24F659B-1775-4889-9C3C-3CE0F125EE6E}"/>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322" name="PoljeZBesedilom 2">
          <a:extLst>
            <a:ext uri="{FF2B5EF4-FFF2-40B4-BE49-F238E27FC236}">
              <a16:creationId xmlns:a16="http://schemas.microsoft.com/office/drawing/2014/main" id="{C29DAE33-4D65-4856-8A93-45BD1E379F6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323" name="PoljeZBesedilom 2">
          <a:extLst>
            <a:ext uri="{FF2B5EF4-FFF2-40B4-BE49-F238E27FC236}">
              <a16:creationId xmlns:a16="http://schemas.microsoft.com/office/drawing/2014/main" id="{2C0414B5-D061-4C11-9EB2-20B3A854A94C}"/>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324" name="PoljeZBesedilom 2">
          <a:extLst>
            <a:ext uri="{FF2B5EF4-FFF2-40B4-BE49-F238E27FC236}">
              <a16:creationId xmlns:a16="http://schemas.microsoft.com/office/drawing/2014/main" id="{F8B53B0D-F2BA-402E-B952-6E629A1C43BC}"/>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325" name="PoljeZBesedilom 2">
          <a:extLst>
            <a:ext uri="{FF2B5EF4-FFF2-40B4-BE49-F238E27FC236}">
              <a16:creationId xmlns:a16="http://schemas.microsoft.com/office/drawing/2014/main" id="{4C2C01CB-8148-4D98-B080-248E2E18822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326" name="PoljeZBesedilom 2">
          <a:extLst>
            <a:ext uri="{FF2B5EF4-FFF2-40B4-BE49-F238E27FC236}">
              <a16:creationId xmlns:a16="http://schemas.microsoft.com/office/drawing/2014/main" id="{CF7FA9A9-56F0-40F7-9F44-3BA908A0166A}"/>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327" name="PoljeZBesedilom 1326">
          <a:extLst>
            <a:ext uri="{FF2B5EF4-FFF2-40B4-BE49-F238E27FC236}">
              <a16:creationId xmlns:a16="http://schemas.microsoft.com/office/drawing/2014/main" id="{6BC7275F-48B0-43F7-A106-93319132293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328" name="PoljeZBesedilom 2">
          <a:extLst>
            <a:ext uri="{FF2B5EF4-FFF2-40B4-BE49-F238E27FC236}">
              <a16:creationId xmlns:a16="http://schemas.microsoft.com/office/drawing/2014/main" id="{5CFDD983-0AA2-4605-86CF-F162AAE209BB}"/>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329" name="PoljeZBesedilom 2">
          <a:extLst>
            <a:ext uri="{FF2B5EF4-FFF2-40B4-BE49-F238E27FC236}">
              <a16:creationId xmlns:a16="http://schemas.microsoft.com/office/drawing/2014/main" id="{65B5FDF9-31B6-4D4E-887E-79393343F23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330" name="PoljeZBesedilom 2">
          <a:extLst>
            <a:ext uri="{FF2B5EF4-FFF2-40B4-BE49-F238E27FC236}">
              <a16:creationId xmlns:a16="http://schemas.microsoft.com/office/drawing/2014/main" id="{95A8D890-15CD-4BAB-B6F2-FCE7A8C7205C}"/>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331" name="PoljeZBesedilom 2">
          <a:extLst>
            <a:ext uri="{FF2B5EF4-FFF2-40B4-BE49-F238E27FC236}">
              <a16:creationId xmlns:a16="http://schemas.microsoft.com/office/drawing/2014/main" id="{BD3010B0-5322-425B-9097-4B9073B44701}"/>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332" name="PoljeZBesedilom 2">
          <a:extLst>
            <a:ext uri="{FF2B5EF4-FFF2-40B4-BE49-F238E27FC236}">
              <a16:creationId xmlns:a16="http://schemas.microsoft.com/office/drawing/2014/main" id="{AEB231D7-7039-4598-89AD-337D2793580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333" name="PoljeZBesedilom 1332">
          <a:extLst>
            <a:ext uri="{FF2B5EF4-FFF2-40B4-BE49-F238E27FC236}">
              <a16:creationId xmlns:a16="http://schemas.microsoft.com/office/drawing/2014/main" id="{2DFFB398-B6AF-4BAF-8012-F40384067CD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334" name="PoljeZBesedilom 2">
          <a:extLst>
            <a:ext uri="{FF2B5EF4-FFF2-40B4-BE49-F238E27FC236}">
              <a16:creationId xmlns:a16="http://schemas.microsoft.com/office/drawing/2014/main" id="{6A23EACE-5636-4EF6-B43C-39352AAE4F8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335" name="PoljeZBesedilom 2">
          <a:extLst>
            <a:ext uri="{FF2B5EF4-FFF2-40B4-BE49-F238E27FC236}">
              <a16:creationId xmlns:a16="http://schemas.microsoft.com/office/drawing/2014/main" id="{89892FD1-FF14-418E-A093-A78A43A2245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336" name="PoljeZBesedilom 2">
          <a:extLst>
            <a:ext uri="{FF2B5EF4-FFF2-40B4-BE49-F238E27FC236}">
              <a16:creationId xmlns:a16="http://schemas.microsoft.com/office/drawing/2014/main" id="{4E4069A2-31D4-43E0-84AC-985364A2539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337" name="PoljeZBesedilom 2">
          <a:extLst>
            <a:ext uri="{FF2B5EF4-FFF2-40B4-BE49-F238E27FC236}">
              <a16:creationId xmlns:a16="http://schemas.microsoft.com/office/drawing/2014/main" id="{495979F1-905C-46BF-A6AE-941FC5C94B8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338" name="PoljeZBesedilom 2">
          <a:extLst>
            <a:ext uri="{FF2B5EF4-FFF2-40B4-BE49-F238E27FC236}">
              <a16:creationId xmlns:a16="http://schemas.microsoft.com/office/drawing/2014/main" id="{4DDEAA18-91DE-4987-B985-BC843BFDAB2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339" name="PoljeZBesedilom 1338">
          <a:extLst>
            <a:ext uri="{FF2B5EF4-FFF2-40B4-BE49-F238E27FC236}">
              <a16:creationId xmlns:a16="http://schemas.microsoft.com/office/drawing/2014/main" id="{2DE64B96-ACC3-4EC4-BED3-FCFEFBDE234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340" name="PoljeZBesedilom 2">
          <a:extLst>
            <a:ext uri="{FF2B5EF4-FFF2-40B4-BE49-F238E27FC236}">
              <a16:creationId xmlns:a16="http://schemas.microsoft.com/office/drawing/2014/main" id="{B883F2CF-68F4-404C-9B5C-7F80555F193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341" name="PoljeZBesedilom 2">
          <a:extLst>
            <a:ext uri="{FF2B5EF4-FFF2-40B4-BE49-F238E27FC236}">
              <a16:creationId xmlns:a16="http://schemas.microsoft.com/office/drawing/2014/main" id="{864ED6D3-E8A8-4086-8DCA-FA922674D42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342" name="PoljeZBesedilom 2">
          <a:extLst>
            <a:ext uri="{FF2B5EF4-FFF2-40B4-BE49-F238E27FC236}">
              <a16:creationId xmlns:a16="http://schemas.microsoft.com/office/drawing/2014/main" id="{51D13ABD-48E9-43B5-A5C7-C8D95CD6C26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343" name="PoljeZBesedilom 2">
          <a:extLst>
            <a:ext uri="{FF2B5EF4-FFF2-40B4-BE49-F238E27FC236}">
              <a16:creationId xmlns:a16="http://schemas.microsoft.com/office/drawing/2014/main" id="{E0F0D0AD-784D-4212-85B2-6AE3C8B31D6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344" name="PoljeZBesedilom 2">
          <a:extLst>
            <a:ext uri="{FF2B5EF4-FFF2-40B4-BE49-F238E27FC236}">
              <a16:creationId xmlns:a16="http://schemas.microsoft.com/office/drawing/2014/main" id="{2A0678E9-BD18-4585-9942-1F61C6E1E21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345" name="PoljeZBesedilom 1344">
          <a:extLst>
            <a:ext uri="{FF2B5EF4-FFF2-40B4-BE49-F238E27FC236}">
              <a16:creationId xmlns:a16="http://schemas.microsoft.com/office/drawing/2014/main" id="{1A28069A-C8AD-4948-962A-E6D2DAC5AFA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346" name="PoljeZBesedilom 2">
          <a:extLst>
            <a:ext uri="{FF2B5EF4-FFF2-40B4-BE49-F238E27FC236}">
              <a16:creationId xmlns:a16="http://schemas.microsoft.com/office/drawing/2014/main" id="{80D0750A-B933-4C95-94F5-A723ABA29E76}"/>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347" name="PoljeZBesedilom 2">
          <a:extLst>
            <a:ext uri="{FF2B5EF4-FFF2-40B4-BE49-F238E27FC236}">
              <a16:creationId xmlns:a16="http://schemas.microsoft.com/office/drawing/2014/main" id="{626574ED-24BD-4311-9596-A8EDA0B13CA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348" name="PoljeZBesedilom 2">
          <a:extLst>
            <a:ext uri="{FF2B5EF4-FFF2-40B4-BE49-F238E27FC236}">
              <a16:creationId xmlns:a16="http://schemas.microsoft.com/office/drawing/2014/main" id="{60C0A8AF-8FCB-4D8E-9C6D-DA1C52F5FA7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349" name="PoljeZBesedilom 2">
          <a:extLst>
            <a:ext uri="{FF2B5EF4-FFF2-40B4-BE49-F238E27FC236}">
              <a16:creationId xmlns:a16="http://schemas.microsoft.com/office/drawing/2014/main" id="{D01E363A-E901-4219-A68E-24F058D4C67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350" name="PoljeZBesedilom 2">
          <a:extLst>
            <a:ext uri="{FF2B5EF4-FFF2-40B4-BE49-F238E27FC236}">
              <a16:creationId xmlns:a16="http://schemas.microsoft.com/office/drawing/2014/main" id="{139012B9-C959-45D7-94D0-B6C584444EE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351" name="PoljeZBesedilom 1350">
          <a:extLst>
            <a:ext uri="{FF2B5EF4-FFF2-40B4-BE49-F238E27FC236}">
              <a16:creationId xmlns:a16="http://schemas.microsoft.com/office/drawing/2014/main" id="{2CD08984-7B0A-4C4F-99CB-053B9A05CDF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352" name="PoljeZBesedilom 2">
          <a:extLst>
            <a:ext uri="{FF2B5EF4-FFF2-40B4-BE49-F238E27FC236}">
              <a16:creationId xmlns:a16="http://schemas.microsoft.com/office/drawing/2014/main" id="{21B31711-A1D4-454B-A6DE-AA2FFCE64D1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353" name="PoljeZBesedilom 2">
          <a:extLst>
            <a:ext uri="{FF2B5EF4-FFF2-40B4-BE49-F238E27FC236}">
              <a16:creationId xmlns:a16="http://schemas.microsoft.com/office/drawing/2014/main" id="{70583040-F006-40A2-AD63-DFEBA5A7582E}"/>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354" name="PoljeZBesedilom 2">
          <a:extLst>
            <a:ext uri="{FF2B5EF4-FFF2-40B4-BE49-F238E27FC236}">
              <a16:creationId xmlns:a16="http://schemas.microsoft.com/office/drawing/2014/main" id="{81BED1FD-349A-421E-A25A-8B599500264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355" name="PoljeZBesedilom 2">
          <a:extLst>
            <a:ext uri="{FF2B5EF4-FFF2-40B4-BE49-F238E27FC236}">
              <a16:creationId xmlns:a16="http://schemas.microsoft.com/office/drawing/2014/main" id="{F6E31479-DF4F-4D0E-940A-B4779C360AD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356" name="PoljeZBesedilom 1355">
          <a:extLst>
            <a:ext uri="{FF2B5EF4-FFF2-40B4-BE49-F238E27FC236}">
              <a16:creationId xmlns:a16="http://schemas.microsoft.com/office/drawing/2014/main" id="{F08C71E7-EDC4-4E75-96D6-AA35564C03DE}"/>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357" name="PoljeZBesedilom 2">
          <a:extLst>
            <a:ext uri="{FF2B5EF4-FFF2-40B4-BE49-F238E27FC236}">
              <a16:creationId xmlns:a16="http://schemas.microsoft.com/office/drawing/2014/main" id="{0A6D9D2D-86D1-4E9C-AB2F-93EBF79A2C86}"/>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358" name="PoljeZBesedilom 2">
          <a:extLst>
            <a:ext uri="{FF2B5EF4-FFF2-40B4-BE49-F238E27FC236}">
              <a16:creationId xmlns:a16="http://schemas.microsoft.com/office/drawing/2014/main" id="{94DCA9F0-4292-4554-96C5-3D91C389E61B}"/>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359" name="PoljeZBesedilom 2">
          <a:extLst>
            <a:ext uri="{FF2B5EF4-FFF2-40B4-BE49-F238E27FC236}">
              <a16:creationId xmlns:a16="http://schemas.microsoft.com/office/drawing/2014/main" id="{F760E096-5892-4516-A7F4-968B4C0E2C38}"/>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360" name="PoljeZBesedilom 2">
          <a:extLst>
            <a:ext uri="{FF2B5EF4-FFF2-40B4-BE49-F238E27FC236}">
              <a16:creationId xmlns:a16="http://schemas.microsoft.com/office/drawing/2014/main" id="{489145D3-E422-43C0-B12D-9F39404AD602}"/>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361" name="PoljeZBesedilom 2">
          <a:extLst>
            <a:ext uri="{FF2B5EF4-FFF2-40B4-BE49-F238E27FC236}">
              <a16:creationId xmlns:a16="http://schemas.microsoft.com/office/drawing/2014/main" id="{38577C44-BD6F-43FD-845B-52A0C754D5A3}"/>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362" name="PoljeZBesedilom 1361">
          <a:extLst>
            <a:ext uri="{FF2B5EF4-FFF2-40B4-BE49-F238E27FC236}">
              <a16:creationId xmlns:a16="http://schemas.microsoft.com/office/drawing/2014/main" id="{870AE83E-6DA0-437A-B542-8BFC6F7000A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363" name="PoljeZBesedilom 2">
          <a:extLst>
            <a:ext uri="{FF2B5EF4-FFF2-40B4-BE49-F238E27FC236}">
              <a16:creationId xmlns:a16="http://schemas.microsoft.com/office/drawing/2014/main" id="{26007A19-74B2-4466-B90F-59442A68D3C1}"/>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364" name="PoljeZBesedilom 2">
          <a:extLst>
            <a:ext uri="{FF2B5EF4-FFF2-40B4-BE49-F238E27FC236}">
              <a16:creationId xmlns:a16="http://schemas.microsoft.com/office/drawing/2014/main" id="{DEF543D5-08A5-4AE9-A410-13C5644772FB}"/>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365" name="PoljeZBesedilom 2">
          <a:extLst>
            <a:ext uri="{FF2B5EF4-FFF2-40B4-BE49-F238E27FC236}">
              <a16:creationId xmlns:a16="http://schemas.microsoft.com/office/drawing/2014/main" id="{D91304DE-EC86-454E-B935-C6A5BE06B1D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366" name="PoljeZBesedilom 2">
          <a:extLst>
            <a:ext uri="{FF2B5EF4-FFF2-40B4-BE49-F238E27FC236}">
              <a16:creationId xmlns:a16="http://schemas.microsoft.com/office/drawing/2014/main" id="{DFE41AFE-3CEF-4808-ABB4-64AD2E320C2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367" name="PoljeZBesedilom 2">
          <a:extLst>
            <a:ext uri="{FF2B5EF4-FFF2-40B4-BE49-F238E27FC236}">
              <a16:creationId xmlns:a16="http://schemas.microsoft.com/office/drawing/2014/main" id="{3CFB24A7-57B3-4A73-81F3-EDEC889BD4D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368" name="PoljeZBesedilom 1367">
          <a:extLst>
            <a:ext uri="{FF2B5EF4-FFF2-40B4-BE49-F238E27FC236}">
              <a16:creationId xmlns:a16="http://schemas.microsoft.com/office/drawing/2014/main" id="{74B4ED22-3288-45C5-8239-377B9F49D22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369" name="PoljeZBesedilom 2">
          <a:extLst>
            <a:ext uri="{FF2B5EF4-FFF2-40B4-BE49-F238E27FC236}">
              <a16:creationId xmlns:a16="http://schemas.microsoft.com/office/drawing/2014/main" id="{793F6949-9109-497B-805E-7332095AFA1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370" name="PoljeZBesedilom 2">
          <a:extLst>
            <a:ext uri="{FF2B5EF4-FFF2-40B4-BE49-F238E27FC236}">
              <a16:creationId xmlns:a16="http://schemas.microsoft.com/office/drawing/2014/main" id="{F3E21E8C-BDE0-4A4B-BB59-4C7AF273F99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371" name="PoljeZBesedilom 2">
          <a:extLst>
            <a:ext uri="{FF2B5EF4-FFF2-40B4-BE49-F238E27FC236}">
              <a16:creationId xmlns:a16="http://schemas.microsoft.com/office/drawing/2014/main" id="{4A7F27BA-5471-4F3A-B4A2-BEF4BF63479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372" name="PoljeZBesedilom 2">
          <a:extLst>
            <a:ext uri="{FF2B5EF4-FFF2-40B4-BE49-F238E27FC236}">
              <a16:creationId xmlns:a16="http://schemas.microsoft.com/office/drawing/2014/main" id="{02B7A6EC-F73D-4B07-899A-A21756AC3A3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373" name="PoljeZBesedilom 2">
          <a:extLst>
            <a:ext uri="{FF2B5EF4-FFF2-40B4-BE49-F238E27FC236}">
              <a16:creationId xmlns:a16="http://schemas.microsoft.com/office/drawing/2014/main" id="{C6327095-5B00-42CE-9556-4D8D700F86F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374" name="PoljeZBesedilom 1373">
          <a:extLst>
            <a:ext uri="{FF2B5EF4-FFF2-40B4-BE49-F238E27FC236}">
              <a16:creationId xmlns:a16="http://schemas.microsoft.com/office/drawing/2014/main" id="{E337F96B-F04D-439D-9A36-5702974494C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375" name="PoljeZBesedilom 2">
          <a:extLst>
            <a:ext uri="{FF2B5EF4-FFF2-40B4-BE49-F238E27FC236}">
              <a16:creationId xmlns:a16="http://schemas.microsoft.com/office/drawing/2014/main" id="{086B5AB8-2EBF-42E1-BB9F-F1DCD5483CD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376" name="PoljeZBesedilom 2">
          <a:extLst>
            <a:ext uri="{FF2B5EF4-FFF2-40B4-BE49-F238E27FC236}">
              <a16:creationId xmlns:a16="http://schemas.microsoft.com/office/drawing/2014/main" id="{387D0A97-8D86-4F91-9704-9446CFB0505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377" name="PoljeZBesedilom 2">
          <a:extLst>
            <a:ext uri="{FF2B5EF4-FFF2-40B4-BE49-F238E27FC236}">
              <a16:creationId xmlns:a16="http://schemas.microsoft.com/office/drawing/2014/main" id="{9B4B3244-4CE5-48DD-ABD4-F1D5A0FC359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378" name="PoljeZBesedilom 2">
          <a:extLst>
            <a:ext uri="{FF2B5EF4-FFF2-40B4-BE49-F238E27FC236}">
              <a16:creationId xmlns:a16="http://schemas.microsoft.com/office/drawing/2014/main" id="{DAE59501-793D-4AC4-B798-A431BB9A295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379" name="PoljeZBesedilom 2">
          <a:extLst>
            <a:ext uri="{FF2B5EF4-FFF2-40B4-BE49-F238E27FC236}">
              <a16:creationId xmlns:a16="http://schemas.microsoft.com/office/drawing/2014/main" id="{287D7D24-0518-4DA5-A08D-B9487F051D9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380" name="PoljeZBesedilom 1379">
          <a:extLst>
            <a:ext uri="{FF2B5EF4-FFF2-40B4-BE49-F238E27FC236}">
              <a16:creationId xmlns:a16="http://schemas.microsoft.com/office/drawing/2014/main" id="{B63B456D-2B9D-43CA-87E2-ACF70638976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381" name="PoljeZBesedilom 2">
          <a:extLst>
            <a:ext uri="{FF2B5EF4-FFF2-40B4-BE49-F238E27FC236}">
              <a16:creationId xmlns:a16="http://schemas.microsoft.com/office/drawing/2014/main" id="{AEE5A554-FCC0-4951-864D-57DE0228F904}"/>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382" name="PoljeZBesedilom 2">
          <a:extLst>
            <a:ext uri="{FF2B5EF4-FFF2-40B4-BE49-F238E27FC236}">
              <a16:creationId xmlns:a16="http://schemas.microsoft.com/office/drawing/2014/main" id="{1043456D-A6CF-4AEF-87A1-8601FDDCECE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383" name="PoljeZBesedilom 2">
          <a:extLst>
            <a:ext uri="{FF2B5EF4-FFF2-40B4-BE49-F238E27FC236}">
              <a16:creationId xmlns:a16="http://schemas.microsoft.com/office/drawing/2014/main" id="{20CDFAF3-22D1-4362-99AB-EE74022122F6}"/>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384" name="PoljeZBesedilom 2">
          <a:extLst>
            <a:ext uri="{FF2B5EF4-FFF2-40B4-BE49-F238E27FC236}">
              <a16:creationId xmlns:a16="http://schemas.microsoft.com/office/drawing/2014/main" id="{C620FACB-03E4-4E22-8818-605347C9398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385" name="PoljeZBesedilom 2">
          <a:extLst>
            <a:ext uri="{FF2B5EF4-FFF2-40B4-BE49-F238E27FC236}">
              <a16:creationId xmlns:a16="http://schemas.microsoft.com/office/drawing/2014/main" id="{CB4AEBB0-5445-4313-9EB8-19E03FD8459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386" name="PoljeZBesedilom 1385">
          <a:extLst>
            <a:ext uri="{FF2B5EF4-FFF2-40B4-BE49-F238E27FC236}">
              <a16:creationId xmlns:a16="http://schemas.microsoft.com/office/drawing/2014/main" id="{CC01D01B-81FD-44AF-AE91-53467E67424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387" name="PoljeZBesedilom 2">
          <a:extLst>
            <a:ext uri="{FF2B5EF4-FFF2-40B4-BE49-F238E27FC236}">
              <a16:creationId xmlns:a16="http://schemas.microsoft.com/office/drawing/2014/main" id="{3414972A-F636-45C7-B25A-5BB994F42C7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388" name="PoljeZBesedilom 2">
          <a:extLst>
            <a:ext uri="{FF2B5EF4-FFF2-40B4-BE49-F238E27FC236}">
              <a16:creationId xmlns:a16="http://schemas.microsoft.com/office/drawing/2014/main" id="{FC7186F3-78B4-4754-8393-3A6B18FD272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389" name="PoljeZBesedilom 2">
          <a:extLst>
            <a:ext uri="{FF2B5EF4-FFF2-40B4-BE49-F238E27FC236}">
              <a16:creationId xmlns:a16="http://schemas.microsoft.com/office/drawing/2014/main" id="{1030A1E0-A151-481C-BA19-F2EB74F32534}"/>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390" name="PoljeZBesedilom 2">
          <a:extLst>
            <a:ext uri="{FF2B5EF4-FFF2-40B4-BE49-F238E27FC236}">
              <a16:creationId xmlns:a16="http://schemas.microsoft.com/office/drawing/2014/main" id="{4FF7BC29-DEEF-432C-AA19-323C8BEE396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391" name="PoljeZBesedilom 1390">
          <a:extLst>
            <a:ext uri="{FF2B5EF4-FFF2-40B4-BE49-F238E27FC236}">
              <a16:creationId xmlns:a16="http://schemas.microsoft.com/office/drawing/2014/main" id="{65018807-D21A-4BC5-9C65-C0DE5AEAAA03}"/>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392" name="PoljeZBesedilom 2">
          <a:extLst>
            <a:ext uri="{FF2B5EF4-FFF2-40B4-BE49-F238E27FC236}">
              <a16:creationId xmlns:a16="http://schemas.microsoft.com/office/drawing/2014/main" id="{5C45DB51-7112-49A9-8B97-5D77172C937E}"/>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393" name="PoljeZBesedilom 2">
          <a:extLst>
            <a:ext uri="{FF2B5EF4-FFF2-40B4-BE49-F238E27FC236}">
              <a16:creationId xmlns:a16="http://schemas.microsoft.com/office/drawing/2014/main" id="{0894B58A-AA76-4E75-9F16-47100CBEC8BC}"/>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394" name="PoljeZBesedilom 2">
          <a:extLst>
            <a:ext uri="{FF2B5EF4-FFF2-40B4-BE49-F238E27FC236}">
              <a16:creationId xmlns:a16="http://schemas.microsoft.com/office/drawing/2014/main" id="{BD94CB5B-3679-461E-AD52-A8AD9FD8CB07}"/>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395" name="PoljeZBesedilom 2">
          <a:extLst>
            <a:ext uri="{FF2B5EF4-FFF2-40B4-BE49-F238E27FC236}">
              <a16:creationId xmlns:a16="http://schemas.microsoft.com/office/drawing/2014/main" id="{3BEEE70B-CC55-49E4-91A6-358CE99216B1}"/>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396" name="PoljeZBesedilom 2">
          <a:extLst>
            <a:ext uri="{FF2B5EF4-FFF2-40B4-BE49-F238E27FC236}">
              <a16:creationId xmlns:a16="http://schemas.microsoft.com/office/drawing/2014/main" id="{0E0BD7AD-E1B6-4854-AEE2-CF1CCECFE1A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397" name="PoljeZBesedilom 1396">
          <a:extLst>
            <a:ext uri="{FF2B5EF4-FFF2-40B4-BE49-F238E27FC236}">
              <a16:creationId xmlns:a16="http://schemas.microsoft.com/office/drawing/2014/main" id="{6404732A-A893-4A52-BC1C-8161F25862F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398" name="PoljeZBesedilom 2">
          <a:extLst>
            <a:ext uri="{FF2B5EF4-FFF2-40B4-BE49-F238E27FC236}">
              <a16:creationId xmlns:a16="http://schemas.microsoft.com/office/drawing/2014/main" id="{20E4860C-8A31-4387-BE4E-1F363724F00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399" name="PoljeZBesedilom 2">
          <a:extLst>
            <a:ext uri="{FF2B5EF4-FFF2-40B4-BE49-F238E27FC236}">
              <a16:creationId xmlns:a16="http://schemas.microsoft.com/office/drawing/2014/main" id="{0FE39A4B-4E70-4209-A6CB-DD96BE036FD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00" name="PoljeZBesedilom 2">
          <a:extLst>
            <a:ext uri="{FF2B5EF4-FFF2-40B4-BE49-F238E27FC236}">
              <a16:creationId xmlns:a16="http://schemas.microsoft.com/office/drawing/2014/main" id="{FF4F8FC7-17DB-4EA0-9B7D-CDB0F48E802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01" name="PoljeZBesedilom 2">
          <a:extLst>
            <a:ext uri="{FF2B5EF4-FFF2-40B4-BE49-F238E27FC236}">
              <a16:creationId xmlns:a16="http://schemas.microsoft.com/office/drawing/2014/main" id="{B9F10D00-3781-41CE-9C8E-BD62BC24889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02" name="PoljeZBesedilom 2">
          <a:extLst>
            <a:ext uri="{FF2B5EF4-FFF2-40B4-BE49-F238E27FC236}">
              <a16:creationId xmlns:a16="http://schemas.microsoft.com/office/drawing/2014/main" id="{8D1F39C4-9BD7-46E8-8DF6-09869C3ECBA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03" name="PoljeZBesedilom 1402">
          <a:extLst>
            <a:ext uri="{FF2B5EF4-FFF2-40B4-BE49-F238E27FC236}">
              <a16:creationId xmlns:a16="http://schemas.microsoft.com/office/drawing/2014/main" id="{9839826D-193D-4398-9CDA-CB8B93E2839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04" name="PoljeZBesedilom 2">
          <a:extLst>
            <a:ext uri="{FF2B5EF4-FFF2-40B4-BE49-F238E27FC236}">
              <a16:creationId xmlns:a16="http://schemas.microsoft.com/office/drawing/2014/main" id="{D4F8FB2D-F936-4C4C-A2FF-B01CAE8FB6C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05" name="PoljeZBesedilom 2">
          <a:extLst>
            <a:ext uri="{FF2B5EF4-FFF2-40B4-BE49-F238E27FC236}">
              <a16:creationId xmlns:a16="http://schemas.microsoft.com/office/drawing/2014/main" id="{EA7A2495-6DCC-4583-8D33-2184D116ABD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06" name="PoljeZBesedilom 2">
          <a:extLst>
            <a:ext uri="{FF2B5EF4-FFF2-40B4-BE49-F238E27FC236}">
              <a16:creationId xmlns:a16="http://schemas.microsoft.com/office/drawing/2014/main" id="{E8F38F23-E2C8-4E76-8C22-4D551472DF3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07" name="PoljeZBesedilom 2">
          <a:extLst>
            <a:ext uri="{FF2B5EF4-FFF2-40B4-BE49-F238E27FC236}">
              <a16:creationId xmlns:a16="http://schemas.microsoft.com/office/drawing/2014/main" id="{21314268-0B36-4176-9A81-0640C45E218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08" name="PoljeZBesedilom 2">
          <a:extLst>
            <a:ext uri="{FF2B5EF4-FFF2-40B4-BE49-F238E27FC236}">
              <a16:creationId xmlns:a16="http://schemas.microsoft.com/office/drawing/2014/main" id="{7E520A9C-872C-48C3-9303-99D10E4DA65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09" name="PoljeZBesedilom 1408">
          <a:extLst>
            <a:ext uri="{FF2B5EF4-FFF2-40B4-BE49-F238E27FC236}">
              <a16:creationId xmlns:a16="http://schemas.microsoft.com/office/drawing/2014/main" id="{83AF92B3-1A30-4DD8-919B-458732CA254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10" name="PoljeZBesedilom 2">
          <a:extLst>
            <a:ext uri="{FF2B5EF4-FFF2-40B4-BE49-F238E27FC236}">
              <a16:creationId xmlns:a16="http://schemas.microsoft.com/office/drawing/2014/main" id="{0403BBA6-4CD7-423D-973F-A2C3DED18C8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11" name="PoljeZBesedilom 2">
          <a:extLst>
            <a:ext uri="{FF2B5EF4-FFF2-40B4-BE49-F238E27FC236}">
              <a16:creationId xmlns:a16="http://schemas.microsoft.com/office/drawing/2014/main" id="{446011BC-93FE-4E61-AA48-08A78D4730D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12" name="PoljeZBesedilom 2">
          <a:extLst>
            <a:ext uri="{FF2B5EF4-FFF2-40B4-BE49-F238E27FC236}">
              <a16:creationId xmlns:a16="http://schemas.microsoft.com/office/drawing/2014/main" id="{4BCF3BDE-11A8-4B1B-86F4-51BE95DD1BE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13" name="PoljeZBesedilom 2">
          <a:extLst>
            <a:ext uri="{FF2B5EF4-FFF2-40B4-BE49-F238E27FC236}">
              <a16:creationId xmlns:a16="http://schemas.microsoft.com/office/drawing/2014/main" id="{640A52AA-5584-4587-AA74-C671894BC78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14" name="PoljeZBesedilom 2">
          <a:extLst>
            <a:ext uri="{FF2B5EF4-FFF2-40B4-BE49-F238E27FC236}">
              <a16:creationId xmlns:a16="http://schemas.microsoft.com/office/drawing/2014/main" id="{568C292F-1EB9-4594-92D3-F9701C81718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15" name="PoljeZBesedilom 1414">
          <a:extLst>
            <a:ext uri="{FF2B5EF4-FFF2-40B4-BE49-F238E27FC236}">
              <a16:creationId xmlns:a16="http://schemas.microsoft.com/office/drawing/2014/main" id="{97FD87CA-2FD8-4CDC-9888-65984142F62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16" name="PoljeZBesedilom 2">
          <a:extLst>
            <a:ext uri="{FF2B5EF4-FFF2-40B4-BE49-F238E27FC236}">
              <a16:creationId xmlns:a16="http://schemas.microsoft.com/office/drawing/2014/main" id="{3E5D0776-6EA8-4CEB-B6BD-A22BE3A3F1F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17" name="PoljeZBesedilom 2">
          <a:extLst>
            <a:ext uri="{FF2B5EF4-FFF2-40B4-BE49-F238E27FC236}">
              <a16:creationId xmlns:a16="http://schemas.microsoft.com/office/drawing/2014/main" id="{4F72181C-F3C6-4B8E-AD5D-7892CF250FC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18" name="PoljeZBesedilom 2">
          <a:extLst>
            <a:ext uri="{FF2B5EF4-FFF2-40B4-BE49-F238E27FC236}">
              <a16:creationId xmlns:a16="http://schemas.microsoft.com/office/drawing/2014/main" id="{1485E7D3-4036-4721-AA87-7C366984FF7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19" name="PoljeZBesedilom 2">
          <a:extLst>
            <a:ext uri="{FF2B5EF4-FFF2-40B4-BE49-F238E27FC236}">
              <a16:creationId xmlns:a16="http://schemas.microsoft.com/office/drawing/2014/main" id="{7D4CD375-0EFB-4EE3-8DD9-0F87B61899C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20" name="PoljeZBesedilom 2">
          <a:extLst>
            <a:ext uri="{FF2B5EF4-FFF2-40B4-BE49-F238E27FC236}">
              <a16:creationId xmlns:a16="http://schemas.microsoft.com/office/drawing/2014/main" id="{69B14E87-4ACC-4751-B124-2B2B4197FB3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21" name="PoljeZBesedilom 1420">
          <a:extLst>
            <a:ext uri="{FF2B5EF4-FFF2-40B4-BE49-F238E27FC236}">
              <a16:creationId xmlns:a16="http://schemas.microsoft.com/office/drawing/2014/main" id="{838A0DDC-3FDE-4CA1-B70D-5434828E731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22" name="PoljeZBesedilom 2">
          <a:extLst>
            <a:ext uri="{FF2B5EF4-FFF2-40B4-BE49-F238E27FC236}">
              <a16:creationId xmlns:a16="http://schemas.microsoft.com/office/drawing/2014/main" id="{60EEE5D3-C50A-4C11-B859-6C446EB5C37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23" name="PoljeZBesedilom 2">
          <a:extLst>
            <a:ext uri="{FF2B5EF4-FFF2-40B4-BE49-F238E27FC236}">
              <a16:creationId xmlns:a16="http://schemas.microsoft.com/office/drawing/2014/main" id="{FA611146-361C-48CE-B4C0-3597CA907E1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24" name="PoljeZBesedilom 2">
          <a:extLst>
            <a:ext uri="{FF2B5EF4-FFF2-40B4-BE49-F238E27FC236}">
              <a16:creationId xmlns:a16="http://schemas.microsoft.com/office/drawing/2014/main" id="{D0391868-6730-4A26-BF8F-A15C6AAE260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25" name="PoljeZBesedilom 2">
          <a:extLst>
            <a:ext uri="{FF2B5EF4-FFF2-40B4-BE49-F238E27FC236}">
              <a16:creationId xmlns:a16="http://schemas.microsoft.com/office/drawing/2014/main" id="{7784886D-46C0-4A18-9244-FC0EBE515B0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26" name="PoljeZBesedilom 2">
          <a:extLst>
            <a:ext uri="{FF2B5EF4-FFF2-40B4-BE49-F238E27FC236}">
              <a16:creationId xmlns:a16="http://schemas.microsoft.com/office/drawing/2014/main" id="{8FB2F656-012B-4A48-B1D7-0C772B48C5A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27" name="PoljeZBesedilom 1426">
          <a:extLst>
            <a:ext uri="{FF2B5EF4-FFF2-40B4-BE49-F238E27FC236}">
              <a16:creationId xmlns:a16="http://schemas.microsoft.com/office/drawing/2014/main" id="{BBC00AF9-C9D8-44A2-9A6F-A98ED13AD50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28" name="PoljeZBesedilom 2">
          <a:extLst>
            <a:ext uri="{FF2B5EF4-FFF2-40B4-BE49-F238E27FC236}">
              <a16:creationId xmlns:a16="http://schemas.microsoft.com/office/drawing/2014/main" id="{45EF1F9A-F98B-4254-91F7-1E95EC72960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29" name="PoljeZBesedilom 2">
          <a:extLst>
            <a:ext uri="{FF2B5EF4-FFF2-40B4-BE49-F238E27FC236}">
              <a16:creationId xmlns:a16="http://schemas.microsoft.com/office/drawing/2014/main" id="{82C2842A-2804-438E-A016-D9A94D21DCB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30" name="PoljeZBesedilom 2">
          <a:extLst>
            <a:ext uri="{FF2B5EF4-FFF2-40B4-BE49-F238E27FC236}">
              <a16:creationId xmlns:a16="http://schemas.microsoft.com/office/drawing/2014/main" id="{0D5CCA9F-A319-4D93-96CF-63423D1CC4D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31" name="PoljeZBesedilom 2">
          <a:extLst>
            <a:ext uri="{FF2B5EF4-FFF2-40B4-BE49-F238E27FC236}">
              <a16:creationId xmlns:a16="http://schemas.microsoft.com/office/drawing/2014/main" id="{E8C88E52-9323-4372-9C94-8CC3D750A48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432" name="PoljeZBesedilom 2">
          <a:extLst>
            <a:ext uri="{FF2B5EF4-FFF2-40B4-BE49-F238E27FC236}">
              <a16:creationId xmlns:a16="http://schemas.microsoft.com/office/drawing/2014/main" id="{853647DF-7FBD-4A8F-8DB0-4A7CBF7ECD9B}"/>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433" name="PoljeZBesedilom 1432">
          <a:extLst>
            <a:ext uri="{FF2B5EF4-FFF2-40B4-BE49-F238E27FC236}">
              <a16:creationId xmlns:a16="http://schemas.microsoft.com/office/drawing/2014/main" id="{6AEF74B6-C7D9-4B0E-8DDD-ABE41D6D66B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434" name="PoljeZBesedilom 2">
          <a:extLst>
            <a:ext uri="{FF2B5EF4-FFF2-40B4-BE49-F238E27FC236}">
              <a16:creationId xmlns:a16="http://schemas.microsoft.com/office/drawing/2014/main" id="{C9566191-CC45-496A-9F31-8F59041E8782}"/>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435" name="PoljeZBesedilom 2">
          <a:extLst>
            <a:ext uri="{FF2B5EF4-FFF2-40B4-BE49-F238E27FC236}">
              <a16:creationId xmlns:a16="http://schemas.microsoft.com/office/drawing/2014/main" id="{9F93F936-35FE-4994-BE6E-CD3ADC7850DB}"/>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436" name="PoljeZBesedilom 2">
          <a:extLst>
            <a:ext uri="{FF2B5EF4-FFF2-40B4-BE49-F238E27FC236}">
              <a16:creationId xmlns:a16="http://schemas.microsoft.com/office/drawing/2014/main" id="{5130D64D-5C20-41D7-837F-59AB8E725328}"/>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437" name="PoljeZBesedilom 2">
          <a:extLst>
            <a:ext uri="{FF2B5EF4-FFF2-40B4-BE49-F238E27FC236}">
              <a16:creationId xmlns:a16="http://schemas.microsoft.com/office/drawing/2014/main" id="{6B7BA9D8-84F6-4E08-9CB0-2E596CAD317D}"/>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38" name="PoljeZBesedilom 2">
          <a:extLst>
            <a:ext uri="{FF2B5EF4-FFF2-40B4-BE49-F238E27FC236}">
              <a16:creationId xmlns:a16="http://schemas.microsoft.com/office/drawing/2014/main" id="{D9E0336B-AF12-4853-92B6-49F8F194814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39" name="PoljeZBesedilom 1438">
          <a:extLst>
            <a:ext uri="{FF2B5EF4-FFF2-40B4-BE49-F238E27FC236}">
              <a16:creationId xmlns:a16="http://schemas.microsoft.com/office/drawing/2014/main" id="{1F6BFF0C-879C-49B8-8CA0-0923EDE3F3D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40" name="PoljeZBesedilom 2">
          <a:extLst>
            <a:ext uri="{FF2B5EF4-FFF2-40B4-BE49-F238E27FC236}">
              <a16:creationId xmlns:a16="http://schemas.microsoft.com/office/drawing/2014/main" id="{3045879F-4F18-4D93-82A0-03363512850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41" name="PoljeZBesedilom 2">
          <a:extLst>
            <a:ext uri="{FF2B5EF4-FFF2-40B4-BE49-F238E27FC236}">
              <a16:creationId xmlns:a16="http://schemas.microsoft.com/office/drawing/2014/main" id="{E9F5CD72-310B-4D2F-B1DE-7F8CF6CFBFA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42" name="PoljeZBesedilom 2">
          <a:extLst>
            <a:ext uri="{FF2B5EF4-FFF2-40B4-BE49-F238E27FC236}">
              <a16:creationId xmlns:a16="http://schemas.microsoft.com/office/drawing/2014/main" id="{6D073DEF-B7B6-4D85-A379-6D3CF7C3514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43" name="PoljeZBesedilom 2">
          <a:extLst>
            <a:ext uri="{FF2B5EF4-FFF2-40B4-BE49-F238E27FC236}">
              <a16:creationId xmlns:a16="http://schemas.microsoft.com/office/drawing/2014/main" id="{5B7E05DB-05BC-4200-BEBD-9A99EB94E89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44" name="PoljeZBesedilom 2">
          <a:extLst>
            <a:ext uri="{FF2B5EF4-FFF2-40B4-BE49-F238E27FC236}">
              <a16:creationId xmlns:a16="http://schemas.microsoft.com/office/drawing/2014/main" id="{75E4E51B-E544-4EC2-BD87-EF449930595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45" name="PoljeZBesedilom 1444">
          <a:extLst>
            <a:ext uri="{FF2B5EF4-FFF2-40B4-BE49-F238E27FC236}">
              <a16:creationId xmlns:a16="http://schemas.microsoft.com/office/drawing/2014/main" id="{56E0D007-DF03-46D2-A92C-F486D131D30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46" name="PoljeZBesedilom 2">
          <a:extLst>
            <a:ext uri="{FF2B5EF4-FFF2-40B4-BE49-F238E27FC236}">
              <a16:creationId xmlns:a16="http://schemas.microsoft.com/office/drawing/2014/main" id="{1D75B905-3240-485D-990D-78A3141B828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47" name="PoljeZBesedilom 2">
          <a:extLst>
            <a:ext uri="{FF2B5EF4-FFF2-40B4-BE49-F238E27FC236}">
              <a16:creationId xmlns:a16="http://schemas.microsoft.com/office/drawing/2014/main" id="{EEEFCAB2-4A6D-45C7-883C-13550256B18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48" name="PoljeZBesedilom 2">
          <a:extLst>
            <a:ext uri="{FF2B5EF4-FFF2-40B4-BE49-F238E27FC236}">
              <a16:creationId xmlns:a16="http://schemas.microsoft.com/office/drawing/2014/main" id="{AE2A03E2-72D9-4520-9CDE-DD5EADFF36E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449" name="PoljeZBesedilom 2">
          <a:extLst>
            <a:ext uri="{FF2B5EF4-FFF2-40B4-BE49-F238E27FC236}">
              <a16:creationId xmlns:a16="http://schemas.microsoft.com/office/drawing/2014/main" id="{A9CFE2C3-1026-49DB-8125-6792EC8E2C8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450" name="PoljeZBesedilom 2">
          <a:extLst>
            <a:ext uri="{FF2B5EF4-FFF2-40B4-BE49-F238E27FC236}">
              <a16:creationId xmlns:a16="http://schemas.microsoft.com/office/drawing/2014/main" id="{BC886487-438D-4430-8533-A70906C904D5}"/>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451" name="PoljeZBesedilom 1450">
          <a:extLst>
            <a:ext uri="{FF2B5EF4-FFF2-40B4-BE49-F238E27FC236}">
              <a16:creationId xmlns:a16="http://schemas.microsoft.com/office/drawing/2014/main" id="{FF9CDC7C-6193-4F5E-9B8C-62E72A1D27A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452" name="PoljeZBesedilom 2">
          <a:extLst>
            <a:ext uri="{FF2B5EF4-FFF2-40B4-BE49-F238E27FC236}">
              <a16:creationId xmlns:a16="http://schemas.microsoft.com/office/drawing/2014/main" id="{6112E09B-F1FE-4EE2-AEFB-2A327876FF7D}"/>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453" name="PoljeZBesedilom 2">
          <a:extLst>
            <a:ext uri="{FF2B5EF4-FFF2-40B4-BE49-F238E27FC236}">
              <a16:creationId xmlns:a16="http://schemas.microsoft.com/office/drawing/2014/main" id="{9B523CB4-7CF7-4684-B808-C6DAE57F4815}"/>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454" name="PoljeZBesedilom 2">
          <a:extLst>
            <a:ext uri="{FF2B5EF4-FFF2-40B4-BE49-F238E27FC236}">
              <a16:creationId xmlns:a16="http://schemas.microsoft.com/office/drawing/2014/main" id="{47F35F62-3CB4-4F02-9ABA-38381D58FB8A}"/>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455" name="PoljeZBesedilom 2">
          <a:extLst>
            <a:ext uri="{FF2B5EF4-FFF2-40B4-BE49-F238E27FC236}">
              <a16:creationId xmlns:a16="http://schemas.microsoft.com/office/drawing/2014/main" id="{BEE8A7DA-44CB-4F37-892D-82F7A4283BB6}"/>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456" name="PoljeZBesedilom 2">
          <a:extLst>
            <a:ext uri="{FF2B5EF4-FFF2-40B4-BE49-F238E27FC236}">
              <a16:creationId xmlns:a16="http://schemas.microsoft.com/office/drawing/2014/main" id="{8CC9EE86-7C6E-43DE-BF5A-7B59A909EB4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457" name="PoljeZBesedilom 1456">
          <a:extLst>
            <a:ext uri="{FF2B5EF4-FFF2-40B4-BE49-F238E27FC236}">
              <a16:creationId xmlns:a16="http://schemas.microsoft.com/office/drawing/2014/main" id="{179685C3-753C-4FDE-9AED-A86E13C49C9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458" name="PoljeZBesedilom 2">
          <a:extLst>
            <a:ext uri="{FF2B5EF4-FFF2-40B4-BE49-F238E27FC236}">
              <a16:creationId xmlns:a16="http://schemas.microsoft.com/office/drawing/2014/main" id="{1E8C3406-A14A-417E-9C82-E63AFA52252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459" name="PoljeZBesedilom 2">
          <a:extLst>
            <a:ext uri="{FF2B5EF4-FFF2-40B4-BE49-F238E27FC236}">
              <a16:creationId xmlns:a16="http://schemas.microsoft.com/office/drawing/2014/main" id="{68647027-1669-4BF6-9ECF-024200C8F4C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460" name="PoljeZBesedilom 2">
          <a:extLst>
            <a:ext uri="{FF2B5EF4-FFF2-40B4-BE49-F238E27FC236}">
              <a16:creationId xmlns:a16="http://schemas.microsoft.com/office/drawing/2014/main" id="{0BA3174A-7BCC-4F67-B2E8-8AE9559AA77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461" name="PoljeZBesedilom 2">
          <a:extLst>
            <a:ext uri="{FF2B5EF4-FFF2-40B4-BE49-F238E27FC236}">
              <a16:creationId xmlns:a16="http://schemas.microsoft.com/office/drawing/2014/main" id="{A4C1A040-781C-400D-A4F7-C165A91DFDC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462" name="PoljeZBesedilom 1461">
          <a:extLst>
            <a:ext uri="{FF2B5EF4-FFF2-40B4-BE49-F238E27FC236}">
              <a16:creationId xmlns:a16="http://schemas.microsoft.com/office/drawing/2014/main" id="{D28F6C42-8284-408F-940E-36F758584833}"/>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463" name="PoljeZBesedilom 2">
          <a:extLst>
            <a:ext uri="{FF2B5EF4-FFF2-40B4-BE49-F238E27FC236}">
              <a16:creationId xmlns:a16="http://schemas.microsoft.com/office/drawing/2014/main" id="{723610D2-8553-4298-B323-5E0C48EC357F}"/>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464" name="PoljeZBesedilom 2">
          <a:extLst>
            <a:ext uri="{FF2B5EF4-FFF2-40B4-BE49-F238E27FC236}">
              <a16:creationId xmlns:a16="http://schemas.microsoft.com/office/drawing/2014/main" id="{EF56C383-F2E4-4B72-875F-54D6D0DBE56D}"/>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465" name="PoljeZBesedilom 2">
          <a:extLst>
            <a:ext uri="{FF2B5EF4-FFF2-40B4-BE49-F238E27FC236}">
              <a16:creationId xmlns:a16="http://schemas.microsoft.com/office/drawing/2014/main" id="{65A7CEF7-27B0-48F6-84BE-38DF5B3EF230}"/>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466" name="PoljeZBesedilom 2">
          <a:extLst>
            <a:ext uri="{FF2B5EF4-FFF2-40B4-BE49-F238E27FC236}">
              <a16:creationId xmlns:a16="http://schemas.microsoft.com/office/drawing/2014/main" id="{86119F70-6453-44BF-A422-FD5A2E49BFF0}"/>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467" name="PoljeZBesedilom 2">
          <a:extLst>
            <a:ext uri="{FF2B5EF4-FFF2-40B4-BE49-F238E27FC236}">
              <a16:creationId xmlns:a16="http://schemas.microsoft.com/office/drawing/2014/main" id="{FB0F86A5-9B1B-4029-B04E-9037208455E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468" name="PoljeZBesedilom 1467">
          <a:extLst>
            <a:ext uri="{FF2B5EF4-FFF2-40B4-BE49-F238E27FC236}">
              <a16:creationId xmlns:a16="http://schemas.microsoft.com/office/drawing/2014/main" id="{1703B332-881B-4326-9171-4FC8F143517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469" name="PoljeZBesedilom 2">
          <a:extLst>
            <a:ext uri="{FF2B5EF4-FFF2-40B4-BE49-F238E27FC236}">
              <a16:creationId xmlns:a16="http://schemas.microsoft.com/office/drawing/2014/main" id="{88F0A0B0-42E9-4D05-AA73-431C484AB92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470" name="PoljeZBesedilom 2">
          <a:extLst>
            <a:ext uri="{FF2B5EF4-FFF2-40B4-BE49-F238E27FC236}">
              <a16:creationId xmlns:a16="http://schemas.microsoft.com/office/drawing/2014/main" id="{A3E2B481-BC9F-4820-987E-AEA9EF182AD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471" name="PoljeZBesedilom 2">
          <a:extLst>
            <a:ext uri="{FF2B5EF4-FFF2-40B4-BE49-F238E27FC236}">
              <a16:creationId xmlns:a16="http://schemas.microsoft.com/office/drawing/2014/main" id="{26AAB177-28A0-421A-9256-706895787D4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472" name="PoljeZBesedilom 2">
          <a:extLst>
            <a:ext uri="{FF2B5EF4-FFF2-40B4-BE49-F238E27FC236}">
              <a16:creationId xmlns:a16="http://schemas.microsoft.com/office/drawing/2014/main" id="{A8712639-9340-462E-B1A9-E5BA2D1FE44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473" name="PoljeZBesedilom 1472">
          <a:extLst>
            <a:ext uri="{FF2B5EF4-FFF2-40B4-BE49-F238E27FC236}">
              <a16:creationId xmlns:a16="http://schemas.microsoft.com/office/drawing/2014/main" id="{6E69589C-FA8E-4B76-93CD-ECF63CB12AA9}"/>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474" name="PoljeZBesedilom 2">
          <a:extLst>
            <a:ext uri="{FF2B5EF4-FFF2-40B4-BE49-F238E27FC236}">
              <a16:creationId xmlns:a16="http://schemas.microsoft.com/office/drawing/2014/main" id="{D8C78715-C4A0-4D80-9E61-87E0C1B40BC9}"/>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475" name="PoljeZBesedilom 2">
          <a:extLst>
            <a:ext uri="{FF2B5EF4-FFF2-40B4-BE49-F238E27FC236}">
              <a16:creationId xmlns:a16="http://schemas.microsoft.com/office/drawing/2014/main" id="{48DEA573-C608-4862-80B5-03E6A9C120BE}"/>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476" name="PoljeZBesedilom 2">
          <a:extLst>
            <a:ext uri="{FF2B5EF4-FFF2-40B4-BE49-F238E27FC236}">
              <a16:creationId xmlns:a16="http://schemas.microsoft.com/office/drawing/2014/main" id="{156C5CBA-8CE3-464A-9B77-CD746D4F359B}"/>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477" name="PoljeZBesedilom 2">
          <a:extLst>
            <a:ext uri="{FF2B5EF4-FFF2-40B4-BE49-F238E27FC236}">
              <a16:creationId xmlns:a16="http://schemas.microsoft.com/office/drawing/2014/main" id="{D6FF23F8-C283-48DB-938C-ED5AF44FAFE9}"/>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478" name="PoljeZBesedilom 2">
          <a:extLst>
            <a:ext uri="{FF2B5EF4-FFF2-40B4-BE49-F238E27FC236}">
              <a16:creationId xmlns:a16="http://schemas.microsoft.com/office/drawing/2014/main" id="{1C6D2161-B170-4820-9311-7927E85F506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479" name="PoljeZBesedilom 1478">
          <a:extLst>
            <a:ext uri="{FF2B5EF4-FFF2-40B4-BE49-F238E27FC236}">
              <a16:creationId xmlns:a16="http://schemas.microsoft.com/office/drawing/2014/main" id="{186392EE-97A8-4445-BAD7-7E2BBE9ACF5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480" name="PoljeZBesedilom 2">
          <a:extLst>
            <a:ext uri="{FF2B5EF4-FFF2-40B4-BE49-F238E27FC236}">
              <a16:creationId xmlns:a16="http://schemas.microsoft.com/office/drawing/2014/main" id="{F5965C7D-2534-403C-B49A-32545120BF2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481" name="PoljeZBesedilom 2">
          <a:extLst>
            <a:ext uri="{FF2B5EF4-FFF2-40B4-BE49-F238E27FC236}">
              <a16:creationId xmlns:a16="http://schemas.microsoft.com/office/drawing/2014/main" id="{04B1A34E-E2F7-4D0C-8D6A-63BD0E8A66C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482" name="PoljeZBesedilom 2">
          <a:extLst>
            <a:ext uri="{FF2B5EF4-FFF2-40B4-BE49-F238E27FC236}">
              <a16:creationId xmlns:a16="http://schemas.microsoft.com/office/drawing/2014/main" id="{AD8BE99F-AF68-4287-A482-23796696C59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483" name="PoljeZBesedilom 2">
          <a:extLst>
            <a:ext uri="{FF2B5EF4-FFF2-40B4-BE49-F238E27FC236}">
              <a16:creationId xmlns:a16="http://schemas.microsoft.com/office/drawing/2014/main" id="{E8E861F1-38A7-4CA5-8AE6-3EF9BAE4CDC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484" name="PoljeZBesedilom 2">
          <a:extLst>
            <a:ext uri="{FF2B5EF4-FFF2-40B4-BE49-F238E27FC236}">
              <a16:creationId xmlns:a16="http://schemas.microsoft.com/office/drawing/2014/main" id="{96562822-0BB4-4471-8F99-726708EE246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485" name="PoljeZBesedilom 1484">
          <a:extLst>
            <a:ext uri="{FF2B5EF4-FFF2-40B4-BE49-F238E27FC236}">
              <a16:creationId xmlns:a16="http://schemas.microsoft.com/office/drawing/2014/main" id="{6EBFD970-4426-441E-9390-93974BB3717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486" name="PoljeZBesedilom 2">
          <a:extLst>
            <a:ext uri="{FF2B5EF4-FFF2-40B4-BE49-F238E27FC236}">
              <a16:creationId xmlns:a16="http://schemas.microsoft.com/office/drawing/2014/main" id="{F4EE4C85-926F-4C4B-92CD-EDD6DA328ED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487" name="PoljeZBesedilom 2">
          <a:extLst>
            <a:ext uri="{FF2B5EF4-FFF2-40B4-BE49-F238E27FC236}">
              <a16:creationId xmlns:a16="http://schemas.microsoft.com/office/drawing/2014/main" id="{89D4EAC6-5112-4569-BC98-7CB3235A24B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488" name="PoljeZBesedilom 2">
          <a:extLst>
            <a:ext uri="{FF2B5EF4-FFF2-40B4-BE49-F238E27FC236}">
              <a16:creationId xmlns:a16="http://schemas.microsoft.com/office/drawing/2014/main" id="{7CBEE9BF-4ED9-4D23-B8F9-D30E56C687C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489" name="PoljeZBesedilom 2">
          <a:extLst>
            <a:ext uri="{FF2B5EF4-FFF2-40B4-BE49-F238E27FC236}">
              <a16:creationId xmlns:a16="http://schemas.microsoft.com/office/drawing/2014/main" id="{7266DF5C-5236-4E99-B108-F0708C11E11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490" name="PoljeZBesedilom 2">
          <a:extLst>
            <a:ext uri="{FF2B5EF4-FFF2-40B4-BE49-F238E27FC236}">
              <a16:creationId xmlns:a16="http://schemas.microsoft.com/office/drawing/2014/main" id="{97E41944-603F-44BD-B4E2-52A68F957E8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491" name="PoljeZBesedilom 1490">
          <a:extLst>
            <a:ext uri="{FF2B5EF4-FFF2-40B4-BE49-F238E27FC236}">
              <a16:creationId xmlns:a16="http://schemas.microsoft.com/office/drawing/2014/main" id="{7E95F8E7-1B69-4712-ADB5-C45E3A1CC74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492" name="PoljeZBesedilom 2">
          <a:extLst>
            <a:ext uri="{FF2B5EF4-FFF2-40B4-BE49-F238E27FC236}">
              <a16:creationId xmlns:a16="http://schemas.microsoft.com/office/drawing/2014/main" id="{3310AFF4-DA04-4DC1-8B9F-7F4E90AAE77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493" name="PoljeZBesedilom 2">
          <a:extLst>
            <a:ext uri="{FF2B5EF4-FFF2-40B4-BE49-F238E27FC236}">
              <a16:creationId xmlns:a16="http://schemas.microsoft.com/office/drawing/2014/main" id="{1EA161D4-CF57-487F-A570-E8BA91DCE65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494" name="PoljeZBesedilom 2">
          <a:extLst>
            <a:ext uri="{FF2B5EF4-FFF2-40B4-BE49-F238E27FC236}">
              <a16:creationId xmlns:a16="http://schemas.microsoft.com/office/drawing/2014/main" id="{00695B80-F89A-4618-964C-399EA81E593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495" name="PoljeZBesedilom 2">
          <a:extLst>
            <a:ext uri="{FF2B5EF4-FFF2-40B4-BE49-F238E27FC236}">
              <a16:creationId xmlns:a16="http://schemas.microsoft.com/office/drawing/2014/main" id="{ADE25B95-6336-442F-A280-C6BD6E7F81B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496" name="PoljeZBesedilom 2">
          <a:extLst>
            <a:ext uri="{FF2B5EF4-FFF2-40B4-BE49-F238E27FC236}">
              <a16:creationId xmlns:a16="http://schemas.microsoft.com/office/drawing/2014/main" id="{CECC8C8B-EB51-40D5-8752-4DD419ED470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497" name="PoljeZBesedilom 1496">
          <a:extLst>
            <a:ext uri="{FF2B5EF4-FFF2-40B4-BE49-F238E27FC236}">
              <a16:creationId xmlns:a16="http://schemas.microsoft.com/office/drawing/2014/main" id="{68D6CF7F-6249-4E0B-9A98-1FB81755284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498" name="PoljeZBesedilom 2">
          <a:extLst>
            <a:ext uri="{FF2B5EF4-FFF2-40B4-BE49-F238E27FC236}">
              <a16:creationId xmlns:a16="http://schemas.microsoft.com/office/drawing/2014/main" id="{42C644AC-D9A6-470B-9E26-C8FA64C139B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499" name="PoljeZBesedilom 2">
          <a:extLst>
            <a:ext uri="{FF2B5EF4-FFF2-40B4-BE49-F238E27FC236}">
              <a16:creationId xmlns:a16="http://schemas.microsoft.com/office/drawing/2014/main" id="{1E03AB8B-9062-4FF8-B34D-41D19649FD1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500" name="PoljeZBesedilom 2">
          <a:extLst>
            <a:ext uri="{FF2B5EF4-FFF2-40B4-BE49-F238E27FC236}">
              <a16:creationId xmlns:a16="http://schemas.microsoft.com/office/drawing/2014/main" id="{27B49555-4827-4718-BA1D-9FD7410F5F4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501" name="PoljeZBesedilom 2">
          <a:extLst>
            <a:ext uri="{FF2B5EF4-FFF2-40B4-BE49-F238E27FC236}">
              <a16:creationId xmlns:a16="http://schemas.microsoft.com/office/drawing/2014/main" id="{E9C60EC9-3679-4970-9DD2-C915A6D2F3E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502" name="PoljeZBesedilom 2">
          <a:extLst>
            <a:ext uri="{FF2B5EF4-FFF2-40B4-BE49-F238E27FC236}">
              <a16:creationId xmlns:a16="http://schemas.microsoft.com/office/drawing/2014/main" id="{835CFEFC-A0AD-4E38-8402-4092F2BB087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503" name="PoljeZBesedilom 1502">
          <a:extLst>
            <a:ext uri="{FF2B5EF4-FFF2-40B4-BE49-F238E27FC236}">
              <a16:creationId xmlns:a16="http://schemas.microsoft.com/office/drawing/2014/main" id="{CF9FD904-7B8D-4524-A3E1-7CDDCEC6A64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504" name="PoljeZBesedilom 2">
          <a:extLst>
            <a:ext uri="{FF2B5EF4-FFF2-40B4-BE49-F238E27FC236}">
              <a16:creationId xmlns:a16="http://schemas.microsoft.com/office/drawing/2014/main" id="{1474D484-8CC0-46AB-BD82-41C9E874CC2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505" name="PoljeZBesedilom 2">
          <a:extLst>
            <a:ext uri="{FF2B5EF4-FFF2-40B4-BE49-F238E27FC236}">
              <a16:creationId xmlns:a16="http://schemas.microsoft.com/office/drawing/2014/main" id="{4D372B9B-CAFC-42E4-B199-304FE21041D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506" name="PoljeZBesedilom 2">
          <a:extLst>
            <a:ext uri="{FF2B5EF4-FFF2-40B4-BE49-F238E27FC236}">
              <a16:creationId xmlns:a16="http://schemas.microsoft.com/office/drawing/2014/main" id="{8181DB6F-D80F-4383-B665-0BE77B6432F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507" name="PoljeZBesedilom 2">
          <a:extLst>
            <a:ext uri="{FF2B5EF4-FFF2-40B4-BE49-F238E27FC236}">
              <a16:creationId xmlns:a16="http://schemas.microsoft.com/office/drawing/2014/main" id="{D38C3C80-F5C9-4CDE-9A6F-0633BBF38E0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508" name="PoljeZBesedilom 2">
          <a:extLst>
            <a:ext uri="{FF2B5EF4-FFF2-40B4-BE49-F238E27FC236}">
              <a16:creationId xmlns:a16="http://schemas.microsoft.com/office/drawing/2014/main" id="{E4E2D2E5-EAB0-4A4A-8241-DB390893DCC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509" name="PoljeZBesedilom 1508">
          <a:extLst>
            <a:ext uri="{FF2B5EF4-FFF2-40B4-BE49-F238E27FC236}">
              <a16:creationId xmlns:a16="http://schemas.microsoft.com/office/drawing/2014/main" id="{20ECA159-A322-4034-A77B-F9BED156AF8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510" name="PoljeZBesedilom 2">
          <a:extLst>
            <a:ext uri="{FF2B5EF4-FFF2-40B4-BE49-F238E27FC236}">
              <a16:creationId xmlns:a16="http://schemas.microsoft.com/office/drawing/2014/main" id="{506A0FA4-213C-4D45-B94E-AB8CDC53D2A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511" name="PoljeZBesedilom 2">
          <a:extLst>
            <a:ext uri="{FF2B5EF4-FFF2-40B4-BE49-F238E27FC236}">
              <a16:creationId xmlns:a16="http://schemas.microsoft.com/office/drawing/2014/main" id="{1326F9EC-C01A-4142-9085-562AB1FD9E4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512" name="PoljeZBesedilom 2">
          <a:extLst>
            <a:ext uri="{FF2B5EF4-FFF2-40B4-BE49-F238E27FC236}">
              <a16:creationId xmlns:a16="http://schemas.microsoft.com/office/drawing/2014/main" id="{C7CA576A-528B-4CF9-B011-12F1B60789D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513" name="PoljeZBesedilom 2">
          <a:extLst>
            <a:ext uri="{FF2B5EF4-FFF2-40B4-BE49-F238E27FC236}">
              <a16:creationId xmlns:a16="http://schemas.microsoft.com/office/drawing/2014/main" id="{12344C70-BD95-4008-BB58-FF64154073C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514" name="PoljeZBesedilom 2">
          <a:extLst>
            <a:ext uri="{FF2B5EF4-FFF2-40B4-BE49-F238E27FC236}">
              <a16:creationId xmlns:a16="http://schemas.microsoft.com/office/drawing/2014/main" id="{43B1C2BA-F1D4-4CE6-A859-04BC416F2E24}"/>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515" name="PoljeZBesedilom 1514">
          <a:extLst>
            <a:ext uri="{FF2B5EF4-FFF2-40B4-BE49-F238E27FC236}">
              <a16:creationId xmlns:a16="http://schemas.microsoft.com/office/drawing/2014/main" id="{18D78ED9-C6E5-4E9E-B90E-DDFA2D266552}"/>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516" name="PoljeZBesedilom 2">
          <a:extLst>
            <a:ext uri="{FF2B5EF4-FFF2-40B4-BE49-F238E27FC236}">
              <a16:creationId xmlns:a16="http://schemas.microsoft.com/office/drawing/2014/main" id="{8CA099B1-258B-4701-B104-17460EBE3157}"/>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517" name="PoljeZBesedilom 2">
          <a:extLst>
            <a:ext uri="{FF2B5EF4-FFF2-40B4-BE49-F238E27FC236}">
              <a16:creationId xmlns:a16="http://schemas.microsoft.com/office/drawing/2014/main" id="{E0E1B214-127A-45E0-A80E-6BDADD88B08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518" name="PoljeZBesedilom 2">
          <a:extLst>
            <a:ext uri="{FF2B5EF4-FFF2-40B4-BE49-F238E27FC236}">
              <a16:creationId xmlns:a16="http://schemas.microsoft.com/office/drawing/2014/main" id="{97A279EE-6891-417B-BB9A-0F4A228AA9E0}"/>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519" name="PoljeZBesedilom 2">
          <a:extLst>
            <a:ext uri="{FF2B5EF4-FFF2-40B4-BE49-F238E27FC236}">
              <a16:creationId xmlns:a16="http://schemas.microsoft.com/office/drawing/2014/main" id="{B5C6E3F3-6CFC-4383-98C0-52BD6EAFFB83}"/>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520" name="PoljeZBesedilom 2">
          <a:extLst>
            <a:ext uri="{FF2B5EF4-FFF2-40B4-BE49-F238E27FC236}">
              <a16:creationId xmlns:a16="http://schemas.microsoft.com/office/drawing/2014/main" id="{F844A126-3814-486A-AD9A-781AC5908D4C}"/>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521" name="PoljeZBesedilom 1520">
          <a:extLst>
            <a:ext uri="{FF2B5EF4-FFF2-40B4-BE49-F238E27FC236}">
              <a16:creationId xmlns:a16="http://schemas.microsoft.com/office/drawing/2014/main" id="{1995B1E0-2184-44D8-9B2D-C01B925D345D}"/>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522" name="PoljeZBesedilom 2">
          <a:extLst>
            <a:ext uri="{FF2B5EF4-FFF2-40B4-BE49-F238E27FC236}">
              <a16:creationId xmlns:a16="http://schemas.microsoft.com/office/drawing/2014/main" id="{211813A5-9790-47E9-A3A9-9116357116D0}"/>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523" name="PoljeZBesedilom 2">
          <a:extLst>
            <a:ext uri="{FF2B5EF4-FFF2-40B4-BE49-F238E27FC236}">
              <a16:creationId xmlns:a16="http://schemas.microsoft.com/office/drawing/2014/main" id="{95CE930A-80CD-41A2-AA75-BFF541552993}"/>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524" name="PoljeZBesedilom 2">
          <a:extLst>
            <a:ext uri="{FF2B5EF4-FFF2-40B4-BE49-F238E27FC236}">
              <a16:creationId xmlns:a16="http://schemas.microsoft.com/office/drawing/2014/main" id="{53170A9F-1288-428C-860E-FC0E5AF6DD60}"/>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525" name="PoljeZBesedilom 2">
          <a:extLst>
            <a:ext uri="{FF2B5EF4-FFF2-40B4-BE49-F238E27FC236}">
              <a16:creationId xmlns:a16="http://schemas.microsoft.com/office/drawing/2014/main" id="{84552E4D-2EA6-4A7A-8C87-87AB84CC84A6}"/>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1526" name="PoljeZBesedilom 1525">
          <a:extLst>
            <a:ext uri="{FF2B5EF4-FFF2-40B4-BE49-F238E27FC236}">
              <a16:creationId xmlns:a16="http://schemas.microsoft.com/office/drawing/2014/main" id="{1A8BD3EF-17BD-4401-8C96-633DBA04AB9F}"/>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1527" name="PoljeZBesedilom 2">
          <a:extLst>
            <a:ext uri="{FF2B5EF4-FFF2-40B4-BE49-F238E27FC236}">
              <a16:creationId xmlns:a16="http://schemas.microsoft.com/office/drawing/2014/main" id="{1F82EC24-5C46-4A0D-B159-7E986BF8E3A7}"/>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1528" name="PoljeZBesedilom 2">
          <a:extLst>
            <a:ext uri="{FF2B5EF4-FFF2-40B4-BE49-F238E27FC236}">
              <a16:creationId xmlns:a16="http://schemas.microsoft.com/office/drawing/2014/main" id="{655AE7F5-16FA-47AA-909A-6875726FDF4A}"/>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1529" name="PoljeZBesedilom 2">
          <a:extLst>
            <a:ext uri="{FF2B5EF4-FFF2-40B4-BE49-F238E27FC236}">
              <a16:creationId xmlns:a16="http://schemas.microsoft.com/office/drawing/2014/main" id="{47D95880-F45D-4D70-BC92-C11B635D82B2}"/>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1530" name="PoljeZBesedilom 2">
          <a:extLst>
            <a:ext uri="{FF2B5EF4-FFF2-40B4-BE49-F238E27FC236}">
              <a16:creationId xmlns:a16="http://schemas.microsoft.com/office/drawing/2014/main" id="{B3CA02E7-64D0-463C-990D-AD6641A1510D}"/>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531" name="PoljeZBesedilom 2">
          <a:extLst>
            <a:ext uri="{FF2B5EF4-FFF2-40B4-BE49-F238E27FC236}">
              <a16:creationId xmlns:a16="http://schemas.microsoft.com/office/drawing/2014/main" id="{8F17EB7C-F13F-4A73-8DE3-8393124B749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532" name="PoljeZBesedilom 1531">
          <a:extLst>
            <a:ext uri="{FF2B5EF4-FFF2-40B4-BE49-F238E27FC236}">
              <a16:creationId xmlns:a16="http://schemas.microsoft.com/office/drawing/2014/main" id="{A03571DA-EC9A-48B8-BCA4-3F3C452E701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533" name="PoljeZBesedilom 2">
          <a:extLst>
            <a:ext uri="{FF2B5EF4-FFF2-40B4-BE49-F238E27FC236}">
              <a16:creationId xmlns:a16="http://schemas.microsoft.com/office/drawing/2014/main" id="{AA68AB64-EE95-44DA-831A-E8CC9653D29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534" name="PoljeZBesedilom 2">
          <a:extLst>
            <a:ext uri="{FF2B5EF4-FFF2-40B4-BE49-F238E27FC236}">
              <a16:creationId xmlns:a16="http://schemas.microsoft.com/office/drawing/2014/main" id="{FC116AB8-D170-4B82-AC20-BA848C84136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535" name="PoljeZBesedilom 2">
          <a:extLst>
            <a:ext uri="{FF2B5EF4-FFF2-40B4-BE49-F238E27FC236}">
              <a16:creationId xmlns:a16="http://schemas.microsoft.com/office/drawing/2014/main" id="{F86D7356-8DD9-42A6-9656-74E1B700658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536" name="PoljeZBesedilom 2">
          <a:extLst>
            <a:ext uri="{FF2B5EF4-FFF2-40B4-BE49-F238E27FC236}">
              <a16:creationId xmlns:a16="http://schemas.microsoft.com/office/drawing/2014/main" id="{F3046030-31CB-41F7-9AF0-FA0E2D89684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537" name="PoljeZBesedilom 2">
          <a:extLst>
            <a:ext uri="{FF2B5EF4-FFF2-40B4-BE49-F238E27FC236}">
              <a16:creationId xmlns:a16="http://schemas.microsoft.com/office/drawing/2014/main" id="{8F23ADCD-9DDB-4036-A44A-FDADA7F4560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538" name="PoljeZBesedilom 1537">
          <a:extLst>
            <a:ext uri="{FF2B5EF4-FFF2-40B4-BE49-F238E27FC236}">
              <a16:creationId xmlns:a16="http://schemas.microsoft.com/office/drawing/2014/main" id="{EB5D2A3F-EF24-41CB-A38C-84BF0632020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539" name="PoljeZBesedilom 2">
          <a:extLst>
            <a:ext uri="{FF2B5EF4-FFF2-40B4-BE49-F238E27FC236}">
              <a16:creationId xmlns:a16="http://schemas.microsoft.com/office/drawing/2014/main" id="{579742E4-7234-4F15-9EAD-AFC004C990C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540" name="PoljeZBesedilom 2">
          <a:extLst>
            <a:ext uri="{FF2B5EF4-FFF2-40B4-BE49-F238E27FC236}">
              <a16:creationId xmlns:a16="http://schemas.microsoft.com/office/drawing/2014/main" id="{56917121-BE62-4E3C-A2A9-241591EE3A2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541" name="PoljeZBesedilom 2">
          <a:extLst>
            <a:ext uri="{FF2B5EF4-FFF2-40B4-BE49-F238E27FC236}">
              <a16:creationId xmlns:a16="http://schemas.microsoft.com/office/drawing/2014/main" id="{801D05EA-12FB-412F-8FA7-6623E78225D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542" name="PoljeZBesedilom 2">
          <a:extLst>
            <a:ext uri="{FF2B5EF4-FFF2-40B4-BE49-F238E27FC236}">
              <a16:creationId xmlns:a16="http://schemas.microsoft.com/office/drawing/2014/main" id="{2940B436-A510-476B-BA57-9F077E02E8E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543" name="PoljeZBesedilom 2">
          <a:extLst>
            <a:ext uri="{FF2B5EF4-FFF2-40B4-BE49-F238E27FC236}">
              <a16:creationId xmlns:a16="http://schemas.microsoft.com/office/drawing/2014/main" id="{EB36473D-B9BE-4826-A7EC-98BD9B571F1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544" name="PoljeZBesedilom 1543">
          <a:extLst>
            <a:ext uri="{FF2B5EF4-FFF2-40B4-BE49-F238E27FC236}">
              <a16:creationId xmlns:a16="http://schemas.microsoft.com/office/drawing/2014/main" id="{6C3C6125-1762-4A25-92A0-04A4C0D4698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545" name="PoljeZBesedilom 2">
          <a:extLst>
            <a:ext uri="{FF2B5EF4-FFF2-40B4-BE49-F238E27FC236}">
              <a16:creationId xmlns:a16="http://schemas.microsoft.com/office/drawing/2014/main" id="{DD986862-C0C0-41EF-8B2A-10493F864BE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546" name="PoljeZBesedilom 2">
          <a:extLst>
            <a:ext uri="{FF2B5EF4-FFF2-40B4-BE49-F238E27FC236}">
              <a16:creationId xmlns:a16="http://schemas.microsoft.com/office/drawing/2014/main" id="{D50F9A6A-0D26-400F-9760-7D54F8ED353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547" name="PoljeZBesedilom 2">
          <a:extLst>
            <a:ext uri="{FF2B5EF4-FFF2-40B4-BE49-F238E27FC236}">
              <a16:creationId xmlns:a16="http://schemas.microsoft.com/office/drawing/2014/main" id="{03A8A567-AAA0-4543-B581-7E2E26ABC26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548" name="PoljeZBesedilom 2">
          <a:extLst>
            <a:ext uri="{FF2B5EF4-FFF2-40B4-BE49-F238E27FC236}">
              <a16:creationId xmlns:a16="http://schemas.microsoft.com/office/drawing/2014/main" id="{32D555B8-7949-4E89-BF93-A65CB69D3C0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549" name="PoljeZBesedilom 2">
          <a:extLst>
            <a:ext uri="{FF2B5EF4-FFF2-40B4-BE49-F238E27FC236}">
              <a16:creationId xmlns:a16="http://schemas.microsoft.com/office/drawing/2014/main" id="{D7F2102E-95D1-4ED3-99EC-63AD7C02742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550" name="PoljeZBesedilom 1549">
          <a:extLst>
            <a:ext uri="{FF2B5EF4-FFF2-40B4-BE49-F238E27FC236}">
              <a16:creationId xmlns:a16="http://schemas.microsoft.com/office/drawing/2014/main" id="{8CF72B0C-058C-4926-A838-B499E810BE1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551" name="PoljeZBesedilom 2">
          <a:extLst>
            <a:ext uri="{FF2B5EF4-FFF2-40B4-BE49-F238E27FC236}">
              <a16:creationId xmlns:a16="http://schemas.microsoft.com/office/drawing/2014/main" id="{53C1409B-DE6F-4EC0-A473-54339FC520A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552" name="PoljeZBesedilom 2">
          <a:extLst>
            <a:ext uri="{FF2B5EF4-FFF2-40B4-BE49-F238E27FC236}">
              <a16:creationId xmlns:a16="http://schemas.microsoft.com/office/drawing/2014/main" id="{0E1384C4-CCE3-4478-BD41-463AC609D66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553" name="PoljeZBesedilom 2">
          <a:extLst>
            <a:ext uri="{FF2B5EF4-FFF2-40B4-BE49-F238E27FC236}">
              <a16:creationId xmlns:a16="http://schemas.microsoft.com/office/drawing/2014/main" id="{1B2E0B3A-8697-45AC-9A89-E5A09175EE5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554" name="PoljeZBesedilom 2">
          <a:extLst>
            <a:ext uri="{FF2B5EF4-FFF2-40B4-BE49-F238E27FC236}">
              <a16:creationId xmlns:a16="http://schemas.microsoft.com/office/drawing/2014/main" id="{E0F003EE-B061-4C1E-AA4D-1C0C69AF696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555" name="PoljeZBesedilom 2">
          <a:extLst>
            <a:ext uri="{FF2B5EF4-FFF2-40B4-BE49-F238E27FC236}">
              <a16:creationId xmlns:a16="http://schemas.microsoft.com/office/drawing/2014/main" id="{678828FC-8D17-45BD-8687-C320223912B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556" name="PoljeZBesedilom 1555">
          <a:extLst>
            <a:ext uri="{FF2B5EF4-FFF2-40B4-BE49-F238E27FC236}">
              <a16:creationId xmlns:a16="http://schemas.microsoft.com/office/drawing/2014/main" id="{F5DB4508-3D3D-4872-9A67-E452FA30230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557" name="PoljeZBesedilom 2">
          <a:extLst>
            <a:ext uri="{FF2B5EF4-FFF2-40B4-BE49-F238E27FC236}">
              <a16:creationId xmlns:a16="http://schemas.microsoft.com/office/drawing/2014/main" id="{FEDE58F4-EA28-4082-B5C2-5D2C9D765E9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558" name="PoljeZBesedilom 2">
          <a:extLst>
            <a:ext uri="{FF2B5EF4-FFF2-40B4-BE49-F238E27FC236}">
              <a16:creationId xmlns:a16="http://schemas.microsoft.com/office/drawing/2014/main" id="{54E7DFD5-F57F-480C-B61C-A2CC2879AC5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559" name="PoljeZBesedilom 2">
          <a:extLst>
            <a:ext uri="{FF2B5EF4-FFF2-40B4-BE49-F238E27FC236}">
              <a16:creationId xmlns:a16="http://schemas.microsoft.com/office/drawing/2014/main" id="{2B1E58BF-FE14-407B-8924-B769021B019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560" name="PoljeZBesedilom 2">
          <a:extLst>
            <a:ext uri="{FF2B5EF4-FFF2-40B4-BE49-F238E27FC236}">
              <a16:creationId xmlns:a16="http://schemas.microsoft.com/office/drawing/2014/main" id="{B8D103BA-1259-4820-90FE-F6D04614682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561" name="PoljeZBesedilom 2">
          <a:extLst>
            <a:ext uri="{FF2B5EF4-FFF2-40B4-BE49-F238E27FC236}">
              <a16:creationId xmlns:a16="http://schemas.microsoft.com/office/drawing/2014/main" id="{989112CE-451D-43C7-B4E3-67DBA2C4C0E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562" name="PoljeZBesedilom 1561">
          <a:extLst>
            <a:ext uri="{FF2B5EF4-FFF2-40B4-BE49-F238E27FC236}">
              <a16:creationId xmlns:a16="http://schemas.microsoft.com/office/drawing/2014/main" id="{0D1407D9-137C-47E9-88D6-FF18D4D293C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563" name="PoljeZBesedilom 2">
          <a:extLst>
            <a:ext uri="{FF2B5EF4-FFF2-40B4-BE49-F238E27FC236}">
              <a16:creationId xmlns:a16="http://schemas.microsoft.com/office/drawing/2014/main" id="{28781C95-27A1-4C27-BE81-8DBF0647C8B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564" name="PoljeZBesedilom 2">
          <a:extLst>
            <a:ext uri="{FF2B5EF4-FFF2-40B4-BE49-F238E27FC236}">
              <a16:creationId xmlns:a16="http://schemas.microsoft.com/office/drawing/2014/main" id="{73CEDECF-85EF-44C8-AFD7-A6520B22CF6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565" name="PoljeZBesedilom 2">
          <a:extLst>
            <a:ext uri="{FF2B5EF4-FFF2-40B4-BE49-F238E27FC236}">
              <a16:creationId xmlns:a16="http://schemas.microsoft.com/office/drawing/2014/main" id="{6E624A2D-F9ED-43E6-8613-1835C089722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566" name="PoljeZBesedilom 2">
          <a:extLst>
            <a:ext uri="{FF2B5EF4-FFF2-40B4-BE49-F238E27FC236}">
              <a16:creationId xmlns:a16="http://schemas.microsoft.com/office/drawing/2014/main" id="{395977CE-20A9-498E-A18B-FBCC5E9ED30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567" name="PoljeZBesedilom 2">
          <a:extLst>
            <a:ext uri="{FF2B5EF4-FFF2-40B4-BE49-F238E27FC236}">
              <a16:creationId xmlns:a16="http://schemas.microsoft.com/office/drawing/2014/main" id="{4BB593FF-5C31-42EA-B01F-0468FD244A9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568" name="PoljeZBesedilom 1567">
          <a:extLst>
            <a:ext uri="{FF2B5EF4-FFF2-40B4-BE49-F238E27FC236}">
              <a16:creationId xmlns:a16="http://schemas.microsoft.com/office/drawing/2014/main" id="{90182EA6-8909-4288-BE6A-AEA3DF50B966}"/>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569" name="PoljeZBesedilom 2">
          <a:extLst>
            <a:ext uri="{FF2B5EF4-FFF2-40B4-BE49-F238E27FC236}">
              <a16:creationId xmlns:a16="http://schemas.microsoft.com/office/drawing/2014/main" id="{0F693C45-8C0B-4076-AD51-8A9E8CDEDE28}"/>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570" name="PoljeZBesedilom 2">
          <a:extLst>
            <a:ext uri="{FF2B5EF4-FFF2-40B4-BE49-F238E27FC236}">
              <a16:creationId xmlns:a16="http://schemas.microsoft.com/office/drawing/2014/main" id="{C95C79B1-0D13-421D-8AE5-B78D1E69B5F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571" name="PoljeZBesedilom 2">
          <a:extLst>
            <a:ext uri="{FF2B5EF4-FFF2-40B4-BE49-F238E27FC236}">
              <a16:creationId xmlns:a16="http://schemas.microsoft.com/office/drawing/2014/main" id="{1E663A8E-9574-4B0E-8697-CF84E43A1B66}"/>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572" name="PoljeZBesedilom 2">
          <a:extLst>
            <a:ext uri="{FF2B5EF4-FFF2-40B4-BE49-F238E27FC236}">
              <a16:creationId xmlns:a16="http://schemas.microsoft.com/office/drawing/2014/main" id="{07076D51-0AC6-46F5-8FDD-AF8A22D45A6B}"/>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573" name="PoljeZBesedilom 2">
          <a:extLst>
            <a:ext uri="{FF2B5EF4-FFF2-40B4-BE49-F238E27FC236}">
              <a16:creationId xmlns:a16="http://schemas.microsoft.com/office/drawing/2014/main" id="{C7AEA1AC-352A-4936-820E-89EFE3B0D1F5}"/>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574" name="PoljeZBesedilom 1573">
          <a:extLst>
            <a:ext uri="{FF2B5EF4-FFF2-40B4-BE49-F238E27FC236}">
              <a16:creationId xmlns:a16="http://schemas.microsoft.com/office/drawing/2014/main" id="{1C3D8D2B-00CF-4AF8-BF55-43E03994FD70}"/>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575" name="PoljeZBesedilom 2">
          <a:extLst>
            <a:ext uri="{FF2B5EF4-FFF2-40B4-BE49-F238E27FC236}">
              <a16:creationId xmlns:a16="http://schemas.microsoft.com/office/drawing/2014/main" id="{49C340E6-D5DC-4A85-8CFA-6C03F5DEB37B}"/>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576" name="PoljeZBesedilom 2">
          <a:extLst>
            <a:ext uri="{FF2B5EF4-FFF2-40B4-BE49-F238E27FC236}">
              <a16:creationId xmlns:a16="http://schemas.microsoft.com/office/drawing/2014/main" id="{081CE5FE-1DD5-476E-B493-A1101F23F297}"/>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577" name="PoljeZBesedilom 2">
          <a:extLst>
            <a:ext uri="{FF2B5EF4-FFF2-40B4-BE49-F238E27FC236}">
              <a16:creationId xmlns:a16="http://schemas.microsoft.com/office/drawing/2014/main" id="{57D1CCA6-CD31-4B75-B7F2-16473D2D2BC7}"/>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578" name="PoljeZBesedilom 2">
          <a:extLst>
            <a:ext uri="{FF2B5EF4-FFF2-40B4-BE49-F238E27FC236}">
              <a16:creationId xmlns:a16="http://schemas.microsoft.com/office/drawing/2014/main" id="{60154C13-A9FE-47DA-B796-92CFC0E6A18A}"/>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1579" name="PoljeZBesedilom 1578">
          <a:extLst>
            <a:ext uri="{FF2B5EF4-FFF2-40B4-BE49-F238E27FC236}">
              <a16:creationId xmlns:a16="http://schemas.microsoft.com/office/drawing/2014/main" id="{087418A8-4DD1-4AAE-B22E-A956C5F8EFA6}"/>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1580" name="PoljeZBesedilom 2">
          <a:extLst>
            <a:ext uri="{FF2B5EF4-FFF2-40B4-BE49-F238E27FC236}">
              <a16:creationId xmlns:a16="http://schemas.microsoft.com/office/drawing/2014/main" id="{D50238E8-A923-469F-97E1-D9B13ED2893E}"/>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1581" name="PoljeZBesedilom 2">
          <a:extLst>
            <a:ext uri="{FF2B5EF4-FFF2-40B4-BE49-F238E27FC236}">
              <a16:creationId xmlns:a16="http://schemas.microsoft.com/office/drawing/2014/main" id="{852D0268-B1CB-428B-8521-005133266C97}"/>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1582" name="PoljeZBesedilom 2">
          <a:extLst>
            <a:ext uri="{FF2B5EF4-FFF2-40B4-BE49-F238E27FC236}">
              <a16:creationId xmlns:a16="http://schemas.microsoft.com/office/drawing/2014/main" id="{9525AC56-2866-4565-9078-0D88D7FC0CF2}"/>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1583" name="PoljeZBesedilom 2">
          <a:extLst>
            <a:ext uri="{FF2B5EF4-FFF2-40B4-BE49-F238E27FC236}">
              <a16:creationId xmlns:a16="http://schemas.microsoft.com/office/drawing/2014/main" id="{CEC7D30B-FEE2-4938-BABC-15C292214F3E}"/>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584" name="PoljeZBesedilom 2">
          <a:extLst>
            <a:ext uri="{FF2B5EF4-FFF2-40B4-BE49-F238E27FC236}">
              <a16:creationId xmlns:a16="http://schemas.microsoft.com/office/drawing/2014/main" id="{EFD333CA-1DFB-4B8F-82F1-1F4E2C0B682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585" name="PoljeZBesedilom 1584">
          <a:extLst>
            <a:ext uri="{FF2B5EF4-FFF2-40B4-BE49-F238E27FC236}">
              <a16:creationId xmlns:a16="http://schemas.microsoft.com/office/drawing/2014/main" id="{6334D21F-BF67-47A6-982C-D91B55A868C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586" name="PoljeZBesedilom 2">
          <a:extLst>
            <a:ext uri="{FF2B5EF4-FFF2-40B4-BE49-F238E27FC236}">
              <a16:creationId xmlns:a16="http://schemas.microsoft.com/office/drawing/2014/main" id="{5F56E81D-373E-47E3-ABEA-EF8DF60EE95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587" name="PoljeZBesedilom 2">
          <a:extLst>
            <a:ext uri="{FF2B5EF4-FFF2-40B4-BE49-F238E27FC236}">
              <a16:creationId xmlns:a16="http://schemas.microsoft.com/office/drawing/2014/main" id="{1D05F916-3643-45E3-9D9A-7A812BF8AE5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588" name="PoljeZBesedilom 2">
          <a:extLst>
            <a:ext uri="{FF2B5EF4-FFF2-40B4-BE49-F238E27FC236}">
              <a16:creationId xmlns:a16="http://schemas.microsoft.com/office/drawing/2014/main" id="{CE34FDAE-7067-4A23-8B8E-FB2A3EDC22B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589" name="PoljeZBesedilom 2">
          <a:extLst>
            <a:ext uri="{FF2B5EF4-FFF2-40B4-BE49-F238E27FC236}">
              <a16:creationId xmlns:a16="http://schemas.microsoft.com/office/drawing/2014/main" id="{ECC6F0EA-EB87-46CE-B998-833EE547243B}"/>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590" name="PoljeZBesedilom 2">
          <a:extLst>
            <a:ext uri="{FF2B5EF4-FFF2-40B4-BE49-F238E27FC236}">
              <a16:creationId xmlns:a16="http://schemas.microsoft.com/office/drawing/2014/main" id="{7FED3A02-3A46-4ACC-9470-CE41D6D46A8C}"/>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591" name="PoljeZBesedilom 1590">
          <a:extLst>
            <a:ext uri="{FF2B5EF4-FFF2-40B4-BE49-F238E27FC236}">
              <a16:creationId xmlns:a16="http://schemas.microsoft.com/office/drawing/2014/main" id="{E1B4D564-E5FF-4C95-B39E-065C7779E52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592" name="PoljeZBesedilom 2">
          <a:extLst>
            <a:ext uri="{FF2B5EF4-FFF2-40B4-BE49-F238E27FC236}">
              <a16:creationId xmlns:a16="http://schemas.microsoft.com/office/drawing/2014/main" id="{0AA66E99-6A22-4E85-AB73-333F9E52EC0A}"/>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593" name="PoljeZBesedilom 2">
          <a:extLst>
            <a:ext uri="{FF2B5EF4-FFF2-40B4-BE49-F238E27FC236}">
              <a16:creationId xmlns:a16="http://schemas.microsoft.com/office/drawing/2014/main" id="{DDFE297A-085C-476D-8766-55658A9C09EC}"/>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594" name="PoljeZBesedilom 2">
          <a:extLst>
            <a:ext uri="{FF2B5EF4-FFF2-40B4-BE49-F238E27FC236}">
              <a16:creationId xmlns:a16="http://schemas.microsoft.com/office/drawing/2014/main" id="{5FCE83F8-2AF8-444A-865C-51F609926A7E}"/>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595" name="PoljeZBesedilom 2">
          <a:extLst>
            <a:ext uri="{FF2B5EF4-FFF2-40B4-BE49-F238E27FC236}">
              <a16:creationId xmlns:a16="http://schemas.microsoft.com/office/drawing/2014/main" id="{267EDE5B-AA2D-4661-8248-D10CCB31121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596" name="PoljeZBesedilom 2">
          <a:extLst>
            <a:ext uri="{FF2B5EF4-FFF2-40B4-BE49-F238E27FC236}">
              <a16:creationId xmlns:a16="http://schemas.microsoft.com/office/drawing/2014/main" id="{61ECC3BF-C82A-4DCA-8CD6-50D56DAB383A}"/>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597" name="PoljeZBesedilom 1596">
          <a:extLst>
            <a:ext uri="{FF2B5EF4-FFF2-40B4-BE49-F238E27FC236}">
              <a16:creationId xmlns:a16="http://schemas.microsoft.com/office/drawing/2014/main" id="{A29EBBE0-B3FB-4214-80C6-80BF1583C35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598" name="PoljeZBesedilom 2">
          <a:extLst>
            <a:ext uri="{FF2B5EF4-FFF2-40B4-BE49-F238E27FC236}">
              <a16:creationId xmlns:a16="http://schemas.microsoft.com/office/drawing/2014/main" id="{749F44C6-15F4-47A4-B425-4DF731E3883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599" name="PoljeZBesedilom 2">
          <a:extLst>
            <a:ext uri="{FF2B5EF4-FFF2-40B4-BE49-F238E27FC236}">
              <a16:creationId xmlns:a16="http://schemas.microsoft.com/office/drawing/2014/main" id="{F0EBCC9B-31C8-4189-B347-AA2A3E1E41D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600" name="PoljeZBesedilom 2">
          <a:extLst>
            <a:ext uri="{FF2B5EF4-FFF2-40B4-BE49-F238E27FC236}">
              <a16:creationId xmlns:a16="http://schemas.microsoft.com/office/drawing/2014/main" id="{B3D40FAE-F0AF-4264-A437-43076DB9240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601" name="PoljeZBesedilom 2">
          <a:extLst>
            <a:ext uri="{FF2B5EF4-FFF2-40B4-BE49-F238E27FC236}">
              <a16:creationId xmlns:a16="http://schemas.microsoft.com/office/drawing/2014/main" id="{A823707D-BDA2-4ECE-AE18-8BD9D61B9D2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602" name="PoljeZBesedilom 2">
          <a:extLst>
            <a:ext uri="{FF2B5EF4-FFF2-40B4-BE49-F238E27FC236}">
              <a16:creationId xmlns:a16="http://schemas.microsoft.com/office/drawing/2014/main" id="{0B57C602-08B2-4F9B-8E59-D4FCAAE3733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603" name="PoljeZBesedilom 1602">
          <a:extLst>
            <a:ext uri="{FF2B5EF4-FFF2-40B4-BE49-F238E27FC236}">
              <a16:creationId xmlns:a16="http://schemas.microsoft.com/office/drawing/2014/main" id="{B82AC65A-2456-4D65-AF7F-560499F0266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604" name="PoljeZBesedilom 2">
          <a:extLst>
            <a:ext uri="{FF2B5EF4-FFF2-40B4-BE49-F238E27FC236}">
              <a16:creationId xmlns:a16="http://schemas.microsoft.com/office/drawing/2014/main" id="{4F93BBB4-1BE1-42BE-BB86-EBB0EDBBC60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605" name="PoljeZBesedilom 2">
          <a:extLst>
            <a:ext uri="{FF2B5EF4-FFF2-40B4-BE49-F238E27FC236}">
              <a16:creationId xmlns:a16="http://schemas.microsoft.com/office/drawing/2014/main" id="{1C24A8E8-427B-4753-8357-DE8C015F176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606" name="PoljeZBesedilom 2">
          <a:extLst>
            <a:ext uri="{FF2B5EF4-FFF2-40B4-BE49-F238E27FC236}">
              <a16:creationId xmlns:a16="http://schemas.microsoft.com/office/drawing/2014/main" id="{CAA8F473-0B6E-4117-B40A-FCD927B7254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607" name="PoljeZBesedilom 2">
          <a:extLst>
            <a:ext uri="{FF2B5EF4-FFF2-40B4-BE49-F238E27FC236}">
              <a16:creationId xmlns:a16="http://schemas.microsoft.com/office/drawing/2014/main" id="{0C1F9736-33A3-402A-9506-23E31B3F634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608" name="PoljeZBesedilom 2">
          <a:extLst>
            <a:ext uri="{FF2B5EF4-FFF2-40B4-BE49-F238E27FC236}">
              <a16:creationId xmlns:a16="http://schemas.microsoft.com/office/drawing/2014/main" id="{11D6E62D-B1DB-410D-B37C-EB2BA43B172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609" name="PoljeZBesedilom 1608">
          <a:extLst>
            <a:ext uri="{FF2B5EF4-FFF2-40B4-BE49-F238E27FC236}">
              <a16:creationId xmlns:a16="http://schemas.microsoft.com/office/drawing/2014/main" id="{A85DAFA5-A0A9-42A7-87EB-B4C00B7BB4EF}"/>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610" name="PoljeZBesedilom 2">
          <a:extLst>
            <a:ext uri="{FF2B5EF4-FFF2-40B4-BE49-F238E27FC236}">
              <a16:creationId xmlns:a16="http://schemas.microsoft.com/office/drawing/2014/main" id="{0E479834-4E53-4DEB-9226-89F87D10A04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611" name="PoljeZBesedilom 2">
          <a:extLst>
            <a:ext uri="{FF2B5EF4-FFF2-40B4-BE49-F238E27FC236}">
              <a16:creationId xmlns:a16="http://schemas.microsoft.com/office/drawing/2014/main" id="{117E5F13-7051-4B02-A611-3A84A498B113}"/>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612" name="PoljeZBesedilom 2">
          <a:extLst>
            <a:ext uri="{FF2B5EF4-FFF2-40B4-BE49-F238E27FC236}">
              <a16:creationId xmlns:a16="http://schemas.microsoft.com/office/drawing/2014/main" id="{E5A915F2-AA20-4081-B579-69B757BBDAFE}"/>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613" name="PoljeZBesedilom 2">
          <a:extLst>
            <a:ext uri="{FF2B5EF4-FFF2-40B4-BE49-F238E27FC236}">
              <a16:creationId xmlns:a16="http://schemas.microsoft.com/office/drawing/2014/main" id="{8DEFDC81-361D-49FB-8DF1-C6B12099399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614" name="PoljeZBesedilom 2">
          <a:extLst>
            <a:ext uri="{FF2B5EF4-FFF2-40B4-BE49-F238E27FC236}">
              <a16:creationId xmlns:a16="http://schemas.microsoft.com/office/drawing/2014/main" id="{1DA39EC3-20D1-4CA4-8CF2-2F651C627E5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615" name="PoljeZBesedilom 1614">
          <a:extLst>
            <a:ext uri="{FF2B5EF4-FFF2-40B4-BE49-F238E27FC236}">
              <a16:creationId xmlns:a16="http://schemas.microsoft.com/office/drawing/2014/main" id="{8C9919E9-A5B4-47F8-B09D-784C7D90B00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616" name="PoljeZBesedilom 2">
          <a:extLst>
            <a:ext uri="{FF2B5EF4-FFF2-40B4-BE49-F238E27FC236}">
              <a16:creationId xmlns:a16="http://schemas.microsoft.com/office/drawing/2014/main" id="{C5DF5C96-5A33-4D49-8E87-512A0DF060B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617" name="PoljeZBesedilom 2">
          <a:extLst>
            <a:ext uri="{FF2B5EF4-FFF2-40B4-BE49-F238E27FC236}">
              <a16:creationId xmlns:a16="http://schemas.microsoft.com/office/drawing/2014/main" id="{56A3CA20-C032-43F9-9E43-8F7E9A79AF9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618" name="PoljeZBesedilom 2">
          <a:extLst>
            <a:ext uri="{FF2B5EF4-FFF2-40B4-BE49-F238E27FC236}">
              <a16:creationId xmlns:a16="http://schemas.microsoft.com/office/drawing/2014/main" id="{87A3799E-7F58-4E03-BCC2-CB0E06943B6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619" name="PoljeZBesedilom 2">
          <a:extLst>
            <a:ext uri="{FF2B5EF4-FFF2-40B4-BE49-F238E27FC236}">
              <a16:creationId xmlns:a16="http://schemas.microsoft.com/office/drawing/2014/main" id="{9A0F4F07-A90E-4735-AD8F-F685A4B57AD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620" name="PoljeZBesedilom 2">
          <a:extLst>
            <a:ext uri="{FF2B5EF4-FFF2-40B4-BE49-F238E27FC236}">
              <a16:creationId xmlns:a16="http://schemas.microsoft.com/office/drawing/2014/main" id="{9476AB94-0504-4407-9D0E-77D5D4F601C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621" name="PoljeZBesedilom 1620">
          <a:extLst>
            <a:ext uri="{FF2B5EF4-FFF2-40B4-BE49-F238E27FC236}">
              <a16:creationId xmlns:a16="http://schemas.microsoft.com/office/drawing/2014/main" id="{6BD596F0-E87D-4C0D-9A71-F8AD1B0FCE3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622" name="PoljeZBesedilom 2">
          <a:extLst>
            <a:ext uri="{FF2B5EF4-FFF2-40B4-BE49-F238E27FC236}">
              <a16:creationId xmlns:a16="http://schemas.microsoft.com/office/drawing/2014/main" id="{D379CB97-454C-4C10-ABDB-249514B7E57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623" name="PoljeZBesedilom 2">
          <a:extLst>
            <a:ext uri="{FF2B5EF4-FFF2-40B4-BE49-F238E27FC236}">
              <a16:creationId xmlns:a16="http://schemas.microsoft.com/office/drawing/2014/main" id="{51BF3718-EA2E-42AA-AB8F-DA4E3DA4E09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624" name="PoljeZBesedilom 2">
          <a:extLst>
            <a:ext uri="{FF2B5EF4-FFF2-40B4-BE49-F238E27FC236}">
              <a16:creationId xmlns:a16="http://schemas.microsoft.com/office/drawing/2014/main" id="{644E049F-EC63-4F24-89EA-1F08494C2D8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625" name="PoljeZBesedilom 2">
          <a:extLst>
            <a:ext uri="{FF2B5EF4-FFF2-40B4-BE49-F238E27FC236}">
              <a16:creationId xmlns:a16="http://schemas.microsoft.com/office/drawing/2014/main" id="{95BD517A-6050-4B28-99FC-F1ADFBF6F86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626" name="PoljeZBesedilom 2">
          <a:extLst>
            <a:ext uri="{FF2B5EF4-FFF2-40B4-BE49-F238E27FC236}">
              <a16:creationId xmlns:a16="http://schemas.microsoft.com/office/drawing/2014/main" id="{89AF9E4D-8E21-464D-B8D7-5385621553F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627" name="PoljeZBesedilom 1626">
          <a:extLst>
            <a:ext uri="{FF2B5EF4-FFF2-40B4-BE49-F238E27FC236}">
              <a16:creationId xmlns:a16="http://schemas.microsoft.com/office/drawing/2014/main" id="{37FCD1B5-6F10-4896-BF50-5D7D155E23B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628" name="PoljeZBesedilom 2">
          <a:extLst>
            <a:ext uri="{FF2B5EF4-FFF2-40B4-BE49-F238E27FC236}">
              <a16:creationId xmlns:a16="http://schemas.microsoft.com/office/drawing/2014/main" id="{00B1B403-01A8-4877-952E-6D84F3C9AB2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629" name="PoljeZBesedilom 2">
          <a:extLst>
            <a:ext uri="{FF2B5EF4-FFF2-40B4-BE49-F238E27FC236}">
              <a16:creationId xmlns:a16="http://schemas.microsoft.com/office/drawing/2014/main" id="{F916FA15-4116-40B3-9649-7DDD0B06A30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630" name="PoljeZBesedilom 2">
          <a:extLst>
            <a:ext uri="{FF2B5EF4-FFF2-40B4-BE49-F238E27FC236}">
              <a16:creationId xmlns:a16="http://schemas.microsoft.com/office/drawing/2014/main" id="{47C15A78-180F-43A0-BAF0-7CFD5060128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631" name="PoljeZBesedilom 2">
          <a:extLst>
            <a:ext uri="{FF2B5EF4-FFF2-40B4-BE49-F238E27FC236}">
              <a16:creationId xmlns:a16="http://schemas.microsoft.com/office/drawing/2014/main" id="{C3681EE5-6BD2-4CE6-816A-E07713EFB8D4}"/>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632" name="PoljeZBesedilom 2">
          <a:extLst>
            <a:ext uri="{FF2B5EF4-FFF2-40B4-BE49-F238E27FC236}">
              <a16:creationId xmlns:a16="http://schemas.microsoft.com/office/drawing/2014/main" id="{CBAED517-3620-4472-9920-3B83F7F1C404}"/>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633" name="PoljeZBesedilom 1632">
          <a:extLst>
            <a:ext uri="{FF2B5EF4-FFF2-40B4-BE49-F238E27FC236}">
              <a16:creationId xmlns:a16="http://schemas.microsoft.com/office/drawing/2014/main" id="{2E32FFD5-D497-46F0-968F-8EB1B42E5D0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634" name="PoljeZBesedilom 2">
          <a:extLst>
            <a:ext uri="{FF2B5EF4-FFF2-40B4-BE49-F238E27FC236}">
              <a16:creationId xmlns:a16="http://schemas.microsoft.com/office/drawing/2014/main" id="{8DA4CD01-5D77-44B0-9C6A-645FAE8437D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635" name="PoljeZBesedilom 2">
          <a:extLst>
            <a:ext uri="{FF2B5EF4-FFF2-40B4-BE49-F238E27FC236}">
              <a16:creationId xmlns:a16="http://schemas.microsoft.com/office/drawing/2014/main" id="{C1D6562B-5523-45A5-B924-CD84854C4AC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636" name="PoljeZBesedilom 2">
          <a:extLst>
            <a:ext uri="{FF2B5EF4-FFF2-40B4-BE49-F238E27FC236}">
              <a16:creationId xmlns:a16="http://schemas.microsoft.com/office/drawing/2014/main" id="{3604D664-4A3A-4853-88DB-7D7D141F528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637" name="PoljeZBesedilom 2">
          <a:extLst>
            <a:ext uri="{FF2B5EF4-FFF2-40B4-BE49-F238E27FC236}">
              <a16:creationId xmlns:a16="http://schemas.microsoft.com/office/drawing/2014/main" id="{8C199BBB-D34A-4CA4-AD00-4CF00FB36C1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9489"/>
    <xdr:sp macro="" textlink="">
      <xdr:nvSpPr>
        <xdr:cNvPr id="1638" name="PoljeZBesedilom 1637">
          <a:extLst>
            <a:ext uri="{FF2B5EF4-FFF2-40B4-BE49-F238E27FC236}">
              <a16:creationId xmlns:a16="http://schemas.microsoft.com/office/drawing/2014/main" id="{4B1A5058-64AD-477F-8E87-EBF77365D194}"/>
            </a:ext>
          </a:extLst>
        </xdr:cNvPr>
        <xdr:cNvSpPr txBox="1"/>
      </xdr:nvSpPr>
      <xdr:spPr>
        <a:xfrm>
          <a:off x="7772697" y="240807875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9489"/>
    <xdr:sp macro="" textlink="">
      <xdr:nvSpPr>
        <xdr:cNvPr id="1639" name="PoljeZBesedilom 2">
          <a:extLst>
            <a:ext uri="{FF2B5EF4-FFF2-40B4-BE49-F238E27FC236}">
              <a16:creationId xmlns:a16="http://schemas.microsoft.com/office/drawing/2014/main" id="{AB7D6B5A-7D18-4C37-A127-CCA14DCD659C}"/>
            </a:ext>
          </a:extLst>
        </xdr:cNvPr>
        <xdr:cNvSpPr txBox="1"/>
      </xdr:nvSpPr>
      <xdr:spPr>
        <a:xfrm>
          <a:off x="7772697" y="240807875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9489"/>
    <xdr:sp macro="" textlink="">
      <xdr:nvSpPr>
        <xdr:cNvPr id="1640" name="PoljeZBesedilom 2">
          <a:extLst>
            <a:ext uri="{FF2B5EF4-FFF2-40B4-BE49-F238E27FC236}">
              <a16:creationId xmlns:a16="http://schemas.microsoft.com/office/drawing/2014/main" id="{B388D54F-E677-4D27-9E01-E25804933D1E}"/>
            </a:ext>
          </a:extLst>
        </xdr:cNvPr>
        <xdr:cNvSpPr txBox="1"/>
      </xdr:nvSpPr>
      <xdr:spPr>
        <a:xfrm>
          <a:off x="7772697" y="240807875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9489"/>
    <xdr:sp macro="" textlink="">
      <xdr:nvSpPr>
        <xdr:cNvPr id="1641" name="PoljeZBesedilom 2">
          <a:extLst>
            <a:ext uri="{FF2B5EF4-FFF2-40B4-BE49-F238E27FC236}">
              <a16:creationId xmlns:a16="http://schemas.microsoft.com/office/drawing/2014/main" id="{08231803-6DE0-49AE-A89E-B6CDF220A2C5}"/>
            </a:ext>
          </a:extLst>
        </xdr:cNvPr>
        <xdr:cNvSpPr txBox="1"/>
      </xdr:nvSpPr>
      <xdr:spPr>
        <a:xfrm>
          <a:off x="7772697" y="240807875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9489"/>
    <xdr:sp macro="" textlink="">
      <xdr:nvSpPr>
        <xdr:cNvPr id="1642" name="PoljeZBesedilom 2">
          <a:extLst>
            <a:ext uri="{FF2B5EF4-FFF2-40B4-BE49-F238E27FC236}">
              <a16:creationId xmlns:a16="http://schemas.microsoft.com/office/drawing/2014/main" id="{6BD20CBE-566D-4DA1-B157-1C3D516FAA85}"/>
            </a:ext>
          </a:extLst>
        </xdr:cNvPr>
        <xdr:cNvSpPr txBox="1"/>
      </xdr:nvSpPr>
      <xdr:spPr>
        <a:xfrm>
          <a:off x="7772697" y="240807875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643" name="PoljeZBesedilom 2">
          <a:extLst>
            <a:ext uri="{FF2B5EF4-FFF2-40B4-BE49-F238E27FC236}">
              <a16:creationId xmlns:a16="http://schemas.microsoft.com/office/drawing/2014/main" id="{F6EA0B6F-554D-4A9C-A8DD-EE4D4A82DAC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644" name="PoljeZBesedilom 1643">
          <a:extLst>
            <a:ext uri="{FF2B5EF4-FFF2-40B4-BE49-F238E27FC236}">
              <a16:creationId xmlns:a16="http://schemas.microsoft.com/office/drawing/2014/main" id="{0D45BA62-1484-479A-BFEF-4FA256505D2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645" name="PoljeZBesedilom 2">
          <a:extLst>
            <a:ext uri="{FF2B5EF4-FFF2-40B4-BE49-F238E27FC236}">
              <a16:creationId xmlns:a16="http://schemas.microsoft.com/office/drawing/2014/main" id="{84FC0164-7C16-4003-B33A-362E82430F9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646" name="PoljeZBesedilom 2">
          <a:extLst>
            <a:ext uri="{FF2B5EF4-FFF2-40B4-BE49-F238E27FC236}">
              <a16:creationId xmlns:a16="http://schemas.microsoft.com/office/drawing/2014/main" id="{BBBFBF7C-92CF-4201-8EA1-A7BA65922EC3}"/>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647" name="PoljeZBesedilom 2">
          <a:extLst>
            <a:ext uri="{FF2B5EF4-FFF2-40B4-BE49-F238E27FC236}">
              <a16:creationId xmlns:a16="http://schemas.microsoft.com/office/drawing/2014/main" id="{D1CD9965-F93B-4A12-ADE2-0DF30431911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1648" name="PoljeZBesedilom 2">
          <a:extLst>
            <a:ext uri="{FF2B5EF4-FFF2-40B4-BE49-F238E27FC236}">
              <a16:creationId xmlns:a16="http://schemas.microsoft.com/office/drawing/2014/main" id="{A56547A1-003A-4C63-BF0C-CCE9FCAB98E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649" name="PoljeZBesedilom 2">
          <a:extLst>
            <a:ext uri="{FF2B5EF4-FFF2-40B4-BE49-F238E27FC236}">
              <a16:creationId xmlns:a16="http://schemas.microsoft.com/office/drawing/2014/main" id="{7155D4F8-1CC4-44DC-A23B-E74881267F0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650" name="PoljeZBesedilom 1649">
          <a:extLst>
            <a:ext uri="{FF2B5EF4-FFF2-40B4-BE49-F238E27FC236}">
              <a16:creationId xmlns:a16="http://schemas.microsoft.com/office/drawing/2014/main" id="{3714B6BF-B4E9-48C9-A4CB-D1FA586D129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651" name="PoljeZBesedilom 2">
          <a:extLst>
            <a:ext uri="{FF2B5EF4-FFF2-40B4-BE49-F238E27FC236}">
              <a16:creationId xmlns:a16="http://schemas.microsoft.com/office/drawing/2014/main" id="{57713A2E-31EE-4E98-9EDA-8A0306D4CD1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652" name="PoljeZBesedilom 2">
          <a:extLst>
            <a:ext uri="{FF2B5EF4-FFF2-40B4-BE49-F238E27FC236}">
              <a16:creationId xmlns:a16="http://schemas.microsoft.com/office/drawing/2014/main" id="{BC3B9593-807B-4473-98AC-27F5F865DD6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653" name="PoljeZBesedilom 2">
          <a:extLst>
            <a:ext uri="{FF2B5EF4-FFF2-40B4-BE49-F238E27FC236}">
              <a16:creationId xmlns:a16="http://schemas.microsoft.com/office/drawing/2014/main" id="{F53DB604-92DB-4012-A383-B23F66012A1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654" name="PoljeZBesedilom 2">
          <a:extLst>
            <a:ext uri="{FF2B5EF4-FFF2-40B4-BE49-F238E27FC236}">
              <a16:creationId xmlns:a16="http://schemas.microsoft.com/office/drawing/2014/main" id="{6A6E459D-30B2-45CF-B1FD-4EB833E2055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655" name="PoljeZBesedilom 2">
          <a:extLst>
            <a:ext uri="{FF2B5EF4-FFF2-40B4-BE49-F238E27FC236}">
              <a16:creationId xmlns:a16="http://schemas.microsoft.com/office/drawing/2014/main" id="{37F5052E-7BB5-486A-B089-A3A32972256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656" name="PoljeZBesedilom 1655">
          <a:extLst>
            <a:ext uri="{FF2B5EF4-FFF2-40B4-BE49-F238E27FC236}">
              <a16:creationId xmlns:a16="http://schemas.microsoft.com/office/drawing/2014/main" id="{62952B78-21BD-4EB0-BAFA-88C0906E888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657" name="PoljeZBesedilom 2">
          <a:extLst>
            <a:ext uri="{FF2B5EF4-FFF2-40B4-BE49-F238E27FC236}">
              <a16:creationId xmlns:a16="http://schemas.microsoft.com/office/drawing/2014/main" id="{2A1E0FF7-C53A-487F-BB4E-D7B536D4205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658" name="PoljeZBesedilom 2">
          <a:extLst>
            <a:ext uri="{FF2B5EF4-FFF2-40B4-BE49-F238E27FC236}">
              <a16:creationId xmlns:a16="http://schemas.microsoft.com/office/drawing/2014/main" id="{2B7B53E9-D7C1-4E32-8C60-286B408BD85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659" name="PoljeZBesedilom 2">
          <a:extLst>
            <a:ext uri="{FF2B5EF4-FFF2-40B4-BE49-F238E27FC236}">
              <a16:creationId xmlns:a16="http://schemas.microsoft.com/office/drawing/2014/main" id="{8A48087B-7408-4367-8A32-EA4E2719B45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660" name="PoljeZBesedilom 2">
          <a:extLst>
            <a:ext uri="{FF2B5EF4-FFF2-40B4-BE49-F238E27FC236}">
              <a16:creationId xmlns:a16="http://schemas.microsoft.com/office/drawing/2014/main" id="{1D2E92D2-2858-4287-8937-C00F24CD085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661" name="PoljeZBesedilom 2">
          <a:extLst>
            <a:ext uri="{FF2B5EF4-FFF2-40B4-BE49-F238E27FC236}">
              <a16:creationId xmlns:a16="http://schemas.microsoft.com/office/drawing/2014/main" id="{E51A56C7-0BCE-4DAE-A4AF-A15278B9748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662" name="PoljeZBesedilom 1661">
          <a:extLst>
            <a:ext uri="{FF2B5EF4-FFF2-40B4-BE49-F238E27FC236}">
              <a16:creationId xmlns:a16="http://schemas.microsoft.com/office/drawing/2014/main" id="{144FE6C6-F581-4FC0-AC3D-13A196A9C54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663" name="PoljeZBesedilom 2">
          <a:extLst>
            <a:ext uri="{FF2B5EF4-FFF2-40B4-BE49-F238E27FC236}">
              <a16:creationId xmlns:a16="http://schemas.microsoft.com/office/drawing/2014/main" id="{7FDC858B-7EA9-43B6-B46D-1802561EA18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664" name="PoljeZBesedilom 2">
          <a:extLst>
            <a:ext uri="{FF2B5EF4-FFF2-40B4-BE49-F238E27FC236}">
              <a16:creationId xmlns:a16="http://schemas.microsoft.com/office/drawing/2014/main" id="{59FF518B-39E6-40F3-96BE-BD2640E44FB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665" name="PoljeZBesedilom 2">
          <a:extLst>
            <a:ext uri="{FF2B5EF4-FFF2-40B4-BE49-F238E27FC236}">
              <a16:creationId xmlns:a16="http://schemas.microsoft.com/office/drawing/2014/main" id="{3EEE60F8-6EBD-44A3-A8A0-C043614A0BE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666" name="PoljeZBesedilom 2">
          <a:extLst>
            <a:ext uri="{FF2B5EF4-FFF2-40B4-BE49-F238E27FC236}">
              <a16:creationId xmlns:a16="http://schemas.microsoft.com/office/drawing/2014/main" id="{7F9F8C55-89CA-4BD6-8229-E4EC87D56E9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667" name="PoljeZBesedilom 2">
          <a:extLst>
            <a:ext uri="{FF2B5EF4-FFF2-40B4-BE49-F238E27FC236}">
              <a16:creationId xmlns:a16="http://schemas.microsoft.com/office/drawing/2014/main" id="{58EC70C8-8E45-4F93-A3DE-1D42ABD7243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668" name="PoljeZBesedilom 1667">
          <a:extLst>
            <a:ext uri="{FF2B5EF4-FFF2-40B4-BE49-F238E27FC236}">
              <a16:creationId xmlns:a16="http://schemas.microsoft.com/office/drawing/2014/main" id="{83EDC449-2932-4C11-8A23-0620C89E39C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669" name="PoljeZBesedilom 2">
          <a:extLst>
            <a:ext uri="{FF2B5EF4-FFF2-40B4-BE49-F238E27FC236}">
              <a16:creationId xmlns:a16="http://schemas.microsoft.com/office/drawing/2014/main" id="{C95D586E-4396-435F-8BB0-EAF77968476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670" name="PoljeZBesedilom 2">
          <a:extLst>
            <a:ext uri="{FF2B5EF4-FFF2-40B4-BE49-F238E27FC236}">
              <a16:creationId xmlns:a16="http://schemas.microsoft.com/office/drawing/2014/main" id="{56F61230-88C3-400C-BCF3-AC5D4A6D447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671" name="PoljeZBesedilom 2">
          <a:extLst>
            <a:ext uri="{FF2B5EF4-FFF2-40B4-BE49-F238E27FC236}">
              <a16:creationId xmlns:a16="http://schemas.microsoft.com/office/drawing/2014/main" id="{9EE216C6-82F9-4B24-9810-523CBB844BB6}"/>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672" name="PoljeZBesedilom 2">
          <a:extLst>
            <a:ext uri="{FF2B5EF4-FFF2-40B4-BE49-F238E27FC236}">
              <a16:creationId xmlns:a16="http://schemas.microsoft.com/office/drawing/2014/main" id="{705BB63F-8936-483B-A518-325C5871398E}"/>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9489"/>
    <xdr:sp macro="" textlink="">
      <xdr:nvSpPr>
        <xdr:cNvPr id="1673" name="PoljeZBesedilom 1672">
          <a:extLst>
            <a:ext uri="{FF2B5EF4-FFF2-40B4-BE49-F238E27FC236}">
              <a16:creationId xmlns:a16="http://schemas.microsoft.com/office/drawing/2014/main" id="{5F10AF4E-9E82-499D-BAF3-292B1FD10F02}"/>
            </a:ext>
          </a:extLst>
        </xdr:cNvPr>
        <xdr:cNvSpPr txBox="1"/>
      </xdr:nvSpPr>
      <xdr:spPr>
        <a:xfrm>
          <a:off x="7772697" y="240807875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9489"/>
    <xdr:sp macro="" textlink="">
      <xdr:nvSpPr>
        <xdr:cNvPr id="1674" name="PoljeZBesedilom 2">
          <a:extLst>
            <a:ext uri="{FF2B5EF4-FFF2-40B4-BE49-F238E27FC236}">
              <a16:creationId xmlns:a16="http://schemas.microsoft.com/office/drawing/2014/main" id="{8D947291-FFAC-4700-B94B-AE17560D2B13}"/>
            </a:ext>
          </a:extLst>
        </xdr:cNvPr>
        <xdr:cNvSpPr txBox="1"/>
      </xdr:nvSpPr>
      <xdr:spPr>
        <a:xfrm>
          <a:off x="7772697" y="240807875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9489"/>
    <xdr:sp macro="" textlink="">
      <xdr:nvSpPr>
        <xdr:cNvPr id="1675" name="PoljeZBesedilom 2">
          <a:extLst>
            <a:ext uri="{FF2B5EF4-FFF2-40B4-BE49-F238E27FC236}">
              <a16:creationId xmlns:a16="http://schemas.microsoft.com/office/drawing/2014/main" id="{C0E5FC1D-08F2-4CE8-B448-C75778139DC4}"/>
            </a:ext>
          </a:extLst>
        </xdr:cNvPr>
        <xdr:cNvSpPr txBox="1"/>
      </xdr:nvSpPr>
      <xdr:spPr>
        <a:xfrm>
          <a:off x="7772697" y="240807875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9489"/>
    <xdr:sp macro="" textlink="">
      <xdr:nvSpPr>
        <xdr:cNvPr id="1676" name="PoljeZBesedilom 2">
          <a:extLst>
            <a:ext uri="{FF2B5EF4-FFF2-40B4-BE49-F238E27FC236}">
              <a16:creationId xmlns:a16="http://schemas.microsoft.com/office/drawing/2014/main" id="{91A97D1C-8F7E-4A23-8F77-477603ABC586}"/>
            </a:ext>
          </a:extLst>
        </xdr:cNvPr>
        <xdr:cNvSpPr txBox="1"/>
      </xdr:nvSpPr>
      <xdr:spPr>
        <a:xfrm>
          <a:off x="7772697" y="240807875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9489"/>
    <xdr:sp macro="" textlink="">
      <xdr:nvSpPr>
        <xdr:cNvPr id="1677" name="PoljeZBesedilom 2">
          <a:extLst>
            <a:ext uri="{FF2B5EF4-FFF2-40B4-BE49-F238E27FC236}">
              <a16:creationId xmlns:a16="http://schemas.microsoft.com/office/drawing/2014/main" id="{85436E8F-FDD9-44EF-A0DA-44DFE39ECE20}"/>
            </a:ext>
          </a:extLst>
        </xdr:cNvPr>
        <xdr:cNvSpPr txBox="1"/>
      </xdr:nvSpPr>
      <xdr:spPr>
        <a:xfrm>
          <a:off x="7772697" y="240807875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678" name="PoljeZBesedilom 2">
          <a:extLst>
            <a:ext uri="{FF2B5EF4-FFF2-40B4-BE49-F238E27FC236}">
              <a16:creationId xmlns:a16="http://schemas.microsoft.com/office/drawing/2014/main" id="{3C85F2D4-E3B6-4B4B-BF23-6173B2D1296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679" name="PoljeZBesedilom 1678">
          <a:extLst>
            <a:ext uri="{FF2B5EF4-FFF2-40B4-BE49-F238E27FC236}">
              <a16:creationId xmlns:a16="http://schemas.microsoft.com/office/drawing/2014/main" id="{B689B49B-B26F-4F5A-9BDE-92412466E1A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680" name="PoljeZBesedilom 2">
          <a:extLst>
            <a:ext uri="{FF2B5EF4-FFF2-40B4-BE49-F238E27FC236}">
              <a16:creationId xmlns:a16="http://schemas.microsoft.com/office/drawing/2014/main" id="{D8E588AB-87C2-4ED9-831D-E91DE8DF2DC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681" name="PoljeZBesedilom 2">
          <a:extLst>
            <a:ext uri="{FF2B5EF4-FFF2-40B4-BE49-F238E27FC236}">
              <a16:creationId xmlns:a16="http://schemas.microsoft.com/office/drawing/2014/main" id="{847B5BDD-DCC1-4826-8634-6E54D812152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682" name="PoljeZBesedilom 2">
          <a:extLst>
            <a:ext uri="{FF2B5EF4-FFF2-40B4-BE49-F238E27FC236}">
              <a16:creationId xmlns:a16="http://schemas.microsoft.com/office/drawing/2014/main" id="{88B8B6E0-014E-4B97-B982-04641C1E881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683" name="PoljeZBesedilom 2">
          <a:extLst>
            <a:ext uri="{FF2B5EF4-FFF2-40B4-BE49-F238E27FC236}">
              <a16:creationId xmlns:a16="http://schemas.microsoft.com/office/drawing/2014/main" id="{E1710058-D7F0-49BC-A5A7-41917BF3353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684" name="PoljeZBesedilom 2">
          <a:extLst>
            <a:ext uri="{FF2B5EF4-FFF2-40B4-BE49-F238E27FC236}">
              <a16:creationId xmlns:a16="http://schemas.microsoft.com/office/drawing/2014/main" id="{869C8EE3-E919-4B71-89A3-96FA5921848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685" name="PoljeZBesedilom 1684">
          <a:extLst>
            <a:ext uri="{FF2B5EF4-FFF2-40B4-BE49-F238E27FC236}">
              <a16:creationId xmlns:a16="http://schemas.microsoft.com/office/drawing/2014/main" id="{938A156C-4CF7-4B26-ABC7-20A5B5E8C4E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686" name="PoljeZBesedilom 2">
          <a:extLst>
            <a:ext uri="{FF2B5EF4-FFF2-40B4-BE49-F238E27FC236}">
              <a16:creationId xmlns:a16="http://schemas.microsoft.com/office/drawing/2014/main" id="{CDB80AC9-F245-421E-9085-8302002E8AA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687" name="PoljeZBesedilom 2">
          <a:extLst>
            <a:ext uri="{FF2B5EF4-FFF2-40B4-BE49-F238E27FC236}">
              <a16:creationId xmlns:a16="http://schemas.microsoft.com/office/drawing/2014/main" id="{11C0B23F-BBFA-4234-BEAC-592D6327B8B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688" name="PoljeZBesedilom 2">
          <a:extLst>
            <a:ext uri="{FF2B5EF4-FFF2-40B4-BE49-F238E27FC236}">
              <a16:creationId xmlns:a16="http://schemas.microsoft.com/office/drawing/2014/main" id="{210F78DD-7C95-46FF-88AC-6BAB90B6560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689" name="PoljeZBesedilom 2">
          <a:extLst>
            <a:ext uri="{FF2B5EF4-FFF2-40B4-BE49-F238E27FC236}">
              <a16:creationId xmlns:a16="http://schemas.microsoft.com/office/drawing/2014/main" id="{0AD707E0-B961-4C7C-A332-6E3ABDB0393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690" name="PoljeZBesedilom 2">
          <a:extLst>
            <a:ext uri="{FF2B5EF4-FFF2-40B4-BE49-F238E27FC236}">
              <a16:creationId xmlns:a16="http://schemas.microsoft.com/office/drawing/2014/main" id="{9D08FCCA-65B0-4E29-A8AB-BED8BC78A3A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691" name="PoljeZBesedilom 1690">
          <a:extLst>
            <a:ext uri="{FF2B5EF4-FFF2-40B4-BE49-F238E27FC236}">
              <a16:creationId xmlns:a16="http://schemas.microsoft.com/office/drawing/2014/main" id="{988AD9AC-5FEE-4761-96EE-A570B1B33B9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692" name="PoljeZBesedilom 2">
          <a:extLst>
            <a:ext uri="{FF2B5EF4-FFF2-40B4-BE49-F238E27FC236}">
              <a16:creationId xmlns:a16="http://schemas.microsoft.com/office/drawing/2014/main" id="{31E21343-C560-4067-9EFF-F39C1312CE6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693" name="PoljeZBesedilom 2">
          <a:extLst>
            <a:ext uri="{FF2B5EF4-FFF2-40B4-BE49-F238E27FC236}">
              <a16:creationId xmlns:a16="http://schemas.microsoft.com/office/drawing/2014/main" id="{C421731F-A559-47F9-9B26-FFD7E90DEB0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694" name="PoljeZBesedilom 2">
          <a:extLst>
            <a:ext uri="{FF2B5EF4-FFF2-40B4-BE49-F238E27FC236}">
              <a16:creationId xmlns:a16="http://schemas.microsoft.com/office/drawing/2014/main" id="{2AA2E3B8-7A16-4697-AD39-1C9337426D4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695" name="PoljeZBesedilom 2">
          <a:extLst>
            <a:ext uri="{FF2B5EF4-FFF2-40B4-BE49-F238E27FC236}">
              <a16:creationId xmlns:a16="http://schemas.microsoft.com/office/drawing/2014/main" id="{2F5BA86B-8D60-4E9D-8409-4507C383A50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696" name="PoljeZBesedilom 2">
          <a:extLst>
            <a:ext uri="{FF2B5EF4-FFF2-40B4-BE49-F238E27FC236}">
              <a16:creationId xmlns:a16="http://schemas.microsoft.com/office/drawing/2014/main" id="{0525CE87-C17F-4678-A216-6E3C34BF4F2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697" name="PoljeZBesedilom 1696">
          <a:extLst>
            <a:ext uri="{FF2B5EF4-FFF2-40B4-BE49-F238E27FC236}">
              <a16:creationId xmlns:a16="http://schemas.microsoft.com/office/drawing/2014/main" id="{767FC9B4-44DE-4765-9C6F-7C2F7B550EF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698" name="PoljeZBesedilom 2">
          <a:extLst>
            <a:ext uri="{FF2B5EF4-FFF2-40B4-BE49-F238E27FC236}">
              <a16:creationId xmlns:a16="http://schemas.microsoft.com/office/drawing/2014/main" id="{4E1C58A1-E8FF-486C-8681-7A583BB69FB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699" name="PoljeZBesedilom 2">
          <a:extLst>
            <a:ext uri="{FF2B5EF4-FFF2-40B4-BE49-F238E27FC236}">
              <a16:creationId xmlns:a16="http://schemas.microsoft.com/office/drawing/2014/main" id="{8F1FC2F4-0914-4A08-A43D-5F5F5AAE128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00" name="PoljeZBesedilom 2">
          <a:extLst>
            <a:ext uri="{FF2B5EF4-FFF2-40B4-BE49-F238E27FC236}">
              <a16:creationId xmlns:a16="http://schemas.microsoft.com/office/drawing/2014/main" id="{5A5DE009-CF81-4180-81F8-72765C8394C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01" name="PoljeZBesedilom 2">
          <a:extLst>
            <a:ext uri="{FF2B5EF4-FFF2-40B4-BE49-F238E27FC236}">
              <a16:creationId xmlns:a16="http://schemas.microsoft.com/office/drawing/2014/main" id="{7C2C32BC-4C88-4584-819B-A6AA0C4E95B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02" name="PoljeZBesedilom 2">
          <a:extLst>
            <a:ext uri="{FF2B5EF4-FFF2-40B4-BE49-F238E27FC236}">
              <a16:creationId xmlns:a16="http://schemas.microsoft.com/office/drawing/2014/main" id="{437FC679-7F42-4B46-9FA4-4C365D9AB46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03" name="PoljeZBesedilom 1702">
          <a:extLst>
            <a:ext uri="{FF2B5EF4-FFF2-40B4-BE49-F238E27FC236}">
              <a16:creationId xmlns:a16="http://schemas.microsoft.com/office/drawing/2014/main" id="{A684A34B-70BA-4C89-987E-4A6A3EA7A52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04" name="PoljeZBesedilom 2">
          <a:extLst>
            <a:ext uri="{FF2B5EF4-FFF2-40B4-BE49-F238E27FC236}">
              <a16:creationId xmlns:a16="http://schemas.microsoft.com/office/drawing/2014/main" id="{CEC2D903-B3C2-4C13-A1E9-A7002AA6DE3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05" name="PoljeZBesedilom 2">
          <a:extLst>
            <a:ext uri="{FF2B5EF4-FFF2-40B4-BE49-F238E27FC236}">
              <a16:creationId xmlns:a16="http://schemas.microsoft.com/office/drawing/2014/main" id="{0D5A6E87-A170-4BDE-8575-7B0160E4AA6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06" name="PoljeZBesedilom 2">
          <a:extLst>
            <a:ext uri="{FF2B5EF4-FFF2-40B4-BE49-F238E27FC236}">
              <a16:creationId xmlns:a16="http://schemas.microsoft.com/office/drawing/2014/main" id="{2046DE78-AF2A-4E4C-9E50-C0E364C68BB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07" name="PoljeZBesedilom 2">
          <a:extLst>
            <a:ext uri="{FF2B5EF4-FFF2-40B4-BE49-F238E27FC236}">
              <a16:creationId xmlns:a16="http://schemas.microsoft.com/office/drawing/2014/main" id="{8A8F34E1-9EE6-4487-8D9D-7CB970AF09C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08" name="PoljeZBesedilom 2">
          <a:extLst>
            <a:ext uri="{FF2B5EF4-FFF2-40B4-BE49-F238E27FC236}">
              <a16:creationId xmlns:a16="http://schemas.microsoft.com/office/drawing/2014/main" id="{A3A578D4-28C6-4F67-AB20-0FA3D1F94BE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09" name="PoljeZBesedilom 1708">
          <a:extLst>
            <a:ext uri="{FF2B5EF4-FFF2-40B4-BE49-F238E27FC236}">
              <a16:creationId xmlns:a16="http://schemas.microsoft.com/office/drawing/2014/main" id="{B34D706B-E45F-49D2-8F47-4698B754404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10" name="PoljeZBesedilom 2">
          <a:extLst>
            <a:ext uri="{FF2B5EF4-FFF2-40B4-BE49-F238E27FC236}">
              <a16:creationId xmlns:a16="http://schemas.microsoft.com/office/drawing/2014/main" id="{58D9A72B-7DE6-4B75-91F2-51F18C3570E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11" name="PoljeZBesedilom 2">
          <a:extLst>
            <a:ext uri="{FF2B5EF4-FFF2-40B4-BE49-F238E27FC236}">
              <a16:creationId xmlns:a16="http://schemas.microsoft.com/office/drawing/2014/main" id="{C393305D-138A-413B-91A6-91DACC684B3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12" name="PoljeZBesedilom 2">
          <a:extLst>
            <a:ext uri="{FF2B5EF4-FFF2-40B4-BE49-F238E27FC236}">
              <a16:creationId xmlns:a16="http://schemas.microsoft.com/office/drawing/2014/main" id="{41BF42DD-85A2-49F4-B067-512430F4B7A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13" name="PoljeZBesedilom 2">
          <a:extLst>
            <a:ext uri="{FF2B5EF4-FFF2-40B4-BE49-F238E27FC236}">
              <a16:creationId xmlns:a16="http://schemas.microsoft.com/office/drawing/2014/main" id="{2D1D3A96-4267-433B-A6EE-A198F730A31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714" name="PoljeZBesedilom 2">
          <a:extLst>
            <a:ext uri="{FF2B5EF4-FFF2-40B4-BE49-F238E27FC236}">
              <a16:creationId xmlns:a16="http://schemas.microsoft.com/office/drawing/2014/main" id="{57D3396B-59F8-4235-BEB6-DF613F675C14}"/>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715" name="PoljeZBesedilom 1714">
          <a:extLst>
            <a:ext uri="{FF2B5EF4-FFF2-40B4-BE49-F238E27FC236}">
              <a16:creationId xmlns:a16="http://schemas.microsoft.com/office/drawing/2014/main" id="{F45070E5-181B-4BA6-B9C4-6F1CA011557D}"/>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716" name="PoljeZBesedilom 2">
          <a:extLst>
            <a:ext uri="{FF2B5EF4-FFF2-40B4-BE49-F238E27FC236}">
              <a16:creationId xmlns:a16="http://schemas.microsoft.com/office/drawing/2014/main" id="{34EE27C8-214E-44B1-893F-6CFC9BA49755}"/>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717" name="PoljeZBesedilom 2">
          <a:extLst>
            <a:ext uri="{FF2B5EF4-FFF2-40B4-BE49-F238E27FC236}">
              <a16:creationId xmlns:a16="http://schemas.microsoft.com/office/drawing/2014/main" id="{9645F1ED-BE04-4456-BBE1-6076ED7AC44F}"/>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718" name="PoljeZBesedilom 2">
          <a:extLst>
            <a:ext uri="{FF2B5EF4-FFF2-40B4-BE49-F238E27FC236}">
              <a16:creationId xmlns:a16="http://schemas.microsoft.com/office/drawing/2014/main" id="{0F5A9EDA-9422-4413-9BC9-4BAD48149D23}"/>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719" name="PoljeZBesedilom 2">
          <a:extLst>
            <a:ext uri="{FF2B5EF4-FFF2-40B4-BE49-F238E27FC236}">
              <a16:creationId xmlns:a16="http://schemas.microsoft.com/office/drawing/2014/main" id="{165873E0-EDE0-40AD-B1E0-1F5F3FB5F7D6}"/>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20" name="PoljeZBesedilom 2">
          <a:extLst>
            <a:ext uri="{FF2B5EF4-FFF2-40B4-BE49-F238E27FC236}">
              <a16:creationId xmlns:a16="http://schemas.microsoft.com/office/drawing/2014/main" id="{FF1C997A-87B5-4EBF-B839-7F590710FF1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21" name="PoljeZBesedilom 1720">
          <a:extLst>
            <a:ext uri="{FF2B5EF4-FFF2-40B4-BE49-F238E27FC236}">
              <a16:creationId xmlns:a16="http://schemas.microsoft.com/office/drawing/2014/main" id="{223B0563-C008-4C68-9BCB-F7CF17A7C59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22" name="PoljeZBesedilom 2">
          <a:extLst>
            <a:ext uri="{FF2B5EF4-FFF2-40B4-BE49-F238E27FC236}">
              <a16:creationId xmlns:a16="http://schemas.microsoft.com/office/drawing/2014/main" id="{88BCC8BC-3501-476A-BA93-43D0196625A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23" name="PoljeZBesedilom 2">
          <a:extLst>
            <a:ext uri="{FF2B5EF4-FFF2-40B4-BE49-F238E27FC236}">
              <a16:creationId xmlns:a16="http://schemas.microsoft.com/office/drawing/2014/main" id="{35C1D7DC-C852-4C18-A226-89D6FFD0734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24" name="PoljeZBesedilom 2">
          <a:extLst>
            <a:ext uri="{FF2B5EF4-FFF2-40B4-BE49-F238E27FC236}">
              <a16:creationId xmlns:a16="http://schemas.microsoft.com/office/drawing/2014/main" id="{4B225E73-AA60-4087-B4C2-6C7F8834730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25" name="PoljeZBesedilom 2">
          <a:extLst>
            <a:ext uri="{FF2B5EF4-FFF2-40B4-BE49-F238E27FC236}">
              <a16:creationId xmlns:a16="http://schemas.microsoft.com/office/drawing/2014/main" id="{CA3239BB-9E50-49D5-B2B1-3C05619CDAF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26" name="PoljeZBesedilom 2">
          <a:extLst>
            <a:ext uri="{FF2B5EF4-FFF2-40B4-BE49-F238E27FC236}">
              <a16:creationId xmlns:a16="http://schemas.microsoft.com/office/drawing/2014/main" id="{DB761747-5541-439F-BE00-720D4D62385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27" name="PoljeZBesedilom 1726">
          <a:extLst>
            <a:ext uri="{FF2B5EF4-FFF2-40B4-BE49-F238E27FC236}">
              <a16:creationId xmlns:a16="http://schemas.microsoft.com/office/drawing/2014/main" id="{99224C1E-67B9-48EC-8BC6-6324699C5EB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28" name="PoljeZBesedilom 2">
          <a:extLst>
            <a:ext uri="{FF2B5EF4-FFF2-40B4-BE49-F238E27FC236}">
              <a16:creationId xmlns:a16="http://schemas.microsoft.com/office/drawing/2014/main" id="{3C7A1F67-5585-4262-99A2-054B8F96F3F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29" name="PoljeZBesedilom 2">
          <a:extLst>
            <a:ext uri="{FF2B5EF4-FFF2-40B4-BE49-F238E27FC236}">
              <a16:creationId xmlns:a16="http://schemas.microsoft.com/office/drawing/2014/main" id="{D3ED4E53-9E80-4DC6-B4F6-0B632090D0D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30" name="PoljeZBesedilom 2">
          <a:extLst>
            <a:ext uri="{FF2B5EF4-FFF2-40B4-BE49-F238E27FC236}">
              <a16:creationId xmlns:a16="http://schemas.microsoft.com/office/drawing/2014/main" id="{8BDF2783-5766-483B-A9D5-EB01C84BE13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31" name="PoljeZBesedilom 2">
          <a:extLst>
            <a:ext uri="{FF2B5EF4-FFF2-40B4-BE49-F238E27FC236}">
              <a16:creationId xmlns:a16="http://schemas.microsoft.com/office/drawing/2014/main" id="{0E378523-9821-42FA-AC0B-119A1E1F720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732" name="PoljeZBesedilom 2">
          <a:extLst>
            <a:ext uri="{FF2B5EF4-FFF2-40B4-BE49-F238E27FC236}">
              <a16:creationId xmlns:a16="http://schemas.microsoft.com/office/drawing/2014/main" id="{A817BAAE-0A14-4E5F-B8D2-D0AB2DDB340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733" name="PoljeZBesedilom 1732">
          <a:extLst>
            <a:ext uri="{FF2B5EF4-FFF2-40B4-BE49-F238E27FC236}">
              <a16:creationId xmlns:a16="http://schemas.microsoft.com/office/drawing/2014/main" id="{CBE073C2-B536-42D3-A710-68D97E9EDA22}"/>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734" name="PoljeZBesedilom 2">
          <a:extLst>
            <a:ext uri="{FF2B5EF4-FFF2-40B4-BE49-F238E27FC236}">
              <a16:creationId xmlns:a16="http://schemas.microsoft.com/office/drawing/2014/main" id="{6E5E2F94-0D68-4A86-9314-D3008318D68A}"/>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735" name="PoljeZBesedilom 2">
          <a:extLst>
            <a:ext uri="{FF2B5EF4-FFF2-40B4-BE49-F238E27FC236}">
              <a16:creationId xmlns:a16="http://schemas.microsoft.com/office/drawing/2014/main" id="{1038C2F1-A332-449F-ABAD-36FF70716BDD}"/>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736" name="PoljeZBesedilom 2">
          <a:extLst>
            <a:ext uri="{FF2B5EF4-FFF2-40B4-BE49-F238E27FC236}">
              <a16:creationId xmlns:a16="http://schemas.microsoft.com/office/drawing/2014/main" id="{3D0763B4-103D-455A-9685-2F5EEA30BB2A}"/>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737" name="PoljeZBesedilom 2">
          <a:extLst>
            <a:ext uri="{FF2B5EF4-FFF2-40B4-BE49-F238E27FC236}">
              <a16:creationId xmlns:a16="http://schemas.microsoft.com/office/drawing/2014/main" id="{88DADCC0-6110-4470-AEA9-3B4DC1E4E692}"/>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738" name="PoljeZBesedilom 2">
          <a:extLst>
            <a:ext uri="{FF2B5EF4-FFF2-40B4-BE49-F238E27FC236}">
              <a16:creationId xmlns:a16="http://schemas.microsoft.com/office/drawing/2014/main" id="{CD04241A-AF48-417C-92A1-DB91892D7AA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739" name="PoljeZBesedilom 1738">
          <a:extLst>
            <a:ext uri="{FF2B5EF4-FFF2-40B4-BE49-F238E27FC236}">
              <a16:creationId xmlns:a16="http://schemas.microsoft.com/office/drawing/2014/main" id="{577B582E-D783-476F-82D6-6CE18A335F04}"/>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740" name="PoljeZBesedilom 2">
          <a:extLst>
            <a:ext uri="{FF2B5EF4-FFF2-40B4-BE49-F238E27FC236}">
              <a16:creationId xmlns:a16="http://schemas.microsoft.com/office/drawing/2014/main" id="{415095CB-F52D-4BE7-89CA-D18355C5AE3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741" name="PoljeZBesedilom 2">
          <a:extLst>
            <a:ext uri="{FF2B5EF4-FFF2-40B4-BE49-F238E27FC236}">
              <a16:creationId xmlns:a16="http://schemas.microsoft.com/office/drawing/2014/main" id="{C39ADC04-3D4A-4035-9D67-BDCB8CDF233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742" name="PoljeZBesedilom 2">
          <a:extLst>
            <a:ext uri="{FF2B5EF4-FFF2-40B4-BE49-F238E27FC236}">
              <a16:creationId xmlns:a16="http://schemas.microsoft.com/office/drawing/2014/main" id="{560EC4FA-4BAD-4A36-89DA-5512817A90B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743" name="PoljeZBesedilom 2">
          <a:extLst>
            <a:ext uri="{FF2B5EF4-FFF2-40B4-BE49-F238E27FC236}">
              <a16:creationId xmlns:a16="http://schemas.microsoft.com/office/drawing/2014/main" id="{FF33C7FC-DA96-42B1-83F2-6C06C23B77F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744" name="PoljeZBesedilom 1743">
          <a:extLst>
            <a:ext uri="{FF2B5EF4-FFF2-40B4-BE49-F238E27FC236}">
              <a16:creationId xmlns:a16="http://schemas.microsoft.com/office/drawing/2014/main" id="{8C72F04F-4BB7-4F3C-9064-73E2E3882519}"/>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745" name="PoljeZBesedilom 2">
          <a:extLst>
            <a:ext uri="{FF2B5EF4-FFF2-40B4-BE49-F238E27FC236}">
              <a16:creationId xmlns:a16="http://schemas.microsoft.com/office/drawing/2014/main" id="{7CC708F2-5D4A-46DC-BD3C-402CA10E2BEA}"/>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746" name="PoljeZBesedilom 2">
          <a:extLst>
            <a:ext uri="{FF2B5EF4-FFF2-40B4-BE49-F238E27FC236}">
              <a16:creationId xmlns:a16="http://schemas.microsoft.com/office/drawing/2014/main" id="{A6D0A653-074D-4243-B935-169D7F1F6F5D}"/>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747" name="PoljeZBesedilom 2">
          <a:extLst>
            <a:ext uri="{FF2B5EF4-FFF2-40B4-BE49-F238E27FC236}">
              <a16:creationId xmlns:a16="http://schemas.microsoft.com/office/drawing/2014/main" id="{A0CAC137-2AFD-4988-824F-2828BCBFD795}"/>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748" name="PoljeZBesedilom 2">
          <a:extLst>
            <a:ext uri="{FF2B5EF4-FFF2-40B4-BE49-F238E27FC236}">
              <a16:creationId xmlns:a16="http://schemas.microsoft.com/office/drawing/2014/main" id="{22DAB25A-4E84-47A9-A6CB-8A017691CD21}"/>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749" name="PoljeZBesedilom 2">
          <a:extLst>
            <a:ext uri="{FF2B5EF4-FFF2-40B4-BE49-F238E27FC236}">
              <a16:creationId xmlns:a16="http://schemas.microsoft.com/office/drawing/2014/main" id="{CDE1DDE2-6B2E-436B-A2C8-A9D9FE53B27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750" name="PoljeZBesedilom 1749">
          <a:extLst>
            <a:ext uri="{FF2B5EF4-FFF2-40B4-BE49-F238E27FC236}">
              <a16:creationId xmlns:a16="http://schemas.microsoft.com/office/drawing/2014/main" id="{8C650883-6DF8-487D-A2BE-302421A6DF9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751" name="PoljeZBesedilom 2">
          <a:extLst>
            <a:ext uri="{FF2B5EF4-FFF2-40B4-BE49-F238E27FC236}">
              <a16:creationId xmlns:a16="http://schemas.microsoft.com/office/drawing/2014/main" id="{3B59A32E-ABEA-4DB1-8B7D-ECE11A179BB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752" name="PoljeZBesedilom 2">
          <a:extLst>
            <a:ext uri="{FF2B5EF4-FFF2-40B4-BE49-F238E27FC236}">
              <a16:creationId xmlns:a16="http://schemas.microsoft.com/office/drawing/2014/main" id="{EACA3BFF-0E66-4AB1-B501-1692CD3CBFD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753" name="PoljeZBesedilom 2">
          <a:extLst>
            <a:ext uri="{FF2B5EF4-FFF2-40B4-BE49-F238E27FC236}">
              <a16:creationId xmlns:a16="http://schemas.microsoft.com/office/drawing/2014/main" id="{DA2FC6AA-537F-4349-8D2B-FA820CEC176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754" name="PoljeZBesedilom 2">
          <a:extLst>
            <a:ext uri="{FF2B5EF4-FFF2-40B4-BE49-F238E27FC236}">
              <a16:creationId xmlns:a16="http://schemas.microsoft.com/office/drawing/2014/main" id="{56C61F1A-6A40-4308-89D7-D593C58521D4}"/>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755" name="PoljeZBesedilom 1754">
          <a:extLst>
            <a:ext uri="{FF2B5EF4-FFF2-40B4-BE49-F238E27FC236}">
              <a16:creationId xmlns:a16="http://schemas.microsoft.com/office/drawing/2014/main" id="{814EB785-2597-41EB-8127-E056FABDDB67}"/>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756" name="PoljeZBesedilom 2">
          <a:extLst>
            <a:ext uri="{FF2B5EF4-FFF2-40B4-BE49-F238E27FC236}">
              <a16:creationId xmlns:a16="http://schemas.microsoft.com/office/drawing/2014/main" id="{6AEB274D-C8D8-430F-ACCA-4A771A0673EF}"/>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757" name="PoljeZBesedilom 2">
          <a:extLst>
            <a:ext uri="{FF2B5EF4-FFF2-40B4-BE49-F238E27FC236}">
              <a16:creationId xmlns:a16="http://schemas.microsoft.com/office/drawing/2014/main" id="{4929C333-FB69-421F-935D-5C7960D01E9B}"/>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758" name="PoljeZBesedilom 2">
          <a:extLst>
            <a:ext uri="{FF2B5EF4-FFF2-40B4-BE49-F238E27FC236}">
              <a16:creationId xmlns:a16="http://schemas.microsoft.com/office/drawing/2014/main" id="{CD008DA2-8CFF-491D-A405-ADA7DFA6CABB}"/>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759" name="PoljeZBesedilom 2">
          <a:extLst>
            <a:ext uri="{FF2B5EF4-FFF2-40B4-BE49-F238E27FC236}">
              <a16:creationId xmlns:a16="http://schemas.microsoft.com/office/drawing/2014/main" id="{97C54FF7-35BE-437C-9132-9B378DAE88EE}"/>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60" name="PoljeZBesedilom 2">
          <a:extLst>
            <a:ext uri="{FF2B5EF4-FFF2-40B4-BE49-F238E27FC236}">
              <a16:creationId xmlns:a16="http://schemas.microsoft.com/office/drawing/2014/main" id="{ADD6CCDC-5567-49A5-A018-5926413457B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61" name="PoljeZBesedilom 1760">
          <a:extLst>
            <a:ext uri="{FF2B5EF4-FFF2-40B4-BE49-F238E27FC236}">
              <a16:creationId xmlns:a16="http://schemas.microsoft.com/office/drawing/2014/main" id="{2BEC7E56-DE45-4BF8-A2E1-D5AD2C785CF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62" name="PoljeZBesedilom 2">
          <a:extLst>
            <a:ext uri="{FF2B5EF4-FFF2-40B4-BE49-F238E27FC236}">
              <a16:creationId xmlns:a16="http://schemas.microsoft.com/office/drawing/2014/main" id="{ECF78FBA-5610-4EEA-93C5-9958F32F471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63" name="PoljeZBesedilom 2">
          <a:extLst>
            <a:ext uri="{FF2B5EF4-FFF2-40B4-BE49-F238E27FC236}">
              <a16:creationId xmlns:a16="http://schemas.microsoft.com/office/drawing/2014/main" id="{547936EC-1C7E-4A5A-9173-AC82D722159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64" name="PoljeZBesedilom 2">
          <a:extLst>
            <a:ext uri="{FF2B5EF4-FFF2-40B4-BE49-F238E27FC236}">
              <a16:creationId xmlns:a16="http://schemas.microsoft.com/office/drawing/2014/main" id="{C0283C3F-E181-48E6-BBD2-8221F83A5A2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65" name="PoljeZBesedilom 2">
          <a:extLst>
            <a:ext uri="{FF2B5EF4-FFF2-40B4-BE49-F238E27FC236}">
              <a16:creationId xmlns:a16="http://schemas.microsoft.com/office/drawing/2014/main" id="{E2F757B0-4724-4214-BCC6-52E0FE488A2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66" name="PoljeZBesedilom 2">
          <a:extLst>
            <a:ext uri="{FF2B5EF4-FFF2-40B4-BE49-F238E27FC236}">
              <a16:creationId xmlns:a16="http://schemas.microsoft.com/office/drawing/2014/main" id="{7F542298-4BEF-42CB-AB8E-9763EE88D54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67" name="PoljeZBesedilom 1766">
          <a:extLst>
            <a:ext uri="{FF2B5EF4-FFF2-40B4-BE49-F238E27FC236}">
              <a16:creationId xmlns:a16="http://schemas.microsoft.com/office/drawing/2014/main" id="{1D1B6067-3FF0-4A5A-9726-7E37EB1A1E3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68" name="PoljeZBesedilom 2">
          <a:extLst>
            <a:ext uri="{FF2B5EF4-FFF2-40B4-BE49-F238E27FC236}">
              <a16:creationId xmlns:a16="http://schemas.microsoft.com/office/drawing/2014/main" id="{E4DFE553-8895-499F-A135-D3E99E35EAA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69" name="PoljeZBesedilom 2">
          <a:extLst>
            <a:ext uri="{FF2B5EF4-FFF2-40B4-BE49-F238E27FC236}">
              <a16:creationId xmlns:a16="http://schemas.microsoft.com/office/drawing/2014/main" id="{C511065C-48C7-4B66-AF68-E8BF5FC6AE3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70" name="PoljeZBesedilom 2">
          <a:extLst>
            <a:ext uri="{FF2B5EF4-FFF2-40B4-BE49-F238E27FC236}">
              <a16:creationId xmlns:a16="http://schemas.microsoft.com/office/drawing/2014/main" id="{AC6B18AF-FF9E-4C0B-BE00-E1691D0BAD4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71" name="PoljeZBesedilom 2">
          <a:extLst>
            <a:ext uri="{FF2B5EF4-FFF2-40B4-BE49-F238E27FC236}">
              <a16:creationId xmlns:a16="http://schemas.microsoft.com/office/drawing/2014/main" id="{9E61B903-17A9-4CFB-899B-1774DA28E37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772" name="PoljeZBesedilom 2">
          <a:extLst>
            <a:ext uri="{FF2B5EF4-FFF2-40B4-BE49-F238E27FC236}">
              <a16:creationId xmlns:a16="http://schemas.microsoft.com/office/drawing/2014/main" id="{149569FC-B754-4304-BFAB-1FFB7FC3F868}"/>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773" name="PoljeZBesedilom 1772">
          <a:extLst>
            <a:ext uri="{FF2B5EF4-FFF2-40B4-BE49-F238E27FC236}">
              <a16:creationId xmlns:a16="http://schemas.microsoft.com/office/drawing/2014/main" id="{2721E4C2-0C4C-4E88-A74C-FC9DA831192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774" name="PoljeZBesedilom 2">
          <a:extLst>
            <a:ext uri="{FF2B5EF4-FFF2-40B4-BE49-F238E27FC236}">
              <a16:creationId xmlns:a16="http://schemas.microsoft.com/office/drawing/2014/main" id="{CB25D360-4A47-44DA-BC42-84E3806701A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775" name="PoljeZBesedilom 2">
          <a:extLst>
            <a:ext uri="{FF2B5EF4-FFF2-40B4-BE49-F238E27FC236}">
              <a16:creationId xmlns:a16="http://schemas.microsoft.com/office/drawing/2014/main" id="{EC2473E3-EABC-4F2F-87CF-7E123DC03BB3}"/>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776" name="PoljeZBesedilom 2">
          <a:extLst>
            <a:ext uri="{FF2B5EF4-FFF2-40B4-BE49-F238E27FC236}">
              <a16:creationId xmlns:a16="http://schemas.microsoft.com/office/drawing/2014/main" id="{758ADB38-CDF8-44E7-A427-0A5FF565A8DB}"/>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777" name="PoljeZBesedilom 2">
          <a:extLst>
            <a:ext uri="{FF2B5EF4-FFF2-40B4-BE49-F238E27FC236}">
              <a16:creationId xmlns:a16="http://schemas.microsoft.com/office/drawing/2014/main" id="{8747525D-2B37-4A62-BBF4-288CFCA1138D}"/>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778" name="PoljeZBesedilom 2">
          <a:extLst>
            <a:ext uri="{FF2B5EF4-FFF2-40B4-BE49-F238E27FC236}">
              <a16:creationId xmlns:a16="http://schemas.microsoft.com/office/drawing/2014/main" id="{41604DFD-381A-44C5-B5F4-C154DCEF5E31}"/>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779" name="PoljeZBesedilom 1778">
          <a:extLst>
            <a:ext uri="{FF2B5EF4-FFF2-40B4-BE49-F238E27FC236}">
              <a16:creationId xmlns:a16="http://schemas.microsoft.com/office/drawing/2014/main" id="{B5508AC3-0C59-4AF6-B24D-8D50E166C6A0}"/>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780" name="PoljeZBesedilom 2">
          <a:extLst>
            <a:ext uri="{FF2B5EF4-FFF2-40B4-BE49-F238E27FC236}">
              <a16:creationId xmlns:a16="http://schemas.microsoft.com/office/drawing/2014/main" id="{D262A481-0AC2-42DA-A277-94CC38185421}"/>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781" name="PoljeZBesedilom 2">
          <a:extLst>
            <a:ext uri="{FF2B5EF4-FFF2-40B4-BE49-F238E27FC236}">
              <a16:creationId xmlns:a16="http://schemas.microsoft.com/office/drawing/2014/main" id="{EE2CD606-133B-4F2A-B676-E2B5A10BD149}"/>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782" name="PoljeZBesedilom 2">
          <a:extLst>
            <a:ext uri="{FF2B5EF4-FFF2-40B4-BE49-F238E27FC236}">
              <a16:creationId xmlns:a16="http://schemas.microsoft.com/office/drawing/2014/main" id="{239DA513-0955-4245-BCB6-17A6980717FE}"/>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783" name="PoljeZBesedilom 2">
          <a:extLst>
            <a:ext uri="{FF2B5EF4-FFF2-40B4-BE49-F238E27FC236}">
              <a16:creationId xmlns:a16="http://schemas.microsoft.com/office/drawing/2014/main" id="{E7A4938B-9ACE-4413-90AB-15952C9EEACF}"/>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1784" name="PoljeZBesedilom 1783">
          <a:extLst>
            <a:ext uri="{FF2B5EF4-FFF2-40B4-BE49-F238E27FC236}">
              <a16:creationId xmlns:a16="http://schemas.microsoft.com/office/drawing/2014/main" id="{BB1A6BDF-14A6-4F68-B6AA-B131A2EB270F}"/>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1785" name="PoljeZBesedilom 2">
          <a:extLst>
            <a:ext uri="{FF2B5EF4-FFF2-40B4-BE49-F238E27FC236}">
              <a16:creationId xmlns:a16="http://schemas.microsoft.com/office/drawing/2014/main" id="{FF76EE9F-30CE-4872-8CAA-E20417057F9A}"/>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1786" name="PoljeZBesedilom 2">
          <a:extLst>
            <a:ext uri="{FF2B5EF4-FFF2-40B4-BE49-F238E27FC236}">
              <a16:creationId xmlns:a16="http://schemas.microsoft.com/office/drawing/2014/main" id="{26704A40-8AFB-4F38-8856-71792E062141}"/>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1787" name="PoljeZBesedilom 2">
          <a:extLst>
            <a:ext uri="{FF2B5EF4-FFF2-40B4-BE49-F238E27FC236}">
              <a16:creationId xmlns:a16="http://schemas.microsoft.com/office/drawing/2014/main" id="{23C438F7-2E6C-4464-B6C4-1D70967E0B27}"/>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1788" name="PoljeZBesedilom 2">
          <a:extLst>
            <a:ext uri="{FF2B5EF4-FFF2-40B4-BE49-F238E27FC236}">
              <a16:creationId xmlns:a16="http://schemas.microsoft.com/office/drawing/2014/main" id="{C17591CD-459C-4834-8D9A-6A88E878CEAB}"/>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89" name="PoljeZBesedilom 2">
          <a:extLst>
            <a:ext uri="{FF2B5EF4-FFF2-40B4-BE49-F238E27FC236}">
              <a16:creationId xmlns:a16="http://schemas.microsoft.com/office/drawing/2014/main" id="{EFD09DEA-BA4F-4E35-AD37-B91A92CBFFA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90" name="PoljeZBesedilom 1789">
          <a:extLst>
            <a:ext uri="{FF2B5EF4-FFF2-40B4-BE49-F238E27FC236}">
              <a16:creationId xmlns:a16="http://schemas.microsoft.com/office/drawing/2014/main" id="{1CAEE6FE-BD68-4487-8AAB-B880D2E9C9C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91" name="PoljeZBesedilom 2">
          <a:extLst>
            <a:ext uri="{FF2B5EF4-FFF2-40B4-BE49-F238E27FC236}">
              <a16:creationId xmlns:a16="http://schemas.microsoft.com/office/drawing/2014/main" id="{F8C8B5A0-98FE-49C9-924B-E2013FE763E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92" name="PoljeZBesedilom 2">
          <a:extLst>
            <a:ext uri="{FF2B5EF4-FFF2-40B4-BE49-F238E27FC236}">
              <a16:creationId xmlns:a16="http://schemas.microsoft.com/office/drawing/2014/main" id="{CB8F065F-3938-4AEC-A5DE-F8FD381F0A1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93" name="PoljeZBesedilom 2">
          <a:extLst>
            <a:ext uri="{FF2B5EF4-FFF2-40B4-BE49-F238E27FC236}">
              <a16:creationId xmlns:a16="http://schemas.microsoft.com/office/drawing/2014/main" id="{563FC9AB-24A1-4CB4-8F2A-5A838E6C895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94" name="PoljeZBesedilom 2">
          <a:extLst>
            <a:ext uri="{FF2B5EF4-FFF2-40B4-BE49-F238E27FC236}">
              <a16:creationId xmlns:a16="http://schemas.microsoft.com/office/drawing/2014/main" id="{0926E28C-78C1-4BB7-97EA-60577249F81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95" name="PoljeZBesedilom 2">
          <a:extLst>
            <a:ext uri="{FF2B5EF4-FFF2-40B4-BE49-F238E27FC236}">
              <a16:creationId xmlns:a16="http://schemas.microsoft.com/office/drawing/2014/main" id="{CA8B1BA1-AFDE-4F60-BFE7-9272431F6D1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96" name="PoljeZBesedilom 1795">
          <a:extLst>
            <a:ext uri="{FF2B5EF4-FFF2-40B4-BE49-F238E27FC236}">
              <a16:creationId xmlns:a16="http://schemas.microsoft.com/office/drawing/2014/main" id="{0C4BCA42-F842-47D1-A04C-4BBBCD5BEB4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97" name="PoljeZBesedilom 2">
          <a:extLst>
            <a:ext uri="{FF2B5EF4-FFF2-40B4-BE49-F238E27FC236}">
              <a16:creationId xmlns:a16="http://schemas.microsoft.com/office/drawing/2014/main" id="{1398E7C7-3757-44E0-B256-F132BAA4421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98" name="PoljeZBesedilom 2">
          <a:extLst>
            <a:ext uri="{FF2B5EF4-FFF2-40B4-BE49-F238E27FC236}">
              <a16:creationId xmlns:a16="http://schemas.microsoft.com/office/drawing/2014/main" id="{F526C25A-7034-44A1-8169-C2CC0709010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799" name="PoljeZBesedilom 2">
          <a:extLst>
            <a:ext uri="{FF2B5EF4-FFF2-40B4-BE49-F238E27FC236}">
              <a16:creationId xmlns:a16="http://schemas.microsoft.com/office/drawing/2014/main" id="{C003F908-B6B4-4982-8156-DFC27ED08A4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800" name="PoljeZBesedilom 2">
          <a:extLst>
            <a:ext uri="{FF2B5EF4-FFF2-40B4-BE49-F238E27FC236}">
              <a16:creationId xmlns:a16="http://schemas.microsoft.com/office/drawing/2014/main" id="{21293D93-59A6-4FC5-A624-C897680C7B6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801" name="PoljeZBesedilom 2">
          <a:extLst>
            <a:ext uri="{FF2B5EF4-FFF2-40B4-BE49-F238E27FC236}">
              <a16:creationId xmlns:a16="http://schemas.microsoft.com/office/drawing/2014/main" id="{48170254-DE0F-45D0-BDEE-476D8F949298}"/>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802" name="PoljeZBesedilom 1801">
          <a:extLst>
            <a:ext uri="{FF2B5EF4-FFF2-40B4-BE49-F238E27FC236}">
              <a16:creationId xmlns:a16="http://schemas.microsoft.com/office/drawing/2014/main" id="{177E5358-0A98-4ED7-8D2A-07A59AEC3C7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803" name="PoljeZBesedilom 2">
          <a:extLst>
            <a:ext uri="{FF2B5EF4-FFF2-40B4-BE49-F238E27FC236}">
              <a16:creationId xmlns:a16="http://schemas.microsoft.com/office/drawing/2014/main" id="{7C49E05D-5939-44BB-BA9E-1C3FCE407D8D}"/>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804" name="PoljeZBesedilom 2">
          <a:extLst>
            <a:ext uri="{FF2B5EF4-FFF2-40B4-BE49-F238E27FC236}">
              <a16:creationId xmlns:a16="http://schemas.microsoft.com/office/drawing/2014/main" id="{9B19630C-7F80-4D72-AFF1-8EA4849F7262}"/>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805" name="PoljeZBesedilom 2">
          <a:extLst>
            <a:ext uri="{FF2B5EF4-FFF2-40B4-BE49-F238E27FC236}">
              <a16:creationId xmlns:a16="http://schemas.microsoft.com/office/drawing/2014/main" id="{B70AF64B-14F4-4F2B-93E0-5309C50EB72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806" name="PoljeZBesedilom 2">
          <a:extLst>
            <a:ext uri="{FF2B5EF4-FFF2-40B4-BE49-F238E27FC236}">
              <a16:creationId xmlns:a16="http://schemas.microsoft.com/office/drawing/2014/main" id="{00D8BD89-B69E-4B45-9C94-99E0D417C3C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807" name="PoljeZBesedilom 2">
          <a:extLst>
            <a:ext uri="{FF2B5EF4-FFF2-40B4-BE49-F238E27FC236}">
              <a16:creationId xmlns:a16="http://schemas.microsoft.com/office/drawing/2014/main" id="{D57F39EE-DCCC-4815-8BB8-E3A083850CC2}"/>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808" name="PoljeZBesedilom 1807">
          <a:extLst>
            <a:ext uri="{FF2B5EF4-FFF2-40B4-BE49-F238E27FC236}">
              <a16:creationId xmlns:a16="http://schemas.microsoft.com/office/drawing/2014/main" id="{4EC738F0-13ED-4D30-9463-A507EA88FDA3}"/>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809" name="PoljeZBesedilom 2">
          <a:extLst>
            <a:ext uri="{FF2B5EF4-FFF2-40B4-BE49-F238E27FC236}">
              <a16:creationId xmlns:a16="http://schemas.microsoft.com/office/drawing/2014/main" id="{8247DFE6-2864-4A97-8D7A-F3CBE760B96E}"/>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810" name="PoljeZBesedilom 2">
          <a:extLst>
            <a:ext uri="{FF2B5EF4-FFF2-40B4-BE49-F238E27FC236}">
              <a16:creationId xmlns:a16="http://schemas.microsoft.com/office/drawing/2014/main" id="{2C17A900-DA4F-4CF6-9980-70C9F482A135}"/>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811" name="PoljeZBesedilom 2">
          <a:extLst>
            <a:ext uri="{FF2B5EF4-FFF2-40B4-BE49-F238E27FC236}">
              <a16:creationId xmlns:a16="http://schemas.microsoft.com/office/drawing/2014/main" id="{9FB7660E-5C75-45B8-9751-7C1987DFA1CA}"/>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1812" name="PoljeZBesedilom 2">
          <a:extLst>
            <a:ext uri="{FF2B5EF4-FFF2-40B4-BE49-F238E27FC236}">
              <a16:creationId xmlns:a16="http://schemas.microsoft.com/office/drawing/2014/main" id="{89E541FE-E1BF-4709-81B7-C7797B6D7144}"/>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1813" name="PoljeZBesedilom 1812">
          <a:extLst>
            <a:ext uri="{FF2B5EF4-FFF2-40B4-BE49-F238E27FC236}">
              <a16:creationId xmlns:a16="http://schemas.microsoft.com/office/drawing/2014/main" id="{943136CC-2B1B-4492-96BC-D798B05F7AEE}"/>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1814" name="PoljeZBesedilom 2">
          <a:extLst>
            <a:ext uri="{FF2B5EF4-FFF2-40B4-BE49-F238E27FC236}">
              <a16:creationId xmlns:a16="http://schemas.microsoft.com/office/drawing/2014/main" id="{70DFAFC2-B1EC-41F4-B935-A36DEF17ABFD}"/>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1815" name="PoljeZBesedilom 2">
          <a:extLst>
            <a:ext uri="{FF2B5EF4-FFF2-40B4-BE49-F238E27FC236}">
              <a16:creationId xmlns:a16="http://schemas.microsoft.com/office/drawing/2014/main" id="{82D77982-F311-4E9A-8061-697C75A45A47}"/>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1816" name="PoljeZBesedilom 2">
          <a:extLst>
            <a:ext uri="{FF2B5EF4-FFF2-40B4-BE49-F238E27FC236}">
              <a16:creationId xmlns:a16="http://schemas.microsoft.com/office/drawing/2014/main" id="{7606CD66-4870-4E17-A832-B3718DB9611B}"/>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1817" name="PoljeZBesedilom 2">
          <a:extLst>
            <a:ext uri="{FF2B5EF4-FFF2-40B4-BE49-F238E27FC236}">
              <a16:creationId xmlns:a16="http://schemas.microsoft.com/office/drawing/2014/main" id="{A36F6A4F-8385-47FE-BF03-E825299F58AA}"/>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818" name="PoljeZBesedilom 2">
          <a:extLst>
            <a:ext uri="{FF2B5EF4-FFF2-40B4-BE49-F238E27FC236}">
              <a16:creationId xmlns:a16="http://schemas.microsoft.com/office/drawing/2014/main" id="{97B4B7B6-64DB-4E87-A1E1-59E819EC47E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819" name="PoljeZBesedilom 1818">
          <a:extLst>
            <a:ext uri="{FF2B5EF4-FFF2-40B4-BE49-F238E27FC236}">
              <a16:creationId xmlns:a16="http://schemas.microsoft.com/office/drawing/2014/main" id="{D2444AE9-5FD3-43BD-8DBC-04DDFDE74BA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820" name="PoljeZBesedilom 2">
          <a:extLst>
            <a:ext uri="{FF2B5EF4-FFF2-40B4-BE49-F238E27FC236}">
              <a16:creationId xmlns:a16="http://schemas.microsoft.com/office/drawing/2014/main" id="{5434A7EF-372C-490D-975B-9B201E18F59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821" name="PoljeZBesedilom 2">
          <a:extLst>
            <a:ext uri="{FF2B5EF4-FFF2-40B4-BE49-F238E27FC236}">
              <a16:creationId xmlns:a16="http://schemas.microsoft.com/office/drawing/2014/main" id="{C6DC4084-511F-48CA-9879-A9BC0A2DB00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822" name="PoljeZBesedilom 2">
          <a:extLst>
            <a:ext uri="{FF2B5EF4-FFF2-40B4-BE49-F238E27FC236}">
              <a16:creationId xmlns:a16="http://schemas.microsoft.com/office/drawing/2014/main" id="{1328A005-52A1-44DA-9418-83282243A44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823" name="PoljeZBesedilom 2">
          <a:extLst>
            <a:ext uri="{FF2B5EF4-FFF2-40B4-BE49-F238E27FC236}">
              <a16:creationId xmlns:a16="http://schemas.microsoft.com/office/drawing/2014/main" id="{AF0A59E2-A264-4E8A-B30F-2817B0498FB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824" name="PoljeZBesedilom 2">
          <a:extLst>
            <a:ext uri="{FF2B5EF4-FFF2-40B4-BE49-F238E27FC236}">
              <a16:creationId xmlns:a16="http://schemas.microsoft.com/office/drawing/2014/main" id="{2791B5C4-B7DD-4162-9569-874FB0A68E6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825" name="PoljeZBesedilom 1824">
          <a:extLst>
            <a:ext uri="{FF2B5EF4-FFF2-40B4-BE49-F238E27FC236}">
              <a16:creationId xmlns:a16="http://schemas.microsoft.com/office/drawing/2014/main" id="{D45F8B7A-90CB-4424-B662-80534A8C3B0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826" name="PoljeZBesedilom 2">
          <a:extLst>
            <a:ext uri="{FF2B5EF4-FFF2-40B4-BE49-F238E27FC236}">
              <a16:creationId xmlns:a16="http://schemas.microsoft.com/office/drawing/2014/main" id="{507B5971-9A6D-4AD9-8E12-964D4B67E66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827" name="PoljeZBesedilom 2">
          <a:extLst>
            <a:ext uri="{FF2B5EF4-FFF2-40B4-BE49-F238E27FC236}">
              <a16:creationId xmlns:a16="http://schemas.microsoft.com/office/drawing/2014/main" id="{E706175D-3D93-40D9-B0EC-D3EAEBA77A4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828" name="PoljeZBesedilom 2">
          <a:extLst>
            <a:ext uri="{FF2B5EF4-FFF2-40B4-BE49-F238E27FC236}">
              <a16:creationId xmlns:a16="http://schemas.microsoft.com/office/drawing/2014/main" id="{120DA5AA-4948-435E-8FF0-E949B944EAC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829" name="PoljeZBesedilom 2">
          <a:extLst>
            <a:ext uri="{FF2B5EF4-FFF2-40B4-BE49-F238E27FC236}">
              <a16:creationId xmlns:a16="http://schemas.microsoft.com/office/drawing/2014/main" id="{12199565-9C2E-42A7-9F97-BA6F664D665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830" name="PoljeZBesedilom 2">
          <a:extLst>
            <a:ext uri="{FF2B5EF4-FFF2-40B4-BE49-F238E27FC236}">
              <a16:creationId xmlns:a16="http://schemas.microsoft.com/office/drawing/2014/main" id="{FC244943-8064-4909-A271-5F4BF9592E1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831" name="PoljeZBesedilom 1830">
          <a:extLst>
            <a:ext uri="{FF2B5EF4-FFF2-40B4-BE49-F238E27FC236}">
              <a16:creationId xmlns:a16="http://schemas.microsoft.com/office/drawing/2014/main" id="{F95D7717-0798-48B4-BFD8-B71C33CFE55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832" name="PoljeZBesedilom 2">
          <a:extLst>
            <a:ext uri="{FF2B5EF4-FFF2-40B4-BE49-F238E27FC236}">
              <a16:creationId xmlns:a16="http://schemas.microsoft.com/office/drawing/2014/main" id="{953A31BC-9F20-4AF8-B150-0CE97A1F23F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833" name="PoljeZBesedilom 2">
          <a:extLst>
            <a:ext uri="{FF2B5EF4-FFF2-40B4-BE49-F238E27FC236}">
              <a16:creationId xmlns:a16="http://schemas.microsoft.com/office/drawing/2014/main" id="{D392B8A3-8383-46B4-963B-3D822A5C5A2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834" name="PoljeZBesedilom 2">
          <a:extLst>
            <a:ext uri="{FF2B5EF4-FFF2-40B4-BE49-F238E27FC236}">
              <a16:creationId xmlns:a16="http://schemas.microsoft.com/office/drawing/2014/main" id="{DA776C4D-F7AD-46C3-828E-5E7BDF7EB58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835" name="PoljeZBesedilom 2">
          <a:extLst>
            <a:ext uri="{FF2B5EF4-FFF2-40B4-BE49-F238E27FC236}">
              <a16:creationId xmlns:a16="http://schemas.microsoft.com/office/drawing/2014/main" id="{9B21ACB6-E9EE-471F-B7B7-DD7C40B4E89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836" name="PoljeZBesedilom 2">
          <a:extLst>
            <a:ext uri="{FF2B5EF4-FFF2-40B4-BE49-F238E27FC236}">
              <a16:creationId xmlns:a16="http://schemas.microsoft.com/office/drawing/2014/main" id="{FD524401-46F3-4521-B30D-67AF11C9557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837" name="PoljeZBesedilom 1836">
          <a:extLst>
            <a:ext uri="{FF2B5EF4-FFF2-40B4-BE49-F238E27FC236}">
              <a16:creationId xmlns:a16="http://schemas.microsoft.com/office/drawing/2014/main" id="{BBBD5BEE-075B-4827-92D3-307DB47E0CD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838" name="PoljeZBesedilom 2">
          <a:extLst>
            <a:ext uri="{FF2B5EF4-FFF2-40B4-BE49-F238E27FC236}">
              <a16:creationId xmlns:a16="http://schemas.microsoft.com/office/drawing/2014/main" id="{190151D7-A169-46F6-ACE1-820EC244140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839" name="PoljeZBesedilom 2">
          <a:extLst>
            <a:ext uri="{FF2B5EF4-FFF2-40B4-BE49-F238E27FC236}">
              <a16:creationId xmlns:a16="http://schemas.microsoft.com/office/drawing/2014/main" id="{6BEC5D95-9F27-47EF-8E65-445E42C5C73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840" name="PoljeZBesedilom 2">
          <a:extLst>
            <a:ext uri="{FF2B5EF4-FFF2-40B4-BE49-F238E27FC236}">
              <a16:creationId xmlns:a16="http://schemas.microsoft.com/office/drawing/2014/main" id="{CFB7EF93-8CFA-4CBB-9FF1-3BEE0BF175E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841" name="PoljeZBesedilom 2">
          <a:extLst>
            <a:ext uri="{FF2B5EF4-FFF2-40B4-BE49-F238E27FC236}">
              <a16:creationId xmlns:a16="http://schemas.microsoft.com/office/drawing/2014/main" id="{C9D24419-06BD-4AF0-89FD-E453FD5E6F5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842" name="PoljeZBesedilom 1841">
          <a:extLst>
            <a:ext uri="{FF2B5EF4-FFF2-40B4-BE49-F238E27FC236}">
              <a16:creationId xmlns:a16="http://schemas.microsoft.com/office/drawing/2014/main" id="{336D42DA-2F28-41B7-A37D-63C98A68E558}"/>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843" name="PoljeZBesedilom 2">
          <a:extLst>
            <a:ext uri="{FF2B5EF4-FFF2-40B4-BE49-F238E27FC236}">
              <a16:creationId xmlns:a16="http://schemas.microsoft.com/office/drawing/2014/main" id="{707E961E-59EF-497C-BDA1-6094B6F2BF29}"/>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844" name="PoljeZBesedilom 2">
          <a:extLst>
            <a:ext uri="{FF2B5EF4-FFF2-40B4-BE49-F238E27FC236}">
              <a16:creationId xmlns:a16="http://schemas.microsoft.com/office/drawing/2014/main" id="{DDBAE12B-7109-4746-9DC3-F7C6A1C664EB}"/>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845" name="PoljeZBesedilom 2">
          <a:extLst>
            <a:ext uri="{FF2B5EF4-FFF2-40B4-BE49-F238E27FC236}">
              <a16:creationId xmlns:a16="http://schemas.microsoft.com/office/drawing/2014/main" id="{16A5E85B-ED8D-4B8C-A09F-8B98B5105417}"/>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846" name="PoljeZBesedilom 2">
          <a:extLst>
            <a:ext uri="{FF2B5EF4-FFF2-40B4-BE49-F238E27FC236}">
              <a16:creationId xmlns:a16="http://schemas.microsoft.com/office/drawing/2014/main" id="{24DDE9A4-3D1C-4C5C-ADDB-2822D7DD5B9A}"/>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847" name="PoljeZBesedilom 2">
          <a:extLst>
            <a:ext uri="{FF2B5EF4-FFF2-40B4-BE49-F238E27FC236}">
              <a16:creationId xmlns:a16="http://schemas.microsoft.com/office/drawing/2014/main" id="{4BAB9B6B-FCFA-4544-A106-CDDE9BCD7AF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848" name="PoljeZBesedilom 1847">
          <a:extLst>
            <a:ext uri="{FF2B5EF4-FFF2-40B4-BE49-F238E27FC236}">
              <a16:creationId xmlns:a16="http://schemas.microsoft.com/office/drawing/2014/main" id="{47A064A4-1505-44CF-B2F4-E8602477D00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849" name="PoljeZBesedilom 2">
          <a:extLst>
            <a:ext uri="{FF2B5EF4-FFF2-40B4-BE49-F238E27FC236}">
              <a16:creationId xmlns:a16="http://schemas.microsoft.com/office/drawing/2014/main" id="{596231D2-9CB4-49FA-B8F1-7863065DF17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850" name="PoljeZBesedilom 2">
          <a:extLst>
            <a:ext uri="{FF2B5EF4-FFF2-40B4-BE49-F238E27FC236}">
              <a16:creationId xmlns:a16="http://schemas.microsoft.com/office/drawing/2014/main" id="{96C28F74-A9EA-4A50-9971-BA07BA94270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851" name="PoljeZBesedilom 2">
          <a:extLst>
            <a:ext uri="{FF2B5EF4-FFF2-40B4-BE49-F238E27FC236}">
              <a16:creationId xmlns:a16="http://schemas.microsoft.com/office/drawing/2014/main" id="{F1E40D63-9815-4AC9-BE59-9E6A6E2AD1F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852" name="PoljeZBesedilom 2">
          <a:extLst>
            <a:ext uri="{FF2B5EF4-FFF2-40B4-BE49-F238E27FC236}">
              <a16:creationId xmlns:a16="http://schemas.microsoft.com/office/drawing/2014/main" id="{C991BC26-36BD-4674-B151-B26686671F1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853" name="PoljeZBesedilom 2">
          <a:extLst>
            <a:ext uri="{FF2B5EF4-FFF2-40B4-BE49-F238E27FC236}">
              <a16:creationId xmlns:a16="http://schemas.microsoft.com/office/drawing/2014/main" id="{9DCE9A3E-B0B9-4A8A-AF60-00EC9220D8A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854" name="PoljeZBesedilom 1853">
          <a:extLst>
            <a:ext uri="{FF2B5EF4-FFF2-40B4-BE49-F238E27FC236}">
              <a16:creationId xmlns:a16="http://schemas.microsoft.com/office/drawing/2014/main" id="{C3637E16-3FC2-41D5-882D-C61948784A9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855" name="PoljeZBesedilom 2">
          <a:extLst>
            <a:ext uri="{FF2B5EF4-FFF2-40B4-BE49-F238E27FC236}">
              <a16:creationId xmlns:a16="http://schemas.microsoft.com/office/drawing/2014/main" id="{C6009A69-9883-4B94-8BA2-ABCCDB23ECE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856" name="PoljeZBesedilom 2">
          <a:extLst>
            <a:ext uri="{FF2B5EF4-FFF2-40B4-BE49-F238E27FC236}">
              <a16:creationId xmlns:a16="http://schemas.microsoft.com/office/drawing/2014/main" id="{187FE1CE-4654-45FB-AFF3-FF84EFB846F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857" name="PoljeZBesedilom 2">
          <a:extLst>
            <a:ext uri="{FF2B5EF4-FFF2-40B4-BE49-F238E27FC236}">
              <a16:creationId xmlns:a16="http://schemas.microsoft.com/office/drawing/2014/main" id="{24FCE442-CD78-4585-A6F3-7D4A080AB03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858" name="PoljeZBesedilom 2">
          <a:extLst>
            <a:ext uri="{FF2B5EF4-FFF2-40B4-BE49-F238E27FC236}">
              <a16:creationId xmlns:a16="http://schemas.microsoft.com/office/drawing/2014/main" id="{77C4CBCB-031D-467A-83F2-20E74633448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859" name="PoljeZBesedilom 2">
          <a:extLst>
            <a:ext uri="{FF2B5EF4-FFF2-40B4-BE49-F238E27FC236}">
              <a16:creationId xmlns:a16="http://schemas.microsoft.com/office/drawing/2014/main" id="{C8888825-9388-4746-8F75-5C66641A693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860" name="PoljeZBesedilom 1859">
          <a:extLst>
            <a:ext uri="{FF2B5EF4-FFF2-40B4-BE49-F238E27FC236}">
              <a16:creationId xmlns:a16="http://schemas.microsoft.com/office/drawing/2014/main" id="{3C75BF3B-50B2-4055-A207-624863CDFD3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861" name="PoljeZBesedilom 2">
          <a:extLst>
            <a:ext uri="{FF2B5EF4-FFF2-40B4-BE49-F238E27FC236}">
              <a16:creationId xmlns:a16="http://schemas.microsoft.com/office/drawing/2014/main" id="{CA045F29-A00F-4C33-8BF2-5221C4A68B0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862" name="PoljeZBesedilom 2">
          <a:extLst>
            <a:ext uri="{FF2B5EF4-FFF2-40B4-BE49-F238E27FC236}">
              <a16:creationId xmlns:a16="http://schemas.microsoft.com/office/drawing/2014/main" id="{13B25A74-0AF0-4E78-8ABC-FA8878AADB1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863" name="PoljeZBesedilom 2">
          <a:extLst>
            <a:ext uri="{FF2B5EF4-FFF2-40B4-BE49-F238E27FC236}">
              <a16:creationId xmlns:a16="http://schemas.microsoft.com/office/drawing/2014/main" id="{8BD95DE8-7587-496E-BEB5-45C96D88491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864" name="PoljeZBesedilom 2">
          <a:extLst>
            <a:ext uri="{FF2B5EF4-FFF2-40B4-BE49-F238E27FC236}">
              <a16:creationId xmlns:a16="http://schemas.microsoft.com/office/drawing/2014/main" id="{E61207E5-1D52-409A-9414-3F92AF37F7A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865" name="PoljeZBesedilom 2">
          <a:extLst>
            <a:ext uri="{FF2B5EF4-FFF2-40B4-BE49-F238E27FC236}">
              <a16:creationId xmlns:a16="http://schemas.microsoft.com/office/drawing/2014/main" id="{A7818E90-1ADA-4789-A050-C838F5108B7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866" name="PoljeZBesedilom 1865">
          <a:extLst>
            <a:ext uri="{FF2B5EF4-FFF2-40B4-BE49-F238E27FC236}">
              <a16:creationId xmlns:a16="http://schemas.microsoft.com/office/drawing/2014/main" id="{CB79EEDE-FD80-49F2-A6ED-24426E105C4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867" name="PoljeZBesedilom 2">
          <a:extLst>
            <a:ext uri="{FF2B5EF4-FFF2-40B4-BE49-F238E27FC236}">
              <a16:creationId xmlns:a16="http://schemas.microsoft.com/office/drawing/2014/main" id="{977D59B5-579C-478E-BB61-D6533B97743E}"/>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868" name="PoljeZBesedilom 2">
          <a:extLst>
            <a:ext uri="{FF2B5EF4-FFF2-40B4-BE49-F238E27FC236}">
              <a16:creationId xmlns:a16="http://schemas.microsoft.com/office/drawing/2014/main" id="{D886AFC3-4245-4A2C-A53C-441134083414}"/>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869" name="PoljeZBesedilom 2">
          <a:extLst>
            <a:ext uri="{FF2B5EF4-FFF2-40B4-BE49-F238E27FC236}">
              <a16:creationId xmlns:a16="http://schemas.microsoft.com/office/drawing/2014/main" id="{C8AEB54E-8A21-494C-87F8-7F616DBCFA2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870" name="PoljeZBesedilom 2">
          <a:extLst>
            <a:ext uri="{FF2B5EF4-FFF2-40B4-BE49-F238E27FC236}">
              <a16:creationId xmlns:a16="http://schemas.microsoft.com/office/drawing/2014/main" id="{10092956-381B-4BEA-A29B-2C6C93830AD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871" name="PoljeZBesedilom 1870">
          <a:extLst>
            <a:ext uri="{FF2B5EF4-FFF2-40B4-BE49-F238E27FC236}">
              <a16:creationId xmlns:a16="http://schemas.microsoft.com/office/drawing/2014/main" id="{AB48B42C-9E84-4033-8388-FFC5B46074A4}"/>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872" name="PoljeZBesedilom 2">
          <a:extLst>
            <a:ext uri="{FF2B5EF4-FFF2-40B4-BE49-F238E27FC236}">
              <a16:creationId xmlns:a16="http://schemas.microsoft.com/office/drawing/2014/main" id="{F776F90A-05EE-4866-8CFF-015C7EFC2EBB}"/>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873" name="PoljeZBesedilom 2">
          <a:extLst>
            <a:ext uri="{FF2B5EF4-FFF2-40B4-BE49-F238E27FC236}">
              <a16:creationId xmlns:a16="http://schemas.microsoft.com/office/drawing/2014/main" id="{C41A1A5E-AD7A-4D72-96A9-AAA2395CADDF}"/>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874" name="PoljeZBesedilom 2">
          <a:extLst>
            <a:ext uri="{FF2B5EF4-FFF2-40B4-BE49-F238E27FC236}">
              <a16:creationId xmlns:a16="http://schemas.microsoft.com/office/drawing/2014/main" id="{E9138E01-0B21-4CFE-B889-BDC64D746726}"/>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875" name="PoljeZBesedilom 2">
          <a:extLst>
            <a:ext uri="{FF2B5EF4-FFF2-40B4-BE49-F238E27FC236}">
              <a16:creationId xmlns:a16="http://schemas.microsoft.com/office/drawing/2014/main" id="{6FB68D7D-ECB9-4317-A540-D925F3AA93DC}"/>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876" name="PoljeZBesedilom 2">
          <a:extLst>
            <a:ext uri="{FF2B5EF4-FFF2-40B4-BE49-F238E27FC236}">
              <a16:creationId xmlns:a16="http://schemas.microsoft.com/office/drawing/2014/main" id="{37D1CD39-C06E-42BA-96B4-1401B917070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877" name="PoljeZBesedilom 1876">
          <a:extLst>
            <a:ext uri="{FF2B5EF4-FFF2-40B4-BE49-F238E27FC236}">
              <a16:creationId xmlns:a16="http://schemas.microsoft.com/office/drawing/2014/main" id="{8B377DC5-01EE-4981-B003-E042F49E5ED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878" name="PoljeZBesedilom 2">
          <a:extLst>
            <a:ext uri="{FF2B5EF4-FFF2-40B4-BE49-F238E27FC236}">
              <a16:creationId xmlns:a16="http://schemas.microsoft.com/office/drawing/2014/main" id="{E1D603E9-4A57-47E0-82AA-1661DF2DD89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879" name="PoljeZBesedilom 2">
          <a:extLst>
            <a:ext uri="{FF2B5EF4-FFF2-40B4-BE49-F238E27FC236}">
              <a16:creationId xmlns:a16="http://schemas.microsoft.com/office/drawing/2014/main" id="{C9DEFB40-588E-43DC-9FCE-6D85CA7E1C2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880" name="PoljeZBesedilom 2">
          <a:extLst>
            <a:ext uri="{FF2B5EF4-FFF2-40B4-BE49-F238E27FC236}">
              <a16:creationId xmlns:a16="http://schemas.microsoft.com/office/drawing/2014/main" id="{91C81DFE-5726-4581-8776-62A4B1BE3FD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881" name="PoljeZBesedilom 2">
          <a:extLst>
            <a:ext uri="{FF2B5EF4-FFF2-40B4-BE49-F238E27FC236}">
              <a16:creationId xmlns:a16="http://schemas.microsoft.com/office/drawing/2014/main" id="{7D7986E8-427F-4D35-BDCA-FBE2C8AE8FC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882" name="PoljeZBesedilom 2">
          <a:extLst>
            <a:ext uri="{FF2B5EF4-FFF2-40B4-BE49-F238E27FC236}">
              <a16:creationId xmlns:a16="http://schemas.microsoft.com/office/drawing/2014/main" id="{768DD5F8-8DC0-4D18-BA82-B0BDA23E41E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883" name="PoljeZBesedilom 1882">
          <a:extLst>
            <a:ext uri="{FF2B5EF4-FFF2-40B4-BE49-F238E27FC236}">
              <a16:creationId xmlns:a16="http://schemas.microsoft.com/office/drawing/2014/main" id="{9B5608D7-E4F5-48C2-BBE9-E51C107EEB4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884" name="PoljeZBesedilom 2">
          <a:extLst>
            <a:ext uri="{FF2B5EF4-FFF2-40B4-BE49-F238E27FC236}">
              <a16:creationId xmlns:a16="http://schemas.microsoft.com/office/drawing/2014/main" id="{82AB0360-D79F-4F7B-9026-EE89BB3716D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885" name="PoljeZBesedilom 2">
          <a:extLst>
            <a:ext uri="{FF2B5EF4-FFF2-40B4-BE49-F238E27FC236}">
              <a16:creationId xmlns:a16="http://schemas.microsoft.com/office/drawing/2014/main" id="{21C3C6CC-B28E-48E1-ABCB-A6476E07539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886" name="PoljeZBesedilom 2">
          <a:extLst>
            <a:ext uri="{FF2B5EF4-FFF2-40B4-BE49-F238E27FC236}">
              <a16:creationId xmlns:a16="http://schemas.microsoft.com/office/drawing/2014/main" id="{7BB3E1D9-15F3-41A5-95A3-C420672AFBC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887" name="PoljeZBesedilom 2">
          <a:extLst>
            <a:ext uri="{FF2B5EF4-FFF2-40B4-BE49-F238E27FC236}">
              <a16:creationId xmlns:a16="http://schemas.microsoft.com/office/drawing/2014/main" id="{2D3C0B04-CFC5-45D3-85A8-B748D581FC9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888" name="PoljeZBesedilom 2">
          <a:extLst>
            <a:ext uri="{FF2B5EF4-FFF2-40B4-BE49-F238E27FC236}">
              <a16:creationId xmlns:a16="http://schemas.microsoft.com/office/drawing/2014/main" id="{3548D09D-46DB-409B-80A9-6B835B2FB64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889" name="PoljeZBesedilom 1888">
          <a:extLst>
            <a:ext uri="{FF2B5EF4-FFF2-40B4-BE49-F238E27FC236}">
              <a16:creationId xmlns:a16="http://schemas.microsoft.com/office/drawing/2014/main" id="{402E9723-9A66-4E14-A2A9-5E68BB1299B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890" name="PoljeZBesedilom 2">
          <a:extLst>
            <a:ext uri="{FF2B5EF4-FFF2-40B4-BE49-F238E27FC236}">
              <a16:creationId xmlns:a16="http://schemas.microsoft.com/office/drawing/2014/main" id="{724FD4EE-F9DD-4E28-99CC-47837C8519B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891" name="PoljeZBesedilom 2">
          <a:extLst>
            <a:ext uri="{FF2B5EF4-FFF2-40B4-BE49-F238E27FC236}">
              <a16:creationId xmlns:a16="http://schemas.microsoft.com/office/drawing/2014/main" id="{4391F0C5-610D-4943-8650-16FED606C51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892" name="PoljeZBesedilom 2">
          <a:extLst>
            <a:ext uri="{FF2B5EF4-FFF2-40B4-BE49-F238E27FC236}">
              <a16:creationId xmlns:a16="http://schemas.microsoft.com/office/drawing/2014/main" id="{F006FCF6-A237-4A63-AC1A-A118DA5F93D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893" name="PoljeZBesedilom 2">
          <a:extLst>
            <a:ext uri="{FF2B5EF4-FFF2-40B4-BE49-F238E27FC236}">
              <a16:creationId xmlns:a16="http://schemas.microsoft.com/office/drawing/2014/main" id="{AB92339F-D6E2-490B-98E5-7A33D79CA7D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894" name="PoljeZBesedilom 2">
          <a:extLst>
            <a:ext uri="{FF2B5EF4-FFF2-40B4-BE49-F238E27FC236}">
              <a16:creationId xmlns:a16="http://schemas.microsoft.com/office/drawing/2014/main" id="{12A9FF02-CF62-4FE3-8ADD-2E00715409D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895" name="PoljeZBesedilom 1894">
          <a:extLst>
            <a:ext uri="{FF2B5EF4-FFF2-40B4-BE49-F238E27FC236}">
              <a16:creationId xmlns:a16="http://schemas.microsoft.com/office/drawing/2014/main" id="{1B1119D2-6DB5-4596-BBBC-75E41F0BA43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896" name="PoljeZBesedilom 2">
          <a:extLst>
            <a:ext uri="{FF2B5EF4-FFF2-40B4-BE49-F238E27FC236}">
              <a16:creationId xmlns:a16="http://schemas.microsoft.com/office/drawing/2014/main" id="{E9F027C3-9BD7-4336-895E-BE96DDCF92D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897" name="PoljeZBesedilom 2">
          <a:extLst>
            <a:ext uri="{FF2B5EF4-FFF2-40B4-BE49-F238E27FC236}">
              <a16:creationId xmlns:a16="http://schemas.microsoft.com/office/drawing/2014/main" id="{E238140A-D610-4601-AC6E-C40113D16E8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898" name="PoljeZBesedilom 2">
          <a:extLst>
            <a:ext uri="{FF2B5EF4-FFF2-40B4-BE49-F238E27FC236}">
              <a16:creationId xmlns:a16="http://schemas.microsoft.com/office/drawing/2014/main" id="{DE518624-D271-4F76-8779-4A20645E329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899" name="PoljeZBesedilom 2">
          <a:extLst>
            <a:ext uri="{FF2B5EF4-FFF2-40B4-BE49-F238E27FC236}">
              <a16:creationId xmlns:a16="http://schemas.microsoft.com/office/drawing/2014/main" id="{25D24354-542C-4D1C-866F-518BEDBE465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900" name="PoljeZBesedilom 2">
          <a:extLst>
            <a:ext uri="{FF2B5EF4-FFF2-40B4-BE49-F238E27FC236}">
              <a16:creationId xmlns:a16="http://schemas.microsoft.com/office/drawing/2014/main" id="{C672A798-9847-494D-9342-D059361DAFC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901" name="PoljeZBesedilom 1900">
          <a:extLst>
            <a:ext uri="{FF2B5EF4-FFF2-40B4-BE49-F238E27FC236}">
              <a16:creationId xmlns:a16="http://schemas.microsoft.com/office/drawing/2014/main" id="{8A686131-77FF-48C7-A9A8-BB974189159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902" name="PoljeZBesedilom 2">
          <a:extLst>
            <a:ext uri="{FF2B5EF4-FFF2-40B4-BE49-F238E27FC236}">
              <a16:creationId xmlns:a16="http://schemas.microsoft.com/office/drawing/2014/main" id="{0124B674-54AF-483B-A802-11F7B9D6991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903" name="PoljeZBesedilom 2">
          <a:extLst>
            <a:ext uri="{FF2B5EF4-FFF2-40B4-BE49-F238E27FC236}">
              <a16:creationId xmlns:a16="http://schemas.microsoft.com/office/drawing/2014/main" id="{C1317E1E-7E08-4B41-9C35-0FE90D7D953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904" name="PoljeZBesedilom 2">
          <a:extLst>
            <a:ext uri="{FF2B5EF4-FFF2-40B4-BE49-F238E27FC236}">
              <a16:creationId xmlns:a16="http://schemas.microsoft.com/office/drawing/2014/main" id="{33AB06F7-F2FF-4B9C-A4E6-0D422B46202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905" name="PoljeZBesedilom 2">
          <a:extLst>
            <a:ext uri="{FF2B5EF4-FFF2-40B4-BE49-F238E27FC236}">
              <a16:creationId xmlns:a16="http://schemas.microsoft.com/office/drawing/2014/main" id="{0F1C3752-BCF0-43D8-B443-D3CEFCFC593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906" name="PoljeZBesedilom 2">
          <a:extLst>
            <a:ext uri="{FF2B5EF4-FFF2-40B4-BE49-F238E27FC236}">
              <a16:creationId xmlns:a16="http://schemas.microsoft.com/office/drawing/2014/main" id="{BF7D4AD5-5140-46F2-BFBC-E04C4FF7222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907" name="PoljeZBesedilom 1906">
          <a:extLst>
            <a:ext uri="{FF2B5EF4-FFF2-40B4-BE49-F238E27FC236}">
              <a16:creationId xmlns:a16="http://schemas.microsoft.com/office/drawing/2014/main" id="{59CA8E94-C793-498B-A993-92CAD1B875A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908" name="PoljeZBesedilom 2">
          <a:extLst>
            <a:ext uri="{FF2B5EF4-FFF2-40B4-BE49-F238E27FC236}">
              <a16:creationId xmlns:a16="http://schemas.microsoft.com/office/drawing/2014/main" id="{59CD6D97-F3FE-4692-9E14-09F3BDB5456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909" name="PoljeZBesedilom 2">
          <a:extLst>
            <a:ext uri="{FF2B5EF4-FFF2-40B4-BE49-F238E27FC236}">
              <a16:creationId xmlns:a16="http://schemas.microsoft.com/office/drawing/2014/main" id="{AC4533F4-6806-4D93-AF50-970CFA73498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910" name="PoljeZBesedilom 2">
          <a:extLst>
            <a:ext uri="{FF2B5EF4-FFF2-40B4-BE49-F238E27FC236}">
              <a16:creationId xmlns:a16="http://schemas.microsoft.com/office/drawing/2014/main" id="{1506619A-21A0-41CE-BBFA-8128DC7AB0A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911" name="PoljeZBesedilom 2">
          <a:extLst>
            <a:ext uri="{FF2B5EF4-FFF2-40B4-BE49-F238E27FC236}">
              <a16:creationId xmlns:a16="http://schemas.microsoft.com/office/drawing/2014/main" id="{5BBD2CFF-B8B5-4791-BDAA-A0D7AB1FEBB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912" name="PoljeZBesedilom 2">
          <a:extLst>
            <a:ext uri="{FF2B5EF4-FFF2-40B4-BE49-F238E27FC236}">
              <a16:creationId xmlns:a16="http://schemas.microsoft.com/office/drawing/2014/main" id="{5C4B944C-0606-4C2E-884F-6D98F515E0DA}"/>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913" name="PoljeZBesedilom 1912">
          <a:extLst>
            <a:ext uri="{FF2B5EF4-FFF2-40B4-BE49-F238E27FC236}">
              <a16:creationId xmlns:a16="http://schemas.microsoft.com/office/drawing/2014/main" id="{E7DBD938-611D-4A3A-BA23-7FDBD8018EE9}"/>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914" name="PoljeZBesedilom 2">
          <a:extLst>
            <a:ext uri="{FF2B5EF4-FFF2-40B4-BE49-F238E27FC236}">
              <a16:creationId xmlns:a16="http://schemas.microsoft.com/office/drawing/2014/main" id="{E50F27FB-859E-4C15-A8C7-DF9C15086C1B}"/>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915" name="PoljeZBesedilom 2">
          <a:extLst>
            <a:ext uri="{FF2B5EF4-FFF2-40B4-BE49-F238E27FC236}">
              <a16:creationId xmlns:a16="http://schemas.microsoft.com/office/drawing/2014/main" id="{ECF0B258-A791-4AFF-931F-AC607312DB73}"/>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916" name="PoljeZBesedilom 2">
          <a:extLst>
            <a:ext uri="{FF2B5EF4-FFF2-40B4-BE49-F238E27FC236}">
              <a16:creationId xmlns:a16="http://schemas.microsoft.com/office/drawing/2014/main" id="{51A1D6B7-C33A-49C0-8068-47862A7EBB63}"/>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917" name="PoljeZBesedilom 2">
          <a:extLst>
            <a:ext uri="{FF2B5EF4-FFF2-40B4-BE49-F238E27FC236}">
              <a16:creationId xmlns:a16="http://schemas.microsoft.com/office/drawing/2014/main" id="{615C02EF-729F-4700-9BE9-B041653F59C7}"/>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918" name="PoljeZBesedilom 2">
          <a:extLst>
            <a:ext uri="{FF2B5EF4-FFF2-40B4-BE49-F238E27FC236}">
              <a16:creationId xmlns:a16="http://schemas.microsoft.com/office/drawing/2014/main" id="{0F2A8D9F-DACD-4676-9D74-2313E1AB4BD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919" name="PoljeZBesedilom 1918">
          <a:extLst>
            <a:ext uri="{FF2B5EF4-FFF2-40B4-BE49-F238E27FC236}">
              <a16:creationId xmlns:a16="http://schemas.microsoft.com/office/drawing/2014/main" id="{A903E417-E688-4F03-A96D-9072393F0E2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920" name="PoljeZBesedilom 2">
          <a:extLst>
            <a:ext uri="{FF2B5EF4-FFF2-40B4-BE49-F238E27FC236}">
              <a16:creationId xmlns:a16="http://schemas.microsoft.com/office/drawing/2014/main" id="{741BB859-B96E-4132-945C-7A3DDC29D62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921" name="PoljeZBesedilom 2">
          <a:extLst>
            <a:ext uri="{FF2B5EF4-FFF2-40B4-BE49-F238E27FC236}">
              <a16:creationId xmlns:a16="http://schemas.microsoft.com/office/drawing/2014/main" id="{176E29AD-185C-42FB-AC30-DD388DFB35C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922" name="PoljeZBesedilom 2">
          <a:extLst>
            <a:ext uri="{FF2B5EF4-FFF2-40B4-BE49-F238E27FC236}">
              <a16:creationId xmlns:a16="http://schemas.microsoft.com/office/drawing/2014/main" id="{93790D12-017C-4CC6-9453-682BD4B93F2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923" name="PoljeZBesedilom 2">
          <a:extLst>
            <a:ext uri="{FF2B5EF4-FFF2-40B4-BE49-F238E27FC236}">
              <a16:creationId xmlns:a16="http://schemas.microsoft.com/office/drawing/2014/main" id="{97AC1F56-BCF2-4F28-B066-CBE991D3065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924" name="PoljeZBesedilom 2">
          <a:extLst>
            <a:ext uri="{FF2B5EF4-FFF2-40B4-BE49-F238E27FC236}">
              <a16:creationId xmlns:a16="http://schemas.microsoft.com/office/drawing/2014/main" id="{4E8EC57E-DA6F-4853-9CE5-8D7D668A09C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925" name="PoljeZBesedilom 1924">
          <a:extLst>
            <a:ext uri="{FF2B5EF4-FFF2-40B4-BE49-F238E27FC236}">
              <a16:creationId xmlns:a16="http://schemas.microsoft.com/office/drawing/2014/main" id="{9A29460E-F2F9-4367-8D38-EB3F2D928A9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926" name="PoljeZBesedilom 2">
          <a:extLst>
            <a:ext uri="{FF2B5EF4-FFF2-40B4-BE49-F238E27FC236}">
              <a16:creationId xmlns:a16="http://schemas.microsoft.com/office/drawing/2014/main" id="{5FF495F0-09AD-4235-94D1-4ED29E737CA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927" name="PoljeZBesedilom 2">
          <a:extLst>
            <a:ext uri="{FF2B5EF4-FFF2-40B4-BE49-F238E27FC236}">
              <a16:creationId xmlns:a16="http://schemas.microsoft.com/office/drawing/2014/main" id="{DB05B1BA-74A6-4567-9BD5-1101044F2D7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928" name="PoljeZBesedilom 2">
          <a:extLst>
            <a:ext uri="{FF2B5EF4-FFF2-40B4-BE49-F238E27FC236}">
              <a16:creationId xmlns:a16="http://schemas.microsoft.com/office/drawing/2014/main" id="{490DED1A-2E12-4CDA-9B33-631B8E8E6EB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929" name="PoljeZBesedilom 2">
          <a:extLst>
            <a:ext uri="{FF2B5EF4-FFF2-40B4-BE49-F238E27FC236}">
              <a16:creationId xmlns:a16="http://schemas.microsoft.com/office/drawing/2014/main" id="{EF3BCC1C-8F78-4F5C-BB88-315C552E309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930" name="PoljeZBesedilom 2">
          <a:extLst>
            <a:ext uri="{FF2B5EF4-FFF2-40B4-BE49-F238E27FC236}">
              <a16:creationId xmlns:a16="http://schemas.microsoft.com/office/drawing/2014/main" id="{70591F9F-4C91-455C-9E24-8E39136DAA56}"/>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931" name="PoljeZBesedilom 1930">
          <a:extLst>
            <a:ext uri="{FF2B5EF4-FFF2-40B4-BE49-F238E27FC236}">
              <a16:creationId xmlns:a16="http://schemas.microsoft.com/office/drawing/2014/main" id="{B778FDA7-0983-455A-B586-3C05222011C6}"/>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932" name="PoljeZBesedilom 2">
          <a:extLst>
            <a:ext uri="{FF2B5EF4-FFF2-40B4-BE49-F238E27FC236}">
              <a16:creationId xmlns:a16="http://schemas.microsoft.com/office/drawing/2014/main" id="{BCCA798C-0646-450D-ABB0-1157CA400E87}"/>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933" name="PoljeZBesedilom 2">
          <a:extLst>
            <a:ext uri="{FF2B5EF4-FFF2-40B4-BE49-F238E27FC236}">
              <a16:creationId xmlns:a16="http://schemas.microsoft.com/office/drawing/2014/main" id="{E78339A9-57DE-4573-825D-14ADDCB231F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934" name="PoljeZBesedilom 2">
          <a:extLst>
            <a:ext uri="{FF2B5EF4-FFF2-40B4-BE49-F238E27FC236}">
              <a16:creationId xmlns:a16="http://schemas.microsoft.com/office/drawing/2014/main" id="{DCE3CE22-898E-49B2-BEF9-56928C0FEF70}"/>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935" name="PoljeZBesedilom 2">
          <a:extLst>
            <a:ext uri="{FF2B5EF4-FFF2-40B4-BE49-F238E27FC236}">
              <a16:creationId xmlns:a16="http://schemas.microsoft.com/office/drawing/2014/main" id="{E5DBB2BA-6536-4052-B745-D4EBA8E12EE4}"/>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936" name="PoljeZBesedilom 2">
          <a:extLst>
            <a:ext uri="{FF2B5EF4-FFF2-40B4-BE49-F238E27FC236}">
              <a16:creationId xmlns:a16="http://schemas.microsoft.com/office/drawing/2014/main" id="{984FC477-64EC-4A3E-A78C-6666CD9988D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937" name="PoljeZBesedilom 1936">
          <a:extLst>
            <a:ext uri="{FF2B5EF4-FFF2-40B4-BE49-F238E27FC236}">
              <a16:creationId xmlns:a16="http://schemas.microsoft.com/office/drawing/2014/main" id="{A83379A3-8183-4EA7-A1E2-2BECDE6B001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938" name="PoljeZBesedilom 2">
          <a:extLst>
            <a:ext uri="{FF2B5EF4-FFF2-40B4-BE49-F238E27FC236}">
              <a16:creationId xmlns:a16="http://schemas.microsoft.com/office/drawing/2014/main" id="{51D4A096-B791-41E5-8443-0989865EF82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939" name="PoljeZBesedilom 2">
          <a:extLst>
            <a:ext uri="{FF2B5EF4-FFF2-40B4-BE49-F238E27FC236}">
              <a16:creationId xmlns:a16="http://schemas.microsoft.com/office/drawing/2014/main" id="{B90E4CF0-3868-46E5-84E5-CD51E2DA8596}"/>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940" name="PoljeZBesedilom 2">
          <a:extLst>
            <a:ext uri="{FF2B5EF4-FFF2-40B4-BE49-F238E27FC236}">
              <a16:creationId xmlns:a16="http://schemas.microsoft.com/office/drawing/2014/main" id="{CCB9D79C-FD87-43D2-AD6D-67E6035D42B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941" name="PoljeZBesedilom 2">
          <a:extLst>
            <a:ext uri="{FF2B5EF4-FFF2-40B4-BE49-F238E27FC236}">
              <a16:creationId xmlns:a16="http://schemas.microsoft.com/office/drawing/2014/main" id="{ADECA6D1-F7BC-4849-A83B-BD80DA38A1DE}"/>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942" name="PoljeZBesedilom 1941">
          <a:extLst>
            <a:ext uri="{FF2B5EF4-FFF2-40B4-BE49-F238E27FC236}">
              <a16:creationId xmlns:a16="http://schemas.microsoft.com/office/drawing/2014/main" id="{EF2D7F6B-9ED4-4F45-9C19-9EE471D421A2}"/>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943" name="PoljeZBesedilom 2">
          <a:extLst>
            <a:ext uri="{FF2B5EF4-FFF2-40B4-BE49-F238E27FC236}">
              <a16:creationId xmlns:a16="http://schemas.microsoft.com/office/drawing/2014/main" id="{6AF13B0F-FDCE-496D-9208-C784F9242796}"/>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944" name="PoljeZBesedilom 2">
          <a:extLst>
            <a:ext uri="{FF2B5EF4-FFF2-40B4-BE49-F238E27FC236}">
              <a16:creationId xmlns:a16="http://schemas.microsoft.com/office/drawing/2014/main" id="{E136BA1E-518C-4999-8786-646AD7B0AABD}"/>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945" name="PoljeZBesedilom 2">
          <a:extLst>
            <a:ext uri="{FF2B5EF4-FFF2-40B4-BE49-F238E27FC236}">
              <a16:creationId xmlns:a16="http://schemas.microsoft.com/office/drawing/2014/main" id="{EA046260-A766-4D6C-A103-BB39217853A6}"/>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946" name="PoljeZBesedilom 2">
          <a:extLst>
            <a:ext uri="{FF2B5EF4-FFF2-40B4-BE49-F238E27FC236}">
              <a16:creationId xmlns:a16="http://schemas.microsoft.com/office/drawing/2014/main" id="{07F2D43A-96FB-4AD8-AF23-16DED13CA9CF}"/>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947" name="PoljeZBesedilom 2">
          <a:extLst>
            <a:ext uri="{FF2B5EF4-FFF2-40B4-BE49-F238E27FC236}">
              <a16:creationId xmlns:a16="http://schemas.microsoft.com/office/drawing/2014/main" id="{56F3BA4C-AE24-46E8-B294-9CC0B184D7F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948" name="PoljeZBesedilom 1947">
          <a:extLst>
            <a:ext uri="{FF2B5EF4-FFF2-40B4-BE49-F238E27FC236}">
              <a16:creationId xmlns:a16="http://schemas.microsoft.com/office/drawing/2014/main" id="{A065D57B-D310-4A1B-8F29-381B05F74986}"/>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949" name="PoljeZBesedilom 2">
          <a:extLst>
            <a:ext uri="{FF2B5EF4-FFF2-40B4-BE49-F238E27FC236}">
              <a16:creationId xmlns:a16="http://schemas.microsoft.com/office/drawing/2014/main" id="{C278E5FC-9B9C-4261-983A-E2B160162C3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950" name="PoljeZBesedilom 2">
          <a:extLst>
            <a:ext uri="{FF2B5EF4-FFF2-40B4-BE49-F238E27FC236}">
              <a16:creationId xmlns:a16="http://schemas.microsoft.com/office/drawing/2014/main" id="{F8C04B7A-1296-41F2-BDAD-0B8FF12B852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951" name="PoljeZBesedilom 2">
          <a:extLst>
            <a:ext uri="{FF2B5EF4-FFF2-40B4-BE49-F238E27FC236}">
              <a16:creationId xmlns:a16="http://schemas.microsoft.com/office/drawing/2014/main" id="{41E44C0D-B191-41AD-9B71-C60DC53032A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1952" name="PoljeZBesedilom 2">
          <a:extLst>
            <a:ext uri="{FF2B5EF4-FFF2-40B4-BE49-F238E27FC236}">
              <a16:creationId xmlns:a16="http://schemas.microsoft.com/office/drawing/2014/main" id="{85F3A8B7-5AFC-48AE-BE82-42A597537FF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953" name="PoljeZBesedilom 1952">
          <a:extLst>
            <a:ext uri="{FF2B5EF4-FFF2-40B4-BE49-F238E27FC236}">
              <a16:creationId xmlns:a16="http://schemas.microsoft.com/office/drawing/2014/main" id="{1BB445B6-31E4-4A4D-9796-98F680EB01C8}"/>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954" name="PoljeZBesedilom 2">
          <a:extLst>
            <a:ext uri="{FF2B5EF4-FFF2-40B4-BE49-F238E27FC236}">
              <a16:creationId xmlns:a16="http://schemas.microsoft.com/office/drawing/2014/main" id="{ABC6D160-E22B-4204-9C3C-A4FF784C5304}"/>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955" name="PoljeZBesedilom 2">
          <a:extLst>
            <a:ext uri="{FF2B5EF4-FFF2-40B4-BE49-F238E27FC236}">
              <a16:creationId xmlns:a16="http://schemas.microsoft.com/office/drawing/2014/main" id="{3B4C9AB9-36E5-4E2F-A9A0-745D31A3AEA6}"/>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956" name="PoljeZBesedilom 2">
          <a:extLst>
            <a:ext uri="{FF2B5EF4-FFF2-40B4-BE49-F238E27FC236}">
              <a16:creationId xmlns:a16="http://schemas.microsoft.com/office/drawing/2014/main" id="{0473A1CF-3AAD-498D-96D8-3C5E0CB7B279}"/>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1957" name="PoljeZBesedilom 2">
          <a:extLst>
            <a:ext uri="{FF2B5EF4-FFF2-40B4-BE49-F238E27FC236}">
              <a16:creationId xmlns:a16="http://schemas.microsoft.com/office/drawing/2014/main" id="{B06F34FA-936D-4335-8C3F-F0468C878783}"/>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958" name="PoljeZBesedilom 2">
          <a:extLst>
            <a:ext uri="{FF2B5EF4-FFF2-40B4-BE49-F238E27FC236}">
              <a16:creationId xmlns:a16="http://schemas.microsoft.com/office/drawing/2014/main" id="{1E7512E1-5908-4D22-A3DA-D0E3BA03D0D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959" name="PoljeZBesedilom 1958">
          <a:extLst>
            <a:ext uri="{FF2B5EF4-FFF2-40B4-BE49-F238E27FC236}">
              <a16:creationId xmlns:a16="http://schemas.microsoft.com/office/drawing/2014/main" id="{D0A5F4AB-6BCA-434A-B5CE-0FE97ED586E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960" name="PoljeZBesedilom 2">
          <a:extLst>
            <a:ext uri="{FF2B5EF4-FFF2-40B4-BE49-F238E27FC236}">
              <a16:creationId xmlns:a16="http://schemas.microsoft.com/office/drawing/2014/main" id="{D392A494-0689-4A9D-9235-69F3DF0B43D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961" name="PoljeZBesedilom 2">
          <a:extLst>
            <a:ext uri="{FF2B5EF4-FFF2-40B4-BE49-F238E27FC236}">
              <a16:creationId xmlns:a16="http://schemas.microsoft.com/office/drawing/2014/main" id="{BE4D40A2-35D4-458A-AA34-BE70B153468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962" name="PoljeZBesedilom 2">
          <a:extLst>
            <a:ext uri="{FF2B5EF4-FFF2-40B4-BE49-F238E27FC236}">
              <a16:creationId xmlns:a16="http://schemas.microsoft.com/office/drawing/2014/main" id="{76CA8AED-DC38-4C65-B976-F33EAC85408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963" name="PoljeZBesedilom 2">
          <a:extLst>
            <a:ext uri="{FF2B5EF4-FFF2-40B4-BE49-F238E27FC236}">
              <a16:creationId xmlns:a16="http://schemas.microsoft.com/office/drawing/2014/main" id="{565B7883-7AA9-483E-A1E7-27406AA4B8F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964" name="PoljeZBesedilom 2">
          <a:extLst>
            <a:ext uri="{FF2B5EF4-FFF2-40B4-BE49-F238E27FC236}">
              <a16:creationId xmlns:a16="http://schemas.microsoft.com/office/drawing/2014/main" id="{ED754DA8-3DDD-41BC-9841-C7F36CF321C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965" name="PoljeZBesedilom 1964">
          <a:extLst>
            <a:ext uri="{FF2B5EF4-FFF2-40B4-BE49-F238E27FC236}">
              <a16:creationId xmlns:a16="http://schemas.microsoft.com/office/drawing/2014/main" id="{14A03DAC-F947-42A7-B7DE-00C593DE260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966" name="PoljeZBesedilom 2">
          <a:extLst>
            <a:ext uri="{FF2B5EF4-FFF2-40B4-BE49-F238E27FC236}">
              <a16:creationId xmlns:a16="http://schemas.microsoft.com/office/drawing/2014/main" id="{2E727CFF-B2C4-4338-BB85-6FD1CE253D2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967" name="PoljeZBesedilom 2">
          <a:extLst>
            <a:ext uri="{FF2B5EF4-FFF2-40B4-BE49-F238E27FC236}">
              <a16:creationId xmlns:a16="http://schemas.microsoft.com/office/drawing/2014/main" id="{953CD533-287B-4BD4-B6AE-8BE313FF85F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968" name="PoljeZBesedilom 2">
          <a:extLst>
            <a:ext uri="{FF2B5EF4-FFF2-40B4-BE49-F238E27FC236}">
              <a16:creationId xmlns:a16="http://schemas.microsoft.com/office/drawing/2014/main" id="{613B25CD-6B7C-4369-8D48-D2AC1C14D4C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969" name="PoljeZBesedilom 2">
          <a:extLst>
            <a:ext uri="{FF2B5EF4-FFF2-40B4-BE49-F238E27FC236}">
              <a16:creationId xmlns:a16="http://schemas.microsoft.com/office/drawing/2014/main" id="{E2D01A7D-4290-4159-8F40-D31C7BCD287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970" name="PoljeZBesedilom 2">
          <a:extLst>
            <a:ext uri="{FF2B5EF4-FFF2-40B4-BE49-F238E27FC236}">
              <a16:creationId xmlns:a16="http://schemas.microsoft.com/office/drawing/2014/main" id="{62343CFE-3004-4CF9-B0BC-44978377D23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971" name="PoljeZBesedilom 1970">
          <a:extLst>
            <a:ext uri="{FF2B5EF4-FFF2-40B4-BE49-F238E27FC236}">
              <a16:creationId xmlns:a16="http://schemas.microsoft.com/office/drawing/2014/main" id="{66CDC7B0-B7F2-4CDF-B5A0-57C9500DBF6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972" name="PoljeZBesedilom 2">
          <a:extLst>
            <a:ext uri="{FF2B5EF4-FFF2-40B4-BE49-F238E27FC236}">
              <a16:creationId xmlns:a16="http://schemas.microsoft.com/office/drawing/2014/main" id="{2F2D4F5F-5310-4CCA-9C2B-C68A437A4D5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973" name="PoljeZBesedilom 2">
          <a:extLst>
            <a:ext uri="{FF2B5EF4-FFF2-40B4-BE49-F238E27FC236}">
              <a16:creationId xmlns:a16="http://schemas.microsoft.com/office/drawing/2014/main" id="{A8964185-5D62-4F2C-A1A4-C9EE6FF009E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974" name="PoljeZBesedilom 2">
          <a:extLst>
            <a:ext uri="{FF2B5EF4-FFF2-40B4-BE49-F238E27FC236}">
              <a16:creationId xmlns:a16="http://schemas.microsoft.com/office/drawing/2014/main" id="{7A4270B7-8672-4FF8-93B3-5CD6AF4AA02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975" name="PoljeZBesedilom 2">
          <a:extLst>
            <a:ext uri="{FF2B5EF4-FFF2-40B4-BE49-F238E27FC236}">
              <a16:creationId xmlns:a16="http://schemas.microsoft.com/office/drawing/2014/main" id="{6C7CC441-2A55-435A-A289-F191D126755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976" name="PoljeZBesedilom 2">
          <a:extLst>
            <a:ext uri="{FF2B5EF4-FFF2-40B4-BE49-F238E27FC236}">
              <a16:creationId xmlns:a16="http://schemas.microsoft.com/office/drawing/2014/main" id="{FFF1E62C-4721-46BD-8BF3-6BBBD2AF392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977" name="PoljeZBesedilom 1976">
          <a:extLst>
            <a:ext uri="{FF2B5EF4-FFF2-40B4-BE49-F238E27FC236}">
              <a16:creationId xmlns:a16="http://schemas.microsoft.com/office/drawing/2014/main" id="{640C3A85-15CA-41AA-9321-852C1A4BA7E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978" name="PoljeZBesedilom 2">
          <a:extLst>
            <a:ext uri="{FF2B5EF4-FFF2-40B4-BE49-F238E27FC236}">
              <a16:creationId xmlns:a16="http://schemas.microsoft.com/office/drawing/2014/main" id="{596F330C-6A8D-4043-82F6-921DE03881E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979" name="PoljeZBesedilom 2">
          <a:extLst>
            <a:ext uri="{FF2B5EF4-FFF2-40B4-BE49-F238E27FC236}">
              <a16:creationId xmlns:a16="http://schemas.microsoft.com/office/drawing/2014/main" id="{8676481E-034C-4F55-BF51-E8BE2880663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980" name="PoljeZBesedilom 2">
          <a:extLst>
            <a:ext uri="{FF2B5EF4-FFF2-40B4-BE49-F238E27FC236}">
              <a16:creationId xmlns:a16="http://schemas.microsoft.com/office/drawing/2014/main" id="{DD746996-A701-4CE7-BAB8-5560744A83F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1981" name="PoljeZBesedilom 2">
          <a:extLst>
            <a:ext uri="{FF2B5EF4-FFF2-40B4-BE49-F238E27FC236}">
              <a16:creationId xmlns:a16="http://schemas.microsoft.com/office/drawing/2014/main" id="{B3E1828C-5459-4604-AABA-BC0140F0A37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982" name="PoljeZBesedilom 2">
          <a:extLst>
            <a:ext uri="{FF2B5EF4-FFF2-40B4-BE49-F238E27FC236}">
              <a16:creationId xmlns:a16="http://schemas.microsoft.com/office/drawing/2014/main" id="{359F19D2-9079-4BC8-B033-01C1B6E2AF6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983" name="PoljeZBesedilom 1982">
          <a:extLst>
            <a:ext uri="{FF2B5EF4-FFF2-40B4-BE49-F238E27FC236}">
              <a16:creationId xmlns:a16="http://schemas.microsoft.com/office/drawing/2014/main" id="{03EC62D1-5E6A-43E7-A2A3-C28ACB1FB7D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984" name="PoljeZBesedilom 2">
          <a:extLst>
            <a:ext uri="{FF2B5EF4-FFF2-40B4-BE49-F238E27FC236}">
              <a16:creationId xmlns:a16="http://schemas.microsoft.com/office/drawing/2014/main" id="{EF06F31E-EB71-49A5-9BBC-08E736CB37C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985" name="PoljeZBesedilom 2">
          <a:extLst>
            <a:ext uri="{FF2B5EF4-FFF2-40B4-BE49-F238E27FC236}">
              <a16:creationId xmlns:a16="http://schemas.microsoft.com/office/drawing/2014/main" id="{E9767626-166A-43AC-8CB0-2F73F35B498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986" name="PoljeZBesedilom 2">
          <a:extLst>
            <a:ext uri="{FF2B5EF4-FFF2-40B4-BE49-F238E27FC236}">
              <a16:creationId xmlns:a16="http://schemas.microsoft.com/office/drawing/2014/main" id="{A6C70FB5-3AA3-4665-935C-3D6F33EBA8B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987" name="PoljeZBesedilom 2">
          <a:extLst>
            <a:ext uri="{FF2B5EF4-FFF2-40B4-BE49-F238E27FC236}">
              <a16:creationId xmlns:a16="http://schemas.microsoft.com/office/drawing/2014/main" id="{D7AEADD4-882F-43E8-A300-61AC2E65C8F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988" name="PoljeZBesedilom 2">
          <a:extLst>
            <a:ext uri="{FF2B5EF4-FFF2-40B4-BE49-F238E27FC236}">
              <a16:creationId xmlns:a16="http://schemas.microsoft.com/office/drawing/2014/main" id="{266A1E3D-24B6-4202-92CE-DA027F8EA35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989" name="PoljeZBesedilom 1988">
          <a:extLst>
            <a:ext uri="{FF2B5EF4-FFF2-40B4-BE49-F238E27FC236}">
              <a16:creationId xmlns:a16="http://schemas.microsoft.com/office/drawing/2014/main" id="{36B12460-B506-4C57-9723-037EDDAC839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990" name="PoljeZBesedilom 2">
          <a:extLst>
            <a:ext uri="{FF2B5EF4-FFF2-40B4-BE49-F238E27FC236}">
              <a16:creationId xmlns:a16="http://schemas.microsoft.com/office/drawing/2014/main" id="{10B8866E-31DF-4758-BCC4-096BAA8E070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991" name="PoljeZBesedilom 2">
          <a:extLst>
            <a:ext uri="{FF2B5EF4-FFF2-40B4-BE49-F238E27FC236}">
              <a16:creationId xmlns:a16="http://schemas.microsoft.com/office/drawing/2014/main" id="{96506355-1E89-4CFD-A794-805F1293ADD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992" name="PoljeZBesedilom 2">
          <a:extLst>
            <a:ext uri="{FF2B5EF4-FFF2-40B4-BE49-F238E27FC236}">
              <a16:creationId xmlns:a16="http://schemas.microsoft.com/office/drawing/2014/main" id="{80ABFFD0-0F26-4E3E-9699-51FEA407B0F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1993" name="PoljeZBesedilom 2">
          <a:extLst>
            <a:ext uri="{FF2B5EF4-FFF2-40B4-BE49-F238E27FC236}">
              <a16:creationId xmlns:a16="http://schemas.microsoft.com/office/drawing/2014/main" id="{C60891AE-5ABA-4437-B54D-15B35A82555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994" name="PoljeZBesedilom 2">
          <a:extLst>
            <a:ext uri="{FF2B5EF4-FFF2-40B4-BE49-F238E27FC236}">
              <a16:creationId xmlns:a16="http://schemas.microsoft.com/office/drawing/2014/main" id="{88061AB4-BE32-4425-8CE5-7AC733AA73D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995" name="PoljeZBesedilom 1994">
          <a:extLst>
            <a:ext uri="{FF2B5EF4-FFF2-40B4-BE49-F238E27FC236}">
              <a16:creationId xmlns:a16="http://schemas.microsoft.com/office/drawing/2014/main" id="{BE648E49-139F-4DF6-A481-F1D6A26E3F55}"/>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996" name="PoljeZBesedilom 2">
          <a:extLst>
            <a:ext uri="{FF2B5EF4-FFF2-40B4-BE49-F238E27FC236}">
              <a16:creationId xmlns:a16="http://schemas.microsoft.com/office/drawing/2014/main" id="{211921C5-EF06-4438-BE40-56F2F5D18BA0}"/>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997" name="PoljeZBesedilom 2">
          <a:extLst>
            <a:ext uri="{FF2B5EF4-FFF2-40B4-BE49-F238E27FC236}">
              <a16:creationId xmlns:a16="http://schemas.microsoft.com/office/drawing/2014/main" id="{CCBAD952-5766-4750-847B-466CD81FC15D}"/>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998" name="PoljeZBesedilom 2">
          <a:extLst>
            <a:ext uri="{FF2B5EF4-FFF2-40B4-BE49-F238E27FC236}">
              <a16:creationId xmlns:a16="http://schemas.microsoft.com/office/drawing/2014/main" id="{0EFF7818-250B-4332-8892-A4F186A5DABC}"/>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1999" name="PoljeZBesedilom 2">
          <a:extLst>
            <a:ext uri="{FF2B5EF4-FFF2-40B4-BE49-F238E27FC236}">
              <a16:creationId xmlns:a16="http://schemas.microsoft.com/office/drawing/2014/main" id="{AE875FDE-5FC6-4279-826D-0C99B2F44769}"/>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000" name="PoljeZBesedilom 2">
          <a:extLst>
            <a:ext uri="{FF2B5EF4-FFF2-40B4-BE49-F238E27FC236}">
              <a16:creationId xmlns:a16="http://schemas.microsoft.com/office/drawing/2014/main" id="{A00CFA12-E636-4AAC-969E-21807813B2C0}"/>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001" name="PoljeZBesedilom 2000">
          <a:extLst>
            <a:ext uri="{FF2B5EF4-FFF2-40B4-BE49-F238E27FC236}">
              <a16:creationId xmlns:a16="http://schemas.microsoft.com/office/drawing/2014/main" id="{3A067828-0AD9-4B4E-94F5-DC0B2BD87662}"/>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002" name="PoljeZBesedilom 2">
          <a:extLst>
            <a:ext uri="{FF2B5EF4-FFF2-40B4-BE49-F238E27FC236}">
              <a16:creationId xmlns:a16="http://schemas.microsoft.com/office/drawing/2014/main" id="{5763D6C7-2B27-499B-8636-781F38F35641}"/>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003" name="PoljeZBesedilom 2">
          <a:extLst>
            <a:ext uri="{FF2B5EF4-FFF2-40B4-BE49-F238E27FC236}">
              <a16:creationId xmlns:a16="http://schemas.microsoft.com/office/drawing/2014/main" id="{A5116410-F97E-4857-88EA-6F195A0DC184}"/>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004" name="PoljeZBesedilom 2">
          <a:extLst>
            <a:ext uri="{FF2B5EF4-FFF2-40B4-BE49-F238E27FC236}">
              <a16:creationId xmlns:a16="http://schemas.microsoft.com/office/drawing/2014/main" id="{C711E570-C464-4621-92C8-0E1AA8603EC3}"/>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005" name="PoljeZBesedilom 2">
          <a:extLst>
            <a:ext uri="{FF2B5EF4-FFF2-40B4-BE49-F238E27FC236}">
              <a16:creationId xmlns:a16="http://schemas.microsoft.com/office/drawing/2014/main" id="{C09B1CB7-5202-4C1B-AA5B-87DC78B9E4DB}"/>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2006" name="PoljeZBesedilom 2005">
          <a:extLst>
            <a:ext uri="{FF2B5EF4-FFF2-40B4-BE49-F238E27FC236}">
              <a16:creationId xmlns:a16="http://schemas.microsoft.com/office/drawing/2014/main" id="{322F6FD2-90FA-4CAB-A5E9-27059CB01C9B}"/>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2007" name="PoljeZBesedilom 2">
          <a:extLst>
            <a:ext uri="{FF2B5EF4-FFF2-40B4-BE49-F238E27FC236}">
              <a16:creationId xmlns:a16="http://schemas.microsoft.com/office/drawing/2014/main" id="{30103FA9-1304-4FA7-AF8D-E76356AB1168}"/>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2008" name="PoljeZBesedilom 2">
          <a:extLst>
            <a:ext uri="{FF2B5EF4-FFF2-40B4-BE49-F238E27FC236}">
              <a16:creationId xmlns:a16="http://schemas.microsoft.com/office/drawing/2014/main" id="{2D1C53C6-9B3F-4696-BB9E-4F57FC8075D9}"/>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2009" name="PoljeZBesedilom 2">
          <a:extLst>
            <a:ext uri="{FF2B5EF4-FFF2-40B4-BE49-F238E27FC236}">
              <a16:creationId xmlns:a16="http://schemas.microsoft.com/office/drawing/2014/main" id="{0FE56E88-E911-4327-AB33-2439C6D48C9B}"/>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2010" name="PoljeZBesedilom 2">
          <a:extLst>
            <a:ext uri="{FF2B5EF4-FFF2-40B4-BE49-F238E27FC236}">
              <a16:creationId xmlns:a16="http://schemas.microsoft.com/office/drawing/2014/main" id="{8695960D-8F29-4427-B339-92ECED9E8648}"/>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011" name="PoljeZBesedilom 2">
          <a:extLst>
            <a:ext uri="{FF2B5EF4-FFF2-40B4-BE49-F238E27FC236}">
              <a16:creationId xmlns:a16="http://schemas.microsoft.com/office/drawing/2014/main" id="{236566B2-A76C-423A-BAF3-174E1A8951D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012" name="PoljeZBesedilom 2011">
          <a:extLst>
            <a:ext uri="{FF2B5EF4-FFF2-40B4-BE49-F238E27FC236}">
              <a16:creationId xmlns:a16="http://schemas.microsoft.com/office/drawing/2014/main" id="{E3D68347-AABF-4F70-BE89-062B4F2C7E2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013" name="PoljeZBesedilom 2">
          <a:extLst>
            <a:ext uri="{FF2B5EF4-FFF2-40B4-BE49-F238E27FC236}">
              <a16:creationId xmlns:a16="http://schemas.microsoft.com/office/drawing/2014/main" id="{DA301C09-1EBD-4E46-A446-F9199A14D4C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014" name="PoljeZBesedilom 2">
          <a:extLst>
            <a:ext uri="{FF2B5EF4-FFF2-40B4-BE49-F238E27FC236}">
              <a16:creationId xmlns:a16="http://schemas.microsoft.com/office/drawing/2014/main" id="{D935A1B6-4A9F-49D6-B61A-5A3534DEE12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015" name="PoljeZBesedilom 2">
          <a:extLst>
            <a:ext uri="{FF2B5EF4-FFF2-40B4-BE49-F238E27FC236}">
              <a16:creationId xmlns:a16="http://schemas.microsoft.com/office/drawing/2014/main" id="{D22EE35C-76B8-4FBC-BE17-0F563D210F9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016" name="PoljeZBesedilom 2">
          <a:extLst>
            <a:ext uri="{FF2B5EF4-FFF2-40B4-BE49-F238E27FC236}">
              <a16:creationId xmlns:a16="http://schemas.microsoft.com/office/drawing/2014/main" id="{E921367B-48CD-4F97-AD7C-7F764DA01EE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017" name="PoljeZBesedilom 2">
          <a:extLst>
            <a:ext uri="{FF2B5EF4-FFF2-40B4-BE49-F238E27FC236}">
              <a16:creationId xmlns:a16="http://schemas.microsoft.com/office/drawing/2014/main" id="{E4FC93B6-2818-4EFF-9E33-EE20F994362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018" name="PoljeZBesedilom 2017">
          <a:extLst>
            <a:ext uri="{FF2B5EF4-FFF2-40B4-BE49-F238E27FC236}">
              <a16:creationId xmlns:a16="http://schemas.microsoft.com/office/drawing/2014/main" id="{8147629B-E543-44EB-AD42-D99D29BB835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019" name="PoljeZBesedilom 2">
          <a:extLst>
            <a:ext uri="{FF2B5EF4-FFF2-40B4-BE49-F238E27FC236}">
              <a16:creationId xmlns:a16="http://schemas.microsoft.com/office/drawing/2014/main" id="{C8C85068-D896-46EF-B42D-C7782E0A8F0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020" name="PoljeZBesedilom 2">
          <a:extLst>
            <a:ext uri="{FF2B5EF4-FFF2-40B4-BE49-F238E27FC236}">
              <a16:creationId xmlns:a16="http://schemas.microsoft.com/office/drawing/2014/main" id="{AFFDA76C-8508-4575-8903-7A760AD98C4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021" name="PoljeZBesedilom 2">
          <a:extLst>
            <a:ext uri="{FF2B5EF4-FFF2-40B4-BE49-F238E27FC236}">
              <a16:creationId xmlns:a16="http://schemas.microsoft.com/office/drawing/2014/main" id="{866196EA-4E1B-47E0-9717-2B1D6B8AAC2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022" name="PoljeZBesedilom 2">
          <a:extLst>
            <a:ext uri="{FF2B5EF4-FFF2-40B4-BE49-F238E27FC236}">
              <a16:creationId xmlns:a16="http://schemas.microsoft.com/office/drawing/2014/main" id="{66F6E052-F739-434D-83FD-9DF449F9BAC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023" name="PoljeZBesedilom 2">
          <a:extLst>
            <a:ext uri="{FF2B5EF4-FFF2-40B4-BE49-F238E27FC236}">
              <a16:creationId xmlns:a16="http://schemas.microsoft.com/office/drawing/2014/main" id="{FAD1F7E8-77C9-4FE9-9206-127A8A38642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024" name="PoljeZBesedilom 2023">
          <a:extLst>
            <a:ext uri="{FF2B5EF4-FFF2-40B4-BE49-F238E27FC236}">
              <a16:creationId xmlns:a16="http://schemas.microsoft.com/office/drawing/2014/main" id="{5812046A-01E4-478B-8635-4BD335E1451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025" name="PoljeZBesedilom 2">
          <a:extLst>
            <a:ext uri="{FF2B5EF4-FFF2-40B4-BE49-F238E27FC236}">
              <a16:creationId xmlns:a16="http://schemas.microsoft.com/office/drawing/2014/main" id="{80AF8B5E-CA1B-437A-96DA-7F80B45ADDC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026" name="PoljeZBesedilom 2">
          <a:extLst>
            <a:ext uri="{FF2B5EF4-FFF2-40B4-BE49-F238E27FC236}">
              <a16:creationId xmlns:a16="http://schemas.microsoft.com/office/drawing/2014/main" id="{533AEDC5-5079-4CFD-AFD4-9B8E865C4C0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027" name="PoljeZBesedilom 2">
          <a:extLst>
            <a:ext uri="{FF2B5EF4-FFF2-40B4-BE49-F238E27FC236}">
              <a16:creationId xmlns:a16="http://schemas.microsoft.com/office/drawing/2014/main" id="{E08A3D8E-880B-4E4B-97B1-EBC6A1B6ED9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028" name="PoljeZBesedilom 2">
          <a:extLst>
            <a:ext uri="{FF2B5EF4-FFF2-40B4-BE49-F238E27FC236}">
              <a16:creationId xmlns:a16="http://schemas.microsoft.com/office/drawing/2014/main" id="{06FCD2B5-8790-43DA-908F-152076AE7C6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029" name="PoljeZBesedilom 2">
          <a:extLst>
            <a:ext uri="{FF2B5EF4-FFF2-40B4-BE49-F238E27FC236}">
              <a16:creationId xmlns:a16="http://schemas.microsoft.com/office/drawing/2014/main" id="{2FF1E677-DBB2-48A7-92BC-01EEA01C260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030" name="PoljeZBesedilom 2029">
          <a:extLst>
            <a:ext uri="{FF2B5EF4-FFF2-40B4-BE49-F238E27FC236}">
              <a16:creationId xmlns:a16="http://schemas.microsoft.com/office/drawing/2014/main" id="{872542F8-753A-4468-BBE9-B21A50755AF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031" name="PoljeZBesedilom 2">
          <a:extLst>
            <a:ext uri="{FF2B5EF4-FFF2-40B4-BE49-F238E27FC236}">
              <a16:creationId xmlns:a16="http://schemas.microsoft.com/office/drawing/2014/main" id="{A1FEEB28-0027-4794-8D0F-A0398F967E0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032" name="PoljeZBesedilom 2">
          <a:extLst>
            <a:ext uri="{FF2B5EF4-FFF2-40B4-BE49-F238E27FC236}">
              <a16:creationId xmlns:a16="http://schemas.microsoft.com/office/drawing/2014/main" id="{F79C3B40-37E9-48D9-B24E-A094B703033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033" name="PoljeZBesedilom 2">
          <a:extLst>
            <a:ext uri="{FF2B5EF4-FFF2-40B4-BE49-F238E27FC236}">
              <a16:creationId xmlns:a16="http://schemas.microsoft.com/office/drawing/2014/main" id="{F0B86C97-F449-4C70-B706-7A7DFFDEE2B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034" name="PoljeZBesedilom 2">
          <a:extLst>
            <a:ext uri="{FF2B5EF4-FFF2-40B4-BE49-F238E27FC236}">
              <a16:creationId xmlns:a16="http://schemas.microsoft.com/office/drawing/2014/main" id="{41B5283F-39C6-4EB3-AFAE-F066E9E9024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035" name="PoljeZBesedilom 2">
          <a:extLst>
            <a:ext uri="{FF2B5EF4-FFF2-40B4-BE49-F238E27FC236}">
              <a16:creationId xmlns:a16="http://schemas.microsoft.com/office/drawing/2014/main" id="{96F9EC50-E6CA-4A6F-AEA8-4BEAC9AD6C5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036" name="PoljeZBesedilom 2035">
          <a:extLst>
            <a:ext uri="{FF2B5EF4-FFF2-40B4-BE49-F238E27FC236}">
              <a16:creationId xmlns:a16="http://schemas.microsoft.com/office/drawing/2014/main" id="{C179B2A6-502D-48DB-A235-239BDD8B32C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037" name="PoljeZBesedilom 2">
          <a:extLst>
            <a:ext uri="{FF2B5EF4-FFF2-40B4-BE49-F238E27FC236}">
              <a16:creationId xmlns:a16="http://schemas.microsoft.com/office/drawing/2014/main" id="{84719E3C-C448-41CC-8465-7F98FE209B5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038" name="PoljeZBesedilom 2">
          <a:extLst>
            <a:ext uri="{FF2B5EF4-FFF2-40B4-BE49-F238E27FC236}">
              <a16:creationId xmlns:a16="http://schemas.microsoft.com/office/drawing/2014/main" id="{0A8E2FBA-970A-4CAC-94FD-508465D8FE5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039" name="PoljeZBesedilom 2">
          <a:extLst>
            <a:ext uri="{FF2B5EF4-FFF2-40B4-BE49-F238E27FC236}">
              <a16:creationId xmlns:a16="http://schemas.microsoft.com/office/drawing/2014/main" id="{50EE522C-096D-481E-BBE2-5D38F96E37A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040" name="PoljeZBesedilom 2">
          <a:extLst>
            <a:ext uri="{FF2B5EF4-FFF2-40B4-BE49-F238E27FC236}">
              <a16:creationId xmlns:a16="http://schemas.microsoft.com/office/drawing/2014/main" id="{4DB5EFA4-7C87-4C54-9402-67F5874BA10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041" name="PoljeZBesedilom 2">
          <a:extLst>
            <a:ext uri="{FF2B5EF4-FFF2-40B4-BE49-F238E27FC236}">
              <a16:creationId xmlns:a16="http://schemas.microsoft.com/office/drawing/2014/main" id="{86EA08FA-591B-4C53-B4E6-06041A10F64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042" name="PoljeZBesedilom 2041">
          <a:extLst>
            <a:ext uri="{FF2B5EF4-FFF2-40B4-BE49-F238E27FC236}">
              <a16:creationId xmlns:a16="http://schemas.microsoft.com/office/drawing/2014/main" id="{AE2A0BD9-390B-4FC0-8404-1BA672490EF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043" name="PoljeZBesedilom 2">
          <a:extLst>
            <a:ext uri="{FF2B5EF4-FFF2-40B4-BE49-F238E27FC236}">
              <a16:creationId xmlns:a16="http://schemas.microsoft.com/office/drawing/2014/main" id="{994B1346-4B3E-448C-AF37-B6B579CD828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044" name="PoljeZBesedilom 2">
          <a:extLst>
            <a:ext uri="{FF2B5EF4-FFF2-40B4-BE49-F238E27FC236}">
              <a16:creationId xmlns:a16="http://schemas.microsoft.com/office/drawing/2014/main" id="{76C5CD45-777F-4221-B105-525A1D20A69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045" name="PoljeZBesedilom 2">
          <a:extLst>
            <a:ext uri="{FF2B5EF4-FFF2-40B4-BE49-F238E27FC236}">
              <a16:creationId xmlns:a16="http://schemas.microsoft.com/office/drawing/2014/main" id="{A555148A-74F1-4955-AF12-A4F54827BA4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046" name="PoljeZBesedilom 2">
          <a:extLst>
            <a:ext uri="{FF2B5EF4-FFF2-40B4-BE49-F238E27FC236}">
              <a16:creationId xmlns:a16="http://schemas.microsoft.com/office/drawing/2014/main" id="{2DE904A6-B157-48E2-A0C0-4F13B7B3A06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047" name="PoljeZBesedilom 2">
          <a:extLst>
            <a:ext uri="{FF2B5EF4-FFF2-40B4-BE49-F238E27FC236}">
              <a16:creationId xmlns:a16="http://schemas.microsoft.com/office/drawing/2014/main" id="{B6BE7BBD-7E81-4A77-8BC3-5F929EF1C21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048" name="PoljeZBesedilom 2047">
          <a:extLst>
            <a:ext uri="{FF2B5EF4-FFF2-40B4-BE49-F238E27FC236}">
              <a16:creationId xmlns:a16="http://schemas.microsoft.com/office/drawing/2014/main" id="{E836C682-A916-4741-8EF5-77561F5E2D96}"/>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049" name="PoljeZBesedilom 2">
          <a:extLst>
            <a:ext uri="{FF2B5EF4-FFF2-40B4-BE49-F238E27FC236}">
              <a16:creationId xmlns:a16="http://schemas.microsoft.com/office/drawing/2014/main" id="{2E3D5D52-B73D-49B3-8612-24BEEF45FD58}"/>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050" name="PoljeZBesedilom 2">
          <a:extLst>
            <a:ext uri="{FF2B5EF4-FFF2-40B4-BE49-F238E27FC236}">
              <a16:creationId xmlns:a16="http://schemas.microsoft.com/office/drawing/2014/main" id="{3BA6A295-00AF-4836-93EC-0B2F60F0F28B}"/>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051" name="PoljeZBesedilom 2">
          <a:extLst>
            <a:ext uri="{FF2B5EF4-FFF2-40B4-BE49-F238E27FC236}">
              <a16:creationId xmlns:a16="http://schemas.microsoft.com/office/drawing/2014/main" id="{AA27A419-9A0B-45C2-BB6F-0968273F6D7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052" name="PoljeZBesedilom 2">
          <a:extLst>
            <a:ext uri="{FF2B5EF4-FFF2-40B4-BE49-F238E27FC236}">
              <a16:creationId xmlns:a16="http://schemas.microsoft.com/office/drawing/2014/main" id="{33DA3234-C097-49F4-B4BC-C13979BED20B}"/>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053" name="PoljeZBesedilom 2">
          <a:extLst>
            <a:ext uri="{FF2B5EF4-FFF2-40B4-BE49-F238E27FC236}">
              <a16:creationId xmlns:a16="http://schemas.microsoft.com/office/drawing/2014/main" id="{B363691E-EAE5-42BA-8E1B-BB536547DC5D}"/>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054" name="PoljeZBesedilom 2053">
          <a:extLst>
            <a:ext uri="{FF2B5EF4-FFF2-40B4-BE49-F238E27FC236}">
              <a16:creationId xmlns:a16="http://schemas.microsoft.com/office/drawing/2014/main" id="{D15A2C87-500C-4837-9E5A-543E8D1BED10}"/>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055" name="PoljeZBesedilom 2">
          <a:extLst>
            <a:ext uri="{FF2B5EF4-FFF2-40B4-BE49-F238E27FC236}">
              <a16:creationId xmlns:a16="http://schemas.microsoft.com/office/drawing/2014/main" id="{571DD8EC-0065-462E-986C-8F7D06E8B1F7}"/>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056" name="PoljeZBesedilom 2">
          <a:extLst>
            <a:ext uri="{FF2B5EF4-FFF2-40B4-BE49-F238E27FC236}">
              <a16:creationId xmlns:a16="http://schemas.microsoft.com/office/drawing/2014/main" id="{7FC547FE-FB9D-4EA0-82A0-15D3AE9E36FF}"/>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057" name="PoljeZBesedilom 2">
          <a:extLst>
            <a:ext uri="{FF2B5EF4-FFF2-40B4-BE49-F238E27FC236}">
              <a16:creationId xmlns:a16="http://schemas.microsoft.com/office/drawing/2014/main" id="{18FEA19F-7052-4DC4-88E9-74E16BCF71EF}"/>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058" name="PoljeZBesedilom 2">
          <a:extLst>
            <a:ext uri="{FF2B5EF4-FFF2-40B4-BE49-F238E27FC236}">
              <a16:creationId xmlns:a16="http://schemas.microsoft.com/office/drawing/2014/main" id="{B51D2CE7-739B-4180-8689-03A298F63ACC}"/>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2059" name="PoljeZBesedilom 2058">
          <a:extLst>
            <a:ext uri="{FF2B5EF4-FFF2-40B4-BE49-F238E27FC236}">
              <a16:creationId xmlns:a16="http://schemas.microsoft.com/office/drawing/2014/main" id="{F113DF59-1FBB-4382-A3DE-AAB85B537D77}"/>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2060" name="PoljeZBesedilom 2">
          <a:extLst>
            <a:ext uri="{FF2B5EF4-FFF2-40B4-BE49-F238E27FC236}">
              <a16:creationId xmlns:a16="http://schemas.microsoft.com/office/drawing/2014/main" id="{6F05364D-6E23-4B6A-9966-8A1693B1B5B7}"/>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2061" name="PoljeZBesedilom 2">
          <a:extLst>
            <a:ext uri="{FF2B5EF4-FFF2-40B4-BE49-F238E27FC236}">
              <a16:creationId xmlns:a16="http://schemas.microsoft.com/office/drawing/2014/main" id="{D011FFC5-DDCA-42EE-84B0-FFEDB553EBEB}"/>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2062" name="PoljeZBesedilom 2">
          <a:extLst>
            <a:ext uri="{FF2B5EF4-FFF2-40B4-BE49-F238E27FC236}">
              <a16:creationId xmlns:a16="http://schemas.microsoft.com/office/drawing/2014/main" id="{FDAF94B4-B9A0-4654-AA22-23F27B90C3DE}"/>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2063" name="PoljeZBesedilom 2">
          <a:extLst>
            <a:ext uri="{FF2B5EF4-FFF2-40B4-BE49-F238E27FC236}">
              <a16:creationId xmlns:a16="http://schemas.microsoft.com/office/drawing/2014/main" id="{80F5D5E5-6E1D-4173-98C6-00B051135717}"/>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064" name="PoljeZBesedilom 2">
          <a:extLst>
            <a:ext uri="{FF2B5EF4-FFF2-40B4-BE49-F238E27FC236}">
              <a16:creationId xmlns:a16="http://schemas.microsoft.com/office/drawing/2014/main" id="{F2F24ED2-B2B4-47C7-B993-E33D60429C4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065" name="PoljeZBesedilom 2064">
          <a:extLst>
            <a:ext uri="{FF2B5EF4-FFF2-40B4-BE49-F238E27FC236}">
              <a16:creationId xmlns:a16="http://schemas.microsoft.com/office/drawing/2014/main" id="{2223AA30-1DE5-446E-A68B-249560AFE10E}"/>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066" name="PoljeZBesedilom 2">
          <a:extLst>
            <a:ext uri="{FF2B5EF4-FFF2-40B4-BE49-F238E27FC236}">
              <a16:creationId xmlns:a16="http://schemas.microsoft.com/office/drawing/2014/main" id="{9CEA6EC5-5E65-4FC5-AF0F-AFAEE75079CE}"/>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067" name="PoljeZBesedilom 2">
          <a:extLst>
            <a:ext uri="{FF2B5EF4-FFF2-40B4-BE49-F238E27FC236}">
              <a16:creationId xmlns:a16="http://schemas.microsoft.com/office/drawing/2014/main" id="{75094392-FD17-429A-AF5C-C71EE037766B}"/>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068" name="PoljeZBesedilom 2">
          <a:extLst>
            <a:ext uri="{FF2B5EF4-FFF2-40B4-BE49-F238E27FC236}">
              <a16:creationId xmlns:a16="http://schemas.microsoft.com/office/drawing/2014/main" id="{ABAE8B44-79D0-4B96-B450-BC90EBDF2CB1}"/>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069" name="PoljeZBesedilom 2">
          <a:extLst>
            <a:ext uri="{FF2B5EF4-FFF2-40B4-BE49-F238E27FC236}">
              <a16:creationId xmlns:a16="http://schemas.microsoft.com/office/drawing/2014/main" id="{B435439A-1792-4594-B397-7865E402DE4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070" name="PoljeZBesedilom 2">
          <a:extLst>
            <a:ext uri="{FF2B5EF4-FFF2-40B4-BE49-F238E27FC236}">
              <a16:creationId xmlns:a16="http://schemas.microsoft.com/office/drawing/2014/main" id="{1797164A-E8E7-47D2-8944-01E15459C32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071" name="PoljeZBesedilom 2070">
          <a:extLst>
            <a:ext uri="{FF2B5EF4-FFF2-40B4-BE49-F238E27FC236}">
              <a16:creationId xmlns:a16="http://schemas.microsoft.com/office/drawing/2014/main" id="{86A2F284-BBA5-4995-B900-A7AEC4B19D5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072" name="PoljeZBesedilom 2">
          <a:extLst>
            <a:ext uri="{FF2B5EF4-FFF2-40B4-BE49-F238E27FC236}">
              <a16:creationId xmlns:a16="http://schemas.microsoft.com/office/drawing/2014/main" id="{CBB24974-B4C2-40E7-95AB-9B4E518B7DB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073" name="PoljeZBesedilom 2">
          <a:extLst>
            <a:ext uri="{FF2B5EF4-FFF2-40B4-BE49-F238E27FC236}">
              <a16:creationId xmlns:a16="http://schemas.microsoft.com/office/drawing/2014/main" id="{50C0A59C-A10C-4E73-89D5-346BA894437E}"/>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074" name="PoljeZBesedilom 2">
          <a:extLst>
            <a:ext uri="{FF2B5EF4-FFF2-40B4-BE49-F238E27FC236}">
              <a16:creationId xmlns:a16="http://schemas.microsoft.com/office/drawing/2014/main" id="{48D5875A-8543-4B55-9CB8-3FFA1375DF5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075" name="PoljeZBesedilom 2">
          <a:extLst>
            <a:ext uri="{FF2B5EF4-FFF2-40B4-BE49-F238E27FC236}">
              <a16:creationId xmlns:a16="http://schemas.microsoft.com/office/drawing/2014/main" id="{E5121595-7AED-4145-B182-82F3FAFC68F7}"/>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076" name="PoljeZBesedilom 2">
          <a:extLst>
            <a:ext uri="{FF2B5EF4-FFF2-40B4-BE49-F238E27FC236}">
              <a16:creationId xmlns:a16="http://schemas.microsoft.com/office/drawing/2014/main" id="{96EC11E1-2DF0-4BDB-8B73-56268F85DD3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077" name="PoljeZBesedilom 2076">
          <a:extLst>
            <a:ext uri="{FF2B5EF4-FFF2-40B4-BE49-F238E27FC236}">
              <a16:creationId xmlns:a16="http://schemas.microsoft.com/office/drawing/2014/main" id="{46AA2C75-D1D4-4920-8293-21705995FEFE}"/>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078" name="PoljeZBesedilom 2">
          <a:extLst>
            <a:ext uri="{FF2B5EF4-FFF2-40B4-BE49-F238E27FC236}">
              <a16:creationId xmlns:a16="http://schemas.microsoft.com/office/drawing/2014/main" id="{8FD09C6A-7354-4B08-87B3-61A76005FC4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079" name="PoljeZBesedilom 2">
          <a:extLst>
            <a:ext uri="{FF2B5EF4-FFF2-40B4-BE49-F238E27FC236}">
              <a16:creationId xmlns:a16="http://schemas.microsoft.com/office/drawing/2014/main" id="{0AAFA122-2E0D-4046-9BC9-0343C67DF09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080" name="PoljeZBesedilom 2">
          <a:extLst>
            <a:ext uri="{FF2B5EF4-FFF2-40B4-BE49-F238E27FC236}">
              <a16:creationId xmlns:a16="http://schemas.microsoft.com/office/drawing/2014/main" id="{A2E98D22-C399-4E0A-89F8-1546C034FBE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081" name="PoljeZBesedilom 2">
          <a:extLst>
            <a:ext uri="{FF2B5EF4-FFF2-40B4-BE49-F238E27FC236}">
              <a16:creationId xmlns:a16="http://schemas.microsoft.com/office/drawing/2014/main" id="{D79081DA-A3F4-46E5-90FB-37966B13284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082" name="PoljeZBesedilom 2">
          <a:extLst>
            <a:ext uri="{FF2B5EF4-FFF2-40B4-BE49-F238E27FC236}">
              <a16:creationId xmlns:a16="http://schemas.microsoft.com/office/drawing/2014/main" id="{38AB5C89-71A5-4775-B9EC-216536A8F527}"/>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083" name="PoljeZBesedilom 2082">
          <a:extLst>
            <a:ext uri="{FF2B5EF4-FFF2-40B4-BE49-F238E27FC236}">
              <a16:creationId xmlns:a16="http://schemas.microsoft.com/office/drawing/2014/main" id="{EDEDBA1B-CF52-4435-99F9-C1D60F67491E}"/>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084" name="PoljeZBesedilom 2">
          <a:extLst>
            <a:ext uri="{FF2B5EF4-FFF2-40B4-BE49-F238E27FC236}">
              <a16:creationId xmlns:a16="http://schemas.microsoft.com/office/drawing/2014/main" id="{0B250DBF-32FA-4C66-AB3C-C2B8AA72AEF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085" name="PoljeZBesedilom 2">
          <a:extLst>
            <a:ext uri="{FF2B5EF4-FFF2-40B4-BE49-F238E27FC236}">
              <a16:creationId xmlns:a16="http://schemas.microsoft.com/office/drawing/2014/main" id="{8AF15730-0529-4154-8826-762B62013C2A}"/>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086" name="PoljeZBesedilom 2">
          <a:extLst>
            <a:ext uri="{FF2B5EF4-FFF2-40B4-BE49-F238E27FC236}">
              <a16:creationId xmlns:a16="http://schemas.microsoft.com/office/drawing/2014/main" id="{6B339475-599F-4CDF-B183-E7406BA2ADCF}"/>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087" name="PoljeZBesedilom 2">
          <a:extLst>
            <a:ext uri="{FF2B5EF4-FFF2-40B4-BE49-F238E27FC236}">
              <a16:creationId xmlns:a16="http://schemas.microsoft.com/office/drawing/2014/main" id="{3A735D9D-25C3-4B04-AA99-E18B5F7A917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088" name="PoljeZBesedilom 2">
          <a:extLst>
            <a:ext uri="{FF2B5EF4-FFF2-40B4-BE49-F238E27FC236}">
              <a16:creationId xmlns:a16="http://schemas.microsoft.com/office/drawing/2014/main" id="{00619C94-47FA-43E8-ACA9-73B7C34AB7D3}"/>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089" name="PoljeZBesedilom 2088">
          <a:extLst>
            <a:ext uri="{FF2B5EF4-FFF2-40B4-BE49-F238E27FC236}">
              <a16:creationId xmlns:a16="http://schemas.microsoft.com/office/drawing/2014/main" id="{92C4E81E-4B5C-45E7-B071-00FDBB2D5B1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090" name="PoljeZBesedilom 2">
          <a:extLst>
            <a:ext uri="{FF2B5EF4-FFF2-40B4-BE49-F238E27FC236}">
              <a16:creationId xmlns:a16="http://schemas.microsoft.com/office/drawing/2014/main" id="{B145DD7F-CDA5-4E66-80F9-75BCBCEAE72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091" name="PoljeZBesedilom 2">
          <a:extLst>
            <a:ext uri="{FF2B5EF4-FFF2-40B4-BE49-F238E27FC236}">
              <a16:creationId xmlns:a16="http://schemas.microsoft.com/office/drawing/2014/main" id="{CE5D57B2-0BC8-48F0-A079-BB49325F5D33}"/>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092" name="PoljeZBesedilom 2">
          <a:extLst>
            <a:ext uri="{FF2B5EF4-FFF2-40B4-BE49-F238E27FC236}">
              <a16:creationId xmlns:a16="http://schemas.microsoft.com/office/drawing/2014/main" id="{AB200D01-743B-4F93-9B6A-2FF68A99A0C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093" name="PoljeZBesedilom 2">
          <a:extLst>
            <a:ext uri="{FF2B5EF4-FFF2-40B4-BE49-F238E27FC236}">
              <a16:creationId xmlns:a16="http://schemas.microsoft.com/office/drawing/2014/main" id="{7EA8CADC-0A73-40A1-8683-AAD0B4D208B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094" name="PoljeZBesedilom 2">
          <a:extLst>
            <a:ext uri="{FF2B5EF4-FFF2-40B4-BE49-F238E27FC236}">
              <a16:creationId xmlns:a16="http://schemas.microsoft.com/office/drawing/2014/main" id="{FDAF9056-1BF0-4E2A-80B8-E0AABECD1ED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095" name="PoljeZBesedilom 2094">
          <a:extLst>
            <a:ext uri="{FF2B5EF4-FFF2-40B4-BE49-F238E27FC236}">
              <a16:creationId xmlns:a16="http://schemas.microsoft.com/office/drawing/2014/main" id="{B9127020-C189-4714-A3A9-8F70E448BAF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096" name="PoljeZBesedilom 2">
          <a:extLst>
            <a:ext uri="{FF2B5EF4-FFF2-40B4-BE49-F238E27FC236}">
              <a16:creationId xmlns:a16="http://schemas.microsoft.com/office/drawing/2014/main" id="{DBD2147A-F770-445B-89F2-D7BAA88EBCE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097" name="PoljeZBesedilom 2">
          <a:extLst>
            <a:ext uri="{FF2B5EF4-FFF2-40B4-BE49-F238E27FC236}">
              <a16:creationId xmlns:a16="http://schemas.microsoft.com/office/drawing/2014/main" id="{02C6039E-6DD8-4944-93F7-F3F4722A465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098" name="PoljeZBesedilom 2">
          <a:extLst>
            <a:ext uri="{FF2B5EF4-FFF2-40B4-BE49-F238E27FC236}">
              <a16:creationId xmlns:a16="http://schemas.microsoft.com/office/drawing/2014/main" id="{7E6A12AD-D073-4CDB-9468-6354907144E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099" name="PoljeZBesedilom 2">
          <a:extLst>
            <a:ext uri="{FF2B5EF4-FFF2-40B4-BE49-F238E27FC236}">
              <a16:creationId xmlns:a16="http://schemas.microsoft.com/office/drawing/2014/main" id="{1F811FAC-F6D3-4476-95A2-3E27BB48F9B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100" name="PoljeZBesedilom 2">
          <a:extLst>
            <a:ext uri="{FF2B5EF4-FFF2-40B4-BE49-F238E27FC236}">
              <a16:creationId xmlns:a16="http://schemas.microsoft.com/office/drawing/2014/main" id="{9F69A4ED-2642-403B-93CE-E0A573FB954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101" name="PoljeZBesedilom 2100">
          <a:extLst>
            <a:ext uri="{FF2B5EF4-FFF2-40B4-BE49-F238E27FC236}">
              <a16:creationId xmlns:a16="http://schemas.microsoft.com/office/drawing/2014/main" id="{28F1F51A-DF5C-46B4-B5C0-C0BD25FC6DA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102" name="PoljeZBesedilom 2">
          <a:extLst>
            <a:ext uri="{FF2B5EF4-FFF2-40B4-BE49-F238E27FC236}">
              <a16:creationId xmlns:a16="http://schemas.microsoft.com/office/drawing/2014/main" id="{B5A27E49-166B-4C8D-92FB-B5BD8E3DAB6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103" name="PoljeZBesedilom 2">
          <a:extLst>
            <a:ext uri="{FF2B5EF4-FFF2-40B4-BE49-F238E27FC236}">
              <a16:creationId xmlns:a16="http://schemas.microsoft.com/office/drawing/2014/main" id="{A01608B7-DBFA-415C-8480-11B573F60D3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104" name="PoljeZBesedilom 2">
          <a:extLst>
            <a:ext uri="{FF2B5EF4-FFF2-40B4-BE49-F238E27FC236}">
              <a16:creationId xmlns:a16="http://schemas.microsoft.com/office/drawing/2014/main" id="{C21ADD76-D52A-4F54-9C32-1C6BE91B84F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105" name="PoljeZBesedilom 2">
          <a:extLst>
            <a:ext uri="{FF2B5EF4-FFF2-40B4-BE49-F238E27FC236}">
              <a16:creationId xmlns:a16="http://schemas.microsoft.com/office/drawing/2014/main" id="{6C9A120C-7C05-47A0-8523-D2538BBAE1B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106" name="PoljeZBesedilom 2">
          <a:extLst>
            <a:ext uri="{FF2B5EF4-FFF2-40B4-BE49-F238E27FC236}">
              <a16:creationId xmlns:a16="http://schemas.microsoft.com/office/drawing/2014/main" id="{19494E9D-1A37-4D99-AC45-C6549BF651B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107" name="PoljeZBesedilom 2106">
          <a:extLst>
            <a:ext uri="{FF2B5EF4-FFF2-40B4-BE49-F238E27FC236}">
              <a16:creationId xmlns:a16="http://schemas.microsoft.com/office/drawing/2014/main" id="{5A794934-7E52-4040-815B-25D3BAA4E4B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108" name="PoljeZBesedilom 2">
          <a:extLst>
            <a:ext uri="{FF2B5EF4-FFF2-40B4-BE49-F238E27FC236}">
              <a16:creationId xmlns:a16="http://schemas.microsoft.com/office/drawing/2014/main" id="{F0A64C0E-14E1-4B5B-9862-ABC93B9BB39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109" name="PoljeZBesedilom 2">
          <a:extLst>
            <a:ext uri="{FF2B5EF4-FFF2-40B4-BE49-F238E27FC236}">
              <a16:creationId xmlns:a16="http://schemas.microsoft.com/office/drawing/2014/main" id="{AFB3FBD6-A63C-439D-944B-3FDC1A52C2E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110" name="PoljeZBesedilom 2">
          <a:extLst>
            <a:ext uri="{FF2B5EF4-FFF2-40B4-BE49-F238E27FC236}">
              <a16:creationId xmlns:a16="http://schemas.microsoft.com/office/drawing/2014/main" id="{2CCD86DA-E270-49A1-9C2F-E3D29C7E432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111" name="PoljeZBesedilom 2">
          <a:extLst>
            <a:ext uri="{FF2B5EF4-FFF2-40B4-BE49-F238E27FC236}">
              <a16:creationId xmlns:a16="http://schemas.microsoft.com/office/drawing/2014/main" id="{910B92CF-1E0A-4D41-BA64-A301C8610B4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112" name="PoljeZBesedilom 2">
          <a:extLst>
            <a:ext uri="{FF2B5EF4-FFF2-40B4-BE49-F238E27FC236}">
              <a16:creationId xmlns:a16="http://schemas.microsoft.com/office/drawing/2014/main" id="{D62C0066-8BC5-4D18-A03B-6D3655E69AA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113" name="PoljeZBesedilom 2112">
          <a:extLst>
            <a:ext uri="{FF2B5EF4-FFF2-40B4-BE49-F238E27FC236}">
              <a16:creationId xmlns:a16="http://schemas.microsoft.com/office/drawing/2014/main" id="{B83F94BA-E4E7-416E-B134-23026F4B5E76}"/>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114" name="PoljeZBesedilom 2">
          <a:extLst>
            <a:ext uri="{FF2B5EF4-FFF2-40B4-BE49-F238E27FC236}">
              <a16:creationId xmlns:a16="http://schemas.microsoft.com/office/drawing/2014/main" id="{212FEAA9-711E-49ED-A05C-216BBD701486}"/>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115" name="PoljeZBesedilom 2">
          <a:extLst>
            <a:ext uri="{FF2B5EF4-FFF2-40B4-BE49-F238E27FC236}">
              <a16:creationId xmlns:a16="http://schemas.microsoft.com/office/drawing/2014/main" id="{6F081A8A-1901-406D-9210-0204C377689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116" name="PoljeZBesedilom 2">
          <a:extLst>
            <a:ext uri="{FF2B5EF4-FFF2-40B4-BE49-F238E27FC236}">
              <a16:creationId xmlns:a16="http://schemas.microsoft.com/office/drawing/2014/main" id="{852FF51B-E426-4996-9CD8-5159BCD7E69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117" name="PoljeZBesedilom 2">
          <a:extLst>
            <a:ext uri="{FF2B5EF4-FFF2-40B4-BE49-F238E27FC236}">
              <a16:creationId xmlns:a16="http://schemas.microsoft.com/office/drawing/2014/main" id="{FBCA508C-9A2D-454F-AB5A-CC18B13DB4B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118" name="PoljeZBesedilom 2117">
          <a:extLst>
            <a:ext uri="{FF2B5EF4-FFF2-40B4-BE49-F238E27FC236}">
              <a16:creationId xmlns:a16="http://schemas.microsoft.com/office/drawing/2014/main" id="{A5883137-3621-4B8C-8A67-523B40737F4C}"/>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119" name="PoljeZBesedilom 2">
          <a:extLst>
            <a:ext uri="{FF2B5EF4-FFF2-40B4-BE49-F238E27FC236}">
              <a16:creationId xmlns:a16="http://schemas.microsoft.com/office/drawing/2014/main" id="{6884E775-55C0-4660-A87D-2513D23A5102}"/>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120" name="PoljeZBesedilom 2">
          <a:extLst>
            <a:ext uri="{FF2B5EF4-FFF2-40B4-BE49-F238E27FC236}">
              <a16:creationId xmlns:a16="http://schemas.microsoft.com/office/drawing/2014/main" id="{4C327ECF-E7A7-4D80-AD67-48DD219C1369}"/>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121" name="PoljeZBesedilom 2">
          <a:extLst>
            <a:ext uri="{FF2B5EF4-FFF2-40B4-BE49-F238E27FC236}">
              <a16:creationId xmlns:a16="http://schemas.microsoft.com/office/drawing/2014/main" id="{06556F65-D146-4F0C-8835-D5FB4999C3D1}"/>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122" name="PoljeZBesedilom 2">
          <a:extLst>
            <a:ext uri="{FF2B5EF4-FFF2-40B4-BE49-F238E27FC236}">
              <a16:creationId xmlns:a16="http://schemas.microsoft.com/office/drawing/2014/main" id="{17A1B491-3AFA-4339-B802-A3B3FE601585}"/>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123" name="PoljeZBesedilom 2">
          <a:extLst>
            <a:ext uri="{FF2B5EF4-FFF2-40B4-BE49-F238E27FC236}">
              <a16:creationId xmlns:a16="http://schemas.microsoft.com/office/drawing/2014/main" id="{AE731964-BB2F-4547-ACE4-90E16FAE812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124" name="PoljeZBesedilom 2123">
          <a:extLst>
            <a:ext uri="{FF2B5EF4-FFF2-40B4-BE49-F238E27FC236}">
              <a16:creationId xmlns:a16="http://schemas.microsoft.com/office/drawing/2014/main" id="{C273361E-59EE-4640-A8D9-78E73F3752B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125" name="PoljeZBesedilom 2">
          <a:extLst>
            <a:ext uri="{FF2B5EF4-FFF2-40B4-BE49-F238E27FC236}">
              <a16:creationId xmlns:a16="http://schemas.microsoft.com/office/drawing/2014/main" id="{2DE9782D-C663-4A2F-A7D4-60C66D02E6C7}"/>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126" name="PoljeZBesedilom 2">
          <a:extLst>
            <a:ext uri="{FF2B5EF4-FFF2-40B4-BE49-F238E27FC236}">
              <a16:creationId xmlns:a16="http://schemas.microsoft.com/office/drawing/2014/main" id="{569ADA5B-82DA-4600-96A8-5C362059D5A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127" name="PoljeZBesedilom 2">
          <a:extLst>
            <a:ext uri="{FF2B5EF4-FFF2-40B4-BE49-F238E27FC236}">
              <a16:creationId xmlns:a16="http://schemas.microsoft.com/office/drawing/2014/main" id="{C03FC0C9-98BB-44FE-97F3-1A2CB5BFD734}"/>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128" name="PoljeZBesedilom 2">
          <a:extLst>
            <a:ext uri="{FF2B5EF4-FFF2-40B4-BE49-F238E27FC236}">
              <a16:creationId xmlns:a16="http://schemas.microsoft.com/office/drawing/2014/main" id="{5A84C262-0ED3-4BF4-9B38-6D17FCD77EA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129" name="PoljeZBesedilom 2">
          <a:extLst>
            <a:ext uri="{FF2B5EF4-FFF2-40B4-BE49-F238E27FC236}">
              <a16:creationId xmlns:a16="http://schemas.microsoft.com/office/drawing/2014/main" id="{A298DF07-39FE-4F23-ACA4-2179E978D27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130" name="PoljeZBesedilom 2129">
          <a:extLst>
            <a:ext uri="{FF2B5EF4-FFF2-40B4-BE49-F238E27FC236}">
              <a16:creationId xmlns:a16="http://schemas.microsoft.com/office/drawing/2014/main" id="{FCCA2430-CC96-4E45-95F5-46DA3F5083F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131" name="PoljeZBesedilom 2">
          <a:extLst>
            <a:ext uri="{FF2B5EF4-FFF2-40B4-BE49-F238E27FC236}">
              <a16:creationId xmlns:a16="http://schemas.microsoft.com/office/drawing/2014/main" id="{94910383-7F4E-4649-93DB-5EED75FA41D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132" name="PoljeZBesedilom 2">
          <a:extLst>
            <a:ext uri="{FF2B5EF4-FFF2-40B4-BE49-F238E27FC236}">
              <a16:creationId xmlns:a16="http://schemas.microsoft.com/office/drawing/2014/main" id="{BE28519C-5499-4180-B2DB-4019F40DE89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133" name="PoljeZBesedilom 2">
          <a:extLst>
            <a:ext uri="{FF2B5EF4-FFF2-40B4-BE49-F238E27FC236}">
              <a16:creationId xmlns:a16="http://schemas.microsoft.com/office/drawing/2014/main" id="{B47CC1FA-C614-47EF-A238-E8B4F0CC825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134" name="PoljeZBesedilom 2">
          <a:extLst>
            <a:ext uri="{FF2B5EF4-FFF2-40B4-BE49-F238E27FC236}">
              <a16:creationId xmlns:a16="http://schemas.microsoft.com/office/drawing/2014/main" id="{7BD15486-D152-4106-B207-00A4A9556CE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135" name="PoljeZBesedilom 2">
          <a:extLst>
            <a:ext uri="{FF2B5EF4-FFF2-40B4-BE49-F238E27FC236}">
              <a16:creationId xmlns:a16="http://schemas.microsoft.com/office/drawing/2014/main" id="{D0FF0D8A-7A19-4AAC-9CBA-6BABA1249AA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136" name="PoljeZBesedilom 2135">
          <a:extLst>
            <a:ext uri="{FF2B5EF4-FFF2-40B4-BE49-F238E27FC236}">
              <a16:creationId xmlns:a16="http://schemas.microsoft.com/office/drawing/2014/main" id="{EAF6D29D-1987-42A6-8A1D-CCC404F0C66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137" name="PoljeZBesedilom 2">
          <a:extLst>
            <a:ext uri="{FF2B5EF4-FFF2-40B4-BE49-F238E27FC236}">
              <a16:creationId xmlns:a16="http://schemas.microsoft.com/office/drawing/2014/main" id="{9BE641FE-4A2B-4BF0-B53F-9BA32C33618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138" name="PoljeZBesedilom 2">
          <a:extLst>
            <a:ext uri="{FF2B5EF4-FFF2-40B4-BE49-F238E27FC236}">
              <a16:creationId xmlns:a16="http://schemas.microsoft.com/office/drawing/2014/main" id="{A68F43B3-70A7-4122-9FF9-DBD29823162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139" name="PoljeZBesedilom 2">
          <a:extLst>
            <a:ext uri="{FF2B5EF4-FFF2-40B4-BE49-F238E27FC236}">
              <a16:creationId xmlns:a16="http://schemas.microsoft.com/office/drawing/2014/main" id="{BC2A0DEC-114E-433A-9B07-6E7E7DC5E5D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140" name="PoljeZBesedilom 2">
          <a:extLst>
            <a:ext uri="{FF2B5EF4-FFF2-40B4-BE49-F238E27FC236}">
              <a16:creationId xmlns:a16="http://schemas.microsoft.com/office/drawing/2014/main" id="{AB820022-7CE4-42A3-8D9D-CB077A8EE7F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141" name="PoljeZBesedilom 2">
          <a:extLst>
            <a:ext uri="{FF2B5EF4-FFF2-40B4-BE49-F238E27FC236}">
              <a16:creationId xmlns:a16="http://schemas.microsoft.com/office/drawing/2014/main" id="{9EEF4351-F6BC-4DFF-B933-B19FFFA299B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142" name="PoljeZBesedilom 2141">
          <a:extLst>
            <a:ext uri="{FF2B5EF4-FFF2-40B4-BE49-F238E27FC236}">
              <a16:creationId xmlns:a16="http://schemas.microsoft.com/office/drawing/2014/main" id="{C5A1A76A-D409-4D6F-AEBA-ACF23DC3BB44}"/>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143" name="PoljeZBesedilom 2">
          <a:extLst>
            <a:ext uri="{FF2B5EF4-FFF2-40B4-BE49-F238E27FC236}">
              <a16:creationId xmlns:a16="http://schemas.microsoft.com/office/drawing/2014/main" id="{5165EE8D-170E-479E-9190-AE6258DE2C7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144" name="PoljeZBesedilom 2">
          <a:extLst>
            <a:ext uri="{FF2B5EF4-FFF2-40B4-BE49-F238E27FC236}">
              <a16:creationId xmlns:a16="http://schemas.microsoft.com/office/drawing/2014/main" id="{0B17A259-240D-4861-A666-AC8DE0B6D74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145" name="PoljeZBesedilom 2">
          <a:extLst>
            <a:ext uri="{FF2B5EF4-FFF2-40B4-BE49-F238E27FC236}">
              <a16:creationId xmlns:a16="http://schemas.microsoft.com/office/drawing/2014/main" id="{F6703510-9026-4004-BD72-C206BC61B4F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146" name="PoljeZBesedilom 2">
          <a:extLst>
            <a:ext uri="{FF2B5EF4-FFF2-40B4-BE49-F238E27FC236}">
              <a16:creationId xmlns:a16="http://schemas.microsoft.com/office/drawing/2014/main" id="{710DA8C8-9D54-4B46-8539-5F537A914204}"/>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147" name="PoljeZBesedilom 2">
          <a:extLst>
            <a:ext uri="{FF2B5EF4-FFF2-40B4-BE49-F238E27FC236}">
              <a16:creationId xmlns:a16="http://schemas.microsoft.com/office/drawing/2014/main" id="{6E9B86A5-9471-497E-8B2E-7EF51F25A3C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148" name="PoljeZBesedilom 2147">
          <a:extLst>
            <a:ext uri="{FF2B5EF4-FFF2-40B4-BE49-F238E27FC236}">
              <a16:creationId xmlns:a16="http://schemas.microsoft.com/office/drawing/2014/main" id="{C7000651-90F1-4FF0-AF61-85ADF55BFAE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149" name="PoljeZBesedilom 2">
          <a:extLst>
            <a:ext uri="{FF2B5EF4-FFF2-40B4-BE49-F238E27FC236}">
              <a16:creationId xmlns:a16="http://schemas.microsoft.com/office/drawing/2014/main" id="{B00D6C8E-28F8-45EC-9718-A6C8CA8C82F6}"/>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150" name="PoljeZBesedilom 2">
          <a:extLst>
            <a:ext uri="{FF2B5EF4-FFF2-40B4-BE49-F238E27FC236}">
              <a16:creationId xmlns:a16="http://schemas.microsoft.com/office/drawing/2014/main" id="{DA181CEC-0A4C-41F6-BC73-E4FC4AEB6AA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151" name="PoljeZBesedilom 2">
          <a:extLst>
            <a:ext uri="{FF2B5EF4-FFF2-40B4-BE49-F238E27FC236}">
              <a16:creationId xmlns:a16="http://schemas.microsoft.com/office/drawing/2014/main" id="{856EAB81-9D1C-4D1B-8784-8498F38FD5D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152" name="PoljeZBesedilom 2">
          <a:extLst>
            <a:ext uri="{FF2B5EF4-FFF2-40B4-BE49-F238E27FC236}">
              <a16:creationId xmlns:a16="http://schemas.microsoft.com/office/drawing/2014/main" id="{67964F0F-A561-4F3D-84E4-2F4F4B2B86E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153" name="PoljeZBesedilom 2152">
          <a:extLst>
            <a:ext uri="{FF2B5EF4-FFF2-40B4-BE49-F238E27FC236}">
              <a16:creationId xmlns:a16="http://schemas.microsoft.com/office/drawing/2014/main" id="{BF8385A3-6028-4237-B1B1-725E692C7036}"/>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154" name="PoljeZBesedilom 2">
          <a:extLst>
            <a:ext uri="{FF2B5EF4-FFF2-40B4-BE49-F238E27FC236}">
              <a16:creationId xmlns:a16="http://schemas.microsoft.com/office/drawing/2014/main" id="{2A13C253-EA56-408D-ABD9-55B64229D927}"/>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155" name="PoljeZBesedilom 2">
          <a:extLst>
            <a:ext uri="{FF2B5EF4-FFF2-40B4-BE49-F238E27FC236}">
              <a16:creationId xmlns:a16="http://schemas.microsoft.com/office/drawing/2014/main" id="{973FAA70-C466-4B87-BC41-D802550FA1B1}"/>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156" name="PoljeZBesedilom 2">
          <a:extLst>
            <a:ext uri="{FF2B5EF4-FFF2-40B4-BE49-F238E27FC236}">
              <a16:creationId xmlns:a16="http://schemas.microsoft.com/office/drawing/2014/main" id="{94788444-8A5E-4CB2-B9A4-44ACDA10129A}"/>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157" name="PoljeZBesedilom 2">
          <a:extLst>
            <a:ext uri="{FF2B5EF4-FFF2-40B4-BE49-F238E27FC236}">
              <a16:creationId xmlns:a16="http://schemas.microsoft.com/office/drawing/2014/main" id="{38FA28EF-350A-4389-9C4D-EE7199FD9E39}"/>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158" name="PoljeZBesedilom 2">
          <a:extLst>
            <a:ext uri="{FF2B5EF4-FFF2-40B4-BE49-F238E27FC236}">
              <a16:creationId xmlns:a16="http://schemas.microsoft.com/office/drawing/2014/main" id="{BB336597-5DD7-4E37-B4C6-E197A217802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159" name="PoljeZBesedilom 2158">
          <a:extLst>
            <a:ext uri="{FF2B5EF4-FFF2-40B4-BE49-F238E27FC236}">
              <a16:creationId xmlns:a16="http://schemas.microsoft.com/office/drawing/2014/main" id="{81265DF3-826E-41A0-A8DF-0BDFCABF1D3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160" name="PoljeZBesedilom 2">
          <a:extLst>
            <a:ext uri="{FF2B5EF4-FFF2-40B4-BE49-F238E27FC236}">
              <a16:creationId xmlns:a16="http://schemas.microsoft.com/office/drawing/2014/main" id="{63C46639-9A31-49C8-811D-139BED808D5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161" name="PoljeZBesedilom 2">
          <a:extLst>
            <a:ext uri="{FF2B5EF4-FFF2-40B4-BE49-F238E27FC236}">
              <a16:creationId xmlns:a16="http://schemas.microsoft.com/office/drawing/2014/main" id="{D164E4DB-2B06-4030-BF60-FBEDAB57337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162" name="PoljeZBesedilom 2">
          <a:extLst>
            <a:ext uri="{FF2B5EF4-FFF2-40B4-BE49-F238E27FC236}">
              <a16:creationId xmlns:a16="http://schemas.microsoft.com/office/drawing/2014/main" id="{D60F5905-D3E6-424C-B6E7-A28B19FA851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163" name="PoljeZBesedilom 2">
          <a:extLst>
            <a:ext uri="{FF2B5EF4-FFF2-40B4-BE49-F238E27FC236}">
              <a16:creationId xmlns:a16="http://schemas.microsoft.com/office/drawing/2014/main" id="{2FE7A44C-8E3C-4ABC-B49C-73900899415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164" name="PoljeZBesedilom 2">
          <a:extLst>
            <a:ext uri="{FF2B5EF4-FFF2-40B4-BE49-F238E27FC236}">
              <a16:creationId xmlns:a16="http://schemas.microsoft.com/office/drawing/2014/main" id="{693CEF5A-FC5C-4B68-9450-0296C8153F4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165" name="PoljeZBesedilom 2164">
          <a:extLst>
            <a:ext uri="{FF2B5EF4-FFF2-40B4-BE49-F238E27FC236}">
              <a16:creationId xmlns:a16="http://schemas.microsoft.com/office/drawing/2014/main" id="{C6E32863-ED8D-428C-BDA2-2F1B5B51D9C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166" name="PoljeZBesedilom 2">
          <a:extLst>
            <a:ext uri="{FF2B5EF4-FFF2-40B4-BE49-F238E27FC236}">
              <a16:creationId xmlns:a16="http://schemas.microsoft.com/office/drawing/2014/main" id="{3BF27DC8-DEF1-4E13-993F-252549339A2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167" name="PoljeZBesedilom 2">
          <a:extLst>
            <a:ext uri="{FF2B5EF4-FFF2-40B4-BE49-F238E27FC236}">
              <a16:creationId xmlns:a16="http://schemas.microsoft.com/office/drawing/2014/main" id="{B5497BCC-2119-493C-B305-8711D4E4F20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168" name="PoljeZBesedilom 2">
          <a:extLst>
            <a:ext uri="{FF2B5EF4-FFF2-40B4-BE49-F238E27FC236}">
              <a16:creationId xmlns:a16="http://schemas.microsoft.com/office/drawing/2014/main" id="{4C6D7F0C-9C98-4FF5-85E9-C9B80552B12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169" name="PoljeZBesedilom 2">
          <a:extLst>
            <a:ext uri="{FF2B5EF4-FFF2-40B4-BE49-F238E27FC236}">
              <a16:creationId xmlns:a16="http://schemas.microsoft.com/office/drawing/2014/main" id="{C1616C41-418B-42B5-A0A0-9EF2FE8F62F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170" name="PoljeZBesedilom 2">
          <a:extLst>
            <a:ext uri="{FF2B5EF4-FFF2-40B4-BE49-F238E27FC236}">
              <a16:creationId xmlns:a16="http://schemas.microsoft.com/office/drawing/2014/main" id="{EAAF4EBF-53AE-4BA0-8779-82E3DAA5915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171" name="PoljeZBesedilom 2170">
          <a:extLst>
            <a:ext uri="{FF2B5EF4-FFF2-40B4-BE49-F238E27FC236}">
              <a16:creationId xmlns:a16="http://schemas.microsoft.com/office/drawing/2014/main" id="{2027774A-69A2-4C56-93C0-BEF271CD12D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172" name="PoljeZBesedilom 2">
          <a:extLst>
            <a:ext uri="{FF2B5EF4-FFF2-40B4-BE49-F238E27FC236}">
              <a16:creationId xmlns:a16="http://schemas.microsoft.com/office/drawing/2014/main" id="{E8831B5E-20DD-459B-9C29-402FF88B0E0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173" name="PoljeZBesedilom 2">
          <a:extLst>
            <a:ext uri="{FF2B5EF4-FFF2-40B4-BE49-F238E27FC236}">
              <a16:creationId xmlns:a16="http://schemas.microsoft.com/office/drawing/2014/main" id="{43EA413E-F35C-439D-925F-6CFAA220EB1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174" name="PoljeZBesedilom 2">
          <a:extLst>
            <a:ext uri="{FF2B5EF4-FFF2-40B4-BE49-F238E27FC236}">
              <a16:creationId xmlns:a16="http://schemas.microsoft.com/office/drawing/2014/main" id="{8A3DD47D-A69C-4605-A8BD-A1D89570B40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175" name="PoljeZBesedilom 2">
          <a:extLst>
            <a:ext uri="{FF2B5EF4-FFF2-40B4-BE49-F238E27FC236}">
              <a16:creationId xmlns:a16="http://schemas.microsoft.com/office/drawing/2014/main" id="{64A2FDBB-E822-4889-A643-97766D2B12C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176" name="PoljeZBesedilom 2">
          <a:extLst>
            <a:ext uri="{FF2B5EF4-FFF2-40B4-BE49-F238E27FC236}">
              <a16:creationId xmlns:a16="http://schemas.microsoft.com/office/drawing/2014/main" id="{9767D372-67D6-4A0C-8BB6-3FC407DD8E5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177" name="PoljeZBesedilom 2176">
          <a:extLst>
            <a:ext uri="{FF2B5EF4-FFF2-40B4-BE49-F238E27FC236}">
              <a16:creationId xmlns:a16="http://schemas.microsoft.com/office/drawing/2014/main" id="{0C535B0E-4FA9-4030-B55D-615DBE2D704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178" name="PoljeZBesedilom 2">
          <a:extLst>
            <a:ext uri="{FF2B5EF4-FFF2-40B4-BE49-F238E27FC236}">
              <a16:creationId xmlns:a16="http://schemas.microsoft.com/office/drawing/2014/main" id="{CE80796F-9770-4994-8D35-AD7F6096FDF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179" name="PoljeZBesedilom 2">
          <a:extLst>
            <a:ext uri="{FF2B5EF4-FFF2-40B4-BE49-F238E27FC236}">
              <a16:creationId xmlns:a16="http://schemas.microsoft.com/office/drawing/2014/main" id="{B59607FF-89BF-4514-B291-9C7686E294C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180" name="PoljeZBesedilom 2">
          <a:extLst>
            <a:ext uri="{FF2B5EF4-FFF2-40B4-BE49-F238E27FC236}">
              <a16:creationId xmlns:a16="http://schemas.microsoft.com/office/drawing/2014/main" id="{893D3D90-3F2F-418B-92E5-66858CC6CC1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181" name="PoljeZBesedilom 2">
          <a:extLst>
            <a:ext uri="{FF2B5EF4-FFF2-40B4-BE49-F238E27FC236}">
              <a16:creationId xmlns:a16="http://schemas.microsoft.com/office/drawing/2014/main" id="{D6DECED1-95BF-488C-853A-F48A0E13E3F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182" name="PoljeZBesedilom 2">
          <a:extLst>
            <a:ext uri="{FF2B5EF4-FFF2-40B4-BE49-F238E27FC236}">
              <a16:creationId xmlns:a16="http://schemas.microsoft.com/office/drawing/2014/main" id="{4EE3034E-C817-44E9-A628-A6DABB9525D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183" name="PoljeZBesedilom 2182">
          <a:extLst>
            <a:ext uri="{FF2B5EF4-FFF2-40B4-BE49-F238E27FC236}">
              <a16:creationId xmlns:a16="http://schemas.microsoft.com/office/drawing/2014/main" id="{2C4AD28F-666F-4E5F-82ED-2513C1B72E3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184" name="PoljeZBesedilom 2">
          <a:extLst>
            <a:ext uri="{FF2B5EF4-FFF2-40B4-BE49-F238E27FC236}">
              <a16:creationId xmlns:a16="http://schemas.microsoft.com/office/drawing/2014/main" id="{C59EFAA5-135E-4D53-A77E-FD13708D5BD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185" name="PoljeZBesedilom 2">
          <a:extLst>
            <a:ext uri="{FF2B5EF4-FFF2-40B4-BE49-F238E27FC236}">
              <a16:creationId xmlns:a16="http://schemas.microsoft.com/office/drawing/2014/main" id="{82B60D31-6104-4CE0-970C-76139B03467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186" name="PoljeZBesedilom 2">
          <a:extLst>
            <a:ext uri="{FF2B5EF4-FFF2-40B4-BE49-F238E27FC236}">
              <a16:creationId xmlns:a16="http://schemas.microsoft.com/office/drawing/2014/main" id="{4D581998-C416-47C9-B046-D0FE3E090B6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187" name="PoljeZBesedilom 2">
          <a:extLst>
            <a:ext uri="{FF2B5EF4-FFF2-40B4-BE49-F238E27FC236}">
              <a16:creationId xmlns:a16="http://schemas.microsoft.com/office/drawing/2014/main" id="{AAF5DDFF-FB16-40FF-AA46-4DF4826D2D2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188" name="PoljeZBesedilom 2">
          <a:extLst>
            <a:ext uri="{FF2B5EF4-FFF2-40B4-BE49-F238E27FC236}">
              <a16:creationId xmlns:a16="http://schemas.microsoft.com/office/drawing/2014/main" id="{E4E6DF74-C035-4560-96B9-54E52575512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189" name="PoljeZBesedilom 2188">
          <a:extLst>
            <a:ext uri="{FF2B5EF4-FFF2-40B4-BE49-F238E27FC236}">
              <a16:creationId xmlns:a16="http://schemas.microsoft.com/office/drawing/2014/main" id="{42C3A2BF-D181-4356-ABF7-AA4D2133117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190" name="PoljeZBesedilom 2">
          <a:extLst>
            <a:ext uri="{FF2B5EF4-FFF2-40B4-BE49-F238E27FC236}">
              <a16:creationId xmlns:a16="http://schemas.microsoft.com/office/drawing/2014/main" id="{C51CCE47-9C40-41BF-B136-F360234AF9B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191" name="PoljeZBesedilom 2">
          <a:extLst>
            <a:ext uri="{FF2B5EF4-FFF2-40B4-BE49-F238E27FC236}">
              <a16:creationId xmlns:a16="http://schemas.microsoft.com/office/drawing/2014/main" id="{C1421DD1-D1E0-4AE6-AA80-73A541D0D3F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192" name="PoljeZBesedilom 2">
          <a:extLst>
            <a:ext uri="{FF2B5EF4-FFF2-40B4-BE49-F238E27FC236}">
              <a16:creationId xmlns:a16="http://schemas.microsoft.com/office/drawing/2014/main" id="{A419B5B6-BD53-4122-A19F-401B6E35B57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193" name="PoljeZBesedilom 2">
          <a:extLst>
            <a:ext uri="{FF2B5EF4-FFF2-40B4-BE49-F238E27FC236}">
              <a16:creationId xmlns:a16="http://schemas.microsoft.com/office/drawing/2014/main" id="{EF0EB32D-5E9A-41E8-820A-FD1C5C399CE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194" name="PoljeZBesedilom 2">
          <a:extLst>
            <a:ext uri="{FF2B5EF4-FFF2-40B4-BE49-F238E27FC236}">
              <a16:creationId xmlns:a16="http://schemas.microsoft.com/office/drawing/2014/main" id="{75A9ECA5-5A81-4F16-8120-A36C3DF69A5F}"/>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195" name="PoljeZBesedilom 2194">
          <a:extLst>
            <a:ext uri="{FF2B5EF4-FFF2-40B4-BE49-F238E27FC236}">
              <a16:creationId xmlns:a16="http://schemas.microsoft.com/office/drawing/2014/main" id="{F8D2A7B4-1515-4442-BD05-7DE34A1CD1E7}"/>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196" name="PoljeZBesedilom 2">
          <a:extLst>
            <a:ext uri="{FF2B5EF4-FFF2-40B4-BE49-F238E27FC236}">
              <a16:creationId xmlns:a16="http://schemas.microsoft.com/office/drawing/2014/main" id="{B9A28AEC-4390-41EC-BA38-399A29B8C5E2}"/>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197" name="PoljeZBesedilom 2">
          <a:extLst>
            <a:ext uri="{FF2B5EF4-FFF2-40B4-BE49-F238E27FC236}">
              <a16:creationId xmlns:a16="http://schemas.microsoft.com/office/drawing/2014/main" id="{586726C2-7B61-44C0-A6E1-FFE19A6B6D63}"/>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198" name="PoljeZBesedilom 2">
          <a:extLst>
            <a:ext uri="{FF2B5EF4-FFF2-40B4-BE49-F238E27FC236}">
              <a16:creationId xmlns:a16="http://schemas.microsoft.com/office/drawing/2014/main" id="{E67C13CC-C321-4377-BD28-993CDFDB6CF0}"/>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199" name="PoljeZBesedilom 2">
          <a:extLst>
            <a:ext uri="{FF2B5EF4-FFF2-40B4-BE49-F238E27FC236}">
              <a16:creationId xmlns:a16="http://schemas.microsoft.com/office/drawing/2014/main" id="{56AC0745-67E8-4C07-87F7-4A1692CFC7EA}"/>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200" name="PoljeZBesedilom 2">
          <a:extLst>
            <a:ext uri="{FF2B5EF4-FFF2-40B4-BE49-F238E27FC236}">
              <a16:creationId xmlns:a16="http://schemas.microsoft.com/office/drawing/2014/main" id="{38266827-C9D8-4EC9-A1A2-D03A50C24FF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201" name="PoljeZBesedilom 2200">
          <a:extLst>
            <a:ext uri="{FF2B5EF4-FFF2-40B4-BE49-F238E27FC236}">
              <a16:creationId xmlns:a16="http://schemas.microsoft.com/office/drawing/2014/main" id="{119E6BF3-EFAE-4F7C-8DDA-52F7FDBE131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202" name="PoljeZBesedilom 2">
          <a:extLst>
            <a:ext uri="{FF2B5EF4-FFF2-40B4-BE49-F238E27FC236}">
              <a16:creationId xmlns:a16="http://schemas.microsoft.com/office/drawing/2014/main" id="{1AD47CEF-9C5C-4968-829C-A89266CD9F2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203" name="PoljeZBesedilom 2">
          <a:extLst>
            <a:ext uri="{FF2B5EF4-FFF2-40B4-BE49-F238E27FC236}">
              <a16:creationId xmlns:a16="http://schemas.microsoft.com/office/drawing/2014/main" id="{1FF1AB22-7745-43A9-A5E5-E2023296D35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204" name="PoljeZBesedilom 2">
          <a:extLst>
            <a:ext uri="{FF2B5EF4-FFF2-40B4-BE49-F238E27FC236}">
              <a16:creationId xmlns:a16="http://schemas.microsoft.com/office/drawing/2014/main" id="{C56A6515-0C1C-4F0F-8917-E2BDE430994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205" name="PoljeZBesedilom 2">
          <a:extLst>
            <a:ext uri="{FF2B5EF4-FFF2-40B4-BE49-F238E27FC236}">
              <a16:creationId xmlns:a16="http://schemas.microsoft.com/office/drawing/2014/main" id="{BE867FEC-B94D-40C9-8091-198AFB7431C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206" name="PoljeZBesedilom 2">
          <a:extLst>
            <a:ext uri="{FF2B5EF4-FFF2-40B4-BE49-F238E27FC236}">
              <a16:creationId xmlns:a16="http://schemas.microsoft.com/office/drawing/2014/main" id="{298CA5AA-879D-41D6-90C4-3DDC974FA52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207" name="PoljeZBesedilom 2206">
          <a:extLst>
            <a:ext uri="{FF2B5EF4-FFF2-40B4-BE49-F238E27FC236}">
              <a16:creationId xmlns:a16="http://schemas.microsoft.com/office/drawing/2014/main" id="{7B1CB6B6-943E-492F-835B-DFAB7028652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208" name="PoljeZBesedilom 2">
          <a:extLst>
            <a:ext uri="{FF2B5EF4-FFF2-40B4-BE49-F238E27FC236}">
              <a16:creationId xmlns:a16="http://schemas.microsoft.com/office/drawing/2014/main" id="{75ACB02B-3F3B-4CDB-9FC9-92D93993F11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209" name="PoljeZBesedilom 2">
          <a:extLst>
            <a:ext uri="{FF2B5EF4-FFF2-40B4-BE49-F238E27FC236}">
              <a16:creationId xmlns:a16="http://schemas.microsoft.com/office/drawing/2014/main" id="{FEEB5323-3CA5-4D9F-98AF-130F6E032BF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210" name="PoljeZBesedilom 2">
          <a:extLst>
            <a:ext uri="{FF2B5EF4-FFF2-40B4-BE49-F238E27FC236}">
              <a16:creationId xmlns:a16="http://schemas.microsoft.com/office/drawing/2014/main" id="{128EE9C8-A7EC-465D-BC44-D35A5BFDA29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211" name="PoljeZBesedilom 2">
          <a:extLst>
            <a:ext uri="{FF2B5EF4-FFF2-40B4-BE49-F238E27FC236}">
              <a16:creationId xmlns:a16="http://schemas.microsoft.com/office/drawing/2014/main" id="{7BF64200-87E9-4545-ADF7-F20870F12B7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212" name="PoljeZBesedilom 2">
          <a:extLst>
            <a:ext uri="{FF2B5EF4-FFF2-40B4-BE49-F238E27FC236}">
              <a16:creationId xmlns:a16="http://schemas.microsoft.com/office/drawing/2014/main" id="{3BC9FE58-1F80-4318-8534-BC1B3DACE8FF}"/>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213" name="PoljeZBesedilom 2212">
          <a:extLst>
            <a:ext uri="{FF2B5EF4-FFF2-40B4-BE49-F238E27FC236}">
              <a16:creationId xmlns:a16="http://schemas.microsoft.com/office/drawing/2014/main" id="{E1A71115-B89C-40C5-970F-1D649B927713}"/>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214" name="PoljeZBesedilom 2">
          <a:extLst>
            <a:ext uri="{FF2B5EF4-FFF2-40B4-BE49-F238E27FC236}">
              <a16:creationId xmlns:a16="http://schemas.microsoft.com/office/drawing/2014/main" id="{087FC39F-328B-4804-AE85-EF040CF1037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215" name="PoljeZBesedilom 2">
          <a:extLst>
            <a:ext uri="{FF2B5EF4-FFF2-40B4-BE49-F238E27FC236}">
              <a16:creationId xmlns:a16="http://schemas.microsoft.com/office/drawing/2014/main" id="{9581CBD3-1962-4F2E-83A6-ED1CA99381BB}"/>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216" name="PoljeZBesedilom 2">
          <a:extLst>
            <a:ext uri="{FF2B5EF4-FFF2-40B4-BE49-F238E27FC236}">
              <a16:creationId xmlns:a16="http://schemas.microsoft.com/office/drawing/2014/main" id="{9938AA5D-2381-436A-BFA7-E42F91A34BC8}"/>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217" name="PoljeZBesedilom 2">
          <a:extLst>
            <a:ext uri="{FF2B5EF4-FFF2-40B4-BE49-F238E27FC236}">
              <a16:creationId xmlns:a16="http://schemas.microsoft.com/office/drawing/2014/main" id="{F4E84C0D-8C5D-41E4-B2E1-3D1EF1F52DD4}"/>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218" name="PoljeZBesedilom 2">
          <a:extLst>
            <a:ext uri="{FF2B5EF4-FFF2-40B4-BE49-F238E27FC236}">
              <a16:creationId xmlns:a16="http://schemas.microsoft.com/office/drawing/2014/main" id="{A72E6F82-1A6F-42DD-B59E-935C94CCB7F4}"/>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219" name="PoljeZBesedilom 2218">
          <a:extLst>
            <a:ext uri="{FF2B5EF4-FFF2-40B4-BE49-F238E27FC236}">
              <a16:creationId xmlns:a16="http://schemas.microsoft.com/office/drawing/2014/main" id="{4EBDAC95-2A78-44ED-A4EF-8DFFDB3638F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220" name="PoljeZBesedilom 2">
          <a:extLst>
            <a:ext uri="{FF2B5EF4-FFF2-40B4-BE49-F238E27FC236}">
              <a16:creationId xmlns:a16="http://schemas.microsoft.com/office/drawing/2014/main" id="{CCF8BF2C-E89E-4EB5-8962-460A8C7AC07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221" name="PoljeZBesedilom 2">
          <a:extLst>
            <a:ext uri="{FF2B5EF4-FFF2-40B4-BE49-F238E27FC236}">
              <a16:creationId xmlns:a16="http://schemas.microsoft.com/office/drawing/2014/main" id="{9756A4B4-AD04-4B6A-A35C-74BD563F2C4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222" name="PoljeZBesedilom 2">
          <a:extLst>
            <a:ext uri="{FF2B5EF4-FFF2-40B4-BE49-F238E27FC236}">
              <a16:creationId xmlns:a16="http://schemas.microsoft.com/office/drawing/2014/main" id="{5ABEEC39-F9D5-4672-A1CC-FA937401E46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223" name="PoljeZBesedilom 2">
          <a:extLst>
            <a:ext uri="{FF2B5EF4-FFF2-40B4-BE49-F238E27FC236}">
              <a16:creationId xmlns:a16="http://schemas.microsoft.com/office/drawing/2014/main" id="{EA751458-E734-4DED-B2E9-72FED3B0009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224" name="PoljeZBesedilom 2223">
          <a:extLst>
            <a:ext uri="{FF2B5EF4-FFF2-40B4-BE49-F238E27FC236}">
              <a16:creationId xmlns:a16="http://schemas.microsoft.com/office/drawing/2014/main" id="{B3F68216-989B-4B24-B617-236D29B43B4C}"/>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225" name="PoljeZBesedilom 2">
          <a:extLst>
            <a:ext uri="{FF2B5EF4-FFF2-40B4-BE49-F238E27FC236}">
              <a16:creationId xmlns:a16="http://schemas.microsoft.com/office/drawing/2014/main" id="{4D08CF64-3744-4ACC-9FFE-617BDBC28001}"/>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226" name="PoljeZBesedilom 2">
          <a:extLst>
            <a:ext uri="{FF2B5EF4-FFF2-40B4-BE49-F238E27FC236}">
              <a16:creationId xmlns:a16="http://schemas.microsoft.com/office/drawing/2014/main" id="{342F83B8-29C9-4D7D-9B0E-5B46D35A3021}"/>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227" name="PoljeZBesedilom 2">
          <a:extLst>
            <a:ext uri="{FF2B5EF4-FFF2-40B4-BE49-F238E27FC236}">
              <a16:creationId xmlns:a16="http://schemas.microsoft.com/office/drawing/2014/main" id="{EC806D51-CDBE-4109-BF89-4EA4B5EBCE40}"/>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228" name="PoljeZBesedilom 2">
          <a:extLst>
            <a:ext uri="{FF2B5EF4-FFF2-40B4-BE49-F238E27FC236}">
              <a16:creationId xmlns:a16="http://schemas.microsoft.com/office/drawing/2014/main" id="{6FCA5562-B16A-4D90-9A4C-E6E0AA3B6C4F}"/>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229" name="PoljeZBesedilom 2">
          <a:extLst>
            <a:ext uri="{FF2B5EF4-FFF2-40B4-BE49-F238E27FC236}">
              <a16:creationId xmlns:a16="http://schemas.microsoft.com/office/drawing/2014/main" id="{B57A7C19-0326-48FA-A8FB-C380C5F2A1D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230" name="PoljeZBesedilom 2229">
          <a:extLst>
            <a:ext uri="{FF2B5EF4-FFF2-40B4-BE49-F238E27FC236}">
              <a16:creationId xmlns:a16="http://schemas.microsoft.com/office/drawing/2014/main" id="{F43786E7-827B-4A84-A063-83A22B3F52B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231" name="PoljeZBesedilom 2">
          <a:extLst>
            <a:ext uri="{FF2B5EF4-FFF2-40B4-BE49-F238E27FC236}">
              <a16:creationId xmlns:a16="http://schemas.microsoft.com/office/drawing/2014/main" id="{EF6E3FAA-8D32-4181-B003-E6768F8046B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232" name="PoljeZBesedilom 2">
          <a:extLst>
            <a:ext uri="{FF2B5EF4-FFF2-40B4-BE49-F238E27FC236}">
              <a16:creationId xmlns:a16="http://schemas.microsoft.com/office/drawing/2014/main" id="{D1A00832-8610-4D78-B10E-0EEC7654096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233" name="PoljeZBesedilom 2">
          <a:extLst>
            <a:ext uri="{FF2B5EF4-FFF2-40B4-BE49-F238E27FC236}">
              <a16:creationId xmlns:a16="http://schemas.microsoft.com/office/drawing/2014/main" id="{52DCFB01-617A-4F7F-8132-D7B6E7C7B3EE}"/>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234" name="PoljeZBesedilom 2">
          <a:extLst>
            <a:ext uri="{FF2B5EF4-FFF2-40B4-BE49-F238E27FC236}">
              <a16:creationId xmlns:a16="http://schemas.microsoft.com/office/drawing/2014/main" id="{AADDFE8E-F74E-4F85-8BB6-EC32460198D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235" name="PoljeZBesedilom 2234">
          <a:extLst>
            <a:ext uri="{FF2B5EF4-FFF2-40B4-BE49-F238E27FC236}">
              <a16:creationId xmlns:a16="http://schemas.microsoft.com/office/drawing/2014/main" id="{4729001B-E55E-42EF-8A76-1F614125775E}"/>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236" name="PoljeZBesedilom 2">
          <a:extLst>
            <a:ext uri="{FF2B5EF4-FFF2-40B4-BE49-F238E27FC236}">
              <a16:creationId xmlns:a16="http://schemas.microsoft.com/office/drawing/2014/main" id="{D5E53189-7BBE-4347-A325-B271308105BB}"/>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237" name="PoljeZBesedilom 2">
          <a:extLst>
            <a:ext uri="{FF2B5EF4-FFF2-40B4-BE49-F238E27FC236}">
              <a16:creationId xmlns:a16="http://schemas.microsoft.com/office/drawing/2014/main" id="{D0F46664-B74B-43CE-ADBF-E3F356D5D560}"/>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238" name="PoljeZBesedilom 2">
          <a:extLst>
            <a:ext uri="{FF2B5EF4-FFF2-40B4-BE49-F238E27FC236}">
              <a16:creationId xmlns:a16="http://schemas.microsoft.com/office/drawing/2014/main" id="{85678CA6-A7B6-4A4F-B77D-8F25C5C47075}"/>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239" name="PoljeZBesedilom 2">
          <a:extLst>
            <a:ext uri="{FF2B5EF4-FFF2-40B4-BE49-F238E27FC236}">
              <a16:creationId xmlns:a16="http://schemas.microsoft.com/office/drawing/2014/main" id="{84C0FFF6-E0C6-449A-9C14-5066D59D70A5}"/>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240" name="PoljeZBesedilom 2">
          <a:extLst>
            <a:ext uri="{FF2B5EF4-FFF2-40B4-BE49-F238E27FC236}">
              <a16:creationId xmlns:a16="http://schemas.microsoft.com/office/drawing/2014/main" id="{6296C5D5-FA70-4D49-B1F0-1EB80874E6A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241" name="PoljeZBesedilom 2240">
          <a:extLst>
            <a:ext uri="{FF2B5EF4-FFF2-40B4-BE49-F238E27FC236}">
              <a16:creationId xmlns:a16="http://schemas.microsoft.com/office/drawing/2014/main" id="{78EDF283-733F-46A6-8A47-E1EA24E9358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242" name="PoljeZBesedilom 2">
          <a:extLst>
            <a:ext uri="{FF2B5EF4-FFF2-40B4-BE49-F238E27FC236}">
              <a16:creationId xmlns:a16="http://schemas.microsoft.com/office/drawing/2014/main" id="{1B59B111-3241-4AAF-A42E-8552AA3A9DC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243" name="PoljeZBesedilom 2">
          <a:extLst>
            <a:ext uri="{FF2B5EF4-FFF2-40B4-BE49-F238E27FC236}">
              <a16:creationId xmlns:a16="http://schemas.microsoft.com/office/drawing/2014/main" id="{F07CD5D8-93D2-425B-8171-428A71509E5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244" name="PoljeZBesedilom 2">
          <a:extLst>
            <a:ext uri="{FF2B5EF4-FFF2-40B4-BE49-F238E27FC236}">
              <a16:creationId xmlns:a16="http://schemas.microsoft.com/office/drawing/2014/main" id="{702754D1-4E2A-473C-882C-1F739CDF44A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245" name="PoljeZBesedilom 2">
          <a:extLst>
            <a:ext uri="{FF2B5EF4-FFF2-40B4-BE49-F238E27FC236}">
              <a16:creationId xmlns:a16="http://schemas.microsoft.com/office/drawing/2014/main" id="{99080385-F577-4BD9-BE24-DA4AE2F4A8C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246" name="PoljeZBesedilom 2">
          <a:extLst>
            <a:ext uri="{FF2B5EF4-FFF2-40B4-BE49-F238E27FC236}">
              <a16:creationId xmlns:a16="http://schemas.microsoft.com/office/drawing/2014/main" id="{41E36302-3BEA-4A83-81B7-A17DD9C48B8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247" name="PoljeZBesedilom 2246">
          <a:extLst>
            <a:ext uri="{FF2B5EF4-FFF2-40B4-BE49-F238E27FC236}">
              <a16:creationId xmlns:a16="http://schemas.microsoft.com/office/drawing/2014/main" id="{8B776A93-BFAC-4D92-8CF5-BA6F81C350E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248" name="PoljeZBesedilom 2">
          <a:extLst>
            <a:ext uri="{FF2B5EF4-FFF2-40B4-BE49-F238E27FC236}">
              <a16:creationId xmlns:a16="http://schemas.microsoft.com/office/drawing/2014/main" id="{08FB5C75-649F-4C8B-B37F-793954D4311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249" name="PoljeZBesedilom 2">
          <a:extLst>
            <a:ext uri="{FF2B5EF4-FFF2-40B4-BE49-F238E27FC236}">
              <a16:creationId xmlns:a16="http://schemas.microsoft.com/office/drawing/2014/main" id="{EDB19AA3-BEFA-49A9-A117-E4E8D09AB49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250" name="PoljeZBesedilom 2">
          <a:extLst>
            <a:ext uri="{FF2B5EF4-FFF2-40B4-BE49-F238E27FC236}">
              <a16:creationId xmlns:a16="http://schemas.microsoft.com/office/drawing/2014/main" id="{CFEA0A2C-B07F-47A2-AB45-AEB3A0B072A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251" name="PoljeZBesedilom 2">
          <a:extLst>
            <a:ext uri="{FF2B5EF4-FFF2-40B4-BE49-F238E27FC236}">
              <a16:creationId xmlns:a16="http://schemas.microsoft.com/office/drawing/2014/main" id="{B727D4F8-59E7-4C93-A259-F13442014D0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252" name="PoljeZBesedilom 2">
          <a:extLst>
            <a:ext uri="{FF2B5EF4-FFF2-40B4-BE49-F238E27FC236}">
              <a16:creationId xmlns:a16="http://schemas.microsoft.com/office/drawing/2014/main" id="{F5179064-95E4-45FD-89B0-4C68A550B13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253" name="PoljeZBesedilom 2252">
          <a:extLst>
            <a:ext uri="{FF2B5EF4-FFF2-40B4-BE49-F238E27FC236}">
              <a16:creationId xmlns:a16="http://schemas.microsoft.com/office/drawing/2014/main" id="{CAEFA198-2A36-47B8-A61C-0F5D050D9075}"/>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254" name="PoljeZBesedilom 2">
          <a:extLst>
            <a:ext uri="{FF2B5EF4-FFF2-40B4-BE49-F238E27FC236}">
              <a16:creationId xmlns:a16="http://schemas.microsoft.com/office/drawing/2014/main" id="{9DE6F700-A9C3-4DED-B453-E5518C91AE3F}"/>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255" name="PoljeZBesedilom 2">
          <a:extLst>
            <a:ext uri="{FF2B5EF4-FFF2-40B4-BE49-F238E27FC236}">
              <a16:creationId xmlns:a16="http://schemas.microsoft.com/office/drawing/2014/main" id="{F784D06C-F835-48F4-A6B5-C554F9A253AD}"/>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256" name="PoljeZBesedilom 2">
          <a:extLst>
            <a:ext uri="{FF2B5EF4-FFF2-40B4-BE49-F238E27FC236}">
              <a16:creationId xmlns:a16="http://schemas.microsoft.com/office/drawing/2014/main" id="{13E4D9A0-7FA7-4EED-A514-EEBB6F16E277}"/>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257" name="PoljeZBesedilom 2">
          <a:extLst>
            <a:ext uri="{FF2B5EF4-FFF2-40B4-BE49-F238E27FC236}">
              <a16:creationId xmlns:a16="http://schemas.microsoft.com/office/drawing/2014/main" id="{F4967802-55A6-4AFD-BE3D-F0CC43E20F8A}"/>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258" name="PoljeZBesedilom 2">
          <a:extLst>
            <a:ext uri="{FF2B5EF4-FFF2-40B4-BE49-F238E27FC236}">
              <a16:creationId xmlns:a16="http://schemas.microsoft.com/office/drawing/2014/main" id="{2EEF4D9A-AADD-4F0C-86B5-A40ABEF07E81}"/>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259" name="PoljeZBesedilom 2258">
          <a:extLst>
            <a:ext uri="{FF2B5EF4-FFF2-40B4-BE49-F238E27FC236}">
              <a16:creationId xmlns:a16="http://schemas.microsoft.com/office/drawing/2014/main" id="{271622D9-5258-41DC-8BE5-20A1893DCEF9}"/>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260" name="PoljeZBesedilom 2">
          <a:extLst>
            <a:ext uri="{FF2B5EF4-FFF2-40B4-BE49-F238E27FC236}">
              <a16:creationId xmlns:a16="http://schemas.microsoft.com/office/drawing/2014/main" id="{6D9EE4F0-42E7-4EB1-8274-AAB10C448A3F}"/>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261" name="PoljeZBesedilom 2">
          <a:extLst>
            <a:ext uri="{FF2B5EF4-FFF2-40B4-BE49-F238E27FC236}">
              <a16:creationId xmlns:a16="http://schemas.microsoft.com/office/drawing/2014/main" id="{0F70B9B7-3EE9-4BE2-ACC2-C1F68BBD0D4B}"/>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262" name="PoljeZBesedilom 2">
          <a:extLst>
            <a:ext uri="{FF2B5EF4-FFF2-40B4-BE49-F238E27FC236}">
              <a16:creationId xmlns:a16="http://schemas.microsoft.com/office/drawing/2014/main" id="{F1EC32AB-5D3D-4851-A17E-07E88BE3AEA0}"/>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263" name="PoljeZBesedilom 2">
          <a:extLst>
            <a:ext uri="{FF2B5EF4-FFF2-40B4-BE49-F238E27FC236}">
              <a16:creationId xmlns:a16="http://schemas.microsoft.com/office/drawing/2014/main" id="{4741CCED-783B-4AEE-837B-D1A8FC319855}"/>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9489"/>
    <xdr:sp macro="" textlink="">
      <xdr:nvSpPr>
        <xdr:cNvPr id="2264" name="PoljeZBesedilom 2263">
          <a:extLst>
            <a:ext uri="{FF2B5EF4-FFF2-40B4-BE49-F238E27FC236}">
              <a16:creationId xmlns:a16="http://schemas.microsoft.com/office/drawing/2014/main" id="{41DF8485-C266-4A01-83B9-0772063EF613}"/>
            </a:ext>
          </a:extLst>
        </xdr:cNvPr>
        <xdr:cNvSpPr txBox="1"/>
      </xdr:nvSpPr>
      <xdr:spPr>
        <a:xfrm>
          <a:off x="7776507" y="240807875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9489"/>
    <xdr:sp macro="" textlink="">
      <xdr:nvSpPr>
        <xdr:cNvPr id="2265" name="PoljeZBesedilom 2">
          <a:extLst>
            <a:ext uri="{FF2B5EF4-FFF2-40B4-BE49-F238E27FC236}">
              <a16:creationId xmlns:a16="http://schemas.microsoft.com/office/drawing/2014/main" id="{71782959-8A0D-4417-A4B7-45D00FC6D44C}"/>
            </a:ext>
          </a:extLst>
        </xdr:cNvPr>
        <xdr:cNvSpPr txBox="1"/>
      </xdr:nvSpPr>
      <xdr:spPr>
        <a:xfrm>
          <a:off x="7776507" y="240807875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9489"/>
    <xdr:sp macro="" textlink="">
      <xdr:nvSpPr>
        <xdr:cNvPr id="2266" name="PoljeZBesedilom 2">
          <a:extLst>
            <a:ext uri="{FF2B5EF4-FFF2-40B4-BE49-F238E27FC236}">
              <a16:creationId xmlns:a16="http://schemas.microsoft.com/office/drawing/2014/main" id="{AFB9D4F5-F1BA-4CCC-9ACD-37447233ED3A}"/>
            </a:ext>
          </a:extLst>
        </xdr:cNvPr>
        <xdr:cNvSpPr txBox="1"/>
      </xdr:nvSpPr>
      <xdr:spPr>
        <a:xfrm>
          <a:off x="7776507" y="240807875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9489"/>
    <xdr:sp macro="" textlink="">
      <xdr:nvSpPr>
        <xdr:cNvPr id="2267" name="PoljeZBesedilom 2">
          <a:extLst>
            <a:ext uri="{FF2B5EF4-FFF2-40B4-BE49-F238E27FC236}">
              <a16:creationId xmlns:a16="http://schemas.microsoft.com/office/drawing/2014/main" id="{35A79D07-0D90-4AA9-883C-8067CADB22B9}"/>
            </a:ext>
          </a:extLst>
        </xdr:cNvPr>
        <xdr:cNvSpPr txBox="1"/>
      </xdr:nvSpPr>
      <xdr:spPr>
        <a:xfrm>
          <a:off x="7776507" y="240807875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9489"/>
    <xdr:sp macro="" textlink="">
      <xdr:nvSpPr>
        <xdr:cNvPr id="2268" name="PoljeZBesedilom 2">
          <a:extLst>
            <a:ext uri="{FF2B5EF4-FFF2-40B4-BE49-F238E27FC236}">
              <a16:creationId xmlns:a16="http://schemas.microsoft.com/office/drawing/2014/main" id="{D8626602-E033-46D8-B729-4BF50561E59E}"/>
            </a:ext>
          </a:extLst>
        </xdr:cNvPr>
        <xdr:cNvSpPr txBox="1"/>
      </xdr:nvSpPr>
      <xdr:spPr>
        <a:xfrm>
          <a:off x="7776507" y="240807875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269" name="PoljeZBesedilom 2">
          <a:extLst>
            <a:ext uri="{FF2B5EF4-FFF2-40B4-BE49-F238E27FC236}">
              <a16:creationId xmlns:a16="http://schemas.microsoft.com/office/drawing/2014/main" id="{E591189F-0B51-4613-BCFE-DFF794530E2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270" name="PoljeZBesedilom 2269">
          <a:extLst>
            <a:ext uri="{FF2B5EF4-FFF2-40B4-BE49-F238E27FC236}">
              <a16:creationId xmlns:a16="http://schemas.microsoft.com/office/drawing/2014/main" id="{60FF81B6-92B0-4E1E-8C94-7B5C30A5400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271" name="PoljeZBesedilom 2">
          <a:extLst>
            <a:ext uri="{FF2B5EF4-FFF2-40B4-BE49-F238E27FC236}">
              <a16:creationId xmlns:a16="http://schemas.microsoft.com/office/drawing/2014/main" id="{946C64A3-5496-4243-AB41-ABE341E7975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272" name="PoljeZBesedilom 2">
          <a:extLst>
            <a:ext uri="{FF2B5EF4-FFF2-40B4-BE49-F238E27FC236}">
              <a16:creationId xmlns:a16="http://schemas.microsoft.com/office/drawing/2014/main" id="{3025EE00-046E-4B01-A921-134728AD8EE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273" name="PoljeZBesedilom 2">
          <a:extLst>
            <a:ext uri="{FF2B5EF4-FFF2-40B4-BE49-F238E27FC236}">
              <a16:creationId xmlns:a16="http://schemas.microsoft.com/office/drawing/2014/main" id="{F79073C5-C23E-4C73-A7CF-99D61C55E78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274" name="PoljeZBesedilom 2">
          <a:extLst>
            <a:ext uri="{FF2B5EF4-FFF2-40B4-BE49-F238E27FC236}">
              <a16:creationId xmlns:a16="http://schemas.microsoft.com/office/drawing/2014/main" id="{24798DB9-90F7-43E3-94D0-D52357FD0B9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275" name="PoljeZBesedilom 2">
          <a:extLst>
            <a:ext uri="{FF2B5EF4-FFF2-40B4-BE49-F238E27FC236}">
              <a16:creationId xmlns:a16="http://schemas.microsoft.com/office/drawing/2014/main" id="{2F94293B-4D5D-4155-B39C-D061022527C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276" name="PoljeZBesedilom 2275">
          <a:extLst>
            <a:ext uri="{FF2B5EF4-FFF2-40B4-BE49-F238E27FC236}">
              <a16:creationId xmlns:a16="http://schemas.microsoft.com/office/drawing/2014/main" id="{D12ACACE-0F63-4145-B0D3-7A7660B612F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277" name="PoljeZBesedilom 2">
          <a:extLst>
            <a:ext uri="{FF2B5EF4-FFF2-40B4-BE49-F238E27FC236}">
              <a16:creationId xmlns:a16="http://schemas.microsoft.com/office/drawing/2014/main" id="{4F7C890B-3CD3-44C0-B995-4A92DEB3DA8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278" name="PoljeZBesedilom 2">
          <a:extLst>
            <a:ext uri="{FF2B5EF4-FFF2-40B4-BE49-F238E27FC236}">
              <a16:creationId xmlns:a16="http://schemas.microsoft.com/office/drawing/2014/main" id="{B8268C6F-F363-4445-951C-637AD824F44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279" name="PoljeZBesedilom 2">
          <a:extLst>
            <a:ext uri="{FF2B5EF4-FFF2-40B4-BE49-F238E27FC236}">
              <a16:creationId xmlns:a16="http://schemas.microsoft.com/office/drawing/2014/main" id="{23CE57C3-EE07-4F5F-8EDF-3FBABD6E226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280" name="PoljeZBesedilom 2">
          <a:extLst>
            <a:ext uri="{FF2B5EF4-FFF2-40B4-BE49-F238E27FC236}">
              <a16:creationId xmlns:a16="http://schemas.microsoft.com/office/drawing/2014/main" id="{DDCED928-4E16-43C1-8C87-F10679D14F1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281" name="PoljeZBesedilom 2">
          <a:extLst>
            <a:ext uri="{FF2B5EF4-FFF2-40B4-BE49-F238E27FC236}">
              <a16:creationId xmlns:a16="http://schemas.microsoft.com/office/drawing/2014/main" id="{6E21A38C-101C-425D-B003-31E58CF0E532}"/>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282" name="PoljeZBesedilom 2281">
          <a:extLst>
            <a:ext uri="{FF2B5EF4-FFF2-40B4-BE49-F238E27FC236}">
              <a16:creationId xmlns:a16="http://schemas.microsoft.com/office/drawing/2014/main" id="{B7D996F6-F2E9-4F4E-BDE2-4AA63EB0C724}"/>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283" name="PoljeZBesedilom 2">
          <a:extLst>
            <a:ext uri="{FF2B5EF4-FFF2-40B4-BE49-F238E27FC236}">
              <a16:creationId xmlns:a16="http://schemas.microsoft.com/office/drawing/2014/main" id="{D2F1E277-ABB1-4457-8763-315799FBDB9B}"/>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284" name="PoljeZBesedilom 2">
          <a:extLst>
            <a:ext uri="{FF2B5EF4-FFF2-40B4-BE49-F238E27FC236}">
              <a16:creationId xmlns:a16="http://schemas.microsoft.com/office/drawing/2014/main" id="{A3FF83CA-E686-449D-A7E5-2C47D706B882}"/>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285" name="PoljeZBesedilom 2">
          <a:extLst>
            <a:ext uri="{FF2B5EF4-FFF2-40B4-BE49-F238E27FC236}">
              <a16:creationId xmlns:a16="http://schemas.microsoft.com/office/drawing/2014/main" id="{9BCCF550-5BF1-4196-9665-1757030B993F}"/>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286" name="PoljeZBesedilom 2">
          <a:extLst>
            <a:ext uri="{FF2B5EF4-FFF2-40B4-BE49-F238E27FC236}">
              <a16:creationId xmlns:a16="http://schemas.microsoft.com/office/drawing/2014/main" id="{C267C9FD-DB1F-4890-BE8F-D56B4D0796BF}"/>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287" name="PoljeZBesedilom 2">
          <a:extLst>
            <a:ext uri="{FF2B5EF4-FFF2-40B4-BE49-F238E27FC236}">
              <a16:creationId xmlns:a16="http://schemas.microsoft.com/office/drawing/2014/main" id="{83F31147-DE64-4D7D-8EF6-07B6B4C656FB}"/>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288" name="PoljeZBesedilom 2287">
          <a:extLst>
            <a:ext uri="{FF2B5EF4-FFF2-40B4-BE49-F238E27FC236}">
              <a16:creationId xmlns:a16="http://schemas.microsoft.com/office/drawing/2014/main" id="{DE096104-D0B3-4D37-91B4-5B1143185F7C}"/>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289" name="PoljeZBesedilom 2">
          <a:extLst>
            <a:ext uri="{FF2B5EF4-FFF2-40B4-BE49-F238E27FC236}">
              <a16:creationId xmlns:a16="http://schemas.microsoft.com/office/drawing/2014/main" id="{863FB294-689F-4CF2-A5CF-132DD1D760E2}"/>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290" name="PoljeZBesedilom 2">
          <a:extLst>
            <a:ext uri="{FF2B5EF4-FFF2-40B4-BE49-F238E27FC236}">
              <a16:creationId xmlns:a16="http://schemas.microsoft.com/office/drawing/2014/main" id="{4518787E-5523-42AA-8701-C01695454C0F}"/>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291" name="PoljeZBesedilom 2">
          <a:extLst>
            <a:ext uri="{FF2B5EF4-FFF2-40B4-BE49-F238E27FC236}">
              <a16:creationId xmlns:a16="http://schemas.microsoft.com/office/drawing/2014/main" id="{4A4DF7C8-D605-4827-BB82-1A4FD4DDC2C1}"/>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292" name="PoljeZBesedilom 2">
          <a:extLst>
            <a:ext uri="{FF2B5EF4-FFF2-40B4-BE49-F238E27FC236}">
              <a16:creationId xmlns:a16="http://schemas.microsoft.com/office/drawing/2014/main" id="{524FA5E9-B878-4638-B5FF-E53E724BDD3F}"/>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9489"/>
    <xdr:sp macro="" textlink="">
      <xdr:nvSpPr>
        <xdr:cNvPr id="2293" name="PoljeZBesedilom 2292">
          <a:extLst>
            <a:ext uri="{FF2B5EF4-FFF2-40B4-BE49-F238E27FC236}">
              <a16:creationId xmlns:a16="http://schemas.microsoft.com/office/drawing/2014/main" id="{35354AE3-9238-455E-8DA8-C33576024114}"/>
            </a:ext>
          </a:extLst>
        </xdr:cNvPr>
        <xdr:cNvSpPr txBox="1"/>
      </xdr:nvSpPr>
      <xdr:spPr>
        <a:xfrm>
          <a:off x="7776507" y="240807875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9489"/>
    <xdr:sp macro="" textlink="">
      <xdr:nvSpPr>
        <xdr:cNvPr id="2294" name="PoljeZBesedilom 2">
          <a:extLst>
            <a:ext uri="{FF2B5EF4-FFF2-40B4-BE49-F238E27FC236}">
              <a16:creationId xmlns:a16="http://schemas.microsoft.com/office/drawing/2014/main" id="{927FE9E0-F1C2-4B11-9DCE-329844C69A74}"/>
            </a:ext>
          </a:extLst>
        </xdr:cNvPr>
        <xdr:cNvSpPr txBox="1"/>
      </xdr:nvSpPr>
      <xdr:spPr>
        <a:xfrm>
          <a:off x="7776507" y="240807875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9489"/>
    <xdr:sp macro="" textlink="">
      <xdr:nvSpPr>
        <xdr:cNvPr id="2295" name="PoljeZBesedilom 2">
          <a:extLst>
            <a:ext uri="{FF2B5EF4-FFF2-40B4-BE49-F238E27FC236}">
              <a16:creationId xmlns:a16="http://schemas.microsoft.com/office/drawing/2014/main" id="{09C5BF8D-AECA-4CAA-97A6-B1DC397A32D0}"/>
            </a:ext>
          </a:extLst>
        </xdr:cNvPr>
        <xdr:cNvSpPr txBox="1"/>
      </xdr:nvSpPr>
      <xdr:spPr>
        <a:xfrm>
          <a:off x="7776507" y="240807875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9489"/>
    <xdr:sp macro="" textlink="">
      <xdr:nvSpPr>
        <xdr:cNvPr id="2296" name="PoljeZBesedilom 2">
          <a:extLst>
            <a:ext uri="{FF2B5EF4-FFF2-40B4-BE49-F238E27FC236}">
              <a16:creationId xmlns:a16="http://schemas.microsoft.com/office/drawing/2014/main" id="{18322993-880D-4249-8654-9A7BF30D04AF}"/>
            </a:ext>
          </a:extLst>
        </xdr:cNvPr>
        <xdr:cNvSpPr txBox="1"/>
      </xdr:nvSpPr>
      <xdr:spPr>
        <a:xfrm>
          <a:off x="7776507" y="240807875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9489"/>
    <xdr:sp macro="" textlink="">
      <xdr:nvSpPr>
        <xdr:cNvPr id="2297" name="PoljeZBesedilom 2">
          <a:extLst>
            <a:ext uri="{FF2B5EF4-FFF2-40B4-BE49-F238E27FC236}">
              <a16:creationId xmlns:a16="http://schemas.microsoft.com/office/drawing/2014/main" id="{FE4B6106-3BFD-40CE-B803-42E8A355F987}"/>
            </a:ext>
          </a:extLst>
        </xdr:cNvPr>
        <xdr:cNvSpPr txBox="1"/>
      </xdr:nvSpPr>
      <xdr:spPr>
        <a:xfrm>
          <a:off x="7776507" y="240807875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298" name="PoljeZBesedilom 2">
          <a:extLst>
            <a:ext uri="{FF2B5EF4-FFF2-40B4-BE49-F238E27FC236}">
              <a16:creationId xmlns:a16="http://schemas.microsoft.com/office/drawing/2014/main" id="{C59C1460-3A21-436F-87BC-5027E9328E21}"/>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299" name="PoljeZBesedilom 2298">
          <a:extLst>
            <a:ext uri="{FF2B5EF4-FFF2-40B4-BE49-F238E27FC236}">
              <a16:creationId xmlns:a16="http://schemas.microsoft.com/office/drawing/2014/main" id="{57BAE86A-486C-4C07-938A-385487CE237A}"/>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300" name="PoljeZBesedilom 2">
          <a:extLst>
            <a:ext uri="{FF2B5EF4-FFF2-40B4-BE49-F238E27FC236}">
              <a16:creationId xmlns:a16="http://schemas.microsoft.com/office/drawing/2014/main" id="{9DB044A1-F59D-4071-94F0-83F411FC1EBE}"/>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301" name="PoljeZBesedilom 2">
          <a:extLst>
            <a:ext uri="{FF2B5EF4-FFF2-40B4-BE49-F238E27FC236}">
              <a16:creationId xmlns:a16="http://schemas.microsoft.com/office/drawing/2014/main" id="{A00D5E66-BCE7-4D49-8840-27FD413C860B}"/>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302" name="PoljeZBesedilom 2">
          <a:extLst>
            <a:ext uri="{FF2B5EF4-FFF2-40B4-BE49-F238E27FC236}">
              <a16:creationId xmlns:a16="http://schemas.microsoft.com/office/drawing/2014/main" id="{F6B615F0-0BDF-4ED8-AF17-AAC7B7A68A4F}"/>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303" name="PoljeZBesedilom 2">
          <a:extLst>
            <a:ext uri="{FF2B5EF4-FFF2-40B4-BE49-F238E27FC236}">
              <a16:creationId xmlns:a16="http://schemas.microsoft.com/office/drawing/2014/main" id="{CA0F79F0-986C-4F86-844C-70CCA725E881}"/>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304" name="PoljeZBesedilom 2">
          <a:extLst>
            <a:ext uri="{FF2B5EF4-FFF2-40B4-BE49-F238E27FC236}">
              <a16:creationId xmlns:a16="http://schemas.microsoft.com/office/drawing/2014/main" id="{BF5159D9-3A2B-47C9-9D29-8FEFEC404E8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305" name="PoljeZBesedilom 2304">
          <a:extLst>
            <a:ext uri="{FF2B5EF4-FFF2-40B4-BE49-F238E27FC236}">
              <a16:creationId xmlns:a16="http://schemas.microsoft.com/office/drawing/2014/main" id="{67CAB804-C033-4EE2-A667-A641B066BF4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306" name="PoljeZBesedilom 2">
          <a:extLst>
            <a:ext uri="{FF2B5EF4-FFF2-40B4-BE49-F238E27FC236}">
              <a16:creationId xmlns:a16="http://schemas.microsoft.com/office/drawing/2014/main" id="{13EA6D0C-85A9-469E-B6C5-81DBF69F470B}"/>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307" name="PoljeZBesedilom 2">
          <a:extLst>
            <a:ext uri="{FF2B5EF4-FFF2-40B4-BE49-F238E27FC236}">
              <a16:creationId xmlns:a16="http://schemas.microsoft.com/office/drawing/2014/main" id="{B0E3F739-B6E0-4756-A840-B3DE8D829A7C}"/>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308" name="PoljeZBesedilom 2">
          <a:extLst>
            <a:ext uri="{FF2B5EF4-FFF2-40B4-BE49-F238E27FC236}">
              <a16:creationId xmlns:a16="http://schemas.microsoft.com/office/drawing/2014/main" id="{EB4B4C95-71F7-4BED-8026-DC44A448F8B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309" name="PoljeZBesedilom 2">
          <a:extLst>
            <a:ext uri="{FF2B5EF4-FFF2-40B4-BE49-F238E27FC236}">
              <a16:creationId xmlns:a16="http://schemas.microsoft.com/office/drawing/2014/main" id="{1806DFD9-6467-43D9-9251-4A31E6FBD14E}"/>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310" name="PoljeZBesedilom 2">
          <a:extLst>
            <a:ext uri="{FF2B5EF4-FFF2-40B4-BE49-F238E27FC236}">
              <a16:creationId xmlns:a16="http://schemas.microsoft.com/office/drawing/2014/main" id="{D3C17B70-9CED-4207-B4AD-C3B60A2DA571}"/>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311" name="PoljeZBesedilom 2310">
          <a:extLst>
            <a:ext uri="{FF2B5EF4-FFF2-40B4-BE49-F238E27FC236}">
              <a16:creationId xmlns:a16="http://schemas.microsoft.com/office/drawing/2014/main" id="{7E4FB6E8-23EE-44BA-B15B-6D8FD0F5E89A}"/>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312" name="PoljeZBesedilom 2">
          <a:extLst>
            <a:ext uri="{FF2B5EF4-FFF2-40B4-BE49-F238E27FC236}">
              <a16:creationId xmlns:a16="http://schemas.microsoft.com/office/drawing/2014/main" id="{938B4517-5B6D-470C-B12A-F9F84214EFA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313" name="PoljeZBesedilom 2">
          <a:extLst>
            <a:ext uri="{FF2B5EF4-FFF2-40B4-BE49-F238E27FC236}">
              <a16:creationId xmlns:a16="http://schemas.microsoft.com/office/drawing/2014/main" id="{3C2996D2-489B-4D95-981D-F89839D91AEC}"/>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314" name="PoljeZBesedilom 2">
          <a:extLst>
            <a:ext uri="{FF2B5EF4-FFF2-40B4-BE49-F238E27FC236}">
              <a16:creationId xmlns:a16="http://schemas.microsoft.com/office/drawing/2014/main" id="{66614FA1-E6D8-4D23-853D-5EAF39A4C5B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315" name="PoljeZBesedilom 2">
          <a:extLst>
            <a:ext uri="{FF2B5EF4-FFF2-40B4-BE49-F238E27FC236}">
              <a16:creationId xmlns:a16="http://schemas.microsoft.com/office/drawing/2014/main" id="{47497148-BE1A-48EF-81CB-7632C257E0B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316" name="PoljeZBesedilom 2">
          <a:extLst>
            <a:ext uri="{FF2B5EF4-FFF2-40B4-BE49-F238E27FC236}">
              <a16:creationId xmlns:a16="http://schemas.microsoft.com/office/drawing/2014/main" id="{116CF7F3-9A51-4BD3-A47F-707ADF281EE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317" name="PoljeZBesedilom 2316">
          <a:extLst>
            <a:ext uri="{FF2B5EF4-FFF2-40B4-BE49-F238E27FC236}">
              <a16:creationId xmlns:a16="http://schemas.microsoft.com/office/drawing/2014/main" id="{E5443C54-8357-42AB-BB08-136DFECC5FE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318" name="PoljeZBesedilom 2">
          <a:extLst>
            <a:ext uri="{FF2B5EF4-FFF2-40B4-BE49-F238E27FC236}">
              <a16:creationId xmlns:a16="http://schemas.microsoft.com/office/drawing/2014/main" id="{D469B1BB-D81B-489B-960D-952D0B5E89B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319" name="PoljeZBesedilom 2">
          <a:extLst>
            <a:ext uri="{FF2B5EF4-FFF2-40B4-BE49-F238E27FC236}">
              <a16:creationId xmlns:a16="http://schemas.microsoft.com/office/drawing/2014/main" id="{0BC0AAC5-6AB0-4793-AFF2-EA3019AB7DD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320" name="PoljeZBesedilom 2">
          <a:extLst>
            <a:ext uri="{FF2B5EF4-FFF2-40B4-BE49-F238E27FC236}">
              <a16:creationId xmlns:a16="http://schemas.microsoft.com/office/drawing/2014/main" id="{1F4DFA8B-E8F9-490F-88D3-CE1BB665333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321" name="PoljeZBesedilom 2">
          <a:extLst>
            <a:ext uri="{FF2B5EF4-FFF2-40B4-BE49-F238E27FC236}">
              <a16:creationId xmlns:a16="http://schemas.microsoft.com/office/drawing/2014/main" id="{08C66C96-A8A6-4197-991F-CE1F4584FFC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322" name="PoljeZBesedilom 2">
          <a:extLst>
            <a:ext uri="{FF2B5EF4-FFF2-40B4-BE49-F238E27FC236}">
              <a16:creationId xmlns:a16="http://schemas.microsoft.com/office/drawing/2014/main" id="{D2710010-02AB-480F-8F54-39A5E551BBE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323" name="PoljeZBesedilom 2322">
          <a:extLst>
            <a:ext uri="{FF2B5EF4-FFF2-40B4-BE49-F238E27FC236}">
              <a16:creationId xmlns:a16="http://schemas.microsoft.com/office/drawing/2014/main" id="{D427A30A-D17B-42B6-9618-BE8A44F4319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324" name="PoljeZBesedilom 2">
          <a:extLst>
            <a:ext uri="{FF2B5EF4-FFF2-40B4-BE49-F238E27FC236}">
              <a16:creationId xmlns:a16="http://schemas.microsoft.com/office/drawing/2014/main" id="{7A9A5C66-FC16-4BF5-84AB-B967128E87D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325" name="PoljeZBesedilom 2">
          <a:extLst>
            <a:ext uri="{FF2B5EF4-FFF2-40B4-BE49-F238E27FC236}">
              <a16:creationId xmlns:a16="http://schemas.microsoft.com/office/drawing/2014/main" id="{99C58FBA-64C1-4A68-9213-433FB642710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326" name="PoljeZBesedilom 2">
          <a:extLst>
            <a:ext uri="{FF2B5EF4-FFF2-40B4-BE49-F238E27FC236}">
              <a16:creationId xmlns:a16="http://schemas.microsoft.com/office/drawing/2014/main" id="{3B6EA32D-1332-4033-88B5-2D7BCCF8A46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327" name="PoljeZBesedilom 2">
          <a:extLst>
            <a:ext uri="{FF2B5EF4-FFF2-40B4-BE49-F238E27FC236}">
              <a16:creationId xmlns:a16="http://schemas.microsoft.com/office/drawing/2014/main" id="{33BE12C0-55FD-4867-98C4-4580A416468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328" name="PoljeZBesedilom 2">
          <a:extLst>
            <a:ext uri="{FF2B5EF4-FFF2-40B4-BE49-F238E27FC236}">
              <a16:creationId xmlns:a16="http://schemas.microsoft.com/office/drawing/2014/main" id="{46F1EA52-4CED-46CC-98C9-636D6049BA2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329" name="PoljeZBesedilom 2328">
          <a:extLst>
            <a:ext uri="{FF2B5EF4-FFF2-40B4-BE49-F238E27FC236}">
              <a16:creationId xmlns:a16="http://schemas.microsoft.com/office/drawing/2014/main" id="{8FBD2F42-B3F9-4D8B-89B0-BB530FEA3EF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330" name="PoljeZBesedilom 2">
          <a:extLst>
            <a:ext uri="{FF2B5EF4-FFF2-40B4-BE49-F238E27FC236}">
              <a16:creationId xmlns:a16="http://schemas.microsoft.com/office/drawing/2014/main" id="{7B245FB0-E270-4322-B15E-CDD71A90A3C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331" name="PoljeZBesedilom 2">
          <a:extLst>
            <a:ext uri="{FF2B5EF4-FFF2-40B4-BE49-F238E27FC236}">
              <a16:creationId xmlns:a16="http://schemas.microsoft.com/office/drawing/2014/main" id="{A46533CC-0C99-4587-A06F-7D50398AB03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332" name="PoljeZBesedilom 2">
          <a:extLst>
            <a:ext uri="{FF2B5EF4-FFF2-40B4-BE49-F238E27FC236}">
              <a16:creationId xmlns:a16="http://schemas.microsoft.com/office/drawing/2014/main" id="{3845025D-834C-4A3F-9A39-92383AF8C50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333" name="PoljeZBesedilom 2">
          <a:extLst>
            <a:ext uri="{FF2B5EF4-FFF2-40B4-BE49-F238E27FC236}">
              <a16:creationId xmlns:a16="http://schemas.microsoft.com/office/drawing/2014/main" id="{90978379-E36D-477B-8B00-147465F72BC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334" name="PoljeZBesedilom 2">
          <a:extLst>
            <a:ext uri="{FF2B5EF4-FFF2-40B4-BE49-F238E27FC236}">
              <a16:creationId xmlns:a16="http://schemas.microsoft.com/office/drawing/2014/main" id="{5A9436D4-B544-410B-BE29-928877A2090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335" name="PoljeZBesedilom 2334">
          <a:extLst>
            <a:ext uri="{FF2B5EF4-FFF2-40B4-BE49-F238E27FC236}">
              <a16:creationId xmlns:a16="http://schemas.microsoft.com/office/drawing/2014/main" id="{434D3797-9A06-41C0-865C-A0A41F16467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336" name="PoljeZBesedilom 2">
          <a:extLst>
            <a:ext uri="{FF2B5EF4-FFF2-40B4-BE49-F238E27FC236}">
              <a16:creationId xmlns:a16="http://schemas.microsoft.com/office/drawing/2014/main" id="{E2C013C7-B182-4DC2-872A-E537682ED586}"/>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337" name="PoljeZBesedilom 2">
          <a:extLst>
            <a:ext uri="{FF2B5EF4-FFF2-40B4-BE49-F238E27FC236}">
              <a16:creationId xmlns:a16="http://schemas.microsoft.com/office/drawing/2014/main" id="{2587CAE2-E664-451B-9311-48FA03F0C3B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338" name="PoljeZBesedilom 2">
          <a:extLst>
            <a:ext uri="{FF2B5EF4-FFF2-40B4-BE49-F238E27FC236}">
              <a16:creationId xmlns:a16="http://schemas.microsoft.com/office/drawing/2014/main" id="{884D4D1B-1210-4BE3-8DAF-E0634F93EC76}"/>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339" name="PoljeZBesedilom 2">
          <a:extLst>
            <a:ext uri="{FF2B5EF4-FFF2-40B4-BE49-F238E27FC236}">
              <a16:creationId xmlns:a16="http://schemas.microsoft.com/office/drawing/2014/main" id="{11688E01-31D5-4B68-B0EC-8612ACA52F4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340" name="PoljeZBesedilom 2339">
          <a:extLst>
            <a:ext uri="{FF2B5EF4-FFF2-40B4-BE49-F238E27FC236}">
              <a16:creationId xmlns:a16="http://schemas.microsoft.com/office/drawing/2014/main" id="{59D911B3-B714-4590-80F8-D5A531C43C30}"/>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341" name="PoljeZBesedilom 2">
          <a:extLst>
            <a:ext uri="{FF2B5EF4-FFF2-40B4-BE49-F238E27FC236}">
              <a16:creationId xmlns:a16="http://schemas.microsoft.com/office/drawing/2014/main" id="{6F9AE8FB-0118-493C-9729-8237864C2390}"/>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342" name="PoljeZBesedilom 2">
          <a:extLst>
            <a:ext uri="{FF2B5EF4-FFF2-40B4-BE49-F238E27FC236}">
              <a16:creationId xmlns:a16="http://schemas.microsoft.com/office/drawing/2014/main" id="{FEAC6AB5-7138-4BE7-9C47-AF71910ED4EE}"/>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343" name="PoljeZBesedilom 2">
          <a:extLst>
            <a:ext uri="{FF2B5EF4-FFF2-40B4-BE49-F238E27FC236}">
              <a16:creationId xmlns:a16="http://schemas.microsoft.com/office/drawing/2014/main" id="{8059D7B0-C707-4022-A413-753EA69484B0}"/>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344" name="PoljeZBesedilom 2">
          <a:extLst>
            <a:ext uri="{FF2B5EF4-FFF2-40B4-BE49-F238E27FC236}">
              <a16:creationId xmlns:a16="http://schemas.microsoft.com/office/drawing/2014/main" id="{B4A723D7-E5E7-41B7-804F-E68682E8CA60}"/>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345" name="PoljeZBesedilom 2">
          <a:extLst>
            <a:ext uri="{FF2B5EF4-FFF2-40B4-BE49-F238E27FC236}">
              <a16:creationId xmlns:a16="http://schemas.microsoft.com/office/drawing/2014/main" id="{5B48959B-90E9-490B-8008-0AAA5AC560F3}"/>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346" name="PoljeZBesedilom 2345">
          <a:extLst>
            <a:ext uri="{FF2B5EF4-FFF2-40B4-BE49-F238E27FC236}">
              <a16:creationId xmlns:a16="http://schemas.microsoft.com/office/drawing/2014/main" id="{BD3CF3BF-2271-45EE-89A6-8A74F9AD1BB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347" name="PoljeZBesedilom 2">
          <a:extLst>
            <a:ext uri="{FF2B5EF4-FFF2-40B4-BE49-F238E27FC236}">
              <a16:creationId xmlns:a16="http://schemas.microsoft.com/office/drawing/2014/main" id="{32F252EA-79FF-46BB-A8BA-0713A0A7E29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348" name="PoljeZBesedilom 2">
          <a:extLst>
            <a:ext uri="{FF2B5EF4-FFF2-40B4-BE49-F238E27FC236}">
              <a16:creationId xmlns:a16="http://schemas.microsoft.com/office/drawing/2014/main" id="{36A75245-4A16-495E-82D4-DE78A94CEC93}"/>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349" name="PoljeZBesedilom 2">
          <a:extLst>
            <a:ext uri="{FF2B5EF4-FFF2-40B4-BE49-F238E27FC236}">
              <a16:creationId xmlns:a16="http://schemas.microsoft.com/office/drawing/2014/main" id="{C31060E7-4E87-49B0-885F-9CF74611981C}"/>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350" name="PoljeZBesedilom 2">
          <a:extLst>
            <a:ext uri="{FF2B5EF4-FFF2-40B4-BE49-F238E27FC236}">
              <a16:creationId xmlns:a16="http://schemas.microsoft.com/office/drawing/2014/main" id="{2DF4C5A5-47E8-43D1-8387-D127661C956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351" name="PoljeZBesedilom 2">
          <a:extLst>
            <a:ext uri="{FF2B5EF4-FFF2-40B4-BE49-F238E27FC236}">
              <a16:creationId xmlns:a16="http://schemas.microsoft.com/office/drawing/2014/main" id="{770F360B-A595-494C-85CF-81ABD7C15B2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352" name="PoljeZBesedilom 2351">
          <a:extLst>
            <a:ext uri="{FF2B5EF4-FFF2-40B4-BE49-F238E27FC236}">
              <a16:creationId xmlns:a16="http://schemas.microsoft.com/office/drawing/2014/main" id="{A2B1EC15-8143-41AA-8CBD-B4CB68B0B6D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353" name="PoljeZBesedilom 2">
          <a:extLst>
            <a:ext uri="{FF2B5EF4-FFF2-40B4-BE49-F238E27FC236}">
              <a16:creationId xmlns:a16="http://schemas.microsoft.com/office/drawing/2014/main" id="{614DF348-349E-4772-AE4D-F502F021B71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354" name="PoljeZBesedilom 2">
          <a:extLst>
            <a:ext uri="{FF2B5EF4-FFF2-40B4-BE49-F238E27FC236}">
              <a16:creationId xmlns:a16="http://schemas.microsoft.com/office/drawing/2014/main" id="{1C6B7CED-4D8E-40EB-857E-7721740CABC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355" name="PoljeZBesedilom 2">
          <a:extLst>
            <a:ext uri="{FF2B5EF4-FFF2-40B4-BE49-F238E27FC236}">
              <a16:creationId xmlns:a16="http://schemas.microsoft.com/office/drawing/2014/main" id="{CD4AB147-04B7-48FB-8C9D-2E5CA51726F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356" name="PoljeZBesedilom 2">
          <a:extLst>
            <a:ext uri="{FF2B5EF4-FFF2-40B4-BE49-F238E27FC236}">
              <a16:creationId xmlns:a16="http://schemas.microsoft.com/office/drawing/2014/main" id="{A46A307E-4DF8-42E9-B200-D247E697F4B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357" name="PoljeZBesedilom 2">
          <a:extLst>
            <a:ext uri="{FF2B5EF4-FFF2-40B4-BE49-F238E27FC236}">
              <a16:creationId xmlns:a16="http://schemas.microsoft.com/office/drawing/2014/main" id="{78B9D98A-F9B1-44E2-A6BC-DA09C2A55F8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358" name="PoljeZBesedilom 2357">
          <a:extLst>
            <a:ext uri="{FF2B5EF4-FFF2-40B4-BE49-F238E27FC236}">
              <a16:creationId xmlns:a16="http://schemas.microsoft.com/office/drawing/2014/main" id="{1DC3541B-A10D-47AD-ABB4-3E333382BD4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359" name="PoljeZBesedilom 2">
          <a:extLst>
            <a:ext uri="{FF2B5EF4-FFF2-40B4-BE49-F238E27FC236}">
              <a16:creationId xmlns:a16="http://schemas.microsoft.com/office/drawing/2014/main" id="{D2B784E3-F5D5-44D9-9E58-D25A3CB8756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360" name="PoljeZBesedilom 2">
          <a:extLst>
            <a:ext uri="{FF2B5EF4-FFF2-40B4-BE49-F238E27FC236}">
              <a16:creationId xmlns:a16="http://schemas.microsoft.com/office/drawing/2014/main" id="{254D15EB-2899-428A-8669-D5B31078262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361" name="PoljeZBesedilom 2">
          <a:extLst>
            <a:ext uri="{FF2B5EF4-FFF2-40B4-BE49-F238E27FC236}">
              <a16:creationId xmlns:a16="http://schemas.microsoft.com/office/drawing/2014/main" id="{EB346E47-F94F-4C0F-A45B-E9D7E771CD1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362" name="PoljeZBesedilom 2">
          <a:extLst>
            <a:ext uri="{FF2B5EF4-FFF2-40B4-BE49-F238E27FC236}">
              <a16:creationId xmlns:a16="http://schemas.microsoft.com/office/drawing/2014/main" id="{6585DEB1-AFCA-4904-9541-B61C408F610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363" name="PoljeZBesedilom 2">
          <a:extLst>
            <a:ext uri="{FF2B5EF4-FFF2-40B4-BE49-F238E27FC236}">
              <a16:creationId xmlns:a16="http://schemas.microsoft.com/office/drawing/2014/main" id="{54E21716-1451-4943-AE64-8C35DCF918D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364" name="PoljeZBesedilom 2363">
          <a:extLst>
            <a:ext uri="{FF2B5EF4-FFF2-40B4-BE49-F238E27FC236}">
              <a16:creationId xmlns:a16="http://schemas.microsoft.com/office/drawing/2014/main" id="{F66A9041-61F7-497E-9905-3CF8C836A50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365" name="PoljeZBesedilom 2">
          <a:extLst>
            <a:ext uri="{FF2B5EF4-FFF2-40B4-BE49-F238E27FC236}">
              <a16:creationId xmlns:a16="http://schemas.microsoft.com/office/drawing/2014/main" id="{3A1D614D-D66F-4A57-8020-39A7A25E266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366" name="PoljeZBesedilom 2">
          <a:extLst>
            <a:ext uri="{FF2B5EF4-FFF2-40B4-BE49-F238E27FC236}">
              <a16:creationId xmlns:a16="http://schemas.microsoft.com/office/drawing/2014/main" id="{CAF18FD6-7BB3-43E7-8B16-647DBBD512C4}"/>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367" name="PoljeZBesedilom 2">
          <a:extLst>
            <a:ext uri="{FF2B5EF4-FFF2-40B4-BE49-F238E27FC236}">
              <a16:creationId xmlns:a16="http://schemas.microsoft.com/office/drawing/2014/main" id="{FBAA8460-B276-4EBD-BB95-5808CD122F96}"/>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368" name="PoljeZBesedilom 2">
          <a:extLst>
            <a:ext uri="{FF2B5EF4-FFF2-40B4-BE49-F238E27FC236}">
              <a16:creationId xmlns:a16="http://schemas.microsoft.com/office/drawing/2014/main" id="{14209E82-2532-4849-9D7F-AB0DE1B3458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369" name="PoljeZBesedilom 2">
          <a:extLst>
            <a:ext uri="{FF2B5EF4-FFF2-40B4-BE49-F238E27FC236}">
              <a16:creationId xmlns:a16="http://schemas.microsoft.com/office/drawing/2014/main" id="{6B839FCC-4034-45B4-A07C-FBFF329FDF5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370" name="PoljeZBesedilom 2369">
          <a:extLst>
            <a:ext uri="{FF2B5EF4-FFF2-40B4-BE49-F238E27FC236}">
              <a16:creationId xmlns:a16="http://schemas.microsoft.com/office/drawing/2014/main" id="{905DD6D4-6578-4FE7-993B-6961532CD95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371" name="PoljeZBesedilom 2">
          <a:extLst>
            <a:ext uri="{FF2B5EF4-FFF2-40B4-BE49-F238E27FC236}">
              <a16:creationId xmlns:a16="http://schemas.microsoft.com/office/drawing/2014/main" id="{C5FDDA74-6C89-474E-8A80-032EA823D39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372" name="PoljeZBesedilom 2">
          <a:extLst>
            <a:ext uri="{FF2B5EF4-FFF2-40B4-BE49-F238E27FC236}">
              <a16:creationId xmlns:a16="http://schemas.microsoft.com/office/drawing/2014/main" id="{D000F965-6B38-4D09-AE1A-FC84A2A4E9C6}"/>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373" name="PoljeZBesedilom 2">
          <a:extLst>
            <a:ext uri="{FF2B5EF4-FFF2-40B4-BE49-F238E27FC236}">
              <a16:creationId xmlns:a16="http://schemas.microsoft.com/office/drawing/2014/main" id="{E6FF5245-F997-46EC-B2FF-78C5FAA5D57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374" name="PoljeZBesedilom 2">
          <a:extLst>
            <a:ext uri="{FF2B5EF4-FFF2-40B4-BE49-F238E27FC236}">
              <a16:creationId xmlns:a16="http://schemas.microsoft.com/office/drawing/2014/main" id="{3F6E4472-3C66-4538-A83D-756424F0BB0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375" name="PoljeZBesedilom 2374">
          <a:extLst>
            <a:ext uri="{FF2B5EF4-FFF2-40B4-BE49-F238E27FC236}">
              <a16:creationId xmlns:a16="http://schemas.microsoft.com/office/drawing/2014/main" id="{7FCB417B-849A-45EE-8A2E-E2E66E5E58FC}"/>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376" name="PoljeZBesedilom 2">
          <a:extLst>
            <a:ext uri="{FF2B5EF4-FFF2-40B4-BE49-F238E27FC236}">
              <a16:creationId xmlns:a16="http://schemas.microsoft.com/office/drawing/2014/main" id="{C44E6033-72A9-4F9E-83FB-C81CDEB8CB1D}"/>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377" name="PoljeZBesedilom 2">
          <a:extLst>
            <a:ext uri="{FF2B5EF4-FFF2-40B4-BE49-F238E27FC236}">
              <a16:creationId xmlns:a16="http://schemas.microsoft.com/office/drawing/2014/main" id="{08993D0F-A397-478D-BE05-45347288A570}"/>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378" name="PoljeZBesedilom 2">
          <a:extLst>
            <a:ext uri="{FF2B5EF4-FFF2-40B4-BE49-F238E27FC236}">
              <a16:creationId xmlns:a16="http://schemas.microsoft.com/office/drawing/2014/main" id="{80F7B356-07DA-41CD-A224-369EEA147A07}"/>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379" name="PoljeZBesedilom 2">
          <a:extLst>
            <a:ext uri="{FF2B5EF4-FFF2-40B4-BE49-F238E27FC236}">
              <a16:creationId xmlns:a16="http://schemas.microsoft.com/office/drawing/2014/main" id="{166A2550-F4E6-49B8-B96A-95C23EF99387}"/>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380" name="PoljeZBesedilom 2">
          <a:extLst>
            <a:ext uri="{FF2B5EF4-FFF2-40B4-BE49-F238E27FC236}">
              <a16:creationId xmlns:a16="http://schemas.microsoft.com/office/drawing/2014/main" id="{11C4C85E-094E-49A7-8DF2-32F7FD409D4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381" name="PoljeZBesedilom 2380">
          <a:extLst>
            <a:ext uri="{FF2B5EF4-FFF2-40B4-BE49-F238E27FC236}">
              <a16:creationId xmlns:a16="http://schemas.microsoft.com/office/drawing/2014/main" id="{3C55E506-A329-4B38-A8A3-F2A8D5C973C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382" name="PoljeZBesedilom 2">
          <a:extLst>
            <a:ext uri="{FF2B5EF4-FFF2-40B4-BE49-F238E27FC236}">
              <a16:creationId xmlns:a16="http://schemas.microsoft.com/office/drawing/2014/main" id="{CB5BB32E-2196-4695-8411-86303B2FDD9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383" name="PoljeZBesedilom 2">
          <a:extLst>
            <a:ext uri="{FF2B5EF4-FFF2-40B4-BE49-F238E27FC236}">
              <a16:creationId xmlns:a16="http://schemas.microsoft.com/office/drawing/2014/main" id="{10C443AC-993C-4434-942A-541BE7E17F0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384" name="PoljeZBesedilom 2">
          <a:extLst>
            <a:ext uri="{FF2B5EF4-FFF2-40B4-BE49-F238E27FC236}">
              <a16:creationId xmlns:a16="http://schemas.microsoft.com/office/drawing/2014/main" id="{BFA6C49F-5077-467E-803F-ED1F9DFDE7E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385" name="PoljeZBesedilom 2">
          <a:extLst>
            <a:ext uri="{FF2B5EF4-FFF2-40B4-BE49-F238E27FC236}">
              <a16:creationId xmlns:a16="http://schemas.microsoft.com/office/drawing/2014/main" id="{1F284FE7-766A-40FC-80BA-D4A620F1493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386" name="PoljeZBesedilom 2">
          <a:extLst>
            <a:ext uri="{FF2B5EF4-FFF2-40B4-BE49-F238E27FC236}">
              <a16:creationId xmlns:a16="http://schemas.microsoft.com/office/drawing/2014/main" id="{EC9EBB8A-8CDD-420A-844D-A0F7B6C3738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387" name="PoljeZBesedilom 2386">
          <a:extLst>
            <a:ext uri="{FF2B5EF4-FFF2-40B4-BE49-F238E27FC236}">
              <a16:creationId xmlns:a16="http://schemas.microsoft.com/office/drawing/2014/main" id="{7A766254-B961-416D-B9F5-7060F196B14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388" name="PoljeZBesedilom 2">
          <a:extLst>
            <a:ext uri="{FF2B5EF4-FFF2-40B4-BE49-F238E27FC236}">
              <a16:creationId xmlns:a16="http://schemas.microsoft.com/office/drawing/2014/main" id="{DC5C0893-008B-4DC1-B536-4F7B8640AD3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389" name="PoljeZBesedilom 2">
          <a:extLst>
            <a:ext uri="{FF2B5EF4-FFF2-40B4-BE49-F238E27FC236}">
              <a16:creationId xmlns:a16="http://schemas.microsoft.com/office/drawing/2014/main" id="{7A1B68F4-AEB2-425A-B5E6-8DAF90DEF38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390" name="PoljeZBesedilom 2">
          <a:extLst>
            <a:ext uri="{FF2B5EF4-FFF2-40B4-BE49-F238E27FC236}">
              <a16:creationId xmlns:a16="http://schemas.microsoft.com/office/drawing/2014/main" id="{CCFB28EE-9851-4946-A12B-377F17F39BE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391" name="PoljeZBesedilom 2">
          <a:extLst>
            <a:ext uri="{FF2B5EF4-FFF2-40B4-BE49-F238E27FC236}">
              <a16:creationId xmlns:a16="http://schemas.microsoft.com/office/drawing/2014/main" id="{A28BD344-93BC-4D78-BA96-5032C0CFF0B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392" name="PoljeZBesedilom 2">
          <a:extLst>
            <a:ext uri="{FF2B5EF4-FFF2-40B4-BE49-F238E27FC236}">
              <a16:creationId xmlns:a16="http://schemas.microsoft.com/office/drawing/2014/main" id="{283C7A93-D7D0-42B4-B1F4-58EF2868722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393" name="PoljeZBesedilom 2392">
          <a:extLst>
            <a:ext uri="{FF2B5EF4-FFF2-40B4-BE49-F238E27FC236}">
              <a16:creationId xmlns:a16="http://schemas.microsoft.com/office/drawing/2014/main" id="{D47EBCD3-7760-45BE-A19D-15CF86CEB2B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394" name="PoljeZBesedilom 2">
          <a:extLst>
            <a:ext uri="{FF2B5EF4-FFF2-40B4-BE49-F238E27FC236}">
              <a16:creationId xmlns:a16="http://schemas.microsoft.com/office/drawing/2014/main" id="{0E772DDA-9F20-4D5C-A80D-74468F9B729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395" name="PoljeZBesedilom 2">
          <a:extLst>
            <a:ext uri="{FF2B5EF4-FFF2-40B4-BE49-F238E27FC236}">
              <a16:creationId xmlns:a16="http://schemas.microsoft.com/office/drawing/2014/main" id="{AC2EB5CF-8A69-4E08-9F53-9DA3E71E578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396" name="PoljeZBesedilom 2">
          <a:extLst>
            <a:ext uri="{FF2B5EF4-FFF2-40B4-BE49-F238E27FC236}">
              <a16:creationId xmlns:a16="http://schemas.microsoft.com/office/drawing/2014/main" id="{477096DA-6F3E-4D2E-B063-BDE89F40A26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397" name="PoljeZBesedilom 2">
          <a:extLst>
            <a:ext uri="{FF2B5EF4-FFF2-40B4-BE49-F238E27FC236}">
              <a16:creationId xmlns:a16="http://schemas.microsoft.com/office/drawing/2014/main" id="{67446048-A58E-4008-BF33-136E6ECC16B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398" name="PoljeZBesedilom 2">
          <a:extLst>
            <a:ext uri="{FF2B5EF4-FFF2-40B4-BE49-F238E27FC236}">
              <a16:creationId xmlns:a16="http://schemas.microsoft.com/office/drawing/2014/main" id="{841C6671-5531-4DE7-ACE5-EEF6117FB40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399" name="PoljeZBesedilom 2398">
          <a:extLst>
            <a:ext uri="{FF2B5EF4-FFF2-40B4-BE49-F238E27FC236}">
              <a16:creationId xmlns:a16="http://schemas.microsoft.com/office/drawing/2014/main" id="{0DB1E8DF-7D2E-4C28-8EE3-6403897B2BA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400" name="PoljeZBesedilom 2">
          <a:extLst>
            <a:ext uri="{FF2B5EF4-FFF2-40B4-BE49-F238E27FC236}">
              <a16:creationId xmlns:a16="http://schemas.microsoft.com/office/drawing/2014/main" id="{B3FD35AF-D817-417B-9B88-0406175ADA2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401" name="PoljeZBesedilom 2">
          <a:extLst>
            <a:ext uri="{FF2B5EF4-FFF2-40B4-BE49-F238E27FC236}">
              <a16:creationId xmlns:a16="http://schemas.microsoft.com/office/drawing/2014/main" id="{7D0B4D27-44B4-4B4C-B768-87043C76538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402" name="PoljeZBesedilom 2">
          <a:extLst>
            <a:ext uri="{FF2B5EF4-FFF2-40B4-BE49-F238E27FC236}">
              <a16:creationId xmlns:a16="http://schemas.microsoft.com/office/drawing/2014/main" id="{50486D3E-5EF8-4DC7-AA6E-92EB1717EDE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403" name="PoljeZBesedilom 2">
          <a:extLst>
            <a:ext uri="{FF2B5EF4-FFF2-40B4-BE49-F238E27FC236}">
              <a16:creationId xmlns:a16="http://schemas.microsoft.com/office/drawing/2014/main" id="{630016EC-BC74-4F5A-AE1F-67E1F73978E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404" name="PoljeZBesedilom 2">
          <a:extLst>
            <a:ext uri="{FF2B5EF4-FFF2-40B4-BE49-F238E27FC236}">
              <a16:creationId xmlns:a16="http://schemas.microsoft.com/office/drawing/2014/main" id="{C1E04769-32A2-4D8B-B8A4-4C746378EC9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405" name="PoljeZBesedilom 2404">
          <a:extLst>
            <a:ext uri="{FF2B5EF4-FFF2-40B4-BE49-F238E27FC236}">
              <a16:creationId xmlns:a16="http://schemas.microsoft.com/office/drawing/2014/main" id="{1D9CFD97-66D8-478C-8D68-3381173D362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406" name="PoljeZBesedilom 2">
          <a:extLst>
            <a:ext uri="{FF2B5EF4-FFF2-40B4-BE49-F238E27FC236}">
              <a16:creationId xmlns:a16="http://schemas.microsoft.com/office/drawing/2014/main" id="{29449F23-8DE4-420A-83A4-39E70ADC9C9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407" name="PoljeZBesedilom 2">
          <a:extLst>
            <a:ext uri="{FF2B5EF4-FFF2-40B4-BE49-F238E27FC236}">
              <a16:creationId xmlns:a16="http://schemas.microsoft.com/office/drawing/2014/main" id="{234B1262-0ADD-423D-916D-65A833F5FAF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408" name="PoljeZBesedilom 2">
          <a:extLst>
            <a:ext uri="{FF2B5EF4-FFF2-40B4-BE49-F238E27FC236}">
              <a16:creationId xmlns:a16="http://schemas.microsoft.com/office/drawing/2014/main" id="{095843E8-76E7-4C97-93E4-30EB3F6754B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409" name="PoljeZBesedilom 2">
          <a:extLst>
            <a:ext uri="{FF2B5EF4-FFF2-40B4-BE49-F238E27FC236}">
              <a16:creationId xmlns:a16="http://schemas.microsoft.com/office/drawing/2014/main" id="{3BBC8185-262A-4542-A53C-E6A8B0DF895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410" name="PoljeZBesedilom 2">
          <a:extLst>
            <a:ext uri="{FF2B5EF4-FFF2-40B4-BE49-F238E27FC236}">
              <a16:creationId xmlns:a16="http://schemas.microsoft.com/office/drawing/2014/main" id="{B523BDBE-6EE0-42A4-84FB-0866415A031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411" name="PoljeZBesedilom 2410">
          <a:extLst>
            <a:ext uri="{FF2B5EF4-FFF2-40B4-BE49-F238E27FC236}">
              <a16:creationId xmlns:a16="http://schemas.microsoft.com/office/drawing/2014/main" id="{21BBC52B-C1C9-40BE-82D5-7267BA08339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412" name="PoljeZBesedilom 2">
          <a:extLst>
            <a:ext uri="{FF2B5EF4-FFF2-40B4-BE49-F238E27FC236}">
              <a16:creationId xmlns:a16="http://schemas.microsoft.com/office/drawing/2014/main" id="{797A85EB-0B33-44E0-A1B1-C1E732F061C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413" name="PoljeZBesedilom 2">
          <a:extLst>
            <a:ext uri="{FF2B5EF4-FFF2-40B4-BE49-F238E27FC236}">
              <a16:creationId xmlns:a16="http://schemas.microsoft.com/office/drawing/2014/main" id="{B2390EB8-A930-42B4-A852-AA989171481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414" name="PoljeZBesedilom 2">
          <a:extLst>
            <a:ext uri="{FF2B5EF4-FFF2-40B4-BE49-F238E27FC236}">
              <a16:creationId xmlns:a16="http://schemas.microsoft.com/office/drawing/2014/main" id="{D9E46463-1237-4C7B-80BB-3469F305D9D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415" name="PoljeZBesedilom 2">
          <a:extLst>
            <a:ext uri="{FF2B5EF4-FFF2-40B4-BE49-F238E27FC236}">
              <a16:creationId xmlns:a16="http://schemas.microsoft.com/office/drawing/2014/main" id="{3029F637-82CA-4312-A318-D3137390993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416" name="PoljeZBesedilom 2">
          <a:extLst>
            <a:ext uri="{FF2B5EF4-FFF2-40B4-BE49-F238E27FC236}">
              <a16:creationId xmlns:a16="http://schemas.microsoft.com/office/drawing/2014/main" id="{84E47315-4CFE-4022-8CBE-9FAC7AD2CB0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417" name="PoljeZBesedilom 2416">
          <a:extLst>
            <a:ext uri="{FF2B5EF4-FFF2-40B4-BE49-F238E27FC236}">
              <a16:creationId xmlns:a16="http://schemas.microsoft.com/office/drawing/2014/main" id="{B687BB7D-4FDA-44AE-8B3F-CF3E5291D4F8}"/>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418" name="PoljeZBesedilom 2">
          <a:extLst>
            <a:ext uri="{FF2B5EF4-FFF2-40B4-BE49-F238E27FC236}">
              <a16:creationId xmlns:a16="http://schemas.microsoft.com/office/drawing/2014/main" id="{91A50324-CC5E-4055-985A-C4B42383F0A9}"/>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419" name="PoljeZBesedilom 2">
          <a:extLst>
            <a:ext uri="{FF2B5EF4-FFF2-40B4-BE49-F238E27FC236}">
              <a16:creationId xmlns:a16="http://schemas.microsoft.com/office/drawing/2014/main" id="{8F008974-7623-4566-875C-98289B358DAB}"/>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420" name="PoljeZBesedilom 2">
          <a:extLst>
            <a:ext uri="{FF2B5EF4-FFF2-40B4-BE49-F238E27FC236}">
              <a16:creationId xmlns:a16="http://schemas.microsoft.com/office/drawing/2014/main" id="{539A5222-C963-4E80-901F-708046C572D9}"/>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421" name="PoljeZBesedilom 2">
          <a:extLst>
            <a:ext uri="{FF2B5EF4-FFF2-40B4-BE49-F238E27FC236}">
              <a16:creationId xmlns:a16="http://schemas.microsoft.com/office/drawing/2014/main" id="{167BA2E5-7FDE-4108-B420-8D443BA9F85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422" name="PoljeZBesedilom 2">
          <a:extLst>
            <a:ext uri="{FF2B5EF4-FFF2-40B4-BE49-F238E27FC236}">
              <a16:creationId xmlns:a16="http://schemas.microsoft.com/office/drawing/2014/main" id="{8919E8CB-D56B-4D0A-9BBD-956DE16EB34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423" name="PoljeZBesedilom 2422">
          <a:extLst>
            <a:ext uri="{FF2B5EF4-FFF2-40B4-BE49-F238E27FC236}">
              <a16:creationId xmlns:a16="http://schemas.microsoft.com/office/drawing/2014/main" id="{F3BDCAB4-58C3-4817-BF31-319FE888A31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424" name="PoljeZBesedilom 2">
          <a:extLst>
            <a:ext uri="{FF2B5EF4-FFF2-40B4-BE49-F238E27FC236}">
              <a16:creationId xmlns:a16="http://schemas.microsoft.com/office/drawing/2014/main" id="{F7A29071-02DF-4C1E-A655-2E08F50844B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425" name="PoljeZBesedilom 2">
          <a:extLst>
            <a:ext uri="{FF2B5EF4-FFF2-40B4-BE49-F238E27FC236}">
              <a16:creationId xmlns:a16="http://schemas.microsoft.com/office/drawing/2014/main" id="{1522DA64-7E72-4B0E-AB49-4D772A5FFB2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426" name="PoljeZBesedilom 2">
          <a:extLst>
            <a:ext uri="{FF2B5EF4-FFF2-40B4-BE49-F238E27FC236}">
              <a16:creationId xmlns:a16="http://schemas.microsoft.com/office/drawing/2014/main" id="{6168E17E-B507-40A2-97E2-9ABAD43AB1B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427" name="PoljeZBesedilom 2">
          <a:extLst>
            <a:ext uri="{FF2B5EF4-FFF2-40B4-BE49-F238E27FC236}">
              <a16:creationId xmlns:a16="http://schemas.microsoft.com/office/drawing/2014/main" id="{AD1E780A-8FAA-4EC0-9686-6A4D8159DC0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428" name="PoljeZBesedilom 2">
          <a:extLst>
            <a:ext uri="{FF2B5EF4-FFF2-40B4-BE49-F238E27FC236}">
              <a16:creationId xmlns:a16="http://schemas.microsoft.com/office/drawing/2014/main" id="{D5E2AADB-5D08-41CE-84BF-83D2586C35D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429" name="PoljeZBesedilom 2428">
          <a:extLst>
            <a:ext uri="{FF2B5EF4-FFF2-40B4-BE49-F238E27FC236}">
              <a16:creationId xmlns:a16="http://schemas.microsoft.com/office/drawing/2014/main" id="{4FA78390-1DD3-45E3-B8DA-25547ACE4FB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430" name="PoljeZBesedilom 2">
          <a:extLst>
            <a:ext uri="{FF2B5EF4-FFF2-40B4-BE49-F238E27FC236}">
              <a16:creationId xmlns:a16="http://schemas.microsoft.com/office/drawing/2014/main" id="{CD009FCF-77C8-47F2-91AD-8D31D1E45B8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431" name="PoljeZBesedilom 2">
          <a:extLst>
            <a:ext uri="{FF2B5EF4-FFF2-40B4-BE49-F238E27FC236}">
              <a16:creationId xmlns:a16="http://schemas.microsoft.com/office/drawing/2014/main" id="{1AB08B30-0702-45A3-83EA-721C96B5784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432" name="PoljeZBesedilom 2">
          <a:extLst>
            <a:ext uri="{FF2B5EF4-FFF2-40B4-BE49-F238E27FC236}">
              <a16:creationId xmlns:a16="http://schemas.microsoft.com/office/drawing/2014/main" id="{E4CA9646-E5CD-45D7-A47C-14FF9EC6626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433" name="PoljeZBesedilom 2">
          <a:extLst>
            <a:ext uri="{FF2B5EF4-FFF2-40B4-BE49-F238E27FC236}">
              <a16:creationId xmlns:a16="http://schemas.microsoft.com/office/drawing/2014/main" id="{F00D428D-D07C-4960-9E2B-58E98DA1599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434" name="PoljeZBesedilom 2">
          <a:extLst>
            <a:ext uri="{FF2B5EF4-FFF2-40B4-BE49-F238E27FC236}">
              <a16:creationId xmlns:a16="http://schemas.microsoft.com/office/drawing/2014/main" id="{6E82EA5F-49B8-48E5-8F9C-BC6D496BCAD4}"/>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435" name="PoljeZBesedilom 2434">
          <a:extLst>
            <a:ext uri="{FF2B5EF4-FFF2-40B4-BE49-F238E27FC236}">
              <a16:creationId xmlns:a16="http://schemas.microsoft.com/office/drawing/2014/main" id="{9C080B94-D2CC-4039-9F64-C66F37BCA0D3}"/>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436" name="PoljeZBesedilom 2">
          <a:extLst>
            <a:ext uri="{FF2B5EF4-FFF2-40B4-BE49-F238E27FC236}">
              <a16:creationId xmlns:a16="http://schemas.microsoft.com/office/drawing/2014/main" id="{CC1F05B7-F192-40BD-B68C-BC842AF46CFF}"/>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437" name="PoljeZBesedilom 2">
          <a:extLst>
            <a:ext uri="{FF2B5EF4-FFF2-40B4-BE49-F238E27FC236}">
              <a16:creationId xmlns:a16="http://schemas.microsoft.com/office/drawing/2014/main" id="{144F15C9-B40D-4D73-B7CC-B8F814975A3B}"/>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438" name="PoljeZBesedilom 2">
          <a:extLst>
            <a:ext uri="{FF2B5EF4-FFF2-40B4-BE49-F238E27FC236}">
              <a16:creationId xmlns:a16="http://schemas.microsoft.com/office/drawing/2014/main" id="{83FD4424-D0D3-4BF6-B1C7-BC4D2F653C12}"/>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439" name="PoljeZBesedilom 2">
          <a:extLst>
            <a:ext uri="{FF2B5EF4-FFF2-40B4-BE49-F238E27FC236}">
              <a16:creationId xmlns:a16="http://schemas.microsoft.com/office/drawing/2014/main" id="{D17B56A7-AE8D-4BFE-B589-B43A11B8B954}"/>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440" name="PoljeZBesedilom 2">
          <a:extLst>
            <a:ext uri="{FF2B5EF4-FFF2-40B4-BE49-F238E27FC236}">
              <a16:creationId xmlns:a16="http://schemas.microsoft.com/office/drawing/2014/main" id="{70E59052-9A81-489B-B5E5-675472F5AF8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441" name="PoljeZBesedilom 2440">
          <a:extLst>
            <a:ext uri="{FF2B5EF4-FFF2-40B4-BE49-F238E27FC236}">
              <a16:creationId xmlns:a16="http://schemas.microsoft.com/office/drawing/2014/main" id="{46989D27-923A-441F-BF35-32D3A52BDBA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442" name="PoljeZBesedilom 2">
          <a:extLst>
            <a:ext uri="{FF2B5EF4-FFF2-40B4-BE49-F238E27FC236}">
              <a16:creationId xmlns:a16="http://schemas.microsoft.com/office/drawing/2014/main" id="{7C44A466-2442-4FD5-83F8-299EFA05AB6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443" name="PoljeZBesedilom 2">
          <a:extLst>
            <a:ext uri="{FF2B5EF4-FFF2-40B4-BE49-F238E27FC236}">
              <a16:creationId xmlns:a16="http://schemas.microsoft.com/office/drawing/2014/main" id="{E72F3FA8-4DC6-4813-93C4-7EFF0E35F2F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444" name="PoljeZBesedilom 2">
          <a:extLst>
            <a:ext uri="{FF2B5EF4-FFF2-40B4-BE49-F238E27FC236}">
              <a16:creationId xmlns:a16="http://schemas.microsoft.com/office/drawing/2014/main" id="{BC7675D2-22C3-4707-B36C-0DF6C251784E}"/>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445" name="PoljeZBesedilom 2">
          <a:extLst>
            <a:ext uri="{FF2B5EF4-FFF2-40B4-BE49-F238E27FC236}">
              <a16:creationId xmlns:a16="http://schemas.microsoft.com/office/drawing/2014/main" id="{1B2E9953-66A4-437B-B9AB-C04B1CB3557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446" name="PoljeZBesedilom 2445">
          <a:extLst>
            <a:ext uri="{FF2B5EF4-FFF2-40B4-BE49-F238E27FC236}">
              <a16:creationId xmlns:a16="http://schemas.microsoft.com/office/drawing/2014/main" id="{5EAB7D11-CA5A-42A7-89F8-8CF770D610E9}"/>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447" name="PoljeZBesedilom 2">
          <a:extLst>
            <a:ext uri="{FF2B5EF4-FFF2-40B4-BE49-F238E27FC236}">
              <a16:creationId xmlns:a16="http://schemas.microsoft.com/office/drawing/2014/main" id="{649505DA-1DE1-42E9-8D5B-A472A842289D}"/>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448" name="PoljeZBesedilom 2">
          <a:extLst>
            <a:ext uri="{FF2B5EF4-FFF2-40B4-BE49-F238E27FC236}">
              <a16:creationId xmlns:a16="http://schemas.microsoft.com/office/drawing/2014/main" id="{50136189-5101-45B8-BCE1-E338EDF4088F}"/>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449" name="PoljeZBesedilom 2">
          <a:extLst>
            <a:ext uri="{FF2B5EF4-FFF2-40B4-BE49-F238E27FC236}">
              <a16:creationId xmlns:a16="http://schemas.microsoft.com/office/drawing/2014/main" id="{FD92A5D7-4A55-4072-A690-BA15F657108E}"/>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450" name="PoljeZBesedilom 2">
          <a:extLst>
            <a:ext uri="{FF2B5EF4-FFF2-40B4-BE49-F238E27FC236}">
              <a16:creationId xmlns:a16="http://schemas.microsoft.com/office/drawing/2014/main" id="{8354871A-78F9-4D17-9F86-BE307ABE99A1}"/>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451" name="PoljeZBesedilom 2">
          <a:extLst>
            <a:ext uri="{FF2B5EF4-FFF2-40B4-BE49-F238E27FC236}">
              <a16:creationId xmlns:a16="http://schemas.microsoft.com/office/drawing/2014/main" id="{C709F99A-6B44-47FA-A36F-9B10BEB221D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452" name="PoljeZBesedilom 2451">
          <a:extLst>
            <a:ext uri="{FF2B5EF4-FFF2-40B4-BE49-F238E27FC236}">
              <a16:creationId xmlns:a16="http://schemas.microsoft.com/office/drawing/2014/main" id="{2D954966-A9C6-4083-82C9-B0A95DB00BE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453" name="PoljeZBesedilom 2">
          <a:extLst>
            <a:ext uri="{FF2B5EF4-FFF2-40B4-BE49-F238E27FC236}">
              <a16:creationId xmlns:a16="http://schemas.microsoft.com/office/drawing/2014/main" id="{16896383-40F3-455F-B0EB-789BBDD2A45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454" name="PoljeZBesedilom 2">
          <a:extLst>
            <a:ext uri="{FF2B5EF4-FFF2-40B4-BE49-F238E27FC236}">
              <a16:creationId xmlns:a16="http://schemas.microsoft.com/office/drawing/2014/main" id="{6A75F47C-772E-4918-81C9-2047FC3348A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455" name="PoljeZBesedilom 2">
          <a:extLst>
            <a:ext uri="{FF2B5EF4-FFF2-40B4-BE49-F238E27FC236}">
              <a16:creationId xmlns:a16="http://schemas.microsoft.com/office/drawing/2014/main" id="{6966F194-850F-4E26-A407-9C8B5A6F60F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456" name="PoljeZBesedilom 2">
          <a:extLst>
            <a:ext uri="{FF2B5EF4-FFF2-40B4-BE49-F238E27FC236}">
              <a16:creationId xmlns:a16="http://schemas.microsoft.com/office/drawing/2014/main" id="{66C5F8ED-B592-4136-B501-4B2409616DA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457" name="PoljeZBesedilom 2456">
          <a:extLst>
            <a:ext uri="{FF2B5EF4-FFF2-40B4-BE49-F238E27FC236}">
              <a16:creationId xmlns:a16="http://schemas.microsoft.com/office/drawing/2014/main" id="{AE5FF17A-0A93-444C-97CF-FA643A59FAB6}"/>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458" name="PoljeZBesedilom 2">
          <a:extLst>
            <a:ext uri="{FF2B5EF4-FFF2-40B4-BE49-F238E27FC236}">
              <a16:creationId xmlns:a16="http://schemas.microsoft.com/office/drawing/2014/main" id="{DEB7170F-FCEF-4AD4-B171-43ECB29A9845}"/>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459" name="PoljeZBesedilom 2">
          <a:extLst>
            <a:ext uri="{FF2B5EF4-FFF2-40B4-BE49-F238E27FC236}">
              <a16:creationId xmlns:a16="http://schemas.microsoft.com/office/drawing/2014/main" id="{5487151B-DDD4-4121-A1ED-6F22C4D49CD5}"/>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460" name="PoljeZBesedilom 2">
          <a:extLst>
            <a:ext uri="{FF2B5EF4-FFF2-40B4-BE49-F238E27FC236}">
              <a16:creationId xmlns:a16="http://schemas.microsoft.com/office/drawing/2014/main" id="{7B2850CE-9E65-4489-8C3E-8DEC2D4DF217}"/>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461" name="PoljeZBesedilom 2">
          <a:extLst>
            <a:ext uri="{FF2B5EF4-FFF2-40B4-BE49-F238E27FC236}">
              <a16:creationId xmlns:a16="http://schemas.microsoft.com/office/drawing/2014/main" id="{4A198AA5-B970-46AB-82B6-6678ABDED3CE}"/>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462" name="PoljeZBesedilom 2">
          <a:extLst>
            <a:ext uri="{FF2B5EF4-FFF2-40B4-BE49-F238E27FC236}">
              <a16:creationId xmlns:a16="http://schemas.microsoft.com/office/drawing/2014/main" id="{2672E6DE-61D9-4B51-9239-2A0C7B8ED82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463" name="PoljeZBesedilom 2462">
          <a:extLst>
            <a:ext uri="{FF2B5EF4-FFF2-40B4-BE49-F238E27FC236}">
              <a16:creationId xmlns:a16="http://schemas.microsoft.com/office/drawing/2014/main" id="{0A60BEF8-1735-4B53-A4B3-4B90AC253F9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464" name="PoljeZBesedilom 2">
          <a:extLst>
            <a:ext uri="{FF2B5EF4-FFF2-40B4-BE49-F238E27FC236}">
              <a16:creationId xmlns:a16="http://schemas.microsoft.com/office/drawing/2014/main" id="{8F5B80B9-E5B8-4F36-9AB6-FD9C81D0A47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465" name="PoljeZBesedilom 2">
          <a:extLst>
            <a:ext uri="{FF2B5EF4-FFF2-40B4-BE49-F238E27FC236}">
              <a16:creationId xmlns:a16="http://schemas.microsoft.com/office/drawing/2014/main" id="{6FF2CEB5-FC18-4122-8719-B4A581E9858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466" name="PoljeZBesedilom 2">
          <a:extLst>
            <a:ext uri="{FF2B5EF4-FFF2-40B4-BE49-F238E27FC236}">
              <a16:creationId xmlns:a16="http://schemas.microsoft.com/office/drawing/2014/main" id="{079C28CE-755C-455D-B880-F3148E95D57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467" name="PoljeZBesedilom 2">
          <a:extLst>
            <a:ext uri="{FF2B5EF4-FFF2-40B4-BE49-F238E27FC236}">
              <a16:creationId xmlns:a16="http://schemas.microsoft.com/office/drawing/2014/main" id="{A0B3530B-1EE7-4472-AC16-A4E3B30D22B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468" name="PoljeZBesedilom 2">
          <a:extLst>
            <a:ext uri="{FF2B5EF4-FFF2-40B4-BE49-F238E27FC236}">
              <a16:creationId xmlns:a16="http://schemas.microsoft.com/office/drawing/2014/main" id="{5DDCEE03-F7C6-4824-AA6B-B570EABC655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469" name="PoljeZBesedilom 2468">
          <a:extLst>
            <a:ext uri="{FF2B5EF4-FFF2-40B4-BE49-F238E27FC236}">
              <a16:creationId xmlns:a16="http://schemas.microsoft.com/office/drawing/2014/main" id="{D7448109-8111-41EC-952A-FBD259FE678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470" name="PoljeZBesedilom 2">
          <a:extLst>
            <a:ext uri="{FF2B5EF4-FFF2-40B4-BE49-F238E27FC236}">
              <a16:creationId xmlns:a16="http://schemas.microsoft.com/office/drawing/2014/main" id="{5E3E89F1-15FE-4AC1-9A0D-64F53E01B16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471" name="PoljeZBesedilom 2">
          <a:extLst>
            <a:ext uri="{FF2B5EF4-FFF2-40B4-BE49-F238E27FC236}">
              <a16:creationId xmlns:a16="http://schemas.microsoft.com/office/drawing/2014/main" id="{EA8F8D76-27E5-4633-86E1-686EDEAD07E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472" name="PoljeZBesedilom 2">
          <a:extLst>
            <a:ext uri="{FF2B5EF4-FFF2-40B4-BE49-F238E27FC236}">
              <a16:creationId xmlns:a16="http://schemas.microsoft.com/office/drawing/2014/main" id="{4FAF9BFB-32D0-4DC2-B426-4E9E9811DAC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473" name="PoljeZBesedilom 2">
          <a:extLst>
            <a:ext uri="{FF2B5EF4-FFF2-40B4-BE49-F238E27FC236}">
              <a16:creationId xmlns:a16="http://schemas.microsoft.com/office/drawing/2014/main" id="{56FE168C-3426-416C-9FD5-38FED74A6D4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474" name="PoljeZBesedilom 2">
          <a:extLst>
            <a:ext uri="{FF2B5EF4-FFF2-40B4-BE49-F238E27FC236}">
              <a16:creationId xmlns:a16="http://schemas.microsoft.com/office/drawing/2014/main" id="{86295DB7-2BC7-4ED8-A741-3478DEBF351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475" name="PoljeZBesedilom 2474">
          <a:extLst>
            <a:ext uri="{FF2B5EF4-FFF2-40B4-BE49-F238E27FC236}">
              <a16:creationId xmlns:a16="http://schemas.microsoft.com/office/drawing/2014/main" id="{B5C9A586-86CD-463C-9640-029F6E2BE01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476" name="PoljeZBesedilom 2">
          <a:extLst>
            <a:ext uri="{FF2B5EF4-FFF2-40B4-BE49-F238E27FC236}">
              <a16:creationId xmlns:a16="http://schemas.microsoft.com/office/drawing/2014/main" id="{17874288-6CEA-4C81-B213-DD6E0968E40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477" name="PoljeZBesedilom 2">
          <a:extLst>
            <a:ext uri="{FF2B5EF4-FFF2-40B4-BE49-F238E27FC236}">
              <a16:creationId xmlns:a16="http://schemas.microsoft.com/office/drawing/2014/main" id="{3672A223-E1A4-46C6-BB90-59141EA6E9D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478" name="PoljeZBesedilom 2">
          <a:extLst>
            <a:ext uri="{FF2B5EF4-FFF2-40B4-BE49-F238E27FC236}">
              <a16:creationId xmlns:a16="http://schemas.microsoft.com/office/drawing/2014/main" id="{F6B961EC-B2DD-427C-8B02-F366794C772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479" name="PoljeZBesedilom 2">
          <a:extLst>
            <a:ext uri="{FF2B5EF4-FFF2-40B4-BE49-F238E27FC236}">
              <a16:creationId xmlns:a16="http://schemas.microsoft.com/office/drawing/2014/main" id="{5234AD6F-921A-4329-93A1-0B3984E0D34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480" name="PoljeZBesedilom 2">
          <a:extLst>
            <a:ext uri="{FF2B5EF4-FFF2-40B4-BE49-F238E27FC236}">
              <a16:creationId xmlns:a16="http://schemas.microsoft.com/office/drawing/2014/main" id="{D0EE8B61-A23F-45A8-90F4-47B55AF6EB5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481" name="PoljeZBesedilom 2480">
          <a:extLst>
            <a:ext uri="{FF2B5EF4-FFF2-40B4-BE49-F238E27FC236}">
              <a16:creationId xmlns:a16="http://schemas.microsoft.com/office/drawing/2014/main" id="{1E75642F-A9B5-448D-B2EC-77E7BFECD38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482" name="PoljeZBesedilom 2">
          <a:extLst>
            <a:ext uri="{FF2B5EF4-FFF2-40B4-BE49-F238E27FC236}">
              <a16:creationId xmlns:a16="http://schemas.microsoft.com/office/drawing/2014/main" id="{E95764BE-2CA3-472E-B6C0-39723D51356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483" name="PoljeZBesedilom 2">
          <a:extLst>
            <a:ext uri="{FF2B5EF4-FFF2-40B4-BE49-F238E27FC236}">
              <a16:creationId xmlns:a16="http://schemas.microsoft.com/office/drawing/2014/main" id="{11D170F6-E2C2-44BC-9696-B4251618146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484" name="PoljeZBesedilom 2">
          <a:extLst>
            <a:ext uri="{FF2B5EF4-FFF2-40B4-BE49-F238E27FC236}">
              <a16:creationId xmlns:a16="http://schemas.microsoft.com/office/drawing/2014/main" id="{76261A3C-C210-455D-A753-58889D51AF5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485" name="PoljeZBesedilom 2">
          <a:extLst>
            <a:ext uri="{FF2B5EF4-FFF2-40B4-BE49-F238E27FC236}">
              <a16:creationId xmlns:a16="http://schemas.microsoft.com/office/drawing/2014/main" id="{B91B2611-5150-4BD4-A913-1B9B2EAE352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486" name="PoljeZBesedilom 2">
          <a:extLst>
            <a:ext uri="{FF2B5EF4-FFF2-40B4-BE49-F238E27FC236}">
              <a16:creationId xmlns:a16="http://schemas.microsoft.com/office/drawing/2014/main" id="{16DBE07E-2D20-477F-86AF-5B4198E2A77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487" name="PoljeZBesedilom 2486">
          <a:extLst>
            <a:ext uri="{FF2B5EF4-FFF2-40B4-BE49-F238E27FC236}">
              <a16:creationId xmlns:a16="http://schemas.microsoft.com/office/drawing/2014/main" id="{402FED8E-AB1C-4A06-ACD8-616C5D5B61C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488" name="PoljeZBesedilom 2">
          <a:extLst>
            <a:ext uri="{FF2B5EF4-FFF2-40B4-BE49-F238E27FC236}">
              <a16:creationId xmlns:a16="http://schemas.microsoft.com/office/drawing/2014/main" id="{62EEE636-E02C-404E-BC96-48E8AD3E7E8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489" name="PoljeZBesedilom 2">
          <a:extLst>
            <a:ext uri="{FF2B5EF4-FFF2-40B4-BE49-F238E27FC236}">
              <a16:creationId xmlns:a16="http://schemas.microsoft.com/office/drawing/2014/main" id="{03B7792E-39D5-439B-B6FB-7883D1B6A6D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490" name="PoljeZBesedilom 2">
          <a:extLst>
            <a:ext uri="{FF2B5EF4-FFF2-40B4-BE49-F238E27FC236}">
              <a16:creationId xmlns:a16="http://schemas.microsoft.com/office/drawing/2014/main" id="{D2D65807-983C-4488-A37F-DDCC9349DB5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491" name="PoljeZBesedilom 2">
          <a:extLst>
            <a:ext uri="{FF2B5EF4-FFF2-40B4-BE49-F238E27FC236}">
              <a16:creationId xmlns:a16="http://schemas.microsoft.com/office/drawing/2014/main" id="{A88D1313-7A52-4F11-B2D1-B3DEA04A287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492" name="PoljeZBesedilom 2">
          <a:extLst>
            <a:ext uri="{FF2B5EF4-FFF2-40B4-BE49-F238E27FC236}">
              <a16:creationId xmlns:a16="http://schemas.microsoft.com/office/drawing/2014/main" id="{9BC4A749-78F7-4C3B-978A-308A23DEBDD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493" name="PoljeZBesedilom 2492">
          <a:extLst>
            <a:ext uri="{FF2B5EF4-FFF2-40B4-BE49-F238E27FC236}">
              <a16:creationId xmlns:a16="http://schemas.microsoft.com/office/drawing/2014/main" id="{4EBDA3C1-BD6E-4944-B24E-DEE69C73D4A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494" name="PoljeZBesedilom 2">
          <a:extLst>
            <a:ext uri="{FF2B5EF4-FFF2-40B4-BE49-F238E27FC236}">
              <a16:creationId xmlns:a16="http://schemas.microsoft.com/office/drawing/2014/main" id="{93FE4859-CFD6-4D79-B075-301187525BD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495" name="PoljeZBesedilom 2">
          <a:extLst>
            <a:ext uri="{FF2B5EF4-FFF2-40B4-BE49-F238E27FC236}">
              <a16:creationId xmlns:a16="http://schemas.microsoft.com/office/drawing/2014/main" id="{E4E85A3C-1802-4AF5-8C42-E95C607DE7F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496" name="PoljeZBesedilom 2">
          <a:extLst>
            <a:ext uri="{FF2B5EF4-FFF2-40B4-BE49-F238E27FC236}">
              <a16:creationId xmlns:a16="http://schemas.microsoft.com/office/drawing/2014/main" id="{EE05AF87-C66F-4C2C-88ED-FA4245051F7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497" name="PoljeZBesedilom 2">
          <a:extLst>
            <a:ext uri="{FF2B5EF4-FFF2-40B4-BE49-F238E27FC236}">
              <a16:creationId xmlns:a16="http://schemas.microsoft.com/office/drawing/2014/main" id="{AD15685E-145A-4E36-8EDE-6D4EEC721D6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498" name="PoljeZBesedilom 2">
          <a:extLst>
            <a:ext uri="{FF2B5EF4-FFF2-40B4-BE49-F238E27FC236}">
              <a16:creationId xmlns:a16="http://schemas.microsoft.com/office/drawing/2014/main" id="{FF3F6C56-C540-4F82-BD6F-EF7CC18DFEF4}"/>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499" name="PoljeZBesedilom 2498">
          <a:extLst>
            <a:ext uri="{FF2B5EF4-FFF2-40B4-BE49-F238E27FC236}">
              <a16:creationId xmlns:a16="http://schemas.microsoft.com/office/drawing/2014/main" id="{FDEB11D7-6A3B-4C42-A01C-541447DF9EB6}"/>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500" name="PoljeZBesedilom 2">
          <a:extLst>
            <a:ext uri="{FF2B5EF4-FFF2-40B4-BE49-F238E27FC236}">
              <a16:creationId xmlns:a16="http://schemas.microsoft.com/office/drawing/2014/main" id="{419E7BEC-7462-4963-97F5-5649C314BC44}"/>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501" name="PoljeZBesedilom 2">
          <a:extLst>
            <a:ext uri="{FF2B5EF4-FFF2-40B4-BE49-F238E27FC236}">
              <a16:creationId xmlns:a16="http://schemas.microsoft.com/office/drawing/2014/main" id="{257FF63F-496D-46E1-93A3-A1BDB8345B60}"/>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502" name="PoljeZBesedilom 2">
          <a:extLst>
            <a:ext uri="{FF2B5EF4-FFF2-40B4-BE49-F238E27FC236}">
              <a16:creationId xmlns:a16="http://schemas.microsoft.com/office/drawing/2014/main" id="{A7C6CCD8-5696-4283-AF60-33761DDBD044}"/>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503" name="PoljeZBesedilom 2">
          <a:extLst>
            <a:ext uri="{FF2B5EF4-FFF2-40B4-BE49-F238E27FC236}">
              <a16:creationId xmlns:a16="http://schemas.microsoft.com/office/drawing/2014/main" id="{1AB63575-A603-4E8D-925A-5647D4DC2DB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504" name="PoljeZBesedilom 2">
          <a:extLst>
            <a:ext uri="{FF2B5EF4-FFF2-40B4-BE49-F238E27FC236}">
              <a16:creationId xmlns:a16="http://schemas.microsoft.com/office/drawing/2014/main" id="{AF0AC316-5411-460E-BCED-DE6AF539870D}"/>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505" name="PoljeZBesedilom 2504">
          <a:extLst>
            <a:ext uri="{FF2B5EF4-FFF2-40B4-BE49-F238E27FC236}">
              <a16:creationId xmlns:a16="http://schemas.microsoft.com/office/drawing/2014/main" id="{1A70FEAA-2858-464B-8E62-D8D091E1F943}"/>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506" name="PoljeZBesedilom 2">
          <a:extLst>
            <a:ext uri="{FF2B5EF4-FFF2-40B4-BE49-F238E27FC236}">
              <a16:creationId xmlns:a16="http://schemas.microsoft.com/office/drawing/2014/main" id="{82C5822D-9836-4944-BE6E-144D74A32B91}"/>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507" name="PoljeZBesedilom 2">
          <a:extLst>
            <a:ext uri="{FF2B5EF4-FFF2-40B4-BE49-F238E27FC236}">
              <a16:creationId xmlns:a16="http://schemas.microsoft.com/office/drawing/2014/main" id="{7226EB59-8B24-41E0-8394-DFFDC9318918}"/>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508" name="PoljeZBesedilom 2">
          <a:extLst>
            <a:ext uri="{FF2B5EF4-FFF2-40B4-BE49-F238E27FC236}">
              <a16:creationId xmlns:a16="http://schemas.microsoft.com/office/drawing/2014/main" id="{32258909-E377-4B90-8D01-2B2461527002}"/>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509" name="PoljeZBesedilom 2">
          <a:extLst>
            <a:ext uri="{FF2B5EF4-FFF2-40B4-BE49-F238E27FC236}">
              <a16:creationId xmlns:a16="http://schemas.microsoft.com/office/drawing/2014/main" id="{D282D1ED-8583-4F47-90F0-20D342D5958C}"/>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2510" name="PoljeZBesedilom 2509">
          <a:extLst>
            <a:ext uri="{FF2B5EF4-FFF2-40B4-BE49-F238E27FC236}">
              <a16:creationId xmlns:a16="http://schemas.microsoft.com/office/drawing/2014/main" id="{DC2B7A17-0A50-4C2F-B29F-EE47D4B5B18D}"/>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2511" name="PoljeZBesedilom 2">
          <a:extLst>
            <a:ext uri="{FF2B5EF4-FFF2-40B4-BE49-F238E27FC236}">
              <a16:creationId xmlns:a16="http://schemas.microsoft.com/office/drawing/2014/main" id="{D6D6DD70-488B-4CAA-AA90-736438F469E9}"/>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2512" name="PoljeZBesedilom 2">
          <a:extLst>
            <a:ext uri="{FF2B5EF4-FFF2-40B4-BE49-F238E27FC236}">
              <a16:creationId xmlns:a16="http://schemas.microsoft.com/office/drawing/2014/main" id="{01EB4C47-A557-431F-9B18-393EF0501469}"/>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2513" name="PoljeZBesedilom 2">
          <a:extLst>
            <a:ext uri="{FF2B5EF4-FFF2-40B4-BE49-F238E27FC236}">
              <a16:creationId xmlns:a16="http://schemas.microsoft.com/office/drawing/2014/main" id="{E070F4E4-6936-4D60-99BD-8C2D4C5B1216}"/>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2514" name="PoljeZBesedilom 2">
          <a:extLst>
            <a:ext uri="{FF2B5EF4-FFF2-40B4-BE49-F238E27FC236}">
              <a16:creationId xmlns:a16="http://schemas.microsoft.com/office/drawing/2014/main" id="{A6B003A9-13F4-4175-8E53-DAF8A7CACE6C}"/>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515" name="PoljeZBesedilom 2">
          <a:extLst>
            <a:ext uri="{FF2B5EF4-FFF2-40B4-BE49-F238E27FC236}">
              <a16:creationId xmlns:a16="http://schemas.microsoft.com/office/drawing/2014/main" id="{67A6947F-D898-4B5F-8050-E79483A5F97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516" name="PoljeZBesedilom 2515">
          <a:extLst>
            <a:ext uri="{FF2B5EF4-FFF2-40B4-BE49-F238E27FC236}">
              <a16:creationId xmlns:a16="http://schemas.microsoft.com/office/drawing/2014/main" id="{732EE442-C454-4FC5-A33A-01D9AA025CD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517" name="PoljeZBesedilom 2">
          <a:extLst>
            <a:ext uri="{FF2B5EF4-FFF2-40B4-BE49-F238E27FC236}">
              <a16:creationId xmlns:a16="http://schemas.microsoft.com/office/drawing/2014/main" id="{723F5531-90FB-4D17-B598-64905158281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518" name="PoljeZBesedilom 2">
          <a:extLst>
            <a:ext uri="{FF2B5EF4-FFF2-40B4-BE49-F238E27FC236}">
              <a16:creationId xmlns:a16="http://schemas.microsoft.com/office/drawing/2014/main" id="{3E6F1F89-2BCE-46D1-82B7-607F4786BE2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519" name="PoljeZBesedilom 2">
          <a:extLst>
            <a:ext uri="{FF2B5EF4-FFF2-40B4-BE49-F238E27FC236}">
              <a16:creationId xmlns:a16="http://schemas.microsoft.com/office/drawing/2014/main" id="{EAE39274-3B94-4558-854D-A9A7E97994F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520" name="PoljeZBesedilom 2">
          <a:extLst>
            <a:ext uri="{FF2B5EF4-FFF2-40B4-BE49-F238E27FC236}">
              <a16:creationId xmlns:a16="http://schemas.microsoft.com/office/drawing/2014/main" id="{45BED6AD-63BF-4576-85EF-D2AFFDB8EF5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521" name="PoljeZBesedilom 2">
          <a:extLst>
            <a:ext uri="{FF2B5EF4-FFF2-40B4-BE49-F238E27FC236}">
              <a16:creationId xmlns:a16="http://schemas.microsoft.com/office/drawing/2014/main" id="{C91579C0-7356-41D8-882E-A05C63C1E73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522" name="PoljeZBesedilom 2521">
          <a:extLst>
            <a:ext uri="{FF2B5EF4-FFF2-40B4-BE49-F238E27FC236}">
              <a16:creationId xmlns:a16="http://schemas.microsoft.com/office/drawing/2014/main" id="{02D98C31-C21F-4073-9274-024F0B8E9C8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523" name="PoljeZBesedilom 2">
          <a:extLst>
            <a:ext uri="{FF2B5EF4-FFF2-40B4-BE49-F238E27FC236}">
              <a16:creationId xmlns:a16="http://schemas.microsoft.com/office/drawing/2014/main" id="{4D4C75D2-B22D-4468-857B-00FD6639418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524" name="PoljeZBesedilom 2">
          <a:extLst>
            <a:ext uri="{FF2B5EF4-FFF2-40B4-BE49-F238E27FC236}">
              <a16:creationId xmlns:a16="http://schemas.microsoft.com/office/drawing/2014/main" id="{369ED0B7-6089-4D8F-97E9-693C4DB9C45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525" name="PoljeZBesedilom 2">
          <a:extLst>
            <a:ext uri="{FF2B5EF4-FFF2-40B4-BE49-F238E27FC236}">
              <a16:creationId xmlns:a16="http://schemas.microsoft.com/office/drawing/2014/main" id="{5B86E5EB-B407-4728-A3CE-8916F2AC0F0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526" name="PoljeZBesedilom 2">
          <a:extLst>
            <a:ext uri="{FF2B5EF4-FFF2-40B4-BE49-F238E27FC236}">
              <a16:creationId xmlns:a16="http://schemas.microsoft.com/office/drawing/2014/main" id="{1DD3F66A-EF0C-494E-836C-CF3FCCEDB36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527" name="PoljeZBesedilom 2">
          <a:extLst>
            <a:ext uri="{FF2B5EF4-FFF2-40B4-BE49-F238E27FC236}">
              <a16:creationId xmlns:a16="http://schemas.microsoft.com/office/drawing/2014/main" id="{C88B357D-7974-4AAF-A922-C791788B476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528" name="PoljeZBesedilom 2527">
          <a:extLst>
            <a:ext uri="{FF2B5EF4-FFF2-40B4-BE49-F238E27FC236}">
              <a16:creationId xmlns:a16="http://schemas.microsoft.com/office/drawing/2014/main" id="{92FFB180-2988-4CA9-9210-7C9D136BE47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529" name="PoljeZBesedilom 2">
          <a:extLst>
            <a:ext uri="{FF2B5EF4-FFF2-40B4-BE49-F238E27FC236}">
              <a16:creationId xmlns:a16="http://schemas.microsoft.com/office/drawing/2014/main" id="{BC6F8978-3068-4433-985A-4376D4ECB8A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530" name="PoljeZBesedilom 2">
          <a:extLst>
            <a:ext uri="{FF2B5EF4-FFF2-40B4-BE49-F238E27FC236}">
              <a16:creationId xmlns:a16="http://schemas.microsoft.com/office/drawing/2014/main" id="{EF007487-0A1F-428E-8E88-972F68DB5AD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531" name="PoljeZBesedilom 2">
          <a:extLst>
            <a:ext uri="{FF2B5EF4-FFF2-40B4-BE49-F238E27FC236}">
              <a16:creationId xmlns:a16="http://schemas.microsoft.com/office/drawing/2014/main" id="{9F8C8733-91B9-4E40-AE49-3496D40AD2D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532" name="PoljeZBesedilom 2">
          <a:extLst>
            <a:ext uri="{FF2B5EF4-FFF2-40B4-BE49-F238E27FC236}">
              <a16:creationId xmlns:a16="http://schemas.microsoft.com/office/drawing/2014/main" id="{3C854F01-4F78-481C-90C1-514EFEF0944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533" name="PoljeZBesedilom 2">
          <a:extLst>
            <a:ext uri="{FF2B5EF4-FFF2-40B4-BE49-F238E27FC236}">
              <a16:creationId xmlns:a16="http://schemas.microsoft.com/office/drawing/2014/main" id="{D759FAA7-5759-4FC9-BBC6-7507193A8E2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534" name="PoljeZBesedilom 2533">
          <a:extLst>
            <a:ext uri="{FF2B5EF4-FFF2-40B4-BE49-F238E27FC236}">
              <a16:creationId xmlns:a16="http://schemas.microsoft.com/office/drawing/2014/main" id="{09A0C764-3155-4DFD-B261-40E97EF81A2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535" name="PoljeZBesedilom 2">
          <a:extLst>
            <a:ext uri="{FF2B5EF4-FFF2-40B4-BE49-F238E27FC236}">
              <a16:creationId xmlns:a16="http://schemas.microsoft.com/office/drawing/2014/main" id="{9693B878-E0CB-4D00-97D8-D5A1799B4B4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536" name="PoljeZBesedilom 2">
          <a:extLst>
            <a:ext uri="{FF2B5EF4-FFF2-40B4-BE49-F238E27FC236}">
              <a16:creationId xmlns:a16="http://schemas.microsoft.com/office/drawing/2014/main" id="{2EA4577B-A2A4-4B2F-9405-C8646F6654C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537" name="PoljeZBesedilom 2">
          <a:extLst>
            <a:ext uri="{FF2B5EF4-FFF2-40B4-BE49-F238E27FC236}">
              <a16:creationId xmlns:a16="http://schemas.microsoft.com/office/drawing/2014/main" id="{26F7610D-4163-4DF4-9511-2C301990E42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538" name="PoljeZBesedilom 2">
          <a:extLst>
            <a:ext uri="{FF2B5EF4-FFF2-40B4-BE49-F238E27FC236}">
              <a16:creationId xmlns:a16="http://schemas.microsoft.com/office/drawing/2014/main" id="{554E20AF-8D0B-4298-9A96-B42EB13FB17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539" name="PoljeZBesedilom 2">
          <a:extLst>
            <a:ext uri="{FF2B5EF4-FFF2-40B4-BE49-F238E27FC236}">
              <a16:creationId xmlns:a16="http://schemas.microsoft.com/office/drawing/2014/main" id="{308367BC-395C-4C1B-BB19-548E26B683D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540" name="PoljeZBesedilom 2539">
          <a:extLst>
            <a:ext uri="{FF2B5EF4-FFF2-40B4-BE49-F238E27FC236}">
              <a16:creationId xmlns:a16="http://schemas.microsoft.com/office/drawing/2014/main" id="{3E33AE67-BC28-4842-8C58-3C5F260CC03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541" name="PoljeZBesedilom 2">
          <a:extLst>
            <a:ext uri="{FF2B5EF4-FFF2-40B4-BE49-F238E27FC236}">
              <a16:creationId xmlns:a16="http://schemas.microsoft.com/office/drawing/2014/main" id="{869EE91A-479A-4537-B243-32378494EFD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542" name="PoljeZBesedilom 2">
          <a:extLst>
            <a:ext uri="{FF2B5EF4-FFF2-40B4-BE49-F238E27FC236}">
              <a16:creationId xmlns:a16="http://schemas.microsoft.com/office/drawing/2014/main" id="{9961D7C5-DBC4-49E4-B77B-95BBE56E8A8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543" name="PoljeZBesedilom 2">
          <a:extLst>
            <a:ext uri="{FF2B5EF4-FFF2-40B4-BE49-F238E27FC236}">
              <a16:creationId xmlns:a16="http://schemas.microsoft.com/office/drawing/2014/main" id="{18A48B82-28B7-4A51-912C-364B96A844C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544" name="PoljeZBesedilom 2">
          <a:extLst>
            <a:ext uri="{FF2B5EF4-FFF2-40B4-BE49-F238E27FC236}">
              <a16:creationId xmlns:a16="http://schemas.microsoft.com/office/drawing/2014/main" id="{24379D83-BDBB-48C2-AC25-B1FD15F23A3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545" name="PoljeZBesedilom 2">
          <a:extLst>
            <a:ext uri="{FF2B5EF4-FFF2-40B4-BE49-F238E27FC236}">
              <a16:creationId xmlns:a16="http://schemas.microsoft.com/office/drawing/2014/main" id="{261BDE45-C1D5-4B11-A0B8-49E5F548970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546" name="PoljeZBesedilom 2545">
          <a:extLst>
            <a:ext uri="{FF2B5EF4-FFF2-40B4-BE49-F238E27FC236}">
              <a16:creationId xmlns:a16="http://schemas.microsoft.com/office/drawing/2014/main" id="{FC8C9C97-010A-4658-B5D9-56D8BD5355D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547" name="PoljeZBesedilom 2">
          <a:extLst>
            <a:ext uri="{FF2B5EF4-FFF2-40B4-BE49-F238E27FC236}">
              <a16:creationId xmlns:a16="http://schemas.microsoft.com/office/drawing/2014/main" id="{C36ADA41-B468-40F6-B8D6-23F27A4130F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548" name="PoljeZBesedilom 2">
          <a:extLst>
            <a:ext uri="{FF2B5EF4-FFF2-40B4-BE49-F238E27FC236}">
              <a16:creationId xmlns:a16="http://schemas.microsoft.com/office/drawing/2014/main" id="{F5511CD6-8424-4D0E-995D-B1E0F97199B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549" name="PoljeZBesedilom 2">
          <a:extLst>
            <a:ext uri="{FF2B5EF4-FFF2-40B4-BE49-F238E27FC236}">
              <a16:creationId xmlns:a16="http://schemas.microsoft.com/office/drawing/2014/main" id="{FF3C210D-D2E6-4EC6-B6B9-4922C4C7BBB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550" name="PoljeZBesedilom 2">
          <a:extLst>
            <a:ext uri="{FF2B5EF4-FFF2-40B4-BE49-F238E27FC236}">
              <a16:creationId xmlns:a16="http://schemas.microsoft.com/office/drawing/2014/main" id="{E45CD968-B328-44D3-9830-BC916AE0D03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551" name="PoljeZBesedilom 2">
          <a:extLst>
            <a:ext uri="{FF2B5EF4-FFF2-40B4-BE49-F238E27FC236}">
              <a16:creationId xmlns:a16="http://schemas.microsoft.com/office/drawing/2014/main" id="{2BEE050A-4925-4F7E-B20A-DF3C1CCAEC6F}"/>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552" name="PoljeZBesedilom 2551">
          <a:extLst>
            <a:ext uri="{FF2B5EF4-FFF2-40B4-BE49-F238E27FC236}">
              <a16:creationId xmlns:a16="http://schemas.microsoft.com/office/drawing/2014/main" id="{32728FAC-102E-48B1-9FA3-B01AA1EE8024}"/>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553" name="PoljeZBesedilom 2">
          <a:extLst>
            <a:ext uri="{FF2B5EF4-FFF2-40B4-BE49-F238E27FC236}">
              <a16:creationId xmlns:a16="http://schemas.microsoft.com/office/drawing/2014/main" id="{ABA576B8-18FE-4BE9-BDD6-7E95A3F47DB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554" name="PoljeZBesedilom 2">
          <a:extLst>
            <a:ext uri="{FF2B5EF4-FFF2-40B4-BE49-F238E27FC236}">
              <a16:creationId xmlns:a16="http://schemas.microsoft.com/office/drawing/2014/main" id="{29ED5070-AFA3-4AB2-B4C0-D1EE8B0CF71D}"/>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555" name="PoljeZBesedilom 2">
          <a:extLst>
            <a:ext uri="{FF2B5EF4-FFF2-40B4-BE49-F238E27FC236}">
              <a16:creationId xmlns:a16="http://schemas.microsoft.com/office/drawing/2014/main" id="{AD14BF20-3FE3-4DD8-A69B-B34584CA8972}"/>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556" name="PoljeZBesedilom 2">
          <a:extLst>
            <a:ext uri="{FF2B5EF4-FFF2-40B4-BE49-F238E27FC236}">
              <a16:creationId xmlns:a16="http://schemas.microsoft.com/office/drawing/2014/main" id="{48415824-DBBD-4078-B7A6-580A7016F4E4}"/>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557" name="PoljeZBesedilom 2">
          <a:extLst>
            <a:ext uri="{FF2B5EF4-FFF2-40B4-BE49-F238E27FC236}">
              <a16:creationId xmlns:a16="http://schemas.microsoft.com/office/drawing/2014/main" id="{FDEC5DB6-3D52-4057-B9C0-A5190F331148}"/>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558" name="PoljeZBesedilom 2557">
          <a:extLst>
            <a:ext uri="{FF2B5EF4-FFF2-40B4-BE49-F238E27FC236}">
              <a16:creationId xmlns:a16="http://schemas.microsoft.com/office/drawing/2014/main" id="{FBAAAD2C-CA24-499C-BFE3-5D0D117A34BF}"/>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559" name="PoljeZBesedilom 2">
          <a:extLst>
            <a:ext uri="{FF2B5EF4-FFF2-40B4-BE49-F238E27FC236}">
              <a16:creationId xmlns:a16="http://schemas.microsoft.com/office/drawing/2014/main" id="{7394386A-CF59-473E-821F-D70C05F04A2C}"/>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560" name="PoljeZBesedilom 2">
          <a:extLst>
            <a:ext uri="{FF2B5EF4-FFF2-40B4-BE49-F238E27FC236}">
              <a16:creationId xmlns:a16="http://schemas.microsoft.com/office/drawing/2014/main" id="{1EFB60DA-AF9D-4381-AD71-4D0C841F39D3}"/>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561" name="PoljeZBesedilom 2">
          <a:extLst>
            <a:ext uri="{FF2B5EF4-FFF2-40B4-BE49-F238E27FC236}">
              <a16:creationId xmlns:a16="http://schemas.microsoft.com/office/drawing/2014/main" id="{20B965AB-1690-4CFA-A505-8F63B5411365}"/>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562" name="PoljeZBesedilom 2">
          <a:extLst>
            <a:ext uri="{FF2B5EF4-FFF2-40B4-BE49-F238E27FC236}">
              <a16:creationId xmlns:a16="http://schemas.microsoft.com/office/drawing/2014/main" id="{BDF39A66-D5E2-47F7-BB26-B8AB5A1E9857}"/>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2563" name="PoljeZBesedilom 2562">
          <a:extLst>
            <a:ext uri="{FF2B5EF4-FFF2-40B4-BE49-F238E27FC236}">
              <a16:creationId xmlns:a16="http://schemas.microsoft.com/office/drawing/2014/main" id="{FD662309-E694-4D23-92B0-5C486DE898E1}"/>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2564" name="PoljeZBesedilom 2">
          <a:extLst>
            <a:ext uri="{FF2B5EF4-FFF2-40B4-BE49-F238E27FC236}">
              <a16:creationId xmlns:a16="http://schemas.microsoft.com/office/drawing/2014/main" id="{55C0FF47-BC78-43B4-92E4-B3E4F52B5E2F}"/>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2565" name="PoljeZBesedilom 2">
          <a:extLst>
            <a:ext uri="{FF2B5EF4-FFF2-40B4-BE49-F238E27FC236}">
              <a16:creationId xmlns:a16="http://schemas.microsoft.com/office/drawing/2014/main" id="{8B9492AC-097D-419D-A12E-9E7D2A26B143}"/>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2566" name="PoljeZBesedilom 2">
          <a:extLst>
            <a:ext uri="{FF2B5EF4-FFF2-40B4-BE49-F238E27FC236}">
              <a16:creationId xmlns:a16="http://schemas.microsoft.com/office/drawing/2014/main" id="{A0D0A1B6-E9A9-4B05-96DF-EFB0645CF302}"/>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2567" name="PoljeZBesedilom 2">
          <a:extLst>
            <a:ext uri="{FF2B5EF4-FFF2-40B4-BE49-F238E27FC236}">
              <a16:creationId xmlns:a16="http://schemas.microsoft.com/office/drawing/2014/main" id="{0FAD468F-AE4B-4EFB-AA23-67D78C40B589}"/>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568" name="PoljeZBesedilom 2">
          <a:extLst>
            <a:ext uri="{FF2B5EF4-FFF2-40B4-BE49-F238E27FC236}">
              <a16:creationId xmlns:a16="http://schemas.microsoft.com/office/drawing/2014/main" id="{BB89C71E-35C6-461B-8FED-FA4E17D9035C}"/>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569" name="PoljeZBesedilom 2568">
          <a:extLst>
            <a:ext uri="{FF2B5EF4-FFF2-40B4-BE49-F238E27FC236}">
              <a16:creationId xmlns:a16="http://schemas.microsoft.com/office/drawing/2014/main" id="{B0CB2139-E87A-456E-8606-4F456F6435EE}"/>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570" name="PoljeZBesedilom 2">
          <a:extLst>
            <a:ext uri="{FF2B5EF4-FFF2-40B4-BE49-F238E27FC236}">
              <a16:creationId xmlns:a16="http://schemas.microsoft.com/office/drawing/2014/main" id="{03C5B74F-3FD3-4A10-ACF2-BB5F421F577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571" name="PoljeZBesedilom 2">
          <a:extLst>
            <a:ext uri="{FF2B5EF4-FFF2-40B4-BE49-F238E27FC236}">
              <a16:creationId xmlns:a16="http://schemas.microsoft.com/office/drawing/2014/main" id="{598DDF42-EBB3-4831-A279-3677AED1A7D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572" name="PoljeZBesedilom 2">
          <a:extLst>
            <a:ext uri="{FF2B5EF4-FFF2-40B4-BE49-F238E27FC236}">
              <a16:creationId xmlns:a16="http://schemas.microsoft.com/office/drawing/2014/main" id="{4664DB88-632E-4288-B430-D7E61FFD9873}"/>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573" name="PoljeZBesedilom 2">
          <a:extLst>
            <a:ext uri="{FF2B5EF4-FFF2-40B4-BE49-F238E27FC236}">
              <a16:creationId xmlns:a16="http://schemas.microsoft.com/office/drawing/2014/main" id="{247C4000-3C58-464A-A535-A65B23C2A8B1}"/>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574" name="PoljeZBesedilom 2">
          <a:extLst>
            <a:ext uri="{FF2B5EF4-FFF2-40B4-BE49-F238E27FC236}">
              <a16:creationId xmlns:a16="http://schemas.microsoft.com/office/drawing/2014/main" id="{03D6ADFF-475C-4FB5-A90B-70F649AB67B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575" name="PoljeZBesedilom 2574">
          <a:extLst>
            <a:ext uri="{FF2B5EF4-FFF2-40B4-BE49-F238E27FC236}">
              <a16:creationId xmlns:a16="http://schemas.microsoft.com/office/drawing/2014/main" id="{6DB2096B-3941-48EA-95FC-23849779920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576" name="PoljeZBesedilom 2">
          <a:extLst>
            <a:ext uri="{FF2B5EF4-FFF2-40B4-BE49-F238E27FC236}">
              <a16:creationId xmlns:a16="http://schemas.microsoft.com/office/drawing/2014/main" id="{F0B93791-3FA7-4E50-955F-B8F262B7A07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577" name="PoljeZBesedilom 2">
          <a:extLst>
            <a:ext uri="{FF2B5EF4-FFF2-40B4-BE49-F238E27FC236}">
              <a16:creationId xmlns:a16="http://schemas.microsoft.com/office/drawing/2014/main" id="{6FF00E92-D267-472E-BE7D-642A2F8C7A8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578" name="PoljeZBesedilom 2">
          <a:extLst>
            <a:ext uri="{FF2B5EF4-FFF2-40B4-BE49-F238E27FC236}">
              <a16:creationId xmlns:a16="http://schemas.microsoft.com/office/drawing/2014/main" id="{2AA8564E-DD05-4A5B-A18D-D918A6511F4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579" name="PoljeZBesedilom 2">
          <a:extLst>
            <a:ext uri="{FF2B5EF4-FFF2-40B4-BE49-F238E27FC236}">
              <a16:creationId xmlns:a16="http://schemas.microsoft.com/office/drawing/2014/main" id="{8362F1E4-7352-4FE3-9FCC-ECF134830B67}"/>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580" name="PoljeZBesedilom 2">
          <a:extLst>
            <a:ext uri="{FF2B5EF4-FFF2-40B4-BE49-F238E27FC236}">
              <a16:creationId xmlns:a16="http://schemas.microsoft.com/office/drawing/2014/main" id="{77CAB96A-E147-4792-9A7D-410E5EAE5F24}"/>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581" name="PoljeZBesedilom 2580">
          <a:extLst>
            <a:ext uri="{FF2B5EF4-FFF2-40B4-BE49-F238E27FC236}">
              <a16:creationId xmlns:a16="http://schemas.microsoft.com/office/drawing/2014/main" id="{193F9FD3-D077-4CF9-90F0-A57CB6EA6ABE}"/>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582" name="PoljeZBesedilom 2">
          <a:extLst>
            <a:ext uri="{FF2B5EF4-FFF2-40B4-BE49-F238E27FC236}">
              <a16:creationId xmlns:a16="http://schemas.microsoft.com/office/drawing/2014/main" id="{4D33E73B-6A33-477B-A5E3-938D4A8481F3}"/>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583" name="PoljeZBesedilom 2">
          <a:extLst>
            <a:ext uri="{FF2B5EF4-FFF2-40B4-BE49-F238E27FC236}">
              <a16:creationId xmlns:a16="http://schemas.microsoft.com/office/drawing/2014/main" id="{9908E533-9FF8-43FE-859E-0660266368D1}"/>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584" name="PoljeZBesedilom 2">
          <a:extLst>
            <a:ext uri="{FF2B5EF4-FFF2-40B4-BE49-F238E27FC236}">
              <a16:creationId xmlns:a16="http://schemas.microsoft.com/office/drawing/2014/main" id="{49E66470-98CC-4CF0-9D00-B0AF95E0708C}"/>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585" name="PoljeZBesedilom 2">
          <a:extLst>
            <a:ext uri="{FF2B5EF4-FFF2-40B4-BE49-F238E27FC236}">
              <a16:creationId xmlns:a16="http://schemas.microsoft.com/office/drawing/2014/main" id="{66829A46-DFC9-48A3-A878-2010D3E5142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586" name="PoljeZBesedilom 2">
          <a:extLst>
            <a:ext uri="{FF2B5EF4-FFF2-40B4-BE49-F238E27FC236}">
              <a16:creationId xmlns:a16="http://schemas.microsoft.com/office/drawing/2014/main" id="{F5C3E775-B6AB-4767-91E5-A3EFFF0E998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587" name="PoljeZBesedilom 2586">
          <a:extLst>
            <a:ext uri="{FF2B5EF4-FFF2-40B4-BE49-F238E27FC236}">
              <a16:creationId xmlns:a16="http://schemas.microsoft.com/office/drawing/2014/main" id="{00567377-907E-4A70-A9BB-975188FFEBD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588" name="PoljeZBesedilom 2">
          <a:extLst>
            <a:ext uri="{FF2B5EF4-FFF2-40B4-BE49-F238E27FC236}">
              <a16:creationId xmlns:a16="http://schemas.microsoft.com/office/drawing/2014/main" id="{90ECD734-2C8E-4661-9296-16F980354D74}"/>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589" name="PoljeZBesedilom 2">
          <a:extLst>
            <a:ext uri="{FF2B5EF4-FFF2-40B4-BE49-F238E27FC236}">
              <a16:creationId xmlns:a16="http://schemas.microsoft.com/office/drawing/2014/main" id="{C45DFB15-CB1B-46C8-B19E-46EE4B98CF5C}"/>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590" name="PoljeZBesedilom 2">
          <a:extLst>
            <a:ext uri="{FF2B5EF4-FFF2-40B4-BE49-F238E27FC236}">
              <a16:creationId xmlns:a16="http://schemas.microsoft.com/office/drawing/2014/main" id="{FB940A21-E1E5-464D-BC77-33B94B3C345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591" name="PoljeZBesedilom 2">
          <a:extLst>
            <a:ext uri="{FF2B5EF4-FFF2-40B4-BE49-F238E27FC236}">
              <a16:creationId xmlns:a16="http://schemas.microsoft.com/office/drawing/2014/main" id="{FDCAC3FA-9E41-4517-BA04-92FEEA6DA46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592" name="PoljeZBesedilom 2">
          <a:extLst>
            <a:ext uri="{FF2B5EF4-FFF2-40B4-BE49-F238E27FC236}">
              <a16:creationId xmlns:a16="http://schemas.microsoft.com/office/drawing/2014/main" id="{3087C578-9513-456A-B903-3A17365EAB1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593" name="PoljeZBesedilom 2592">
          <a:extLst>
            <a:ext uri="{FF2B5EF4-FFF2-40B4-BE49-F238E27FC236}">
              <a16:creationId xmlns:a16="http://schemas.microsoft.com/office/drawing/2014/main" id="{22B969F6-7D60-42E1-932C-EBFF4860C12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594" name="PoljeZBesedilom 2">
          <a:extLst>
            <a:ext uri="{FF2B5EF4-FFF2-40B4-BE49-F238E27FC236}">
              <a16:creationId xmlns:a16="http://schemas.microsoft.com/office/drawing/2014/main" id="{AD0FEEF2-E217-4298-B07D-208770566FB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595" name="PoljeZBesedilom 2">
          <a:extLst>
            <a:ext uri="{FF2B5EF4-FFF2-40B4-BE49-F238E27FC236}">
              <a16:creationId xmlns:a16="http://schemas.microsoft.com/office/drawing/2014/main" id="{1160E407-EB4C-48EB-BBFE-BB68A92D0CD3}"/>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596" name="PoljeZBesedilom 2">
          <a:extLst>
            <a:ext uri="{FF2B5EF4-FFF2-40B4-BE49-F238E27FC236}">
              <a16:creationId xmlns:a16="http://schemas.microsoft.com/office/drawing/2014/main" id="{0B6CD122-D67C-4721-BEDE-70B1C21954B1}"/>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597" name="PoljeZBesedilom 2">
          <a:extLst>
            <a:ext uri="{FF2B5EF4-FFF2-40B4-BE49-F238E27FC236}">
              <a16:creationId xmlns:a16="http://schemas.microsoft.com/office/drawing/2014/main" id="{8C4753B9-2D84-4CA6-AFCE-F2A920D4A0AC}"/>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598" name="PoljeZBesedilom 2">
          <a:extLst>
            <a:ext uri="{FF2B5EF4-FFF2-40B4-BE49-F238E27FC236}">
              <a16:creationId xmlns:a16="http://schemas.microsoft.com/office/drawing/2014/main" id="{B29BB40D-82F6-4FF6-802F-C22C49C0F7A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599" name="PoljeZBesedilom 2598">
          <a:extLst>
            <a:ext uri="{FF2B5EF4-FFF2-40B4-BE49-F238E27FC236}">
              <a16:creationId xmlns:a16="http://schemas.microsoft.com/office/drawing/2014/main" id="{60DCFEBF-29BA-473C-95F1-BD4DAC342B1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600" name="PoljeZBesedilom 2">
          <a:extLst>
            <a:ext uri="{FF2B5EF4-FFF2-40B4-BE49-F238E27FC236}">
              <a16:creationId xmlns:a16="http://schemas.microsoft.com/office/drawing/2014/main" id="{9ACE05FF-CAE1-4ECE-B854-F5F6206CF89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601" name="PoljeZBesedilom 2">
          <a:extLst>
            <a:ext uri="{FF2B5EF4-FFF2-40B4-BE49-F238E27FC236}">
              <a16:creationId xmlns:a16="http://schemas.microsoft.com/office/drawing/2014/main" id="{330D87E4-4F30-4FF4-B0D1-3B0F085A066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602" name="PoljeZBesedilom 2">
          <a:extLst>
            <a:ext uri="{FF2B5EF4-FFF2-40B4-BE49-F238E27FC236}">
              <a16:creationId xmlns:a16="http://schemas.microsoft.com/office/drawing/2014/main" id="{B1C9AAE9-0E32-4CE5-BE9A-0A6B903A2DA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603" name="PoljeZBesedilom 2">
          <a:extLst>
            <a:ext uri="{FF2B5EF4-FFF2-40B4-BE49-F238E27FC236}">
              <a16:creationId xmlns:a16="http://schemas.microsoft.com/office/drawing/2014/main" id="{B91E3CA5-83F0-4905-82C9-7D819BDC53E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604" name="PoljeZBesedilom 2">
          <a:extLst>
            <a:ext uri="{FF2B5EF4-FFF2-40B4-BE49-F238E27FC236}">
              <a16:creationId xmlns:a16="http://schemas.microsoft.com/office/drawing/2014/main" id="{3ADD6216-61AE-4730-AFAF-33EB3E6BA55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605" name="PoljeZBesedilom 2604">
          <a:extLst>
            <a:ext uri="{FF2B5EF4-FFF2-40B4-BE49-F238E27FC236}">
              <a16:creationId xmlns:a16="http://schemas.microsoft.com/office/drawing/2014/main" id="{34120AFD-30B8-4E9C-A862-E86860AD656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606" name="PoljeZBesedilom 2">
          <a:extLst>
            <a:ext uri="{FF2B5EF4-FFF2-40B4-BE49-F238E27FC236}">
              <a16:creationId xmlns:a16="http://schemas.microsoft.com/office/drawing/2014/main" id="{808A4BB7-E0E5-4907-A1A4-911FDD970E9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607" name="PoljeZBesedilom 2">
          <a:extLst>
            <a:ext uri="{FF2B5EF4-FFF2-40B4-BE49-F238E27FC236}">
              <a16:creationId xmlns:a16="http://schemas.microsoft.com/office/drawing/2014/main" id="{CF2F565D-8A04-4086-9EB7-2C495F186BA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608" name="PoljeZBesedilom 2">
          <a:extLst>
            <a:ext uri="{FF2B5EF4-FFF2-40B4-BE49-F238E27FC236}">
              <a16:creationId xmlns:a16="http://schemas.microsoft.com/office/drawing/2014/main" id="{61791828-BF0C-4240-9D3F-8752FB6EEC0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609" name="PoljeZBesedilom 2">
          <a:extLst>
            <a:ext uri="{FF2B5EF4-FFF2-40B4-BE49-F238E27FC236}">
              <a16:creationId xmlns:a16="http://schemas.microsoft.com/office/drawing/2014/main" id="{7A36BF7C-78B3-4942-BE23-8F38D4B8086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610" name="PoljeZBesedilom 2">
          <a:extLst>
            <a:ext uri="{FF2B5EF4-FFF2-40B4-BE49-F238E27FC236}">
              <a16:creationId xmlns:a16="http://schemas.microsoft.com/office/drawing/2014/main" id="{9D23D224-D6BB-471C-9336-7E90FB2B280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611" name="PoljeZBesedilom 2610">
          <a:extLst>
            <a:ext uri="{FF2B5EF4-FFF2-40B4-BE49-F238E27FC236}">
              <a16:creationId xmlns:a16="http://schemas.microsoft.com/office/drawing/2014/main" id="{1D64931B-60B6-4529-B133-68F8A84F611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612" name="PoljeZBesedilom 2">
          <a:extLst>
            <a:ext uri="{FF2B5EF4-FFF2-40B4-BE49-F238E27FC236}">
              <a16:creationId xmlns:a16="http://schemas.microsoft.com/office/drawing/2014/main" id="{4FC28815-19FA-44BB-8D38-3330519CDB4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613" name="PoljeZBesedilom 2">
          <a:extLst>
            <a:ext uri="{FF2B5EF4-FFF2-40B4-BE49-F238E27FC236}">
              <a16:creationId xmlns:a16="http://schemas.microsoft.com/office/drawing/2014/main" id="{34D51292-4C2D-4D47-93B9-8DEA491CDF4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614" name="PoljeZBesedilom 2">
          <a:extLst>
            <a:ext uri="{FF2B5EF4-FFF2-40B4-BE49-F238E27FC236}">
              <a16:creationId xmlns:a16="http://schemas.microsoft.com/office/drawing/2014/main" id="{D34F5C64-534F-4BE5-AABB-3B589213069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615" name="PoljeZBesedilom 2">
          <a:extLst>
            <a:ext uri="{FF2B5EF4-FFF2-40B4-BE49-F238E27FC236}">
              <a16:creationId xmlns:a16="http://schemas.microsoft.com/office/drawing/2014/main" id="{5568807B-66B4-48ED-A6AC-7810B530BF4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616" name="PoljeZBesedilom 2">
          <a:extLst>
            <a:ext uri="{FF2B5EF4-FFF2-40B4-BE49-F238E27FC236}">
              <a16:creationId xmlns:a16="http://schemas.microsoft.com/office/drawing/2014/main" id="{02887FC2-2F65-4FA8-A935-FE1274F2864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617" name="PoljeZBesedilom 2616">
          <a:extLst>
            <a:ext uri="{FF2B5EF4-FFF2-40B4-BE49-F238E27FC236}">
              <a16:creationId xmlns:a16="http://schemas.microsoft.com/office/drawing/2014/main" id="{76CED464-5877-4210-80A8-E0721924B27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618" name="PoljeZBesedilom 2">
          <a:extLst>
            <a:ext uri="{FF2B5EF4-FFF2-40B4-BE49-F238E27FC236}">
              <a16:creationId xmlns:a16="http://schemas.microsoft.com/office/drawing/2014/main" id="{BD2B4AF7-1A70-4FFE-936B-B563FACFBFE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619" name="PoljeZBesedilom 2">
          <a:extLst>
            <a:ext uri="{FF2B5EF4-FFF2-40B4-BE49-F238E27FC236}">
              <a16:creationId xmlns:a16="http://schemas.microsoft.com/office/drawing/2014/main" id="{517BFC11-8774-4A26-A714-3970FF9B4D3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620" name="PoljeZBesedilom 2">
          <a:extLst>
            <a:ext uri="{FF2B5EF4-FFF2-40B4-BE49-F238E27FC236}">
              <a16:creationId xmlns:a16="http://schemas.microsoft.com/office/drawing/2014/main" id="{53211D62-B94B-4563-A6EF-24CD057346F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621" name="PoljeZBesedilom 2">
          <a:extLst>
            <a:ext uri="{FF2B5EF4-FFF2-40B4-BE49-F238E27FC236}">
              <a16:creationId xmlns:a16="http://schemas.microsoft.com/office/drawing/2014/main" id="{1EAE7CAD-FBB9-4878-8D51-DAD74C0894C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622" name="PoljeZBesedilom 2621">
          <a:extLst>
            <a:ext uri="{FF2B5EF4-FFF2-40B4-BE49-F238E27FC236}">
              <a16:creationId xmlns:a16="http://schemas.microsoft.com/office/drawing/2014/main" id="{A2A1ADBC-E40A-41CD-9139-842351E58638}"/>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623" name="PoljeZBesedilom 2">
          <a:extLst>
            <a:ext uri="{FF2B5EF4-FFF2-40B4-BE49-F238E27FC236}">
              <a16:creationId xmlns:a16="http://schemas.microsoft.com/office/drawing/2014/main" id="{60E437A5-FD38-4FF1-A785-88304A4ED209}"/>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624" name="PoljeZBesedilom 2">
          <a:extLst>
            <a:ext uri="{FF2B5EF4-FFF2-40B4-BE49-F238E27FC236}">
              <a16:creationId xmlns:a16="http://schemas.microsoft.com/office/drawing/2014/main" id="{8BFD82B7-7FB6-4E04-ADD2-230280DE81E3}"/>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625" name="PoljeZBesedilom 2">
          <a:extLst>
            <a:ext uri="{FF2B5EF4-FFF2-40B4-BE49-F238E27FC236}">
              <a16:creationId xmlns:a16="http://schemas.microsoft.com/office/drawing/2014/main" id="{5935E718-EA3A-48C3-8828-EBB31C59014F}"/>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626" name="PoljeZBesedilom 2">
          <a:extLst>
            <a:ext uri="{FF2B5EF4-FFF2-40B4-BE49-F238E27FC236}">
              <a16:creationId xmlns:a16="http://schemas.microsoft.com/office/drawing/2014/main" id="{7FC785C9-AEF1-4C6A-B9FC-D1A1B9F7A04E}"/>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627" name="PoljeZBesedilom 2">
          <a:extLst>
            <a:ext uri="{FF2B5EF4-FFF2-40B4-BE49-F238E27FC236}">
              <a16:creationId xmlns:a16="http://schemas.microsoft.com/office/drawing/2014/main" id="{AB9AD9F8-6E10-4F86-B266-F12C692BC5C1}"/>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628" name="PoljeZBesedilom 2627">
          <a:extLst>
            <a:ext uri="{FF2B5EF4-FFF2-40B4-BE49-F238E27FC236}">
              <a16:creationId xmlns:a16="http://schemas.microsoft.com/office/drawing/2014/main" id="{760665CB-3F18-43EA-B114-CA8729A0E6CE}"/>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629" name="PoljeZBesedilom 2">
          <a:extLst>
            <a:ext uri="{FF2B5EF4-FFF2-40B4-BE49-F238E27FC236}">
              <a16:creationId xmlns:a16="http://schemas.microsoft.com/office/drawing/2014/main" id="{29F70916-9ABC-4BA8-9EA6-ECC1CB5866B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630" name="PoljeZBesedilom 2">
          <a:extLst>
            <a:ext uri="{FF2B5EF4-FFF2-40B4-BE49-F238E27FC236}">
              <a16:creationId xmlns:a16="http://schemas.microsoft.com/office/drawing/2014/main" id="{162D8810-FDED-4278-97F3-DECB74252E9C}"/>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631" name="PoljeZBesedilom 2">
          <a:extLst>
            <a:ext uri="{FF2B5EF4-FFF2-40B4-BE49-F238E27FC236}">
              <a16:creationId xmlns:a16="http://schemas.microsoft.com/office/drawing/2014/main" id="{EE7A82AB-E8C3-4F89-B414-6310F449933A}"/>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632" name="PoljeZBesedilom 2">
          <a:extLst>
            <a:ext uri="{FF2B5EF4-FFF2-40B4-BE49-F238E27FC236}">
              <a16:creationId xmlns:a16="http://schemas.microsoft.com/office/drawing/2014/main" id="{F36B495E-93F0-4B83-B7A0-6757F1236E6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633" name="PoljeZBesedilom 2">
          <a:extLst>
            <a:ext uri="{FF2B5EF4-FFF2-40B4-BE49-F238E27FC236}">
              <a16:creationId xmlns:a16="http://schemas.microsoft.com/office/drawing/2014/main" id="{12AB4DFD-AB3B-4160-99D7-795360F9B73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634" name="PoljeZBesedilom 2633">
          <a:extLst>
            <a:ext uri="{FF2B5EF4-FFF2-40B4-BE49-F238E27FC236}">
              <a16:creationId xmlns:a16="http://schemas.microsoft.com/office/drawing/2014/main" id="{DBAF9032-72F2-49F4-BA56-6A687906E89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635" name="PoljeZBesedilom 2">
          <a:extLst>
            <a:ext uri="{FF2B5EF4-FFF2-40B4-BE49-F238E27FC236}">
              <a16:creationId xmlns:a16="http://schemas.microsoft.com/office/drawing/2014/main" id="{57553EB8-4E3E-440C-B954-1F261A7CFCB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636" name="PoljeZBesedilom 2">
          <a:extLst>
            <a:ext uri="{FF2B5EF4-FFF2-40B4-BE49-F238E27FC236}">
              <a16:creationId xmlns:a16="http://schemas.microsoft.com/office/drawing/2014/main" id="{7C2C68C9-F659-434D-AC4A-82F2A557BAC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637" name="PoljeZBesedilom 2">
          <a:extLst>
            <a:ext uri="{FF2B5EF4-FFF2-40B4-BE49-F238E27FC236}">
              <a16:creationId xmlns:a16="http://schemas.microsoft.com/office/drawing/2014/main" id="{4CE462DC-CC6C-428E-B76B-C08174A30A9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638" name="PoljeZBesedilom 2">
          <a:extLst>
            <a:ext uri="{FF2B5EF4-FFF2-40B4-BE49-F238E27FC236}">
              <a16:creationId xmlns:a16="http://schemas.microsoft.com/office/drawing/2014/main" id="{F62D81EF-4802-430F-9C45-CDDDEC61937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639" name="PoljeZBesedilom 2">
          <a:extLst>
            <a:ext uri="{FF2B5EF4-FFF2-40B4-BE49-F238E27FC236}">
              <a16:creationId xmlns:a16="http://schemas.microsoft.com/office/drawing/2014/main" id="{402121A2-68A6-47CC-8996-2469F4F5737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640" name="PoljeZBesedilom 2639">
          <a:extLst>
            <a:ext uri="{FF2B5EF4-FFF2-40B4-BE49-F238E27FC236}">
              <a16:creationId xmlns:a16="http://schemas.microsoft.com/office/drawing/2014/main" id="{364AD909-E3C9-4BF4-B2A0-D4DC5CC9C10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641" name="PoljeZBesedilom 2">
          <a:extLst>
            <a:ext uri="{FF2B5EF4-FFF2-40B4-BE49-F238E27FC236}">
              <a16:creationId xmlns:a16="http://schemas.microsoft.com/office/drawing/2014/main" id="{80C39BF6-5529-4CED-9723-A9478C4B239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642" name="PoljeZBesedilom 2">
          <a:extLst>
            <a:ext uri="{FF2B5EF4-FFF2-40B4-BE49-F238E27FC236}">
              <a16:creationId xmlns:a16="http://schemas.microsoft.com/office/drawing/2014/main" id="{2464B69F-D2FD-48B8-996A-6CAB9AA2499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643" name="PoljeZBesedilom 2">
          <a:extLst>
            <a:ext uri="{FF2B5EF4-FFF2-40B4-BE49-F238E27FC236}">
              <a16:creationId xmlns:a16="http://schemas.microsoft.com/office/drawing/2014/main" id="{FAEF95C9-B4D9-429D-94F7-105E365D31C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644" name="PoljeZBesedilom 2">
          <a:extLst>
            <a:ext uri="{FF2B5EF4-FFF2-40B4-BE49-F238E27FC236}">
              <a16:creationId xmlns:a16="http://schemas.microsoft.com/office/drawing/2014/main" id="{F03CF38F-F0C6-41B0-A23C-16EB7F4BA2E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645" name="PoljeZBesedilom 2">
          <a:extLst>
            <a:ext uri="{FF2B5EF4-FFF2-40B4-BE49-F238E27FC236}">
              <a16:creationId xmlns:a16="http://schemas.microsoft.com/office/drawing/2014/main" id="{9C2CD2AA-C83F-4EC9-A464-F10D86E900BE}"/>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646" name="PoljeZBesedilom 2645">
          <a:extLst>
            <a:ext uri="{FF2B5EF4-FFF2-40B4-BE49-F238E27FC236}">
              <a16:creationId xmlns:a16="http://schemas.microsoft.com/office/drawing/2014/main" id="{6A277596-C445-432F-BD81-8DD7575406B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647" name="PoljeZBesedilom 2">
          <a:extLst>
            <a:ext uri="{FF2B5EF4-FFF2-40B4-BE49-F238E27FC236}">
              <a16:creationId xmlns:a16="http://schemas.microsoft.com/office/drawing/2014/main" id="{128D1699-FD73-4C82-A247-6EA30A8D5FE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648" name="PoljeZBesedilom 2">
          <a:extLst>
            <a:ext uri="{FF2B5EF4-FFF2-40B4-BE49-F238E27FC236}">
              <a16:creationId xmlns:a16="http://schemas.microsoft.com/office/drawing/2014/main" id="{49D81419-4784-406B-A4D1-B0C4AE4F075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649" name="PoljeZBesedilom 2">
          <a:extLst>
            <a:ext uri="{FF2B5EF4-FFF2-40B4-BE49-F238E27FC236}">
              <a16:creationId xmlns:a16="http://schemas.microsoft.com/office/drawing/2014/main" id="{96982A65-00C4-42CD-A712-A951C8006A4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650" name="PoljeZBesedilom 2">
          <a:extLst>
            <a:ext uri="{FF2B5EF4-FFF2-40B4-BE49-F238E27FC236}">
              <a16:creationId xmlns:a16="http://schemas.microsoft.com/office/drawing/2014/main" id="{886B5E81-D488-40D9-AE52-9130D6FFC44E}"/>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651" name="PoljeZBesedilom 2">
          <a:extLst>
            <a:ext uri="{FF2B5EF4-FFF2-40B4-BE49-F238E27FC236}">
              <a16:creationId xmlns:a16="http://schemas.microsoft.com/office/drawing/2014/main" id="{CFCB7128-26C9-4FC5-9332-8D30150AE7A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652" name="PoljeZBesedilom 2651">
          <a:extLst>
            <a:ext uri="{FF2B5EF4-FFF2-40B4-BE49-F238E27FC236}">
              <a16:creationId xmlns:a16="http://schemas.microsoft.com/office/drawing/2014/main" id="{5FB0E12D-4270-40D9-A603-37CCD8A7BAB6}"/>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653" name="PoljeZBesedilom 2">
          <a:extLst>
            <a:ext uri="{FF2B5EF4-FFF2-40B4-BE49-F238E27FC236}">
              <a16:creationId xmlns:a16="http://schemas.microsoft.com/office/drawing/2014/main" id="{68E48BF6-3DF1-4CA5-8B4E-A9DCA67F0BC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654" name="PoljeZBesedilom 2">
          <a:extLst>
            <a:ext uri="{FF2B5EF4-FFF2-40B4-BE49-F238E27FC236}">
              <a16:creationId xmlns:a16="http://schemas.microsoft.com/office/drawing/2014/main" id="{176C5281-3A52-4246-8C5B-FED5F457515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655" name="PoljeZBesedilom 2">
          <a:extLst>
            <a:ext uri="{FF2B5EF4-FFF2-40B4-BE49-F238E27FC236}">
              <a16:creationId xmlns:a16="http://schemas.microsoft.com/office/drawing/2014/main" id="{B3E3577C-397D-46D1-B8AB-712262601FD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656" name="PoljeZBesedilom 2">
          <a:extLst>
            <a:ext uri="{FF2B5EF4-FFF2-40B4-BE49-F238E27FC236}">
              <a16:creationId xmlns:a16="http://schemas.microsoft.com/office/drawing/2014/main" id="{211E24F7-441B-4320-B339-6B1B57ABFFE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657" name="PoljeZBesedilom 2656">
          <a:extLst>
            <a:ext uri="{FF2B5EF4-FFF2-40B4-BE49-F238E27FC236}">
              <a16:creationId xmlns:a16="http://schemas.microsoft.com/office/drawing/2014/main" id="{13BAC94C-386F-4BB8-928A-ACDF96A39599}"/>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658" name="PoljeZBesedilom 2">
          <a:extLst>
            <a:ext uri="{FF2B5EF4-FFF2-40B4-BE49-F238E27FC236}">
              <a16:creationId xmlns:a16="http://schemas.microsoft.com/office/drawing/2014/main" id="{2DBD37EB-6439-4842-8196-036BB6944ECE}"/>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659" name="PoljeZBesedilom 2">
          <a:extLst>
            <a:ext uri="{FF2B5EF4-FFF2-40B4-BE49-F238E27FC236}">
              <a16:creationId xmlns:a16="http://schemas.microsoft.com/office/drawing/2014/main" id="{C97135A8-E51B-40EE-9D54-C144A7AAA6D7}"/>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660" name="PoljeZBesedilom 2">
          <a:extLst>
            <a:ext uri="{FF2B5EF4-FFF2-40B4-BE49-F238E27FC236}">
              <a16:creationId xmlns:a16="http://schemas.microsoft.com/office/drawing/2014/main" id="{6220965C-F3C2-4219-9323-F88FAAA82132}"/>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661" name="PoljeZBesedilom 2">
          <a:extLst>
            <a:ext uri="{FF2B5EF4-FFF2-40B4-BE49-F238E27FC236}">
              <a16:creationId xmlns:a16="http://schemas.microsoft.com/office/drawing/2014/main" id="{F310DFD7-03C0-45CC-8E9D-8AE7D8FC655E}"/>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662" name="PoljeZBesedilom 2">
          <a:extLst>
            <a:ext uri="{FF2B5EF4-FFF2-40B4-BE49-F238E27FC236}">
              <a16:creationId xmlns:a16="http://schemas.microsoft.com/office/drawing/2014/main" id="{688E2E3C-7302-4027-A9E2-C038D6B7D98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663" name="PoljeZBesedilom 2662">
          <a:extLst>
            <a:ext uri="{FF2B5EF4-FFF2-40B4-BE49-F238E27FC236}">
              <a16:creationId xmlns:a16="http://schemas.microsoft.com/office/drawing/2014/main" id="{47C6E18C-49E4-47C1-B943-A06B0782917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664" name="PoljeZBesedilom 2">
          <a:extLst>
            <a:ext uri="{FF2B5EF4-FFF2-40B4-BE49-F238E27FC236}">
              <a16:creationId xmlns:a16="http://schemas.microsoft.com/office/drawing/2014/main" id="{D77E4F04-3BDE-4CA6-BF82-A1D929BBF70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665" name="PoljeZBesedilom 2">
          <a:extLst>
            <a:ext uri="{FF2B5EF4-FFF2-40B4-BE49-F238E27FC236}">
              <a16:creationId xmlns:a16="http://schemas.microsoft.com/office/drawing/2014/main" id="{A64F40D9-C1D1-4D45-B983-E36B6312ADB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666" name="PoljeZBesedilom 2">
          <a:extLst>
            <a:ext uri="{FF2B5EF4-FFF2-40B4-BE49-F238E27FC236}">
              <a16:creationId xmlns:a16="http://schemas.microsoft.com/office/drawing/2014/main" id="{E4893195-59CB-4317-A1CA-320EC2AE73D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667" name="PoljeZBesedilom 2">
          <a:extLst>
            <a:ext uri="{FF2B5EF4-FFF2-40B4-BE49-F238E27FC236}">
              <a16:creationId xmlns:a16="http://schemas.microsoft.com/office/drawing/2014/main" id="{DBD88C86-8091-4B72-9E66-37C47409524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668" name="PoljeZBesedilom 2">
          <a:extLst>
            <a:ext uri="{FF2B5EF4-FFF2-40B4-BE49-F238E27FC236}">
              <a16:creationId xmlns:a16="http://schemas.microsoft.com/office/drawing/2014/main" id="{1106BCBC-0A54-4982-AED8-756AB062B2A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669" name="PoljeZBesedilom 2668">
          <a:extLst>
            <a:ext uri="{FF2B5EF4-FFF2-40B4-BE49-F238E27FC236}">
              <a16:creationId xmlns:a16="http://schemas.microsoft.com/office/drawing/2014/main" id="{BDA74AD8-774D-40FA-8F21-9E4742A15BB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670" name="PoljeZBesedilom 2">
          <a:extLst>
            <a:ext uri="{FF2B5EF4-FFF2-40B4-BE49-F238E27FC236}">
              <a16:creationId xmlns:a16="http://schemas.microsoft.com/office/drawing/2014/main" id="{2991E25C-EB74-4BCB-9650-1DB6C232522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671" name="PoljeZBesedilom 2">
          <a:extLst>
            <a:ext uri="{FF2B5EF4-FFF2-40B4-BE49-F238E27FC236}">
              <a16:creationId xmlns:a16="http://schemas.microsoft.com/office/drawing/2014/main" id="{3CAD02F4-FC8F-4321-AC68-22111F79397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672" name="PoljeZBesedilom 2">
          <a:extLst>
            <a:ext uri="{FF2B5EF4-FFF2-40B4-BE49-F238E27FC236}">
              <a16:creationId xmlns:a16="http://schemas.microsoft.com/office/drawing/2014/main" id="{3E0930AA-9505-4793-9149-BDB3A3F45B2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673" name="PoljeZBesedilom 2">
          <a:extLst>
            <a:ext uri="{FF2B5EF4-FFF2-40B4-BE49-F238E27FC236}">
              <a16:creationId xmlns:a16="http://schemas.microsoft.com/office/drawing/2014/main" id="{E183962C-FFB4-4BFE-9334-7CEC80235E7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674" name="PoljeZBesedilom 2">
          <a:extLst>
            <a:ext uri="{FF2B5EF4-FFF2-40B4-BE49-F238E27FC236}">
              <a16:creationId xmlns:a16="http://schemas.microsoft.com/office/drawing/2014/main" id="{02B52D13-A98B-4849-B55B-EEC311FACEA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675" name="PoljeZBesedilom 2674">
          <a:extLst>
            <a:ext uri="{FF2B5EF4-FFF2-40B4-BE49-F238E27FC236}">
              <a16:creationId xmlns:a16="http://schemas.microsoft.com/office/drawing/2014/main" id="{8DF7140D-7649-4E77-9FCB-B70AD86B233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676" name="PoljeZBesedilom 2">
          <a:extLst>
            <a:ext uri="{FF2B5EF4-FFF2-40B4-BE49-F238E27FC236}">
              <a16:creationId xmlns:a16="http://schemas.microsoft.com/office/drawing/2014/main" id="{CA038296-DA32-4148-A6DB-4F727E1644C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677" name="PoljeZBesedilom 2">
          <a:extLst>
            <a:ext uri="{FF2B5EF4-FFF2-40B4-BE49-F238E27FC236}">
              <a16:creationId xmlns:a16="http://schemas.microsoft.com/office/drawing/2014/main" id="{AFBD84DD-DFAE-40E0-8485-D875A72D934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678" name="PoljeZBesedilom 2">
          <a:extLst>
            <a:ext uri="{FF2B5EF4-FFF2-40B4-BE49-F238E27FC236}">
              <a16:creationId xmlns:a16="http://schemas.microsoft.com/office/drawing/2014/main" id="{934D6F94-033E-43BB-BA96-CC74D80B318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679" name="PoljeZBesedilom 2">
          <a:extLst>
            <a:ext uri="{FF2B5EF4-FFF2-40B4-BE49-F238E27FC236}">
              <a16:creationId xmlns:a16="http://schemas.microsoft.com/office/drawing/2014/main" id="{FFCC9A2A-6B37-418A-8403-BA0A7211E91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680" name="PoljeZBesedilom 2">
          <a:extLst>
            <a:ext uri="{FF2B5EF4-FFF2-40B4-BE49-F238E27FC236}">
              <a16:creationId xmlns:a16="http://schemas.microsoft.com/office/drawing/2014/main" id="{5ABC9778-5668-4406-924E-7B96B8B0190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681" name="PoljeZBesedilom 2680">
          <a:extLst>
            <a:ext uri="{FF2B5EF4-FFF2-40B4-BE49-F238E27FC236}">
              <a16:creationId xmlns:a16="http://schemas.microsoft.com/office/drawing/2014/main" id="{E97AC41F-5E9E-4CAB-8BD8-AC3363C5A06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682" name="PoljeZBesedilom 2">
          <a:extLst>
            <a:ext uri="{FF2B5EF4-FFF2-40B4-BE49-F238E27FC236}">
              <a16:creationId xmlns:a16="http://schemas.microsoft.com/office/drawing/2014/main" id="{00C3FD8D-927D-407B-B081-A3DBFDFD085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683" name="PoljeZBesedilom 2">
          <a:extLst>
            <a:ext uri="{FF2B5EF4-FFF2-40B4-BE49-F238E27FC236}">
              <a16:creationId xmlns:a16="http://schemas.microsoft.com/office/drawing/2014/main" id="{B02EC0B5-70B3-438C-8019-C53E86609E5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684" name="PoljeZBesedilom 2">
          <a:extLst>
            <a:ext uri="{FF2B5EF4-FFF2-40B4-BE49-F238E27FC236}">
              <a16:creationId xmlns:a16="http://schemas.microsoft.com/office/drawing/2014/main" id="{FA403683-2C40-4D8D-BE93-DA2BD621461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685" name="PoljeZBesedilom 2">
          <a:extLst>
            <a:ext uri="{FF2B5EF4-FFF2-40B4-BE49-F238E27FC236}">
              <a16:creationId xmlns:a16="http://schemas.microsoft.com/office/drawing/2014/main" id="{D63EAB47-CA60-4FD2-8084-B359BBAF0C3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686" name="PoljeZBesedilom 2">
          <a:extLst>
            <a:ext uri="{FF2B5EF4-FFF2-40B4-BE49-F238E27FC236}">
              <a16:creationId xmlns:a16="http://schemas.microsoft.com/office/drawing/2014/main" id="{02A71915-6B4E-44D5-96B2-2BDFE3215AF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687" name="PoljeZBesedilom 2686">
          <a:extLst>
            <a:ext uri="{FF2B5EF4-FFF2-40B4-BE49-F238E27FC236}">
              <a16:creationId xmlns:a16="http://schemas.microsoft.com/office/drawing/2014/main" id="{A141B5A2-4F5E-4842-8C7E-C06D001719A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688" name="PoljeZBesedilom 2">
          <a:extLst>
            <a:ext uri="{FF2B5EF4-FFF2-40B4-BE49-F238E27FC236}">
              <a16:creationId xmlns:a16="http://schemas.microsoft.com/office/drawing/2014/main" id="{0A2D2D05-DCA8-4A83-AE3E-E83C0DE5867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689" name="PoljeZBesedilom 2">
          <a:extLst>
            <a:ext uri="{FF2B5EF4-FFF2-40B4-BE49-F238E27FC236}">
              <a16:creationId xmlns:a16="http://schemas.microsoft.com/office/drawing/2014/main" id="{26259C0F-C494-49B9-A0A3-4F641F3284A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690" name="PoljeZBesedilom 2">
          <a:extLst>
            <a:ext uri="{FF2B5EF4-FFF2-40B4-BE49-F238E27FC236}">
              <a16:creationId xmlns:a16="http://schemas.microsoft.com/office/drawing/2014/main" id="{4AC68A9B-301E-4BAF-8FE3-E1DF1709B61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691" name="PoljeZBesedilom 2">
          <a:extLst>
            <a:ext uri="{FF2B5EF4-FFF2-40B4-BE49-F238E27FC236}">
              <a16:creationId xmlns:a16="http://schemas.microsoft.com/office/drawing/2014/main" id="{EE4D5DED-20AC-4F9F-A305-9336FCE7A08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692" name="PoljeZBesedilom 2">
          <a:extLst>
            <a:ext uri="{FF2B5EF4-FFF2-40B4-BE49-F238E27FC236}">
              <a16:creationId xmlns:a16="http://schemas.microsoft.com/office/drawing/2014/main" id="{C036F82D-374F-4419-9B70-480E4B75F3C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693" name="PoljeZBesedilom 2692">
          <a:extLst>
            <a:ext uri="{FF2B5EF4-FFF2-40B4-BE49-F238E27FC236}">
              <a16:creationId xmlns:a16="http://schemas.microsoft.com/office/drawing/2014/main" id="{C5055F1B-2143-4B66-A705-C80F50001AF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694" name="PoljeZBesedilom 2">
          <a:extLst>
            <a:ext uri="{FF2B5EF4-FFF2-40B4-BE49-F238E27FC236}">
              <a16:creationId xmlns:a16="http://schemas.microsoft.com/office/drawing/2014/main" id="{D2D47EC1-B06A-48B1-A00D-AE328ACF970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695" name="PoljeZBesedilom 2">
          <a:extLst>
            <a:ext uri="{FF2B5EF4-FFF2-40B4-BE49-F238E27FC236}">
              <a16:creationId xmlns:a16="http://schemas.microsoft.com/office/drawing/2014/main" id="{565A3080-AFCC-40E8-9AEE-E76D1AA291B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696" name="PoljeZBesedilom 2">
          <a:extLst>
            <a:ext uri="{FF2B5EF4-FFF2-40B4-BE49-F238E27FC236}">
              <a16:creationId xmlns:a16="http://schemas.microsoft.com/office/drawing/2014/main" id="{7760F558-4BC7-490A-A07C-6E75E8F01C2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697" name="PoljeZBesedilom 2">
          <a:extLst>
            <a:ext uri="{FF2B5EF4-FFF2-40B4-BE49-F238E27FC236}">
              <a16:creationId xmlns:a16="http://schemas.microsoft.com/office/drawing/2014/main" id="{7EBD1793-D9FD-4A45-8618-5E645CA8BCD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698" name="PoljeZBesedilom 2">
          <a:extLst>
            <a:ext uri="{FF2B5EF4-FFF2-40B4-BE49-F238E27FC236}">
              <a16:creationId xmlns:a16="http://schemas.microsoft.com/office/drawing/2014/main" id="{EEC3D962-AE22-478E-92EC-5965EFE97E99}"/>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699" name="PoljeZBesedilom 2698">
          <a:extLst>
            <a:ext uri="{FF2B5EF4-FFF2-40B4-BE49-F238E27FC236}">
              <a16:creationId xmlns:a16="http://schemas.microsoft.com/office/drawing/2014/main" id="{7CA18717-54CC-4BCA-BCBA-1C3FAF28B457}"/>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700" name="PoljeZBesedilom 2">
          <a:extLst>
            <a:ext uri="{FF2B5EF4-FFF2-40B4-BE49-F238E27FC236}">
              <a16:creationId xmlns:a16="http://schemas.microsoft.com/office/drawing/2014/main" id="{6E3BA9E4-9B14-4FCF-8EB5-7EEAD838ECC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701" name="PoljeZBesedilom 2">
          <a:extLst>
            <a:ext uri="{FF2B5EF4-FFF2-40B4-BE49-F238E27FC236}">
              <a16:creationId xmlns:a16="http://schemas.microsoft.com/office/drawing/2014/main" id="{F4AF2FF8-E874-4623-B473-C583D1FF7056}"/>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702" name="PoljeZBesedilom 2">
          <a:extLst>
            <a:ext uri="{FF2B5EF4-FFF2-40B4-BE49-F238E27FC236}">
              <a16:creationId xmlns:a16="http://schemas.microsoft.com/office/drawing/2014/main" id="{2E246B7C-CD7D-4186-82C6-B8AA475B3E33}"/>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703" name="PoljeZBesedilom 2">
          <a:extLst>
            <a:ext uri="{FF2B5EF4-FFF2-40B4-BE49-F238E27FC236}">
              <a16:creationId xmlns:a16="http://schemas.microsoft.com/office/drawing/2014/main" id="{827DB8A9-F3BF-4656-B968-605FFFCA486B}"/>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704" name="PoljeZBesedilom 2">
          <a:extLst>
            <a:ext uri="{FF2B5EF4-FFF2-40B4-BE49-F238E27FC236}">
              <a16:creationId xmlns:a16="http://schemas.microsoft.com/office/drawing/2014/main" id="{748D581A-0455-4D71-B7C0-A5252108AD6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705" name="PoljeZBesedilom 2704">
          <a:extLst>
            <a:ext uri="{FF2B5EF4-FFF2-40B4-BE49-F238E27FC236}">
              <a16:creationId xmlns:a16="http://schemas.microsoft.com/office/drawing/2014/main" id="{04DD13C0-273D-48C3-8F87-867D0C3069F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706" name="PoljeZBesedilom 2">
          <a:extLst>
            <a:ext uri="{FF2B5EF4-FFF2-40B4-BE49-F238E27FC236}">
              <a16:creationId xmlns:a16="http://schemas.microsoft.com/office/drawing/2014/main" id="{0134E9DD-0E38-4CC0-B872-0F788A39C44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707" name="PoljeZBesedilom 2">
          <a:extLst>
            <a:ext uri="{FF2B5EF4-FFF2-40B4-BE49-F238E27FC236}">
              <a16:creationId xmlns:a16="http://schemas.microsoft.com/office/drawing/2014/main" id="{1F487A97-ED70-4DB4-B463-E96647B5655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708" name="PoljeZBesedilom 2">
          <a:extLst>
            <a:ext uri="{FF2B5EF4-FFF2-40B4-BE49-F238E27FC236}">
              <a16:creationId xmlns:a16="http://schemas.microsoft.com/office/drawing/2014/main" id="{D23F7C87-4AF1-4226-98B1-3BD83C77F15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709" name="PoljeZBesedilom 2">
          <a:extLst>
            <a:ext uri="{FF2B5EF4-FFF2-40B4-BE49-F238E27FC236}">
              <a16:creationId xmlns:a16="http://schemas.microsoft.com/office/drawing/2014/main" id="{9E494AAB-7CBA-4F99-A93B-52D4F0D97ED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710" name="PoljeZBesedilom 2">
          <a:extLst>
            <a:ext uri="{FF2B5EF4-FFF2-40B4-BE49-F238E27FC236}">
              <a16:creationId xmlns:a16="http://schemas.microsoft.com/office/drawing/2014/main" id="{59EBC63D-0015-4C40-8BC4-F3C12A3C7EE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711" name="PoljeZBesedilom 2710">
          <a:extLst>
            <a:ext uri="{FF2B5EF4-FFF2-40B4-BE49-F238E27FC236}">
              <a16:creationId xmlns:a16="http://schemas.microsoft.com/office/drawing/2014/main" id="{CB457A8C-D18F-449A-B3DB-676E5EFB95D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712" name="PoljeZBesedilom 2">
          <a:extLst>
            <a:ext uri="{FF2B5EF4-FFF2-40B4-BE49-F238E27FC236}">
              <a16:creationId xmlns:a16="http://schemas.microsoft.com/office/drawing/2014/main" id="{7ED40E88-48B3-4ED7-A949-DC8625B4224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713" name="PoljeZBesedilom 2">
          <a:extLst>
            <a:ext uri="{FF2B5EF4-FFF2-40B4-BE49-F238E27FC236}">
              <a16:creationId xmlns:a16="http://schemas.microsoft.com/office/drawing/2014/main" id="{8A43FF3B-3205-47BA-933E-BDC1AC9F8F3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714" name="PoljeZBesedilom 2">
          <a:extLst>
            <a:ext uri="{FF2B5EF4-FFF2-40B4-BE49-F238E27FC236}">
              <a16:creationId xmlns:a16="http://schemas.microsoft.com/office/drawing/2014/main" id="{C6644BF2-C44E-419F-B921-B5B5CE0AC7A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715" name="PoljeZBesedilom 2">
          <a:extLst>
            <a:ext uri="{FF2B5EF4-FFF2-40B4-BE49-F238E27FC236}">
              <a16:creationId xmlns:a16="http://schemas.microsoft.com/office/drawing/2014/main" id="{7C4C87F4-75DA-439C-ABFC-E630C26E6CE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716" name="PoljeZBesedilom 2">
          <a:extLst>
            <a:ext uri="{FF2B5EF4-FFF2-40B4-BE49-F238E27FC236}">
              <a16:creationId xmlns:a16="http://schemas.microsoft.com/office/drawing/2014/main" id="{071A633B-2303-49D1-863B-B8C0ED39F0D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717" name="PoljeZBesedilom 2716">
          <a:extLst>
            <a:ext uri="{FF2B5EF4-FFF2-40B4-BE49-F238E27FC236}">
              <a16:creationId xmlns:a16="http://schemas.microsoft.com/office/drawing/2014/main" id="{76DD6984-25DC-47E8-A4DE-08CF96489C9F}"/>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718" name="PoljeZBesedilom 2">
          <a:extLst>
            <a:ext uri="{FF2B5EF4-FFF2-40B4-BE49-F238E27FC236}">
              <a16:creationId xmlns:a16="http://schemas.microsoft.com/office/drawing/2014/main" id="{9D216A18-F4FF-4F32-8626-B3484E6A36E4}"/>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719" name="PoljeZBesedilom 2">
          <a:extLst>
            <a:ext uri="{FF2B5EF4-FFF2-40B4-BE49-F238E27FC236}">
              <a16:creationId xmlns:a16="http://schemas.microsoft.com/office/drawing/2014/main" id="{19BE5374-C0DF-42FD-A969-A1F969ED0B5D}"/>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720" name="PoljeZBesedilom 2">
          <a:extLst>
            <a:ext uri="{FF2B5EF4-FFF2-40B4-BE49-F238E27FC236}">
              <a16:creationId xmlns:a16="http://schemas.microsoft.com/office/drawing/2014/main" id="{9CFF06DB-1935-42CD-8D61-70DBCD077962}"/>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721" name="PoljeZBesedilom 2">
          <a:extLst>
            <a:ext uri="{FF2B5EF4-FFF2-40B4-BE49-F238E27FC236}">
              <a16:creationId xmlns:a16="http://schemas.microsoft.com/office/drawing/2014/main" id="{4B773D39-5D68-4D80-BFFB-B150DE2C6BF2}"/>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722" name="PoljeZBesedilom 2">
          <a:extLst>
            <a:ext uri="{FF2B5EF4-FFF2-40B4-BE49-F238E27FC236}">
              <a16:creationId xmlns:a16="http://schemas.microsoft.com/office/drawing/2014/main" id="{81D7B48C-ABE2-4481-B4A1-4EF6AF03465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723" name="PoljeZBesedilom 2722">
          <a:extLst>
            <a:ext uri="{FF2B5EF4-FFF2-40B4-BE49-F238E27FC236}">
              <a16:creationId xmlns:a16="http://schemas.microsoft.com/office/drawing/2014/main" id="{AD18C81C-893E-44B7-873D-D753A553B31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724" name="PoljeZBesedilom 2">
          <a:extLst>
            <a:ext uri="{FF2B5EF4-FFF2-40B4-BE49-F238E27FC236}">
              <a16:creationId xmlns:a16="http://schemas.microsoft.com/office/drawing/2014/main" id="{DC5AE71B-648B-45A1-B842-142C6946940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725" name="PoljeZBesedilom 2">
          <a:extLst>
            <a:ext uri="{FF2B5EF4-FFF2-40B4-BE49-F238E27FC236}">
              <a16:creationId xmlns:a16="http://schemas.microsoft.com/office/drawing/2014/main" id="{7D038810-BDF5-4B62-A22E-133FF7516764}"/>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726" name="PoljeZBesedilom 2">
          <a:extLst>
            <a:ext uri="{FF2B5EF4-FFF2-40B4-BE49-F238E27FC236}">
              <a16:creationId xmlns:a16="http://schemas.microsoft.com/office/drawing/2014/main" id="{F8941BFA-2541-4384-B1D0-70843388711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727" name="PoljeZBesedilom 2">
          <a:extLst>
            <a:ext uri="{FF2B5EF4-FFF2-40B4-BE49-F238E27FC236}">
              <a16:creationId xmlns:a16="http://schemas.microsoft.com/office/drawing/2014/main" id="{F5EBA923-9A4E-4546-8B07-1E950664476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728" name="PoljeZBesedilom 2727">
          <a:extLst>
            <a:ext uri="{FF2B5EF4-FFF2-40B4-BE49-F238E27FC236}">
              <a16:creationId xmlns:a16="http://schemas.microsoft.com/office/drawing/2014/main" id="{C8DCAB6D-DA08-4018-84A1-360DDB0C0EF3}"/>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729" name="PoljeZBesedilom 2">
          <a:extLst>
            <a:ext uri="{FF2B5EF4-FFF2-40B4-BE49-F238E27FC236}">
              <a16:creationId xmlns:a16="http://schemas.microsoft.com/office/drawing/2014/main" id="{E3C456AA-D118-4FB2-9262-B6EA3A033420}"/>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730" name="PoljeZBesedilom 2">
          <a:extLst>
            <a:ext uri="{FF2B5EF4-FFF2-40B4-BE49-F238E27FC236}">
              <a16:creationId xmlns:a16="http://schemas.microsoft.com/office/drawing/2014/main" id="{E32DC590-2A7A-4578-8F71-73961DAC3585}"/>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731" name="PoljeZBesedilom 2">
          <a:extLst>
            <a:ext uri="{FF2B5EF4-FFF2-40B4-BE49-F238E27FC236}">
              <a16:creationId xmlns:a16="http://schemas.microsoft.com/office/drawing/2014/main" id="{F3967DA3-D641-468B-980C-0B489C38ED9D}"/>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732" name="PoljeZBesedilom 2">
          <a:extLst>
            <a:ext uri="{FF2B5EF4-FFF2-40B4-BE49-F238E27FC236}">
              <a16:creationId xmlns:a16="http://schemas.microsoft.com/office/drawing/2014/main" id="{AA033DEC-0026-4150-B19E-6928A752BBEE}"/>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733" name="PoljeZBesedilom 2">
          <a:extLst>
            <a:ext uri="{FF2B5EF4-FFF2-40B4-BE49-F238E27FC236}">
              <a16:creationId xmlns:a16="http://schemas.microsoft.com/office/drawing/2014/main" id="{5909DA6D-9F84-430B-A960-93359DA406F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734" name="PoljeZBesedilom 2733">
          <a:extLst>
            <a:ext uri="{FF2B5EF4-FFF2-40B4-BE49-F238E27FC236}">
              <a16:creationId xmlns:a16="http://schemas.microsoft.com/office/drawing/2014/main" id="{DA314D6B-575A-466E-A291-E8B0A70E8E4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735" name="PoljeZBesedilom 2">
          <a:extLst>
            <a:ext uri="{FF2B5EF4-FFF2-40B4-BE49-F238E27FC236}">
              <a16:creationId xmlns:a16="http://schemas.microsoft.com/office/drawing/2014/main" id="{72450842-15CE-4EB4-8177-628A1EC2EA1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736" name="PoljeZBesedilom 2">
          <a:extLst>
            <a:ext uri="{FF2B5EF4-FFF2-40B4-BE49-F238E27FC236}">
              <a16:creationId xmlns:a16="http://schemas.microsoft.com/office/drawing/2014/main" id="{BA20428E-634E-4E4E-8DA5-34D9282BCA7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737" name="PoljeZBesedilom 2">
          <a:extLst>
            <a:ext uri="{FF2B5EF4-FFF2-40B4-BE49-F238E27FC236}">
              <a16:creationId xmlns:a16="http://schemas.microsoft.com/office/drawing/2014/main" id="{7C50EC1A-BFD9-4331-9FE3-21FBE3ED8FF6}"/>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738" name="PoljeZBesedilom 2">
          <a:extLst>
            <a:ext uri="{FF2B5EF4-FFF2-40B4-BE49-F238E27FC236}">
              <a16:creationId xmlns:a16="http://schemas.microsoft.com/office/drawing/2014/main" id="{33930A59-8143-487C-AFB6-D1EEA5B439EE}"/>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739" name="PoljeZBesedilom 2738">
          <a:extLst>
            <a:ext uri="{FF2B5EF4-FFF2-40B4-BE49-F238E27FC236}">
              <a16:creationId xmlns:a16="http://schemas.microsoft.com/office/drawing/2014/main" id="{E08658C1-3DA0-4DA6-831E-4C8D435C65B5}"/>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740" name="PoljeZBesedilom 2">
          <a:extLst>
            <a:ext uri="{FF2B5EF4-FFF2-40B4-BE49-F238E27FC236}">
              <a16:creationId xmlns:a16="http://schemas.microsoft.com/office/drawing/2014/main" id="{20589460-56C6-43C4-B97E-FF46055244FE}"/>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741" name="PoljeZBesedilom 2">
          <a:extLst>
            <a:ext uri="{FF2B5EF4-FFF2-40B4-BE49-F238E27FC236}">
              <a16:creationId xmlns:a16="http://schemas.microsoft.com/office/drawing/2014/main" id="{DC0A94CC-E045-4D2A-A515-ADB342BC2BFA}"/>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742" name="PoljeZBesedilom 2">
          <a:extLst>
            <a:ext uri="{FF2B5EF4-FFF2-40B4-BE49-F238E27FC236}">
              <a16:creationId xmlns:a16="http://schemas.microsoft.com/office/drawing/2014/main" id="{06FF894B-AC37-41E2-8AD4-5D37D85BAD3F}"/>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743" name="PoljeZBesedilom 2">
          <a:extLst>
            <a:ext uri="{FF2B5EF4-FFF2-40B4-BE49-F238E27FC236}">
              <a16:creationId xmlns:a16="http://schemas.microsoft.com/office/drawing/2014/main" id="{D44CE45F-2DF5-419F-B24A-FA6B095E6F0A}"/>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744" name="PoljeZBesedilom 2">
          <a:extLst>
            <a:ext uri="{FF2B5EF4-FFF2-40B4-BE49-F238E27FC236}">
              <a16:creationId xmlns:a16="http://schemas.microsoft.com/office/drawing/2014/main" id="{94D10905-C416-468B-A0ED-AF43EED522B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745" name="PoljeZBesedilom 2744">
          <a:extLst>
            <a:ext uri="{FF2B5EF4-FFF2-40B4-BE49-F238E27FC236}">
              <a16:creationId xmlns:a16="http://schemas.microsoft.com/office/drawing/2014/main" id="{0C51E40B-A9CA-4688-B0D4-7EABE9DAF58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746" name="PoljeZBesedilom 2">
          <a:extLst>
            <a:ext uri="{FF2B5EF4-FFF2-40B4-BE49-F238E27FC236}">
              <a16:creationId xmlns:a16="http://schemas.microsoft.com/office/drawing/2014/main" id="{A6A21F5B-68AD-4C2B-8AC8-02BB5CC3CC5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747" name="PoljeZBesedilom 2">
          <a:extLst>
            <a:ext uri="{FF2B5EF4-FFF2-40B4-BE49-F238E27FC236}">
              <a16:creationId xmlns:a16="http://schemas.microsoft.com/office/drawing/2014/main" id="{3E025123-C4D7-41CE-A561-C7265F491D0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748" name="PoljeZBesedilom 2">
          <a:extLst>
            <a:ext uri="{FF2B5EF4-FFF2-40B4-BE49-F238E27FC236}">
              <a16:creationId xmlns:a16="http://schemas.microsoft.com/office/drawing/2014/main" id="{8932CD85-4D7A-41F3-B8F5-A14462B7B5A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749" name="PoljeZBesedilom 2">
          <a:extLst>
            <a:ext uri="{FF2B5EF4-FFF2-40B4-BE49-F238E27FC236}">
              <a16:creationId xmlns:a16="http://schemas.microsoft.com/office/drawing/2014/main" id="{A83B0C62-391B-4C58-A7D5-008968F21EA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750" name="PoljeZBesedilom 2">
          <a:extLst>
            <a:ext uri="{FF2B5EF4-FFF2-40B4-BE49-F238E27FC236}">
              <a16:creationId xmlns:a16="http://schemas.microsoft.com/office/drawing/2014/main" id="{219906FB-6BFC-4F41-9B98-702B2CACE2F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751" name="PoljeZBesedilom 2750">
          <a:extLst>
            <a:ext uri="{FF2B5EF4-FFF2-40B4-BE49-F238E27FC236}">
              <a16:creationId xmlns:a16="http://schemas.microsoft.com/office/drawing/2014/main" id="{CAD1D800-7C5D-4348-A7D0-A117A74E7C0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752" name="PoljeZBesedilom 2">
          <a:extLst>
            <a:ext uri="{FF2B5EF4-FFF2-40B4-BE49-F238E27FC236}">
              <a16:creationId xmlns:a16="http://schemas.microsoft.com/office/drawing/2014/main" id="{3E595799-2627-4DB1-BD66-E914B1CB10E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753" name="PoljeZBesedilom 2">
          <a:extLst>
            <a:ext uri="{FF2B5EF4-FFF2-40B4-BE49-F238E27FC236}">
              <a16:creationId xmlns:a16="http://schemas.microsoft.com/office/drawing/2014/main" id="{51D390CD-12CF-435D-ACFD-DA4DA8B7960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754" name="PoljeZBesedilom 2">
          <a:extLst>
            <a:ext uri="{FF2B5EF4-FFF2-40B4-BE49-F238E27FC236}">
              <a16:creationId xmlns:a16="http://schemas.microsoft.com/office/drawing/2014/main" id="{7AF52F44-A331-4C80-AEBE-D577BD5E84C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755" name="PoljeZBesedilom 2">
          <a:extLst>
            <a:ext uri="{FF2B5EF4-FFF2-40B4-BE49-F238E27FC236}">
              <a16:creationId xmlns:a16="http://schemas.microsoft.com/office/drawing/2014/main" id="{6541DBCD-5356-441D-9CE9-ACE6AD55107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756" name="PoljeZBesedilom 2">
          <a:extLst>
            <a:ext uri="{FF2B5EF4-FFF2-40B4-BE49-F238E27FC236}">
              <a16:creationId xmlns:a16="http://schemas.microsoft.com/office/drawing/2014/main" id="{E6A0A9E2-B8E6-47E3-8AFB-A979F57481A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757" name="PoljeZBesedilom 2756">
          <a:extLst>
            <a:ext uri="{FF2B5EF4-FFF2-40B4-BE49-F238E27FC236}">
              <a16:creationId xmlns:a16="http://schemas.microsoft.com/office/drawing/2014/main" id="{30B58F74-9F76-4CF1-87EE-8227623D5B6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758" name="PoljeZBesedilom 2">
          <a:extLst>
            <a:ext uri="{FF2B5EF4-FFF2-40B4-BE49-F238E27FC236}">
              <a16:creationId xmlns:a16="http://schemas.microsoft.com/office/drawing/2014/main" id="{87B2C6D1-1009-4576-B301-949DB205B6F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759" name="PoljeZBesedilom 2">
          <a:extLst>
            <a:ext uri="{FF2B5EF4-FFF2-40B4-BE49-F238E27FC236}">
              <a16:creationId xmlns:a16="http://schemas.microsoft.com/office/drawing/2014/main" id="{3C81C7A3-B660-453B-BFDE-F9C77D67F36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760" name="PoljeZBesedilom 2">
          <a:extLst>
            <a:ext uri="{FF2B5EF4-FFF2-40B4-BE49-F238E27FC236}">
              <a16:creationId xmlns:a16="http://schemas.microsoft.com/office/drawing/2014/main" id="{110DE551-A6CB-4DD1-B57B-CF3874B2B52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761" name="PoljeZBesedilom 2">
          <a:extLst>
            <a:ext uri="{FF2B5EF4-FFF2-40B4-BE49-F238E27FC236}">
              <a16:creationId xmlns:a16="http://schemas.microsoft.com/office/drawing/2014/main" id="{9B533A50-9237-4123-B6C4-D49B968D7AE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762" name="PoljeZBesedilom 2">
          <a:extLst>
            <a:ext uri="{FF2B5EF4-FFF2-40B4-BE49-F238E27FC236}">
              <a16:creationId xmlns:a16="http://schemas.microsoft.com/office/drawing/2014/main" id="{4E20B1D0-6C47-4400-ADAD-6A3CFE2D43C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763" name="PoljeZBesedilom 2762">
          <a:extLst>
            <a:ext uri="{FF2B5EF4-FFF2-40B4-BE49-F238E27FC236}">
              <a16:creationId xmlns:a16="http://schemas.microsoft.com/office/drawing/2014/main" id="{DF732C97-58D7-442E-8672-7543ACE3268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764" name="PoljeZBesedilom 2">
          <a:extLst>
            <a:ext uri="{FF2B5EF4-FFF2-40B4-BE49-F238E27FC236}">
              <a16:creationId xmlns:a16="http://schemas.microsoft.com/office/drawing/2014/main" id="{C433D6A7-2B31-4FDC-B22E-823490A0167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765" name="PoljeZBesedilom 2">
          <a:extLst>
            <a:ext uri="{FF2B5EF4-FFF2-40B4-BE49-F238E27FC236}">
              <a16:creationId xmlns:a16="http://schemas.microsoft.com/office/drawing/2014/main" id="{5C46B9C5-4F89-4973-916B-7CE7795C1AC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766" name="PoljeZBesedilom 2">
          <a:extLst>
            <a:ext uri="{FF2B5EF4-FFF2-40B4-BE49-F238E27FC236}">
              <a16:creationId xmlns:a16="http://schemas.microsoft.com/office/drawing/2014/main" id="{067E7E2F-1C4E-4C2A-B68D-F73C1E5033E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767" name="PoljeZBesedilom 2">
          <a:extLst>
            <a:ext uri="{FF2B5EF4-FFF2-40B4-BE49-F238E27FC236}">
              <a16:creationId xmlns:a16="http://schemas.microsoft.com/office/drawing/2014/main" id="{31A4F2EB-3EB5-42D4-A696-075AE8B88FB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768" name="PoljeZBesedilom 2">
          <a:extLst>
            <a:ext uri="{FF2B5EF4-FFF2-40B4-BE49-F238E27FC236}">
              <a16:creationId xmlns:a16="http://schemas.microsoft.com/office/drawing/2014/main" id="{D267BB7D-B03F-44EB-9A13-982EDAA6F100}"/>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769" name="PoljeZBesedilom 2768">
          <a:extLst>
            <a:ext uri="{FF2B5EF4-FFF2-40B4-BE49-F238E27FC236}">
              <a16:creationId xmlns:a16="http://schemas.microsoft.com/office/drawing/2014/main" id="{D539B7C9-16BE-4D4B-A202-B96F959CEFCD}"/>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770" name="PoljeZBesedilom 2">
          <a:extLst>
            <a:ext uri="{FF2B5EF4-FFF2-40B4-BE49-F238E27FC236}">
              <a16:creationId xmlns:a16="http://schemas.microsoft.com/office/drawing/2014/main" id="{A8E65CE0-C718-4BC4-9E0E-B344F640F60A}"/>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771" name="PoljeZBesedilom 2">
          <a:extLst>
            <a:ext uri="{FF2B5EF4-FFF2-40B4-BE49-F238E27FC236}">
              <a16:creationId xmlns:a16="http://schemas.microsoft.com/office/drawing/2014/main" id="{E559CBC6-66E4-4871-ADE9-8C6107206F20}"/>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772" name="PoljeZBesedilom 2">
          <a:extLst>
            <a:ext uri="{FF2B5EF4-FFF2-40B4-BE49-F238E27FC236}">
              <a16:creationId xmlns:a16="http://schemas.microsoft.com/office/drawing/2014/main" id="{7003F705-F0EB-409A-A25E-C49BEB5187E5}"/>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773" name="PoljeZBesedilom 2">
          <a:extLst>
            <a:ext uri="{FF2B5EF4-FFF2-40B4-BE49-F238E27FC236}">
              <a16:creationId xmlns:a16="http://schemas.microsoft.com/office/drawing/2014/main" id="{148CF4D4-684B-4AE2-9EDC-2FB24D6CF926}"/>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774" name="PoljeZBesedilom 2">
          <a:extLst>
            <a:ext uri="{FF2B5EF4-FFF2-40B4-BE49-F238E27FC236}">
              <a16:creationId xmlns:a16="http://schemas.microsoft.com/office/drawing/2014/main" id="{3E99364D-C579-4DEF-AE73-0C160FDB0180}"/>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775" name="PoljeZBesedilom 2774">
          <a:extLst>
            <a:ext uri="{FF2B5EF4-FFF2-40B4-BE49-F238E27FC236}">
              <a16:creationId xmlns:a16="http://schemas.microsoft.com/office/drawing/2014/main" id="{FC78CA2E-F6CE-440E-81E7-0518F4327EBC}"/>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776" name="PoljeZBesedilom 2">
          <a:extLst>
            <a:ext uri="{FF2B5EF4-FFF2-40B4-BE49-F238E27FC236}">
              <a16:creationId xmlns:a16="http://schemas.microsoft.com/office/drawing/2014/main" id="{B85C0A60-9E42-4820-8E15-D059D20C1BAE}"/>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777" name="PoljeZBesedilom 2">
          <a:extLst>
            <a:ext uri="{FF2B5EF4-FFF2-40B4-BE49-F238E27FC236}">
              <a16:creationId xmlns:a16="http://schemas.microsoft.com/office/drawing/2014/main" id="{174B6F2D-DF3A-4950-B7E0-39BC3003B540}"/>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778" name="PoljeZBesedilom 2">
          <a:extLst>
            <a:ext uri="{FF2B5EF4-FFF2-40B4-BE49-F238E27FC236}">
              <a16:creationId xmlns:a16="http://schemas.microsoft.com/office/drawing/2014/main" id="{7880B335-3153-40E2-B3F6-9D19BDD0E92F}"/>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779" name="PoljeZBesedilom 2">
          <a:extLst>
            <a:ext uri="{FF2B5EF4-FFF2-40B4-BE49-F238E27FC236}">
              <a16:creationId xmlns:a16="http://schemas.microsoft.com/office/drawing/2014/main" id="{A8DB544C-1256-4C6B-A8A2-45BF03521632}"/>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2780" name="PoljeZBesedilom 2779">
          <a:extLst>
            <a:ext uri="{FF2B5EF4-FFF2-40B4-BE49-F238E27FC236}">
              <a16:creationId xmlns:a16="http://schemas.microsoft.com/office/drawing/2014/main" id="{30E6BA06-0744-4E23-A331-C2C27C77529B}"/>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2781" name="PoljeZBesedilom 2">
          <a:extLst>
            <a:ext uri="{FF2B5EF4-FFF2-40B4-BE49-F238E27FC236}">
              <a16:creationId xmlns:a16="http://schemas.microsoft.com/office/drawing/2014/main" id="{F707478D-4315-4F98-B9BF-831F4A6E9B2E}"/>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2782" name="PoljeZBesedilom 2">
          <a:extLst>
            <a:ext uri="{FF2B5EF4-FFF2-40B4-BE49-F238E27FC236}">
              <a16:creationId xmlns:a16="http://schemas.microsoft.com/office/drawing/2014/main" id="{EF64E2EC-E464-4E3D-85BE-7FED5AEACB19}"/>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2783" name="PoljeZBesedilom 2">
          <a:extLst>
            <a:ext uri="{FF2B5EF4-FFF2-40B4-BE49-F238E27FC236}">
              <a16:creationId xmlns:a16="http://schemas.microsoft.com/office/drawing/2014/main" id="{58770647-C8F4-4376-9CF0-AD23DE010C56}"/>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2784" name="PoljeZBesedilom 2">
          <a:extLst>
            <a:ext uri="{FF2B5EF4-FFF2-40B4-BE49-F238E27FC236}">
              <a16:creationId xmlns:a16="http://schemas.microsoft.com/office/drawing/2014/main" id="{74873863-AA38-41F1-A3F6-6C47D95C4A1D}"/>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785" name="PoljeZBesedilom 2">
          <a:extLst>
            <a:ext uri="{FF2B5EF4-FFF2-40B4-BE49-F238E27FC236}">
              <a16:creationId xmlns:a16="http://schemas.microsoft.com/office/drawing/2014/main" id="{D915C4D5-2914-45C7-A671-8D556997F8B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786" name="PoljeZBesedilom 2785">
          <a:extLst>
            <a:ext uri="{FF2B5EF4-FFF2-40B4-BE49-F238E27FC236}">
              <a16:creationId xmlns:a16="http://schemas.microsoft.com/office/drawing/2014/main" id="{9CD790DB-58CA-41A9-8A5E-237CD354255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787" name="PoljeZBesedilom 2">
          <a:extLst>
            <a:ext uri="{FF2B5EF4-FFF2-40B4-BE49-F238E27FC236}">
              <a16:creationId xmlns:a16="http://schemas.microsoft.com/office/drawing/2014/main" id="{1801EED2-9905-4968-AD3B-386DC2DFAEC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788" name="PoljeZBesedilom 2">
          <a:extLst>
            <a:ext uri="{FF2B5EF4-FFF2-40B4-BE49-F238E27FC236}">
              <a16:creationId xmlns:a16="http://schemas.microsoft.com/office/drawing/2014/main" id="{F7F97347-D5EF-44B4-8FF6-1AA2A1C6729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789" name="PoljeZBesedilom 2">
          <a:extLst>
            <a:ext uri="{FF2B5EF4-FFF2-40B4-BE49-F238E27FC236}">
              <a16:creationId xmlns:a16="http://schemas.microsoft.com/office/drawing/2014/main" id="{F9E71E13-38F3-4663-A8E9-26872251F66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790" name="PoljeZBesedilom 2">
          <a:extLst>
            <a:ext uri="{FF2B5EF4-FFF2-40B4-BE49-F238E27FC236}">
              <a16:creationId xmlns:a16="http://schemas.microsoft.com/office/drawing/2014/main" id="{DBDE27F2-DC7E-438F-95F4-15604014C19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791" name="PoljeZBesedilom 2">
          <a:extLst>
            <a:ext uri="{FF2B5EF4-FFF2-40B4-BE49-F238E27FC236}">
              <a16:creationId xmlns:a16="http://schemas.microsoft.com/office/drawing/2014/main" id="{5096E505-A7E6-4EAD-A370-C267334D3E6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792" name="PoljeZBesedilom 2791">
          <a:extLst>
            <a:ext uri="{FF2B5EF4-FFF2-40B4-BE49-F238E27FC236}">
              <a16:creationId xmlns:a16="http://schemas.microsoft.com/office/drawing/2014/main" id="{F74F8EC0-BDBA-4313-8A15-38A7735347E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793" name="PoljeZBesedilom 2">
          <a:extLst>
            <a:ext uri="{FF2B5EF4-FFF2-40B4-BE49-F238E27FC236}">
              <a16:creationId xmlns:a16="http://schemas.microsoft.com/office/drawing/2014/main" id="{A9DAFF99-AA6D-4A10-9E4C-7290D3D5EE0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794" name="PoljeZBesedilom 2">
          <a:extLst>
            <a:ext uri="{FF2B5EF4-FFF2-40B4-BE49-F238E27FC236}">
              <a16:creationId xmlns:a16="http://schemas.microsoft.com/office/drawing/2014/main" id="{63E0F431-7136-4540-99FF-91A671140B6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795" name="PoljeZBesedilom 2">
          <a:extLst>
            <a:ext uri="{FF2B5EF4-FFF2-40B4-BE49-F238E27FC236}">
              <a16:creationId xmlns:a16="http://schemas.microsoft.com/office/drawing/2014/main" id="{522973A6-48A5-4AEF-BC6C-A2560914591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796" name="PoljeZBesedilom 2">
          <a:extLst>
            <a:ext uri="{FF2B5EF4-FFF2-40B4-BE49-F238E27FC236}">
              <a16:creationId xmlns:a16="http://schemas.microsoft.com/office/drawing/2014/main" id="{B5A6C73A-1817-4F0A-849A-4EBF4C22417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797" name="PoljeZBesedilom 2">
          <a:extLst>
            <a:ext uri="{FF2B5EF4-FFF2-40B4-BE49-F238E27FC236}">
              <a16:creationId xmlns:a16="http://schemas.microsoft.com/office/drawing/2014/main" id="{0D701D9F-9E08-4060-9464-5987924EABE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798" name="PoljeZBesedilom 2797">
          <a:extLst>
            <a:ext uri="{FF2B5EF4-FFF2-40B4-BE49-F238E27FC236}">
              <a16:creationId xmlns:a16="http://schemas.microsoft.com/office/drawing/2014/main" id="{A0D18EA3-22F1-4CE3-BDB4-B8462724385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799" name="PoljeZBesedilom 2">
          <a:extLst>
            <a:ext uri="{FF2B5EF4-FFF2-40B4-BE49-F238E27FC236}">
              <a16:creationId xmlns:a16="http://schemas.microsoft.com/office/drawing/2014/main" id="{DBA36E16-BAF0-4096-B1DE-F530721622D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800" name="PoljeZBesedilom 2">
          <a:extLst>
            <a:ext uri="{FF2B5EF4-FFF2-40B4-BE49-F238E27FC236}">
              <a16:creationId xmlns:a16="http://schemas.microsoft.com/office/drawing/2014/main" id="{384DB13A-191E-4477-A26F-4612467E5CB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801" name="PoljeZBesedilom 2">
          <a:extLst>
            <a:ext uri="{FF2B5EF4-FFF2-40B4-BE49-F238E27FC236}">
              <a16:creationId xmlns:a16="http://schemas.microsoft.com/office/drawing/2014/main" id="{C7EF2C64-CE62-4ABB-A9DD-02ECBBF0F24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802" name="PoljeZBesedilom 2">
          <a:extLst>
            <a:ext uri="{FF2B5EF4-FFF2-40B4-BE49-F238E27FC236}">
              <a16:creationId xmlns:a16="http://schemas.microsoft.com/office/drawing/2014/main" id="{0CD3AA9F-7C1E-4F4C-88DD-264CE471BA6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803" name="PoljeZBesedilom 2">
          <a:extLst>
            <a:ext uri="{FF2B5EF4-FFF2-40B4-BE49-F238E27FC236}">
              <a16:creationId xmlns:a16="http://schemas.microsoft.com/office/drawing/2014/main" id="{62FF90EC-CC43-49F6-BC21-9B99280A4DA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804" name="PoljeZBesedilom 2803">
          <a:extLst>
            <a:ext uri="{FF2B5EF4-FFF2-40B4-BE49-F238E27FC236}">
              <a16:creationId xmlns:a16="http://schemas.microsoft.com/office/drawing/2014/main" id="{0E49B8C2-903D-4A62-9AC2-3A960FC6469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805" name="PoljeZBesedilom 2">
          <a:extLst>
            <a:ext uri="{FF2B5EF4-FFF2-40B4-BE49-F238E27FC236}">
              <a16:creationId xmlns:a16="http://schemas.microsoft.com/office/drawing/2014/main" id="{7F46CD4D-E5A6-4D2B-90DD-6C6AB54118C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806" name="PoljeZBesedilom 2">
          <a:extLst>
            <a:ext uri="{FF2B5EF4-FFF2-40B4-BE49-F238E27FC236}">
              <a16:creationId xmlns:a16="http://schemas.microsoft.com/office/drawing/2014/main" id="{4441D525-3FB4-4622-BC7F-37E4AC57DB5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807" name="PoljeZBesedilom 2">
          <a:extLst>
            <a:ext uri="{FF2B5EF4-FFF2-40B4-BE49-F238E27FC236}">
              <a16:creationId xmlns:a16="http://schemas.microsoft.com/office/drawing/2014/main" id="{4933853D-DE6D-4581-9D69-40E1B668D56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808" name="PoljeZBesedilom 2">
          <a:extLst>
            <a:ext uri="{FF2B5EF4-FFF2-40B4-BE49-F238E27FC236}">
              <a16:creationId xmlns:a16="http://schemas.microsoft.com/office/drawing/2014/main" id="{89C8DE78-6506-41D4-81AB-4DC832652B9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809" name="PoljeZBesedilom 2">
          <a:extLst>
            <a:ext uri="{FF2B5EF4-FFF2-40B4-BE49-F238E27FC236}">
              <a16:creationId xmlns:a16="http://schemas.microsoft.com/office/drawing/2014/main" id="{2C65611E-D2B9-4A0B-BFB4-362A780522B4}"/>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810" name="PoljeZBesedilom 2809">
          <a:extLst>
            <a:ext uri="{FF2B5EF4-FFF2-40B4-BE49-F238E27FC236}">
              <a16:creationId xmlns:a16="http://schemas.microsoft.com/office/drawing/2014/main" id="{A38009FD-4350-4426-BE38-54BE168803F4}"/>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811" name="PoljeZBesedilom 2">
          <a:extLst>
            <a:ext uri="{FF2B5EF4-FFF2-40B4-BE49-F238E27FC236}">
              <a16:creationId xmlns:a16="http://schemas.microsoft.com/office/drawing/2014/main" id="{8CA8D0E7-4F1E-4E34-9292-815CE1573E1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812" name="PoljeZBesedilom 2">
          <a:extLst>
            <a:ext uri="{FF2B5EF4-FFF2-40B4-BE49-F238E27FC236}">
              <a16:creationId xmlns:a16="http://schemas.microsoft.com/office/drawing/2014/main" id="{0C3B73A5-498D-4235-A76C-DA1875C596A0}"/>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813" name="PoljeZBesedilom 2">
          <a:extLst>
            <a:ext uri="{FF2B5EF4-FFF2-40B4-BE49-F238E27FC236}">
              <a16:creationId xmlns:a16="http://schemas.microsoft.com/office/drawing/2014/main" id="{F1D36644-532C-4084-8848-E01712A5CE5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814" name="PoljeZBesedilom 2">
          <a:extLst>
            <a:ext uri="{FF2B5EF4-FFF2-40B4-BE49-F238E27FC236}">
              <a16:creationId xmlns:a16="http://schemas.microsoft.com/office/drawing/2014/main" id="{B8650210-82AA-4705-8AF6-7590C809A3C8}"/>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815" name="PoljeZBesedilom 2">
          <a:extLst>
            <a:ext uri="{FF2B5EF4-FFF2-40B4-BE49-F238E27FC236}">
              <a16:creationId xmlns:a16="http://schemas.microsoft.com/office/drawing/2014/main" id="{7CD63C36-8771-4D16-AAAA-04971563B9FC}"/>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816" name="PoljeZBesedilom 2815">
          <a:extLst>
            <a:ext uri="{FF2B5EF4-FFF2-40B4-BE49-F238E27FC236}">
              <a16:creationId xmlns:a16="http://schemas.microsoft.com/office/drawing/2014/main" id="{81DDCCCC-E863-49E8-9A72-4C30C1C6ABF8}"/>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817" name="PoljeZBesedilom 2">
          <a:extLst>
            <a:ext uri="{FF2B5EF4-FFF2-40B4-BE49-F238E27FC236}">
              <a16:creationId xmlns:a16="http://schemas.microsoft.com/office/drawing/2014/main" id="{8DA5C98F-6E9D-49CB-AA6A-02D19ED3CE93}"/>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818" name="PoljeZBesedilom 2">
          <a:extLst>
            <a:ext uri="{FF2B5EF4-FFF2-40B4-BE49-F238E27FC236}">
              <a16:creationId xmlns:a16="http://schemas.microsoft.com/office/drawing/2014/main" id="{6860E111-287E-47E6-BE03-591B6A728E09}"/>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819" name="PoljeZBesedilom 2">
          <a:extLst>
            <a:ext uri="{FF2B5EF4-FFF2-40B4-BE49-F238E27FC236}">
              <a16:creationId xmlns:a16="http://schemas.microsoft.com/office/drawing/2014/main" id="{9E0A4F60-9887-4E7C-8855-F042CA194119}"/>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2820" name="PoljeZBesedilom 2">
          <a:extLst>
            <a:ext uri="{FF2B5EF4-FFF2-40B4-BE49-F238E27FC236}">
              <a16:creationId xmlns:a16="http://schemas.microsoft.com/office/drawing/2014/main" id="{01C131BF-072F-479B-9106-653A0ECA74F9}"/>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2821" name="PoljeZBesedilom 2820">
          <a:extLst>
            <a:ext uri="{FF2B5EF4-FFF2-40B4-BE49-F238E27FC236}">
              <a16:creationId xmlns:a16="http://schemas.microsoft.com/office/drawing/2014/main" id="{B0B3D0C7-59F0-4927-8F5E-14A1315FFB13}"/>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2822" name="PoljeZBesedilom 2">
          <a:extLst>
            <a:ext uri="{FF2B5EF4-FFF2-40B4-BE49-F238E27FC236}">
              <a16:creationId xmlns:a16="http://schemas.microsoft.com/office/drawing/2014/main" id="{FB5CB18F-EFBC-42E9-820F-DC5A2893293B}"/>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2823" name="PoljeZBesedilom 2">
          <a:extLst>
            <a:ext uri="{FF2B5EF4-FFF2-40B4-BE49-F238E27FC236}">
              <a16:creationId xmlns:a16="http://schemas.microsoft.com/office/drawing/2014/main" id="{35002B11-C739-4F35-8B36-F6A9015E5554}"/>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2824" name="PoljeZBesedilom 2">
          <a:extLst>
            <a:ext uri="{FF2B5EF4-FFF2-40B4-BE49-F238E27FC236}">
              <a16:creationId xmlns:a16="http://schemas.microsoft.com/office/drawing/2014/main" id="{B45EC79F-A056-4C6B-A7B7-08AC592CDEA0}"/>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2825" name="PoljeZBesedilom 2">
          <a:extLst>
            <a:ext uri="{FF2B5EF4-FFF2-40B4-BE49-F238E27FC236}">
              <a16:creationId xmlns:a16="http://schemas.microsoft.com/office/drawing/2014/main" id="{F392F487-1650-4570-8F7B-39F294E411C2}"/>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26" name="PoljeZBesedilom 2">
          <a:extLst>
            <a:ext uri="{FF2B5EF4-FFF2-40B4-BE49-F238E27FC236}">
              <a16:creationId xmlns:a16="http://schemas.microsoft.com/office/drawing/2014/main" id="{94E8B27A-D63E-4755-A5AF-7CE4E5EBCDA4}"/>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27" name="PoljeZBesedilom 2826">
          <a:extLst>
            <a:ext uri="{FF2B5EF4-FFF2-40B4-BE49-F238E27FC236}">
              <a16:creationId xmlns:a16="http://schemas.microsoft.com/office/drawing/2014/main" id="{2615A88F-078C-40D9-99F9-54FF0550DAF4}"/>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28" name="PoljeZBesedilom 2">
          <a:extLst>
            <a:ext uri="{FF2B5EF4-FFF2-40B4-BE49-F238E27FC236}">
              <a16:creationId xmlns:a16="http://schemas.microsoft.com/office/drawing/2014/main" id="{7F3AC2B9-8E2E-4C67-8532-25F803FB35F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29" name="PoljeZBesedilom 2">
          <a:extLst>
            <a:ext uri="{FF2B5EF4-FFF2-40B4-BE49-F238E27FC236}">
              <a16:creationId xmlns:a16="http://schemas.microsoft.com/office/drawing/2014/main" id="{0102884C-87B4-43B2-B6BB-947C28A3FCF4}"/>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30" name="PoljeZBesedilom 2">
          <a:extLst>
            <a:ext uri="{FF2B5EF4-FFF2-40B4-BE49-F238E27FC236}">
              <a16:creationId xmlns:a16="http://schemas.microsoft.com/office/drawing/2014/main" id="{E5BB2699-F2C7-40B8-A83E-40CDADD1E7D1}"/>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31" name="PoljeZBesedilom 2">
          <a:extLst>
            <a:ext uri="{FF2B5EF4-FFF2-40B4-BE49-F238E27FC236}">
              <a16:creationId xmlns:a16="http://schemas.microsoft.com/office/drawing/2014/main" id="{DA728D6E-3272-4900-A645-6504BA17B6E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32" name="PoljeZBesedilom 2">
          <a:extLst>
            <a:ext uri="{FF2B5EF4-FFF2-40B4-BE49-F238E27FC236}">
              <a16:creationId xmlns:a16="http://schemas.microsoft.com/office/drawing/2014/main" id="{B20C6CA6-AAF3-4354-8E4C-C4D3E1B2B6A3}"/>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33" name="PoljeZBesedilom 2832">
          <a:extLst>
            <a:ext uri="{FF2B5EF4-FFF2-40B4-BE49-F238E27FC236}">
              <a16:creationId xmlns:a16="http://schemas.microsoft.com/office/drawing/2014/main" id="{FBBE4012-DA92-46BF-905B-55031DB071C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34" name="PoljeZBesedilom 2">
          <a:extLst>
            <a:ext uri="{FF2B5EF4-FFF2-40B4-BE49-F238E27FC236}">
              <a16:creationId xmlns:a16="http://schemas.microsoft.com/office/drawing/2014/main" id="{6D4AC290-1414-477F-8631-BD7CB3D05651}"/>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35" name="PoljeZBesedilom 2">
          <a:extLst>
            <a:ext uri="{FF2B5EF4-FFF2-40B4-BE49-F238E27FC236}">
              <a16:creationId xmlns:a16="http://schemas.microsoft.com/office/drawing/2014/main" id="{1F470CCC-19E6-43FA-A917-E0F4B7AC6F5B}"/>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36" name="PoljeZBesedilom 2">
          <a:extLst>
            <a:ext uri="{FF2B5EF4-FFF2-40B4-BE49-F238E27FC236}">
              <a16:creationId xmlns:a16="http://schemas.microsoft.com/office/drawing/2014/main" id="{E81612FE-8652-4E8D-9AAE-48E8D0411AF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37" name="PoljeZBesedilom 2">
          <a:extLst>
            <a:ext uri="{FF2B5EF4-FFF2-40B4-BE49-F238E27FC236}">
              <a16:creationId xmlns:a16="http://schemas.microsoft.com/office/drawing/2014/main" id="{0ED071A0-0E06-4830-9FB9-E82D6951F9FC}"/>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38" name="PoljeZBesedilom 2">
          <a:extLst>
            <a:ext uri="{FF2B5EF4-FFF2-40B4-BE49-F238E27FC236}">
              <a16:creationId xmlns:a16="http://schemas.microsoft.com/office/drawing/2014/main" id="{BA87634C-88C2-4CC5-97CF-534D27D0F3A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39" name="PoljeZBesedilom 2838">
          <a:extLst>
            <a:ext uri="{FF2B5EF4-FFF2-40B4-BE49-F238E27FC236}">
              <a16:creationId xmlns:a16="http://schemas.microsoft.com/office/drawing/2014/main" id="{6A4D699F-AFB6-43B9-B073-44EAB6DAD35A}"/>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40" name="PoljeZBesedilom 2">
          <a:extLst>
            <a:ext uri="{FF2B5EF4-FFF2-40B4-BE49-F238E27FC236}">
              <a16:creationId xmlns:a16="http://schemas.microsoft.com/office/drawing/2014/main" id="{DA6F4ED3-5340-4744-BA94-3132B5EE6DFA}"/>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41" name="PoljeZBesedilom 2">
          <a:extLst>
            <a:ext uri="{FF2B5EF4-FFF2-40B4-BE49-F238E27FC236}">
              <a16:creationId xmlns:a16="http://schemas.microsoft.com/office/drawing/2014/main" id="{97B8A3BA-0C02-4CB7-9312-C5A13C8C309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42" name="PoljeZBesedilom 2">
          <a:extLst>
            <a:ext uri="{FF2B5EF4-FFF2-40B4-BE49-F238E27FC236}">
              <a16:creationId xmlns:a16="http://schemas.microsoft.com/office/drawing/2014/main" id="{771360B9-1140-432C-ACC5-C666092F8597}"/>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43" name="PoljeZBesedilom 2">
          <a:extLst>
            <a:ext uri="{FF2B5EF4-FFF2-40B4-BE49-F238E27FC236}">
              <a16:creationId xmlns:a16="http://schemas.microsoft.com/office/drawing/2014/main" id="{1151DA59-ECDF-4A3A-96C5-506C4CF97B8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44" name="PoljeZBesedilom 2">
          <a:extLst>
            <a:ext uri="{FF2B5EF4-FFF2-40B4-BE49-F238E27FC236}">
              <a16:creationId xmlns:a16="http://schemas.microsoft.com/office/drawing/2014/main" id="{035B9187-A134-4E04-B869-3C60B4942B1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45" name="PoljeZBesedilom 2844">
          <a:extLst>
            <a:ext uri="{FF2B5EF4-FFF2-40B4-BE49-F238E27FC236}">
              <a16:creationId xmlns:a16="http://schemas.microsoft.com/office/drawing/2014/main" id="{5020D921-2C71-44C4-99E2-A71CE5C8F994}"/>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46" name="PoljeZBesedilom 2">
          <a:extLst>
            <a:ext uri="{FF2B5EF4-FFF2-40B4-BE49-F238E27FC236}">
              <a16:creationId xmlns:a16="http://schemas.microsoft.com/office/drawing/2014/main" id="{BF8627AC-D5C0-4B6A-8983-E6699210B49F}"/>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47" name="PoljeZBesedilom 2">
          <a:extLst>
            <a:ext uri="{FF2B5EF4-FFF2-40B4-BE49-F238E27FC236}">
              <a16:creationId xmlns:a16="http://schemas.microsoft.com/office/drawing/2014/main" id="{0A3E21FC-8920-4C44-8C08-68FE30E402F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48" name="PoljeZBesedilom 2">
          <a:extLst>
            <a:ext uri="{FF2B5EF4-FFF2-40B4-BE49-F238E27FC236}">
              <a16:creationId xmlns:a16="http://schemas.microsoft.com/office/drawing/2014/main" id="{A8E0D84A-B9B2-43FC-A4B1-6C00DC06079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49" name="PoljeZBesedilom 2">
          <a:extLst>
            <a:ext uri="{FF2B5EF4-FFF2-40B4-BE49-F238E27FC236}">
              <a16:creationId xmlns:a16="http://schemas.microsoft.com/office/drawing/2014/main" id="{0EC5CBFF-17E1-4C7F-941E-F0578D76E434}"/>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50" name="PoljeZBesedilom 2">
          <a:extLst>
            <a:ext uri="{FF2B5EF4-FFF2-40B4-BE49-F238E27FC236}">
              <a16:creationId xmlns:a16="http://schemas.microsoft.com/office/drawing/2014/main" id="{E4C0087B-42BB-4BBF-AD96-0B570E4A8DEE}"/>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51" name="PoljeZBesedilom 2850">
          <a:extLst>
            <a:ext uri="{FF2B5EF4-FFF2-40B4-BE49-F238E27FC236}">
              <a16:creationId xmlns:a16="http://schemas.microsoft.com/office/drawing/2014/main" id="{ABE34F03-7359-4646-97E2-C84886C32BE4}"/>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52" name="PoljeZBesedilom 2">
          <a:extLst>
            <a:ext uri="{FF2B5EF4-FFF2-40B4-BE49-F238E27FC236}">
              <a16:creationId xmlns:a16="http://schemas.microsoft.com/office/drawing/2014/main" id="{059A30FE-DFAB-4985-A3E6-4047EF82DCD7}"/>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53" name="PoljeZBesedilom 2">
          <a:extLst>
            <a:ext uri="{FF2B5EF4-FFF2-40B4-BE49-F238E27FC236}">
              <a16:creationId xmlns:a16="http://schemas.microsoft.com/office/drawing/2014/main" id="{9635EDC4-731A-4D02-BB30-401101865AB4}"/>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54" name="PoljeZBesedilom 2">
          <a:extLst>
            <a:ext uri="{FF2B5EF4-FFF2-40B4-BE49-F238E27FC236}">
              <a16:creationId xmlns:a16="http://schemas.microsoft.com/office/drawing/2014/main" id="{056C1AD3-8117-422F-A035-66D36F8E35E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55" name="PoljeZBesedilom 2">
          <a:extLst>
            <a:ext uri="{FF2B5EF4-FFF2-40B4-BE49-F238E27FC236}">
              <a16:creationId xmlns:a16="http://schemas.microsoft.com/office/drawing/2014/main" id="{613D862A-EB94-4732-A001-5E8C0616D8AE}"/>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856" name="PoljeZBesedilom 2">
          <a:extLst>
            <a:ext uri="{FF2B5EF4-FFF2-40B4-BE49-F238E27FC236}">
              <a16:creationId xmlns:a16="http://schemas.microsoft.com/office/drawing/2014/main" id="{4861FD91-B15A-42CC-B74A-D518584F411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857" name="PoljeZBesedilom 2856">
          <a:extLst>
            <a:ext uri="{FF2B5EF4-FFF2-40B4-BE49-F238E27FC236}">
              <a16:creationId xmlns:a16="http://schemas.microsoft.com/office/drawing/2014/main" id="{5DACEB54-0FF9-4A03-B51B-7B71A00828D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858" name="PoljeZBesedilom 2">
          <a:extLst>
            <a:ext uri="{FF2B5EF4-FFF2-40B4-BE49-F238E27FC236}">
              <a16:creationId xmlns:a16="http://schemas.microsoft.com/office/drawing/2014/main" id="{DCBF64EE-64A5-45D7-BDCC-BA00D19EC36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859" name="PoljeZBesedilom 2">
          <a:extLst>
            <a:ext uri="{FF2B5EF4-FFF2-40B4-BE49-F238E27FC236}">
              <a16:creationId xmlns:a16="http://schemas.microsoft.com/office/drawing/2014/main" id="{191840CC-8470-4A05-A0AE-F983B7EFD89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860" name="PoljeZBesedilom 2">
          <a:extLst>
            <a:ext uri="{FF2B5EF4-FFF2-40B4-BE49-F238E27FC236}">
              <a16:creationId xmlns:a16="http://schemas.microsoft.com/office/drawing/2014/main" id="{0FFAA121-81D0-4BB5-B6F2-9745BCB5034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861" name="PoljeZBesedilom 2">
          <a:extLst>
            <a:ext uri="{FF2B5EF4-FFF2-40B4-BE49-F238E27FC236}">
              <a16:creationId xmlns:a16="http://schemas.microsoft.com/office/drawing/2014/main" id="{C4D90D83-CA82-4EA2-911B-B6DD5D5DB5D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862" name="PoljeZBesedilom 2">
          <a:extLst>
            <a:ext uri="{FF2B5EF4-FFF2-40B4-BE49-F238E27FC236}">
              <a16:creationId xmlns:a16="http://schemas.microsoft.com/office/drawing/2014/main" id="{F5CF0023-C95D-4008-ADC6-3BFA4695744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863" name="PoljeZBesedilom 2862">
          <a:extLst>
            <a:ext uri="{FF2B5EF4-FFF2-40B4-BE49-F238E27FC236}">
              <a16:creationId xmlns:a16="http://schemas.microsoft.com/office/drawing/2014/main" id="{31307C41-B2EC-4588-AEA3-B487C2D72DC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864" name="PoljeZBesedilom 2">
          <a:extLst>
            <a:ext uri="{FF2B5EF4-FFF2-40B4-BE49-F238E27FC236}">
              <a16:creationId xmlns:a16="http://schemas.microsoft.com/office/drawing/2014/main" id="{34F2BC15-729A-405C-B2F4-59DE389321B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865" name="PoljeZBesedilom 2">
          <a:extLst>
            <a:ext uri="{FF2B5EF4-FFF2-40B4-BE49-F238E27FC236}">
              <a16:creationId xmlns:a16="http://schemas.microsoft.com/office/drawing/2014/main" id="{E02AB7AE-C568-49E2-9380-A569DBA567E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866" name="PoljeZBesedilom 2">
          <a:extLst>
            <a:ext uri="{FF2B5EF4-FFF2-40B4-BE49-F238E27FC236}">
              <a16:creationId xmlns:a16="http://schemas.microsoft.com/office/drawing/2014/main" id="{BEEFF9C9-385B-41E0-AD0C-18C70DD3550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867" name="PoljeZBesedilom 2">
          <a:extLst>
            <a:ext uri="{FF2B5EF4-FFF2-40B4-BE49-F238E27FC236}">
              <a16:creationId xmlns:a16="http://schemas.microsoft.com/office/drawing/2014/main" id="{A9A91B0F-28A0-4DB7-92D8-C908F2849B7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868" name="PoljeZBesedilom 2">
          <a:extLst>
            <a:ext uri="{FF2B5EF4-FFF2-40B4-BE49-F238E27FC236}">
              <a16:creationId xmlns:a16="http://schemas.microsoft.com/office/drawing/2014/main" id="{48FF9A4C-EF33-4207-9EA3-E34D4AF424E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869" name="PoljeZBesedilom 2868">
          <a:extLst>
            <a:ext uri="{FF2B5EF4-FFF2-40B4-BE49-F238E27FC236}">
              <a16:creationId xmlns:a16="http://schemas.microsoft.com/office/drawing/2014/main" id="{59254B23-1F1B-4083-AB6E-869EC5EFBD2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870" name="PoljeZBesedilom 2">
          <a:extLst>
            <a:ext uri="{FF2B5EF4-FFF2-40B4-BE49-F238E27FC236}">
              <a16:creationId xmlns:a16="http://schemas.microsoft.com/office/drawing/2014/main" id="{8C4BE1C0-87AD-46CA-8B85-A150EB3CFCA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871" name="PoljeZBesedilom 2">
          <a:extLst>
            <a:ext uri="{FF2B5EF4-FFF2-40B4-BE49-F238E27FC236}">
              <a16:creationId xmlns:a16="http://schemas.microsoft.com/office/drawing/2014/main" id="{BE4215D6-C7E5-44C9-B304-7F5DC132B9A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872" name="PoljeZBesedilom 2">
          <a:extLst>
            <a:ext uri="{FF2B5EF4-FFF2-40B4-BE49-F238E27FC236}">
              <a16:creationId xmlns:a16="http://schemas.microsoft.com/office/drawing/2014/main" id="{1E6CBDF6-6742-42E1-A4F4-5387C2697C3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873" name="PoljeZBesedilom 2">
          <a:extLst>
            <a:ext uri="{FF2B5EF4-FFF2-40B4-BE49-F238E27FC236}">
              <a16:creationId xmlns:a16="http://schemas.microsoft.com/office/drawing/2014/main" id="{32CE1E79-6DA9-45F6-BA23-D6E364B3796E}"/>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874" name="PoljeZBesedilom 2">
          <a:extLst>
            <a:ext uri="{FF2B5EF4-FFF2-40B4-BE49-F238E27FC236}">
              <a16:creationId xmlns:a16="http://schemas.microsoft.com/office/drawing/2014/main" id="{B763F61B-4AA6-4116-8D87-517D88CD47F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875" name="PoljeZBesedilom 2874">
          <a:extLst>
            <a:ext uri="{FF2B5EF4-FFF2-40B4-BE49-F238E27FC236}">
              <a16:creationId xmlns:a16="http://schemas.microsoft.com/office/drawing/2014/main" id="{946A8676-7A25-4DBC-8E72-D59EFF1E5554}"/>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876" name="PoljeZBesedilom 2">
          <a:extLst>
            <a:ext uri="{FF2B5EF4-FFF2-40B4-BE49-F238E27FC236}">
              <a16:creationId xmlns:a16="http://schemas.microsoft.com/office/drawing/2014/main" id="{1BCCB0D3-588D-40DD-A4F6-6F9BCC4FB784}"/>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877" name="PoljeZBesedilom 2">
          <a:extLst>
            <a:ext uri="{FF2B5EF4-FFF2-40B4-BE49-F238E27FC236}">
              <a16:creationId xmlns:a16="http://schemas.microsoft.com/office/drawing/2014/main" id="{229F4730-5FB2-48CB-B581-2799A8B3B85E}"/>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878" name="PoljeZBesedilom 2">
          <a:extLst>
            <a:ext uri="{FF2B5EF4-FFF2-40B4-BE49-F238E27FC236}">
              <a16:creationId xmlns:a16="http://schemas.microsoft.com/office/drawing/2014/main" id="{A5230CAF-33AA-48DB-B31C-9F8C0DFC3D3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879" name="PoljeZBesedilom 2">
          <a:extLst>
            <a:ext uri="{FF2B5EF4-FFF2-40B4-BE49-F238E27FC236}">
              <a16:creationId xmlns:a16="http://schemas.microsoft.com/office/drawing/2014/main" id="{A5E3AB27-F6F0-46DF-B221-322B432363A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880" name="PoljeZBesedilom 2879">
          <a:extLst>
            <a:ext uri="{FF2B5EF4-FFF2-40B4-BE49-F238E27FC236}">
              <a16:creationId xmlns:a16="http://schemas.microsoft.com/office/drawing/2014/main" id="{55534A0B-67AC-4386-B621-135AF6469E09}"/>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881" name="PoljeZBesedilom 2">
          <a:extLst>
            <a:ext uri="{FF2B5EF4-FFF2-40B4-BE49-F238E27FC236}">
              <a16:creationId xmlns:a16="http://schemas.microsoft.com/office/drawing/2014/main" id="{90D00255-3DA3-495B-BCBB-313F7BA7AE08}"/>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882" name="PoljeZBesedilom 2">
          <a:extLst>
            <a:ext uri="{FF2B5EF4-FFF2-40B4-BE49-F238E27FC236}">
              <a16:creationId xmlns:a16="http://schemas.microsoft.com/office/drawing/2014/main" id="{C1873F7C-481E-42DB-AF09-9BD9E96534F9}"/>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883" name="PoljeZBesedilom 2">
          <a:extLst>
            <a:ext uri="{FF2B5EF4-FFF2-40B4-BE49-F238E27FC236}">
              <a16:creationId xmlns:a16="http://schemas.microsoft.com/office/drawing/2014/main" id="{6D5C7424-D635-46D1-B0CF-364B1BD5B92E}"/>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884" name="PoljeZBesedilom 2">
          <a:extLst>
            <a:ext uri="{FF2B5EF4-FFF2-40B4-BE49-F238E27FC236}">
              <a16:creationId xmlns:a16="http://schemas.microsoft.com/office/drawing/2014/main" id="{EEFAD6CC-5AF3-4790-A763-2487F4F6C5D7}"/>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85" name="PoljeZBesedilom 2">
          <a:extLst>
            <a:ext uri="{FF2B5EF4-FFF2-40B4-BE49-F238E27FC236}">
              <a16:creationId xmlns:a16="http://schemas.microsoft.com/office/drawing/2014/main" id="{722ADF57-21B9-45C0-A1A4-01DD1F2FEA4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86" name="PoljeZBesedilom 2885">
          <a:extLst>
            <a:ext uri="{FF2B5EF4-FFF2-40B4-BE49-F238E27FC236}">
              <a16:creationId xmlns:a16="http://schemas.microsoft.com/office/drawing/2014/main" id="{0CD2E978-5C3A-4B25-95A0-3DAAE5FD45F4}"/>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87" name="PoljeZBesedilom 2">
          <a:extLst>
            <a:ext uri="{FF2B5EF4-FFF2-40B4-BE49-F238E27FC236}">
              <a16:creationId xmlns:a16="http://schemas.microsoft.com/office/drawing/2014/main" id="{C663488D-C434-4CB1-B75C-4563F888000E}"/>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88" name="PoljeZBesedilom 2">
          <a:extLst>
            <a:ext uri="{FF2B5EF4-FFF2-40B4-BE49-F238E27FC236}">
              <a16:creationId xmlns:a16="http://schemas.microsoft.com/office/drawing/2014/main" id="{AF4F91F0-64E8-4DD8-999A-5E5CA83344F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89" name="PoljeZBesedilom 2">
          <a:extLst>
            <a:ext uri="{FF2B5EF4-FFF2-40B4-BE49-F238E27FC236}">
              <a16:creationId xmlns:a16="http://schemas.microsoft.com/office/drawing/2014/main" id="{9C1D4D6A-B5C0-46F4-9E74-E001BBDFBA7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2890" name="PoljeZBesedilom 2">
          <a:extLst>
            <a:ext uri="{FF2B5EF4-FFF2-40B4-BE49-F238E27FC236}">
              <a16:creationId xmlns:a16="http://schemas.microsoft.com/office/drawing/2014/main" id="{3E3004A3-5A09-4BA9-8421-9D0CF12CA6E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891" name="PoljeZBesedilom 2">
          <a:extLst>
            <a:ext uri="{FF2B5EF4-FFF2-40B4-BE49-F238E27FC236}">
              <a16:creationId xmlns:a16="http://schemas.microsoft.com/office/drawing/2014/main" id="{34994DF3-132F-42EA-BE68-BC620DF6434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892" name="PoljeZBesedilom 2891">
          <a:extLst>
            <a:ext uri="{FF2B5EF4-FFF2-40B4-BE49-F238E27FC236}">
              <a16:creationId xmlns:a16="http://schemas.microsoft.com/office/drawing/2014/main" id="{1D82EB63-F4D8-4C5B-A26C-B72BE6E5E9F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893" name="PoljeZBesedilom 2">
          <a:extLst>
            <a:ext uri="{FF2B5EF4-FFF2-40B4-BE49-F238E27FC236}">
              <a16:creationId xmlns:a16="http://schemas.microsoft.com/office/drawing/2014/main" id="{774B16F8-33A1-4C8C-8ABF-762394382E3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894" name="PoljeZBesedilom 2">
          <a:extLst>
            <a:ext uri="{FF2B5EF4-FFF2-40B4-BE49-F238E27FC236}">
              <a16:creationId xmlns:a16="http://schemas.microsoft.com/office/drawing/2014/main" id="{05B2EADC-484F-4209-AF46-307B640DF60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895" name="PoljeZBesedilom 2">
          <a:extLst>
            <a:ext uri="{FF2B5EF4-FFF2-40B4-BE49-F238E27FC236}">
              <a16:creationId xmlns:a16="http://schemas.microsoft.com/office/drawing/2014/main" id="{5F2871DE-2FDD-4F1C-BD1F-BF96AC06682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896" name="PoljeZBesedilom 2">
          <a:extLst>
            <a:ext uri="{FF2B5EF4-FFF2-40B4-BE49-F238E27FC236}">
              <a16:creationId xmlns:a16="http://schemas.microsoft.com/office/drawing/2014/main" id="{291B7B84-DFE3-4D7A-BB19-FEAB593AFD8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897" name="PoljeZBesedilom 2">
          <a:extLst>
            <a:ext uri="{FF2B5EF4-FFF2-40B4-BE49-F238E27FC236}">
              <a16:creationId xmlns:a16="http://schemas.microsoft.com/office/drawing/2014/main" id="{48ACE65D-7747-48DB-92AB-D82897D27E6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898" name="PoljeZBesedilom 2897">
          <a:extLst>
            <a:ext uri="{FF2B5EF4-FFF2-40B4-BE49-F238E27FC236}">
              <a16:creationId xmlns:a16="http://schemas.microsoft.com/office/drawing/2014/main" id="{49EE63EE-AE0C-4608-A0A7-E9F8F74F5CC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899" name="PoljeZBesedilom 2">
          <a:extLst>
            <a:ext uri="{FF2B5EF4-FFF2-40B4-BE49-F238E27FC236}">
              <a16:creationId xmlns:a16="http://schemas.microsoft.com/office/drawing/2014/main" id="{3D2DFAB3-649C-41A3-B418-8AD7A7E952A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900" name="PoljeZBesedilom 2">
          <a:extLst>
            <a:ext uri="{FF2B5EF4-FFF2-40B4-BE49-F238E27FC236}">
              <a16:creationId xmlns:a16="http://schemas.microsoft.com/office/drawing/2014/main" id="{CB58FB6E-F88B-4001-AD0A-CF2CA4FA45F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901" name="PoljeZBesedilom 2">
          <a:extLst>
            <a:ext uri="{FF2B5EF4-FFF2-40B4-BE49-F238E27FC236}">
              <a16:creationId xmlns:a16="http://schemas.microsoft.com/office/drawing/2014/main" id="{F9075A0B-C885-4A1C-82FF-AA09270B1A3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2902" name="PoljeZBesedilom 2">
          <a:extLst>
            <a:ext uri="{FF2B5EF4-FFF2-40B4-BE49-F238E27FC236}">
              <a16:creationId xmlns:a16="http://schemas.microsoft.com/office/drawing/2014/main" id="{82CBF84E-4EFC-4D3E-9C6B-4CE1C57EFAD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903" name="PoljeZBesedilom 2">
          <a:extLst>
            <a:ext uri="{FF2B5EF4-FFF2-40B4-BE49-F238E27FC236}">
              <a16:creationId xmlns:a16="http://schemas.microsoft.com/office/drawing/2014/main" id="{5483EBEC-E581-4ED3-929D-7049B59C935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904" name="PoljeZBesedilom 2903">
          <a:extLst>
            <a:ext uri="{FF2B5EF4-FFF2-40B4-BE49-F238E27FC236}">
              <a16:creationId xmlns:a16="http://schemas.microsoft.com/office/drawing/2014/main" id="{C336C624-FE5D-4A8A-92CB-AF10D673677E}"/>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905" name="PoljeZBesedilom 2">
          <a:extLst>
            <a:ext uri="{FF2B5EF4-FFF2-40B4-BE49-F238E27FC236}">
              <a16:creationId xmlns:a16="http://schemas.microsoft.com/office/drawing/2014/main" id="{A5C6CC00-E6E0-4563-B5EF-61D5DB9B619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906" name="PoljeZBesedilom 2">
          <a:extLst>
            <a:ext uri="{FF2B5EF4-FFF2-40B4-BE49-F238E27FC236}">
              <a16:creationId xmlns:a16="http://schemas.microsoft.com/office/drawing/2014/main" id="{A417F054-875E-49D4-BCED-9A0A7A39A19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907" name="PoljeZBesedilom 2">
          <a:extLst>
            <a:ext uri="{FF2B5EF4-FFF2-40B4-BE49-F238E27FC236}">
              <a16:creationId xmlns:a16="http://schemas.microsoft.com/office/drawing/2014/main" id="{400F7AB6-A628-45BC-8135-190632B2532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908" name="PoljeZBesedilom 2">
          <a:extLst>
            <a:ext uri="{FF2B5EF4-FFF2-40B4-BE49-F238E27FC236}">
              <a16:creationId xmlns:a16="http://schemas.microsoft.com/office/drawing/2014/main" id="{32591DF2-B635-4908-9625-E2B5DCC9E8D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909" name="PoljeZBesedilom 2">
          <a:extLst>
            <a:ext uri="{FF2B5EF4-FFF2-40B4-BE49-F238E27FC236}">
              <a16:creationId xmlns:a16="http://schemas.microsoft.com/office/drawing/2014/main" id="{54D41AB1-8AF6-432F-93E1-F692521D871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910" name="PoljeZBesedilom 2909">
          <a:extLst>
            <a:ext uri="{FF2B5EF4-FFF2-40B4-BE49-F238E27FC236}">
              <a16:creationId xmlns:a16="http://schemas.microsoft.com/office/drawing/2014/main" id="{A6DB3401-7D19-4A26-826B-45CDC878993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911" name="PoljeZBesedilom 2">
          <a:extLst>
            <a:ext uri="{FF2B5EF4-FFF2-40B4-BE49-F238E27FC236}">
              <a16:creationId xmlns:a16="http://schemas.microsoft.com/office/drawing/2014/main" id="{4C648C28-957D-4C95-A770-9B3C1C91DC6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912" name="PoljeZBesedilom 2">
          <a:extLst>
            <a:ext uri="{FF2B5EF4-FFF2-40B4-BE49-F238E27FC236}">
              <a16:creationId xmlns:a16="http://schemas.microsoft.com/office/drawing/2014/main" id="{FDFFFBB1-5034-440C-A875-DED7C799D16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913" name="PoljeZBesedilom 2">
          <a:extLst>
            <a:ext uri="{FF2B5EF4-FFF2-40B4-BE49-F238E27FC236}">
              <a16:creationId xmlns:a16="http://schemas.microsoft.com/office/drawing/2014/main" id="{9A900364-A366-4043-A544-98ED6330D3F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914" name="PoljeZBesedilom 2">
          <a:extLst>
            <a:ext uri="{FF2B5EF4-FFF2-40B4-BE49-F238E27FC236}">
              <a16:creationId xmlns:a16="http://schemas.microsoft.com/office/drawing/2014/main" id="{A0676B17-CF3B-4053-9757-29B1C2E57A9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915" name="PoljeZBesedilom 2914">
          <a:extLst>
            <a:ext uri="{FF2B5EF4-FFF2-40B4-BE49-F238E27FC236}">
              <a16:creationId xmlns:a16="http://schemas.microsoft.com/office/drawing/2014/main" id="{C9112688-E0E0-4D6A-AD3E-A3804CF41F76}"/>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916" name="PoljeZBesedilom 2">
          <a:extLst>
            <a:ext uri="{FF2B5EF4-FFF2-40B4-BE49-F238E27FC236}">
              <a16:creationId xmlns:a16="http://schemas.microsoft.com/office/drawing/2014/main" id="{A8964212-F3E9-48A5-907A-30F964F98D4C}"/>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917" name="PoljeZBesedilom 2">
          <a:extLst>
            <a:ext uri="{FF2B5EF4-FFF2-40B4-BE49-F238E27FC236}">
              <a16:creationId xmlns:a16="http://schemas.microsoft.com/office/drawing/2014/main" id="{294EE937-E3F1-4FEA-A379-1FE6916C948C}"/>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918" name="PoljeZBesedilom 2">
          <a:extLst>
            <a:ext uri="{FF2B5EF4-FFF2-40B4-BE49-F238E27FC236}">
              <a16:creationId xmlns:a16="http://schemas.microsoft.com/office/drawing/2014/main" id="{220BD505-4C1F-42FE-82FB-1080571B568C}"/>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919" name="PoljeZBesedilom 2">
          <a:extLst>
            <a:ext uri="{FF2B5EF4-FFF2-40B4-BE49-F238E27FC236}">
              <a16:creationId xmlns:a16="http://schemas.microsoft.com/office/drawing/2014/main" id="{93AE855C-FACF-4BF0-87A8-AB2FE0CDEA21}"/>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20" name="PoljeZBesedilom 2">
          <a:extLst>
            <a:ext uri="{FF2B5EF4-FFF2-40B4-BE49-F238E27FC236}">
              <a16:creationId xmlns:a16="http://schemas.microsoft.com/office/drawing/2014/main" id="{3CF361F0-AF41-4529-B6D9-B9C237CC362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21" name="PoljeZBesedilom 2920">
          <a:extLst>
            <a:ext uri="{FF2B5EF4-FFF2-40B4-BE49-F238E27FC236}">
              <a16:creationId xmlns:a16="http://schemas.microsoft.com/office/drawing/2014/main" id="{3EFAB384-690C-4179-A8EF-8420F59D1B4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22" name="PoljeZBesedilom 2">
          <a:extLst>
            <a:ext uri="{FF2B5EF4-FFF2-40B4-BE49-F238E27FC236}">
              <a16:creationId xmlns:a16="http://schemas.microsoft.com/office/drawing/2014/main" id="{7E4A9808-BDC1-478C-B1EB-7E5C725A8C9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23" name="PoljeZBesedilom 2">
          <a:extLst>
            <a:ext uri="{FF2B5EF4-FFF2-40B4-BE49-F238E27FC236}">
              <a16:creationId xmlns:a16="http://schemas.microsoft.com/office/drawing/2014/main" id="{74028739-87A4-4859-BB14-37508B430D4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24" name="PoljeZBesedilom 2">
          <a:extLst>
            <a:ext uri="{FF2B5EF4-FFF2-40B4-BE49-F238E27FC236}">
              <a16:creationId xmlns:a16="http://schemas.microsoft.com/office/drawing/2014/main" id="{B1AF6949-3F28-4391-8E29-87FFEC84974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25" name="PoljeZBesedilom 2">
          <a:extLst>
            <a:ext uri="{FF2B5EF4-FFF2-40B4-BE49-F238E27FC236}">
              <a16:creationId xmlns:a16="http://schemas.microsoft.com/office/drawing/2014/main" id="{BCCE125F-9E82-4B90-8EE9-026D7A96554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26" name="PoljeZBesedilom 2">
          <a:extLst>
            <a:ext uri="{FF2B5EF4-FFF2-40B4-BE49-F238E27FC236}">
              <a16:creationId xmlns:a16="http://schemas.microsoft.com/office/drawing/2014/main" id="{EF8D5940-987A-4044-9E61-E304A1E3D88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27" name="PoljeZBesedilom 2926">
          <a:extLst>
            <a:ext uri="{FF2B5EF4-FFF2-40B4-BE49-F238E27FC236}">
              <a16:creationId xmlns:a16="http://schemas.microsoft.com/office/drawing/2014/main" id="{84B3060F-9376-493C-8904-520BBB078C6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28" name="PoljeZBesedilom 2">
          <a:extLst>
            <a:ext uri="{FF2B5EF4-FFF2-40B4-BE49-F238E27FC236}">
              <a16:creationId xmlns:a16="http://schemas.microsoft.com/office/drawing/2014/main" id="{4679B9A4-CBDE-4B0B-A050-2315F04CC52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29" name="PoljeZBesedilom 2">
          <a:extLst>
            <a:ext uri="{FF2B5EF4-FFF2-40B4-BE49-F238E27FC236}">
              <a16:creationId xmlns:a16="http://schemas.microsoft.com/office/drawing/2014/main" id="{65E7B96C-761E-4234-B247-2145C1C1933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30" name="PoljeZBesedilom 2">
          <a:extLst>
            <a:ext uri="{FF2B5EF4-FFF2-40B4-BE49-F238E27FC236}">
              <a16:creationId xmlns:a16="http://schemas.microsoft.com/office/drawing/2014/main" id="{DE690D97-4320-46D3-9458-97876D118B5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31" name="PoljeZBesedilom 2">
          <a:extLst>
            <a:ext uri="{FF2B5EF4-FFF2-40B4-BE49-F238E27FC236}">
              <a16:creationId xmlns:a16="http://schemas.microsoft.com/office/drawing/2014/main" id="{C940C20C-9D7D-42F3-811E-923FF79B1C0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32" name="PoljeZBesedilom 2">
          <a:extLst>
            <a:ext uri="{FF2B5EF4-FFF2-40B4-BE49-F238E27FC236}">
              <a16:creationId xmlns:a16="http://schemas.microsoft.com/office/drawing/2014/main" id="{1A157FE0-8244-483F-A191-16876FFC542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33" name="PoljeZBesedilom 2932">
          <a:extLst>
            <a:ext uri="{FF2B5EF4-FFF2-40B4-BE49-F238E27FC236}">
              <a16:creationId xmlns:a16="http://schemas.microsoft.com/office/drawing/2014/main" id="{7DEAD317-2EAB-4E36-98C4-509B80E414E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34" name="PoljeZBesedilom 2">
          <a:extLst>
            <a:ext uri="{FF2B5EF4-FFF2-40B4-BE49-F238E27FC236}">
              <a16:creationId xmlns:a16="http://schemas.microsoft.com/office/drawing/2014/main" id="{CC7F82B7-50C8-4B16-8823-E08CCAA5390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35" name="PoljeZBesedilom 2">
          <a:extLst>
            <a:ext uri="{FF2B5EF4-FFF2-40B4-BE49-F238E27FC236}">
              <a16:creationId xmlns:a16="http://schemas.microsoft.com/office/drawing/2014/main" id="{BB43A8A2-AD7E-4BD8-A521-6778012DF0B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36" name="PoljeZBesedilom 2">
          <a:extLst>
            <a:ext uri="{FF2B5EF4-FFF2-40B4-BE49-F238E27FC236}">
              <a16:creationId xmlns:a16="http://schemas.microsoft.com/office/drawing/2014/main" id="{BD437685-381A-45E3-A99F-9A18A7B9281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37" name="PoljeZBesedilom 2">
          <a:extLst>
            <a:ext uri="{FF2B5EF4-FFF2-40B4-BE49-F238E27FC236}">
              <a16:creationId xmlns:a16="http://schemas.microsoft.com/office/drawing/2014/main" id="{A7C19479-44F3-4365-8245-E6154668A91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38" name="PoljeZBesedilom 2">
          <a:extLst>
            <a:ext uri="{FF2B5EF4-FFF2-40B4-BE49-F238E27FC236}">
              <a16:creationId xmlns:a16="http://schemas.microsoft.com/office/drawing/2014/main" id="{A12DA1A9-4C4A-4B42-9923-7B0ECC20462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39" name="PoljeZBesedilom 2938">
          <a:extLst>
            <a:ext uri="{FF2B5EF4-FFF2-40B4-BE49-F238E27FC236}">
              <a16:creationId xmlns:a16="http://schemas.microsoft.com/office/drawing/2014/main" id="{6DAE8EC3-5C28-4493-8020-E5E25962722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40" name="PoljeZBesedilom 2">
          <a:extLst>
            <a:ext uri="{FF2B5EF4-FFF2-40B4-BE49-F238E27FC236}">
              <a16:creationId xmlns:a16="http://schemas.microsoft.com/office/drawing/2014/main" id="{05F066F5-A106-4708-9EE1-482AAE0EBFD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41" name="PoljeZBesedilom 2">
          <a:extLst>
            <a:ext uri="{FF2B5EF4-FFF2-40B4-BE49-F238E27FC236}">
              <a16:creationId xmlns:a16="http://schemas.microsoft.com/office/drawing/2014/main" id="{D4826F5E-4393-491B-B032-4C23749E681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42" name="PoljeZBesedilom 2">
          <a:extLst>
            <a:ext uri="{FF2B5EF4-FFF2-40B4-BE49-F238E27FC236}">
              <a16:creationId xmlns:a16="http://schemas.microsoft.com/office/drawing/2014/main" id="{0CFE55AF-AB05-46D4-B01D-9BDBC4C9DCB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43" name="PoljeZBesedilom 2">
          <a:extLst>
            <a:ext uri="{FF2B5EF4-FFF2-40B4-BE49-F238E27FC236}">
              <a16:creationId xmlns:a16="http://schemas.microsoft.com/office/drawing/2014/main" id="{6FBFF70A-9CC1-4AD5-9BEE-7087D241D9E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44" name="PoljeZBesedilom 2">
          <a:extLst>
            <a:ext uri="{FF2B5EF4-FFF2-40B4-BE49-F238E27FC236}">
              <a16:creationId xmlns:a16="http://schemas.microsoft.com/office/drawing/2014/main" id="{A1083C4B-B770-4AC7-B2AA-EB2C31DAA73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45" name="PoljeZBesedilom 2944">
          <a:extLst>
            <a:ext uri="{FF2B5EF4-FFF2-40B4-BE49-F238E27FC236}">
              <a16:creationId xmlns:a16="http://schemas.microsoft.com/office/drawing/2014/main" id="{02097B13-B766-4305-A1DE-A5CA01316FC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46" name="PoljeZBesedilom 2">
          <a:extLst>
            <a:ext uri="{FF2B5EF4-FFF2-40B4-BE49-F238E27FC236}">
              <a16:creationId xmlns:a16="http://schemas.microsoft.com/office/drawing/2014/main" id="{49EDBD67-5768-4DA7-900B-34979959A09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47" name="PoljeZBesedilom 2">
          <a:extLst>
            <a:ext uri="{FF2B5EF4-FFF2-40B4-BE49-F238E27FC236}">
              <a16:creationId xmlns:a16="http://schemas.microsoft.com/office/drawing/2014/main" id="{B7091ED2-9C48-4B77-B696-F2179A8B3A3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48" name="PoljeZBesedilom 2">
          <a:extLst>
            <a:ext uri="{FF2B5EF4-FFF2-40B4-BE49-F238E27FC236}">
              <a16:creationId xmlns:a16="http://schemas.microsoft.com/office/drawing/2014/main" id="{4BCB370B-45A9-413A-9A0F-1EFFED13A58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49" name="PoljeZBesedilom 2">
          <a:extLst>
            <a:ext uri="{FF2B5EF4-FFF2-40B4-BE49-F238E27FC236}">
              <a16:creationId xmlns:a16="http://schemas.microsoft.com/office/drawing/2014/main" id="{88644477-3385-4927-886C-8D8CC944204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50" name="PoljeZBesedilom 2">
          <a:extLst>
            <a:ext uri="{FF2B5EF4-FFF2-40B4-BE49-F238E27FC236}">
              <a16:creationId xmlns:a16="http://schemas.microsoft.com/office/drawing/2014/main" id="{87CDB063-082C-4FE9-A675-6CCD4AF7672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51" name="PoljeZBesedilom 2950">
          <a:extLst>
            <a:ext uri="{FF2B5EF4-FFF2-40B4-BE49-F238E27FC236}">
              <a16:creationId xmlns:a16="http://schemas.microsoft.com/office/drawing/2014/main" id="{F1B35188-CCCD-49CA-BD27-59338197B55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52" name="PoljeZBesedilom 2">
          <a:extLst>
            <a:ext uri="{FF2B5EF4-FFF2-40B4-BE49-F238E27FC236}">
              <a16:creationId xmlns:a16="http://schemas.microsoft.com/office/drawing/2014/main" id="{99B89E40-E1F9-4D0B-9970-F4415FB9C2C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53" name="PoljeZBesedilom 2">
          <a:extLst>
            <a:ext uri="{FF2B5EF4-FFF2-40B4-BE49-F238E27FC236}">
              <a16:creationId xmlns:a16="http://schemas.microsoft.com/office/drawing/2014/main" id="{F1FCDA61-6343-4983-BC91-43EF4A51504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54" name="PoljeZBesedilom 2">
          <a:extLst>
            <a:ext uri="{FF2B5EF4-FFF2-40B4-BE49-F238E27FC236}">
              <a16:creationId xmlns:a16="http://schemas.microsoft.com/office/drawing/2014/main" id="{90925CB0-F011-420E-8AFA-BFD2FB7A21E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55" name="PoljeZBesedilom 2">
          <a:extLst>
            <a:ext uri="{FF2B5EF4-FFF2-40B4-BE49-F238E27FC236}">
              <a16:creationId xmlns:a16="http://schemas.microsoft.com/office/drawing/2014/main" id="{896003F7-6800-4CEE-BC85-25F54DDC2BC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956" name="PoljeZBesedilom 2">
          <a:extLst>
            <a:ext uri="{FF2B5EF4-FFF2-40B4-BE49-F238E27FC236}">
              <a16:creationId xmlns:a16="http://schemas.microsoft.com/office/drawing/2014/main" id="{A6A025A2-C3BA-42AF-B0B4-02A9F51AC757}"/>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957" name="PoljeZBesedilom 2956">
          <a:extLst>
            <a:ext uri="{FF2B5EF4-FFF2-40B4-BE49-F238E27FC236}">
              <a16:creationId xmlns:a16="http://schemas.microsoft.com/office/drawing/2014/main" id="{F08BF5E8-0D30-4723-A0B6-A6E538AED4CC}"/>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958" name="PoljeZBesedilom 2">
          <a:extLst>
            <a:ext uri="{FF2B5EF4-FFF2-40B4-BE49-F238E27FC236}">
              <a16:creationId xmlns:a16="http://schemas.microsoft.com/office/drawing/2014/main" id="{10F6E61B-40BA-4AE3-8246-474C64BB5F4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959" name="PoljeZBesedilom 2">
          <a:extLst>
            <a:ext uri="{FF2B5EF4-FFF2-40B4-BE49-F238E27FC236}">
              <a16:creationId xmlns:a16="http://schemas.microsoft.com/office/drawing/2014/main" id="{74905E7E-D359-45F7-8E00-231B13801CD7}"/>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960" name="PoljeZBesedilom 2">
          <a:extLst>
            <a:ext uri="{FF2B5EF4-FFF2-40B4-BE49-F238E27FC236}">
              <a16:creationId xmlns:a16="http://schemas.microsoft.com/office/drawing/2014/main" id="{20BAB413-A406-45AE-B3D5-DF9B0906961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961" name="PoljeZBesedilom 2">
          <a:extLst>
            <a:ext uri="{FF2B5EF4-FFF2-40B4-BE49-F238E27FC236}">
              <a16:creationId xmlns:a16="http://schemas.microsoft.com/office/drawing/2014/main" id="{4A0033F5-A68E-415E-AABF-6D57A5DE96E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62" name="PoljeZBesedilom 2">
          <a:extLst>
            <a:ext uri="{FF2B5EF4-FFF2-40B4-BE49-F238E27FC236}">
              <a16:creationId xmlns:a16="http://schemas.microsoft.com/office/drawing/2014/main" id="{D76036A1-FB54-4C62-BD19-F999E84E418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63" name="PoljeZBesedilom 2962">
          <a:extLst>
            <a:ext uri="{FF2B5EF4-FFF2-40B4-BE49-F238E27FC236}">
              <a16:creationId xmlns:a16="http://schemas.microsoft.com/office/drawing/2014/main" id="{6126FBD1-C6DA-4EC5-852F-6527761B9E5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64" name="PoljeZBesedilom 2">
          <a:extLst>
            <a:ext uri="{FF2B5EF4-FFF2-40B4-BE49-F238E27FC236}">
              <a16:creationId xmlns:a16="http://schemas.microsoft.com/office/drawing/2014/main" id="{315B7D77-77C7-4D29-9E20-4085EA5389A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65" name="PoljeZBesedilom 2">
          <a:extLst>
            <a:ext uri="{FF2B5EF4-FFF2-40B4-BE49-F238E27FC236}">
              <a16:creationId xmlns:a16="http://schemas.microsoft.com/office/drawing/2014/main" id="{B94CE5EC-93FE-4726-A01B-B343C54D2CE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66" name="PoljeZBesedilom 2">
          <a:extLst>
            <a:ext uri="{FF2B5EF4-FFF2-40B4-BE49-F238E27FC236}">
              <a16:creationId xmlns:a16="http://schemas.microsoft.com/office/drawing/2014/main" id="{753F90E8-725E-481A-BFC0-DFDCD89B24F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67" name="PoljeZBesedilom 2">
          <a:extLst>
            <a:ext uri="{FF2B5EF4-FFF2-40B4-BE49-F238E27FC236}">
              <a16:creationId xmlns:a16="http://schemas.microsoft.com/office/drawing/2014/main" id="{1E5CCF09-CADA-4A66-BDAD-67784C8B883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68" name="PoljeZBesedilom 2">
          <a:extLst>
            <a:ext uri="{FF2B5EF4-FFF2-40B4-BE49-F238E27FC236}">
              <a16:creationId xmlns:a16="http://schemas.microsoft.com/office/drawing/2014/main" id="{AC2ACAA9-A5B5-4DBD-9C09-339E1D89EEF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69" name="PoljeZBesedilom 2968">
          <a:extLst>
            <a:ext uri="{FF2B5EF4-FFF2-40B4-BE49-F238E27FC236}">
              <a16:creationId xmlns:a16="http://schemas.microsoft.com/office/drawing/2014/main" id="{32F1EF0D-29F5-42AD-8CC2-8C9B2FD2BAC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70" name="PoljeZBesedilom 2">
          <a:extLst>
            <a:ext uri="{FF2B5EF4-FFF2-40B4-BE49-F238E27FC236}">
              <a16:creationId xmlns:a16="http://schemas.microsoft.com/office/drawing/2014/main" id="{764BD9CD-EF6D-4B86-9420-B04919C92D6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71" name="PoljeZBesedilom 2">
          <a:extLst>
            <a:ext uri="{FF2B5EF4-FFF2-40B4-BE49-F238E27FC236}">
              <a16:creationId xmlns:a16="http://schemas.microsoft.com/office/drawing/2014/main" id="{D239F6FE-4097-4922-A419-A2259EB019F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72" name="PoljeZBesedilom 2">
          <a:extLst>
            <a:ext uri="{FF2B5EF4-FFF2-40B4-BE49-F238E27FC236}">
              <a16:creationId xmlns:a16="http://schemas.microsoft.com/office/drawing/2014/main" id="{5B0ABBED-32AE-4981-A09A-FAE09F304CF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2973" name="PoljeZBesedilom 2">
          <a:extLst>
            <a:ext uri="{FF2B5EF4-FFF2-40B4-BE49-F238E27FC236}">
              <a16:creationId xmlns:a16="http://schemas.microsoft.com/office/drawing/2014/main" id="{1F49D6C7-E37C-4A27-BD0A-1737C1D73F7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974" name="PoljeZBesedilom 2">
          <a:extLst>
            <a:ext uri="{FF2B5EF4-FFF2-40B4-BE49-F238E27FC236}">
              <a16:creationId xmlns:a16="http://schemas.microsoft.com/office/drawing/2014/main" id="{8A78D3EB-128F-40D2-A8CA-7DE131D1D005}"/>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975" name="PoljeZBesedilom 2974">
          <a:extLst>
            <a:ext uri="{FF2B5EF4-FFF2-40B4-BE49-F238E27FC236}">
              <a16:creationId xmlns:a16="http://schemas.microsoft.com/office/drawing/2014/main" id="{64280DAF-328F-4104-871B-34A71594C4CB}"/>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976" name="PoljeZBesedilom 2">
          <a:extLst>
            <a:ext uri="{FF2B5EF4-FFF2-40B4-BE49-F238E27FC236}">
              <a16:creationId xmlns:a16="http://schemas.microsoft.com/office/drawing/2014/main" id="{4E322F61-4022-4743-9B34-A563B3A5399A}"/>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977" name="PoljeZBesedilom 2">
          <a:extLst>
            <a:ext uri="{FF2B5EF4-FFF2-40B4-BE49-F238E27FC236}">
              <a16:creationId xmlns:a16="http://schemas.microsoft.com/office/drawing/2014/main" id="{BD257EC1-923F-472F-AB86-9B522B33B78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978" name="PoljeZBesedilom 2">
          <a:extLst>
            <a:ext uri="{FF2B5EF4-FFF2-40B4-BE49-F238E27FC236}">
              <a16:creationId xmlns:a16="http://schemas.microsoft.com/office/drawing/2014/main" id="{AAD6A8AF-E2ED-4251-B685-01063FF09276}"/>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2979" name="PoljeZBesedilom 2">
          <a:extLst>
            <a:ext uri="{FF2B5EF4-FFF2-40B4-BE49-F238E27FC236}">
              <a16:creationId xmlns:a16="http://schemas.microsoft.com/office/drawing/2014/main" id="{2F818F0F-DA76-4D31-8B29-34992CDC6223}"/>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980" name="PoljeZBesedilom 2">
          <a:extLst>
            <a:ext uri="{FF2B5EF4-FFF2-40B4-BE49-F238E27FC236}">
              <a16:creationId xmlns:a16="http://schemas.microsoft.com/office/drawing/2014/main" id="{DA297F54-B75F-4B60-B414-15F64908010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981" name="PoljeZBesedilom 2980">
          <a:extLst>
            <a:ext uri="{FF2B5EF4-FFF2-40B4-BE49-F238E27FC236}">
              <a16:creationId xmlns:a16="http://schemas.microsoft.com/office/drawing/2014/main" id="{2D039A8A-7C0A-46DE-9E97-B7F1800CD30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982" name="PoljeZBesedilom 2">
          <a:extLst>
            <a:ext uri="{FF2B5EF4-FFF2-40B4-BE49-F238E27FC236}">
              <a16:creationId xmlns:a16="http://schemas.microsoft.com/office/drawing/2014/main" id="{416282E0-96A6-42AA-BCE4-9234F7547DA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983" name="PoljeZBesedilom 2">
          <a:extLst>
            <a:ext uri="{FF2B5EF4-FFF2-40B4-BE49-F238E27FC236}">
              <a16:creationId xmlns:a16="http://schemas.microsoft.com/office/drawing/2014/main" id="{7F0D6340-43DB-47E6-A3DD-F9E8528C341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984" name="PoljeZBesedilom 2">
          <a:extLst>
            <a:ext uri="{FF2B5EF4-FFF2-40B4-BE49-F238E27FC236}">
              <a16:creationId xmlns:a16="http://schemas.microsoft.com/office/drawing/2014/main" id="{A3B79D06-E9B7-4EF1-81F9-6487AF8804D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985" name="PoljeZBesedilom 2">
          <a:extLst>
            <a:ext uri="{FF2B5EF4-FFF2-40B4-BE49-F238E27FC236}">
              <a16:creationId xmlns:a16="http://schemas.microsoft.com/office/drawing/2014/main" id="{3807CC4B-E159-4924-A1B2-59C5DFE1DBD4}"/>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986" name="PoljeZBesedilom 2985">
          <a:extLst>
            <a:ext uri="{FF2B5EF4-FFF2-40B4-BE49-F238E27FC236}">
              <a16:creationId xmlns:a16="http://schemas.microsoft.com/office/drawing/2014/main" id="{E7F98F89-5970-41D2-A4E0-8403739F91B7}"/>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987" name="PoljeZBesedilom 2">
          <a:extLst>
            <a:ext uri="{FF2B5EF4-FFF2-40B4-BE49-F238E27FC236}">
              <a16:creationId xmlns:a16="http://schemas.microsoft.com/office/drawing/2014/main" id="{20E2FE95-8F9B-485C-9438-2C8C50A3854D}"/>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988" name="PoljeZBesedilom 2">
          <a:extLst>
            <a:ext uri="{FF2B5EF4-FFF2-40B4-BE49-F238E27FC236}">
              <a16:creationId xmlns:a16="http://schemas.microsoft.com/office/drawing/2014/main" id="{7B4B61A9-BE29-4E62-B821-23F9AD6E3B8D}"/>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989" name="PoljeZBesedilom 2">
          <a:extLst>
            <a:ext uri="{FF2B5EF4-FFF2-40B4-BE49-F238E27FC236}">
              <a16:creationId xmlns:a16="http://schemas.microsoft.com/office/drawing/2014/main" id="{8618B7C4-CEF1-4CF9-93BC-B5F3573E687B}"/>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990" name="PoljeZBesedilom 2">
          <a:extLst>
            <a:ext uri="{FF2B5EF4-FFF2-40B4-BE49-F238E27FC236}">
              <a16:creationId xmlns:a16="http://schemas.microsoft.com/office/drawing/2014/main" id="{E7203D58-4A7F-4327-9B57-CE6142A51335}"/>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991" name="PoljeZBesedilom 2">
          <a:extLst>
            <a:ext uri="{FF2B5EF4-FFF2-40B4-BE49-F238E27FC236}">
              <a16:creationId xmlns:a16="http://schemas.microsoft.com/office/drawing/2014/main" id="{4D3FE812-B2F2-4CD0-BF0E-94B4C12B877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992" name="PoljeZBesedilom 2991">
          <a:extLst>
            <a:ext uri="{FF2B5EF4-FFF2-40B4-BE49-F238E27FC236}">
              <a16:creationId xmlns:a16="http://schemas.microsoft.com/office/drawing/2014/main" id="{4C30E9B0-A762-4E9C-9B19-58BF732C943E}"/>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993" name="PoljeZBesedilom 2">
          <a:extLst>
            <a:ext uri="{FF2B5EF4-FFF2-40B4-BE49-F238E27FC236}">
              <a16:creationId xmlns:a16="http://schemas.microsoft.com/office/drawing/2014/main" id="{B3DAC8A5-7F51-4EFB-A998-697BC98F47A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994" name="PoljeZBesedilom 2">
          <a:extLst>
            <a:ext uri="{FF2B5EF4-FFF2-40B4-BE49-F238E27FC236}">
              <a16:creationId xmlns:a16="http://schemas.microsoft.com/office/drawing/2014/main" id="{DE6C7561-54CA-43BB-BA3B-B3A9583B066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995" name="PoljeZBesedilom 2">
          <a:extLst>
            <a:ext uri="{FF2B5EF4-FFF2-40B4-BE49-F238E27FC236}">
              <a16:creationId xmlns:a16="http://schemas.microsoft.com/office/drawing/2014/main" id="{F7AF757E-8DB1-49E8-A50E-F95598528D2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2996" name="PoljeZBesedilom 2">
          <a:extLst>
            <a:ext uri="{FF2B5EF4-FFF2-40B4-BE49-F238E27FC236}">
              <a16:creationId xmlns:a16="http://schemas.microsoft.com/office/drawing/2014/main" id="{BCF72D11-B74F-4698-8C81-95835F27A66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997" name="PoljeZBesedilom 2996">
          <a:extLst>
            <a:ext uri="{FF2B5EF4-FFF2-40B4-BE49-F238E27FC236}">
              <a16:creationId xmlns:a16="http://schemas.microsoft.com/office/drawing/2014/main" id="{1E8CB5CE-754F-4AD2-B468-DF9B500DE4F6}"/>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998" name="PoljeZBesedilom 2">
          <a:extLst>
            <a:ext uri="{FF2B5EF4-FFF2-40B4-BE49-F238E27FC236}">
              <a16:creationId xmlns:a16="http://schemas.microsoft.com/office/drawing/2014/main" id="{67D65C16-1612-47D6-B1A9-6434A65A56C0}"/>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2999" name="PoljeZBesedilom 2">
          <a:extLst>
            <a:ext uri="{FF2B5EF4-FFF2-40B4-BE49-F238E27FC236}">
              <a16:creationId xmlns:a16="http://schemas.microsoft.com/office/drawing/2014/main" id="{E9FBC0A9-24A0-42E3-A36D-5B925431902A}"/>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000" name="PoljeZBesedilom 2">
          <a:extLst>
            <a:ext uri="{FF2B5EF4-FFF2-40B4-BE49-F238E27FC236}">
              <a16:creationId xmlns:a16="http://schemas.microsoft.com/office/drawing/2014/main" id="{237DF8C0-FA80-408F-BE62-9A42EAF9AFA7}"/>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001" name="PoljeZBesedilom 2">
          <a:extLst>
            <a:ext uri="{FF2B5EF4-FFF2-40B4-BE49-F238E27FC236}">
              <a16:creationId xmlns:a16="http://schemas.microsoft.com/office/drawing/2014/main" id="{E98FCE9D-F922-4894-A262-C0810C446D42}"/>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02" name="PoljeZBesedilom 2">
          <a:extLst>
            <a:ext uri="{FF2B5EF4-FFF2-40B4-BE49-F238E27FC236}">
              <a16:creationId xmlns:a16="http://schemas.microsoft.com/office/drawing/2014/main" id="{0985CC58-0967-44B9-9100-323AB9F20CB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03" name="PoljeZBesedilom 3002">
          <a:extLst>
            <a:ext uri="{FF2B5EF4-FFF2-40B4-BE49-F238E27FC236}">
              <a16:creationId xmlns:a16="http://schemas.microsoft.com/office/drawing/2014/main" id="{4654D165-B427-4E06-99C9-FCAE722646E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04" name="PoljeZBesedilom 2">
          <a:extLst>
            <a:ext uri="{FF2B5EF4-FFF2-40B4-BE49-F238E27FC236}">
              <a16:creationId xmlns:a16="http://schemas.microsoft.com/office/drawing/2014/main" id="{7670780F-81AE-49EC-9A3F-8700E41965A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05" name="PoljeZBesedilom 2">
          <a:extLst>
            <a:ext uri="{FF2B5EF4-FFF2-40B4-BE49-F238E27FC236}">
              <a16:creationId xmlns:a16="http://schemas.microsoft.com/office/drawing/2014/main" id="{809482DE-F8E0-4824-BEC3-8603497A9D6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06" name="PoljeZBesedilom 2">
          <a:extLst>
            <a:ext uri="{FF2B5EF4-FFF2-40B4-BE49-F238E27FC236}">
              <a16:creationId xmlns:a16="http://schemas.microsoft.com/office/drawing/2014/main" id="{65152C62-330B-493D-811B-0C6724AB35E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07" name="PoljeZBesedilom 2">
          <a:extLst>
            <a:ext uri="{FF2B5EF4-FFF2-40B4-BE49-F238E27FC236}">
              <a16:creationId xmlns:a16="http://schemas.microsoft.com/office/drawing/2014/main" id="{B128A8B9-7283-411E-834A-1E39267C946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08" name="PoljeZBesedilom 2">
          <a:extLst>
            <a:ext uri="{FF2B5EF4-FFF2-40B4-BE49-F238E27FC236}">
              <a16:creationId xmlns:a16="http://schemas.microsoft.com/office/drawing/2014/main" id="{CAD7787E-D47B-46D3-B547-8A4080FFCD8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09" name="PoljeZBesedilom 3008">
          <a:extLst>
            <a:ext uri="{FF2B5EF4-FFF2-40B4-BE49-F238E27FC236}">
              <a16:creationId xmlns:a16="http://schemas.microsoft.com/office/drawing/2014/main" id="{56C90E1C-80D8-4749-8F69-76FDF5FBBB6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10" name="PoljeZBesedilom 2">
          <a:extLst>
            <a:ext uri="{FF2B5EF4-FFF2-40B4-BE49-F238E27FC236}">
              <a16:creationId xmlns:a16="http://schemas.microsoft.com/office/drawing/2014/main" id="{10B2E122-729B-4BD2-B481-9B2E94B4902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11" name="PoljeZBesedilom 2">
          <a:extLst>
            <a:ext uri="{FF2B5EF4-FFF2-40B4-BE49-F238E27FC236}">
              <a16:creationId xmlns:a16="http://schemas.microsoft.com/office/drawing/2014/main" id="{10CEFCB3-02C1-4A34-8173-CDDFAF40EF8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12" name="PoljeZBesedilom 2">
          <a:extLst>
            <a:ext uri="{FF2B5EF4-FFF2-40B4-BE49-F238E27FC236}">
              <a16:creationId xmlns:a16="http://schemas.microsoft.com/office/drawing/2014/main" id="{290343AA-91FB-4FBD-BAE6-440C5F15539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13" name="PoljeZBesedilom 2">
          <a:extLst>
            <a:ext uri="{FF2B5EF4-FFF2-40B4-BE49-F238E27FC236}">
              <a16:creationId xmlns:a16="http://schemas.microsoft.com/office/drawing/2014/main" id="{735EF23E-9821-4410-AD59-1163D1B9846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14" name="PoljeZBesedilom 2">
          <a:extLst>
            <a:ext uri="{FF2B5EF4-FFF2-40B4-BE49-F238E27FC236}">
              <a16:creationId xmlns:a16="http://schemas.microsoft.com/office/drawing/2014/main" id="{19B2FC75-E4BB-4DBE-B0CB-57BF94BE6E9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15" name="PoljeZBesedilom 3014">
          <a:extLst>
            <a:ext uri="{FF2B5EF4-FFF2-40B4-BE49-F238E27FC236}">
              <a16:creationId xmlns:a16="http://schemas.microsoft.com/office/drawing/2014/main" id="{01ADAEEE-A5B7-4A70-A018-4682DD3053B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16" name="PoljeZBesedilom 2">
          <a:extLst>
            <a:ext uri="{FF2B5EF4-FFF2-40B4-BE49-F238E27FC236}">
              <a16:creationId xmlns:a16="http://schemas.microsoft.com/office/drawing/2014/main" id="{86D93BBB-0248-439A-84F2-7CD79C31448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17" name="PoljeZBesedilom 2">
          <a:extLst>
            <a:ext uri="{FF2B5EF4-FFF2-40B4-BE49-F238E27FC236}">
              <a16:creationId xmlns:a16="http://schemas.microsoft.com/office/drawing/2014/main" id="{30946BB5-3FE5-46AF-945F-B089FFFEF5F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18" name="PoljeZBesedilom 2">
          <a:extLst>
            <a:ext uri="{FF2B5EF4-FFF2-40B4-BE49-F238E27FC236}">
              <a16:creationId xmlns:a16="http://schemas.microsoft.com/office/drawing/2014/main" id="{E922AB7C-1BD1-42F5-968B-E854D112F4C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19" name="PoljeZBesedilom 2">
          <a:extLst>
            <a:ext uri="{FF2B5EF4-FFF2-40B4-BE49-F238E27FC236}">
              <a16:creationId xmlns:a16="http://schemas.microsoft.com/office/drawing/2014/main" id="{59DE6917-B917-4057-B112-5C9D52BA97C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20" name="PoljeZBesedilom 2">
          <a:extLst>
            <a:ext uri="{FF2B5EF4-FFF2-40B4-BE49-F238E27FC236}">
              <a16:creationId xmlns:a16="http://schemas.microsoft.com/office/drawing/2014/main" id="{02CCF56E-8791-43B3-8AE2-9615FA57581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21" name="PoljeZBesedilom 3020">
          <a:extLst>
            <a:ext uri="{FF2B5EF4-FFF2-40B4-BE49-F238E27FC236}">
              <a16:creationId xmlns:a16="http://schemas.microsoft.com/office/drawing/2014/main" id="{DB5A68D8-96B0-4DCA-8DCC-17187A004A1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22" name="PoljeZBesedilom 2">
          <a:extLst>
            <a:ext uri="{FF2B5EF4-FFF2-40B4-BE49-F238E27FC236}">
              <a16:creationId xmlns:a16="http://schemas.microsoft.com/office/drawing/2014/main" id="{60B9F23E-F3AC-435F-B84C-2308EF7E42E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23" name="PoljeZBesedilom 2">
          <a:extLst>
            <a:ext uri="{FF2B5EF4-FFF2-40B4-BE49-F238E27FC236}">
              <a16:creationId xmlns:a16="http://schemas.microsoft.com/office/drawing/2014/main" id="{6567E54C-FD4C-4B80-8D9A-C810DF1C908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24" name="PoljeZBesedilom 2">
          <a:extLst>
            <a:ext uri="{FF2B5EF4-FFF2-40B4-BE49-F238E27FC236}">
              <a16:creationId xmlns:a16="http://schemas.microsoft.com/office/drawing/2014/main" id="{71341696-D66C-48B2-966C-EB1E42D95E8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25" name="PoljeZBesedilom 2">
          <a:extLst>
            <a:ext uri="{FF2B5EF4-FFF2-40B4-BE49-F238E27FC236}">
              <a16:creationId xmlns:a16="http://schemas.microsoft.com/office/drawing/2014/main" id="{C7B50600-0C9D-49B7-ABD8-923B9F8A532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026" name="PoljeZBesedilom 2">
          <a:extLst>
            <a:ext uri="{FF2B5EF4-FFF2-40B4-BE49-F238E27FC236}">
              <a16:creationId xmlns:a16="http://schemas.microsoft.com/office/drawing/2014/main" id="{23AA0961-EA48-47ED-889F-06468E3C147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027" name="PoljeZBesedilom 3026">
          <a:extLst>
            <a:ext uri="{FF2B5EF4-FFF2-40B4-BE49-F238E27FC236}">
              <a16:creationId xmlns:a16="http://schemas.microsoft.com/office/drawing/2014/main" id="{769C41F0-1A62-4C8B-9B2B-B22008162AE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028" name="PoljeZBesedilom 2">
          <a:extLst>
            <a:ext uri="{FF2B5EF4-FFF2-40B4-BE49-F238E27FC236}">
              <a16:creationId xmlns:a16="http://schemas.microsoft.com/office/drawing/2014/main" id="{68EE3236-950F-4A0B-997F-96D52372EC5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029" name="PoljeZBesedilom 2">
          <a:extLst>
            <a:ext uri="{FF2B5EF4-FFF2-40B4-BE49-F238E27FC236}">
              <a16:creationId xmlns:a16="http://schemas.microsoft.com/office/drawing/2014/main" id="{59585AA2-D9C5-4677-8260-51DE7C8CD57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030" name="PoljeZBesedilom 2">
          <a:extLst>
            <a:ext uri="{FF2B5EF4-FFF2-40B4-BE49-F238E27FC236}">
              <a16:creationId xmlns:a16="http://schemas.microsoft.com/office/drawing/2014/main" id="{8225A4B7-9EE5-4043-AB86-EA60F8D4C29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031" name="PoljeZBesedilom 2">
          <a:extLst>
            <a:ext uri="{FF2B5EF4-FFF2-40B4-BE49-F238E27FC236}">
              <a16:creationId xmlns:a16="http://schemas.microsoft.com/office/drawing/2014/main" id="{54A50886-F085-468E-BABA-62667B3FBDD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032" name="PoljeZBesedilom 2">
          <a:extLst>
            <a:ext uri="{FF2B5EF4-FFF2-40B4-BE49-F238E27FC236}">
              <a16:creationId xmlns:a16="http://schemas.microsoft.com/office/drawing/2014/main" id="{E6D9794B-77F4-42B4-B8CA-5495A33813C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033" name="PoljeZBesedilom 3032">
          <a:extLst>
            <a:ext uri="{FF2B5EF4-FFF2-40B4-BE49-F238E27FC236}">
              <a16:creationId xmlns:a16="http://schemas.microsoft.com/office/drawing/2014/main" id="{65489EC8-FA91-4FE4-96CB-4844D9EFC51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034" name="PoljeZBesedilom 2">
          <a:extLst>
            <a:ext uri="{FF2B5EF4-FFF2-40B4-BE49-F238E27FC236}">
              <a16:creationId xmlns:a16="http://schemas.microsoft.com/office/drawing/2014/main" id="{0DBBC92D-5FF6-48B0-B5A1-A4F5B1F1BA6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035" name="PoljeZBesedilom 2">
          <a:extLst>
            <a:ext uri="{FF2B5EF4-FFF2-40B4-BE49-F238E27FC236}">
              <a16:creationId xmlns:a16="http://schemas.microsoft.com/office/drawing/2014/main" id="{2B83CFD6-F4BE-4876-83E7-59D87A5C946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036" name="PoljeZBesedilom 2">
          <a:extLst>
            <a:ext uri="{FF2B5EF4-FFF2-40B4-BE49-F238E27FC236}">
              <a16:creationId xmlns:a16="http://schemas.microsoft.com/office/drawing/2014/main" id="{133ABA63-8102-4C1A-A188-80362606089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037" name="PoljeZBesedilom 2">
          <a:extLst>
            <a:ext uri="{FF2B5EF4-FFF2-40B4-BE49-F238E27FC236}">
              <a16:creationId xmlns:a16="http://schemas.microsoft.com/office/drawing/2014/main" id="{957F84E7-B961-49B6-97A1-6711AF53865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038" name="PoljeZBesedilom 2">
          <a:extLst>
            <a:ext uri="{FF2B5EF4-FFF2-40B4-BE49-F238E27FC236}">
              <a16:creationId xmlns:a16="http://schemas.microsoft.com/office/drawing/2014/main" id="{40CE7502-13AB-448E-ABBB-B4487EEFDDB9}"/>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039" name="PoljeZBesedilom 3038">
          <a:extLst>
            <a:ext uri="{FF2B5EF4-FFF2-40B4-BE49-F238E27FC236}">
              <a16:creationId xmlns:a16="http://schemas.microsoft.com/office/drawing/2014/main" id="{0D0C8A55-5983-476A-A116-795F421F0A20}"/>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040" name="PoljeZBesedilom 2">
          <a:extLst>
            <a:ext uri="{FF2B5EF4-FFF2-40B4-BE49-F238E27FC236}">
              <a16:creationId xmlns:a16="http://schemas.microsoft.com/office/drawing/2014/main" id="{2324D49D-E3E0-450A-81C7-7FC5E9C63F35}"/>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041" name="PoljeZBesedilom 2">
          <a:extLst>
            <a:ext uri="{FF2B5EF4-FFF2-40B4-BE49-F238E27FC236}">
              <a16:creationId xmlns:a16="http://schemas.microsoft.com/office/drawing/2014/main" id="{5531DAEA-8C94-4DF6-9EF3-B2CBB5F967B4}"/>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042" name="PoljeZBesedilom 2">
          <a:extLst>
            <a:ext uri="{FF2B5EF4-FFF2-40B4-BE49-F238E27FC236}">
              <a16:creationId xmlns:a16="http://schemas.microsoft.com/office/drawing/2014/main" id="{7DDDCA37-0187-47F3-B8A8-14FD916D9A79}"/>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043" name="PoljeZBesedilom 2">
          <a:extLst>
            <a:ext uri="{FF2B5EF4-FFF2-40B4-BE49-F238E27FC236}">
              <a16:creationId xmlns:a16="http://schemas.microsoft.com/office/drawing/2014/main" id="{8FB6F8F4-0738-47D4-A67F-FAFFEC112D4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8428"/>
    <xdr:sp macro="" textlink="">
      <xdr:nvSpPr>
        <xdr:cNvPr id="3044" name="PoljeZBesedilom 2">
          <a:extLst>
            <a:ext uri="{FF2B5EF4-FFF2-40B4-BE49-F238E27FC236}">
              <a16:creationId xmlns:a16="http://schemas.microsoft.com/office/drawing/2014/main" id="{3DA701EB-BB88-4C4D-AEB7-8DC29F70662C}"/>
            </a:ext>
          </a:extLst>
        </xdr:cNvPr>
        <xdr:cNvSpPr txBox="1"/>
      </xdr:nvSpPr>
      <xdr:spPr>
        <a:xfrm>
          <a:off x="7776507" y="2408078750"/>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8428"/>
    <xdr:sp macro="" textlink="">
      <xdr:nvSpPr>
        <xdr:cNvPr id="3045" name="PoljeZBesedilom 3044">
          <a:extLst>
            <a:ext uri="{FF2B5EF4-FFF2-40B4-BE49-F238E27FC236}">
              <a16:creationId xmlns:a16="http://schemas.microsoft.com/office/drawing/2014/main" id="{C980653E-674C-4F50-B2B7-B5798F149708}"/>
            </a:ext>
          </a:extLst>
        </xdr:cNvPr>
        <xdr:cNvSpPr txBox="1"/>
      </xdr:nvSpPr>
      <xdr:spPr>
        <a:xfrm>
          <a:off x="7776507" y="2408078750"/>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8428"/>
    <xdr:sp macro="" textlink="">
      <xdr:nvSpPr>
        <xdr:cNvPr id="3046" name="PoljeZBesedilom 2">
          <a:extLst>
            <a:ext uri="{FF2B5EF4-FFF2-40B4-BE49-F238E27FC236}">
              <a16:creationId xmlns:a16="http://schemas.microsoft.com/office/drawing/2014/main" id="{43E0A8E1-DF76-42E6-9B91-448833FCE553}"/>
            </a:ext>
          </a:extLst>
        </xdr:cNvPr>
        <xdr:cNvSpPr txBox="1"/>
      </xdr:nvSpPr>
      <xdr:spPr>
        <a:xfrm>
          <a:off x="7776507" y="2408078750"/>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8428"/>
    <xdr:sp macro="" textlink="">
      <xdr:nvSpPr>
        <xdr:cNvPr id="3047" name="PoljeZBesedilom 2">
          <a:extLst>
            <a:ext uri="{FF2B5EF4-FFF2-40B4-BE49-F238E27FC236}">
              <a16:creationId xmlns:a16="http://schemas.microsoft.com/office/drawing/2014/main" id="{F1AAA34D-05F6-4E1C-88DD-8681C40331AF}"/>
            </a:ext>
          </a:extLst>
        </xdr:cNvPr>
        <xdr:cNvSpPr txBox="1"/>
      </xdr:nvSpPr>
      <xdr:spPr>
        <a:xfrm>
          <a:off x="7776507" y="2408078750"/>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8428"/>
    <xdr:sp macro="" textlink="">
      <xdr:nvSpPr>
        <xdr:cNvPr id="3048" name="PoljeZBesedilom 2">
          <a:extLst>
            <a:ext uri="{FF2B5EF4-FFF2-40B4-BE49-F238E27FC236}">
              <a16:creationId xmlns:a16="http://schemas.microsoft.com/office/drawing/2014/main" id="{64ADD243-C7A0-479D-840F-621524432A3C}"/>
            </a:ext>
          </a:extLst>
        </xdr:cNvPr>
        <xdr:cNvSpPr txBox="1"/>
      </xdr:nvSpPr>
      <xdr:spPr>
        <a:xfrm>
          <a:off x="7776507" y="2408078750"/>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8428"/>
    <xdr:sp macro="" textlink="">
      <xdr:nvSpPr>
        <xdr:cNvPr id="3049" name="PoljeZBesedilom 2">
          <a:extLst>
            <a:ext uri="{FF2B5EF4-FFF2-40B4-BE49-F238E27FC236}">
              <a16:creationId xmlns:a16="http://schemas.microsoft.com/office/drawing/2014/main" id="{5F996687-2580-45B9-BA21-36EBF823689F}"/>
            </a:ext>
          </a:extLst>
        </xdr:cNvPr>
        <xdr:cNvSpPr txBox="1"/>
      </xdr:nvSpPr>
      <xdr:spPr>
        <a:xfrm>
          <a:off x="7776507" y="2408078750"/>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050" name="PoljeZBesedilom 3049">
          <a:extLst>
            <a:ext uri="{FF2B5EF4-FFF2-40B4-BE49-F238E27FC236}">
              <a16:creationId xmlns:a16="http://schemas.microsoft.com/office/drawing/2014/main" id="{B02B2F53-244D-4AFC-9D61-0B70AA5C62A4}"/>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051" name="PoljeZBesedilom 2">
          <a:extLst>
            <a:ext uri="{FF2B5EF4-FFF2-40B4-BE49-F238E27FC236}">
              <a16:creationId xmlns:a16="http://schemas.microsoft.com/office/drawing/2014/main" id="{1A3ABD52-101C-4BA5-9974-A3D90ED632E6}"/>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052" name="PoljeZBesedilom 2">
          <a:extLst>
            <a:ext uri="{FF2B5EF4-FFF2-40B4-BE49-F238E27FC236}">
              <a16:creationId xmlns:a16="http://schemas.microsoft.com/office/drawing/2014/main" id="{D3D89F10-A5BC-459C-8F0E-06D39A50E061}"/>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053" name="PoljeZBesedilom 2">
          <a:extLst>
            <a:ext uri="{FF2B5EF4-FFF2-40B4-BE49-F238E27FC236}">
              <a16:creationId xmlns:a16="http://schemas.microsoft.com/office/drawing/2014/main" id="{817FB768-1AF9-41D4-8D4E-F7BDECF52652}"/>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054" name="PoljeZBesedilom 2">
          <a:extLst>
            <a:ext uri="{FF2B5EF4-FFF2-40B4-BE49-F238E27FC236}">
              <a16:creationId xmlns:a16="http://schemas.microsoft.com/office/drawing/2014/main" id="{8FC09AE6-BB82-4818-98EA-ECE075CC12A2}"/>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55" name="PoljeZBesedilom 2">
          <a:extLst>
            <a:ext uri="{FF2B5EF4-FFF2-40B4-BE49-F238E27FC236}">
              <a16:creationId xmlns:a16="http://schemas.microsoft.com/office/drawing/2014/main" id="{846BB360-D66B-4A94-8372-9A86593A7FA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56" name="PoljeZBesedilom 3055">
          <a:extLst>
            <a:ext uri="{FF2B5EF4-FFF2-40B4-BE49-F238E27FC236}">
              <a16:creationId xmlns:a16="http://schemas.microsoft.com/office/drawing/2014/main" id="{AE95F0C2-C2B8-4D49-8D04-42F0E100AE8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57" name="PoljeZBesedilom 2">
          <a:extLst>
            <a:ext uri="{FF2B5EF4-FFF2-40B4-BE49-F238E27FC236}">
              <a16:creationId xmlns:a16="http://schemas.microsoft.com/office/drawing/2014/main" id="{9DE94DA9-C082-4C2F-B61C-FE65E8D32A1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58" name="PoljeZBesedilom 2">
          <a:extLst>
            <a:ext uri="{FF2B5EF4-FFF2-40B4-BE49-F238E27FC236}">
              <a16:creationId xmlns:a16="http://schemas.microsoft.com/office/drawing/2014/main" id="{2CD0D054-274D-4CD6-8704-C8ADFBB0A2C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59" name="PoljeZBesedilom 2">
          <a:extLst>
            <a:ext uri="{FF2B5EF4-FFF2-40B4-BE49-F238E27FC236}">
              <a16:creationId xmlns:a16="http://schemas.microsoft.com/office/drawing/2014/main" id="{95E35F49-A513-48F4-A4AB-9915C116F7B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60" name="PoljeZBesedilom 2">
          <a:extLst>
            <a:ext uri="{FF2B5EF4-FFF2-40B4-BE49-F238E27FC236}">
              <a16:creationId xmlns:a16="http://schemas.microsoft.com/office/drawing/2014/main" id="{3EE04E38-8C42-40A9-8FF3-4A18B8F3DF4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61" name="PoljeZBesedilom 2">
          <a:extLst>
            <a:ext uri="{FF2B5EF4-FFF2-40B4-BE49-F238E27FC236}">
              <a16:creationId xmlns:a16="http://schemas.microsoft.com/office/drawing/2014/main" id="{2070BC42-5C9D-4BFF-BB72-C0CD29AFFA8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62" name="PoljeZBesedilom 3061">
          <a:extLst>
            <a:ext uri="{FF2B5EF4-FFF2-40B4-BE49-F238E27FC236}">
              <a16:creationId xmlns:a16="http://schemas.microsoft.com/office/drawing/2014/main" id="{D48026FF-5976-401A-8DA2-01F47E8B57C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63" name="PoljeZBesedilom 2">
          <a:extLst>
            <a:ext uri="{FF2B5EF4-FFF2-40B4-BE49-F238E27FC236}">
              <a16:creationId xmlns:a16="http://schemas.microsoft.com/office/drawing/2014/main" id="{1607CCD7-8379-4243-AAD8-F2A1A275FB8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64" name="PoljeZBesedilom 2">
          <a:extLst>
            <a:ext uri="{FF2B5EF4-FFF2-40B4-BE49-F238E27FC236}">
              <a16:creationId xmlns:a16="http://schemas.microsoft.com/office/drawing/2014/main" id="{E7868AFA-382F-4A61-A886-5A60AE3D961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65" name="PoljeZBesedilom 2">
          <a:extLst>
            <a:ext uri="{FF2B5EF4-FFF2-40B4-BE49-F238E27FC236}">
              <a16:creationId xmlns:a16="http://schemas.microsoft.com/office/drawing/2014/main" id="{9C391321-4CCF-4645-8E2F-40EF3380E32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66" name="PoljeZBesedilom 2">
          <a:extLst>
            <a:ext uri="{FF2B5EF4-FFF2-40B4-BE49-F238E27FC236}">
              <a16:creationId xmlns:a16="http://schemas.microsoft.com/office/drawing/2014/main" id="{5ADA1AC9-AD53-41A9-853E-F538208C7C6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67" name="PoljeZBesedilom 2">
          <a:extLst>
            <a:ext uri="{FF2B5EF4-FFF2-40B4-BE49-F238E27FC236}">
              <a16:creationId xmlns:a16="http://schemas.microsoft.com/office/drawing/2014/main" id="{C5C06A9D-0C05-4D1C-A68F-BD8D4472AB5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68" name="PoljeZBesedilom 3067">
          <a:extLst>
            <a:ext uri="{FF2B5EF4-FFF2-40B4-BE49-F238E27FC236}">
              <a16:creationId xmlns:a16="http://schemas.microsoft.com/office/drawing/2014/main" id="{8177B62F-8E98-4F9B-AB77-C25197745C4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69" name="PoljeZBesedilom 2">
          <a:extLst>
            <a:ext uri="{FF2B5EF4-FFF2-40B4-BE49-F238E27FC236}">
              <a16:creationId xmlns:a16="http://schemas.microsoft.com/office/drawing/2014/main" id="{4F66A76E-7A2A-4391-9020-ED7B5A039F2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70" name="PoljeZBesedilom 2">
          <a:extLst>
            <a:ext uri="{FF2B5EF4-FFF2-40B4-BE49-F238E27FC236}">
              <a16:creationId xmlns:a16="http://schemas.microsoft.com/office/drawing/2014/main" id="{E60EA9BE-A061-4814-851F-608D081DB67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71" name="PoljeZBesedilom 2">
          <a:extLst>
            <a:ext uri="{FF2B5EF4-FFF2-40B4-BE49-F238E27FC236}">
              <a16:creationId xmlns:a16="http://schemas.microsoft.com/office/drawing/2014/main" id="{71BFD2DA-154B-419A-84F8-51FFC5AA938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72" name="PoljeZBesedilom 2">
          <a:extLst>
            <a:ext uri="{FF2B5EF4-FFF2-40B4-BE49-F238E27FC236}">
              <a16:creationId xmlns:a16="http://schemas.microsoft.com/office/drawing/2014/main" id="{25D9606E-5497-4565-B91C-AD93EF72EA0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73" name="PoljeZBesedilom 2">
          <a:extLst>
            <a:ext uri="{FF2B5EF4-FFF2-40B4-BE49-F238E27FC236}">
              <a16:creationId xmlns:a16="http://schemas.microsoft.com/office/drawing/2014/main" id="{980FBEED-8C6E-420F-9FE4-F46D00574D6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74" name="PoljeZBesedilom 3073">
          <a:extLst>
            <a:ext uri="{FF2B5EF4-FFF2-40B4-BE49-F238E27FC236}">
              <a16:creationId xmlns:a16="http://schemas.microsoft.com/office/drawing/2014/main" id="{689C9567-BA5A-4EA0-8BE9-FAEC3B8C718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75" name="PoljeZBesedilom 2">
          <a:extLst>
            <a:ext uri="{FF2B5EF4-FFF2-40B4-BE49-F238E27FC236}">
              <a16:creationId xmlns:a16="http://schemas.microsoft.com/office/drawing/2014/main" id="{435ACB39-8D75-4B64-9C47-58FD262AB38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76" name="PoljeZBesedilom 2">
          <a:extLst>
            <a:ext uri="{FF2B5EF4-FFF2-40B4-BE49-F238E27FC236}">
              <a16:creationId xmlns:a16="http://schemas.microsoft.com/office/drawing/2014/main" id="{FF6D5B06-494C-4A82-83B9-36030BEAD53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77" name="PoljeZBesedilom 2">
          <a:extLst>
            <a:ext uri="{FF2B5EF4-FFF2-40B4-BE49-F238E27FC236}">
              <a16:creationId xmlns:a16="http://schemas.microsoft.com/office/drawing/2014/main" id="{B1EF8464-5D7F-4711-A283-C6D0313C79D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078" name="PoljeZBesedilom 2">
          <a:extLst>
            <a:ext uri="{FF2B5EF4-FFF2-40B4-BE49-F238E27FC236}">
              <a16:creationId xmlns:a16="http://schemas.microsoft.com/office/drawing/2014/main" id="{0B471FB0-2E05-4385-9729-40EBE2FC88F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079" name="PoljeZBesedilom 2">
          <a:extLst>
            <a:ext uri="{FF2B5EF4-FFF2-40B4-BE49-F238E27FC236}">
              <a16:creationId xmlns:a16="http://schemas.microsoft.com/office/drawing/2014/main" id="{24E1B6FC-D7F4-42F4-BD78-8DE362A4370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080" name="PoljeZBesedilom 3079">
          <a:extLst>
            <a:ext uri="{FF2B5EF4-FFF2-40B4-BE49-F238E27FC236}">
              <a16:creationId xmlns:a16="http://schemas.microsoft.com/office/drawing/2014/main" id="{C40E2618-E84E-4887-94F8-62236581D83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081" name="PoljeZBesedilom 2">
          <a:extLst>
            <a:ext uri="{FF2B5EF4-FFF2-40B4-BE49-F238E27FC236}">
              <a16:creationId xmlns:a16="http://schemas.microsoft.com/office/drawing/2014/main" id="{B6ADE16E-FAC4-473C-AD7F-B939655CB0A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082" name="PoljeZBesedilom 2">
          <a:extLst>
            <a:ext uri="{FF2B5EF4-FFF2-40B4-BE49-F238E27FC236}">
              <a16:creationId xmlns:a16="http://schemas.microsoft.com/office/drawing/2014/main" id="{BD2E285C-5A6A-4CD2-A695-F04399460CA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083" name="PoljeZBesedilom 2">
          <a:extLst>
            <a:ext uri="{FF2B5EF4-FFF2-40B4-BE49-F238E27FC236}">
              <a16:creationId xmlns:a16="http://schemas.microsoft.com/office/drawing/2014/main" id="{5CB11324-E78C-4243-85E5-0C6A82F3243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084" name="PoljeZBesedilom 2">
          <a:extLst>
            <a:ext uri="{FF2B5EF4-FFF2-40B4-BE49-F238E27FC236}">
              <a16:creationId xmlns:a16="http://schemas.microsoft.com/office/drawing/2014/main" id="{BCDC68FC-E6B6-4779-8F42-938A6FD89CC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085" name="PoljeZBesedilom 2">
          <a:extLst>
            <a:ext uri="{FF2B5EF4-FFF2-40B4-BE49-F238E27FC236}">
              <a16:creationId xmlns:a16="http://schemas.microsoft.com/office/drawing/2014/main" id="{D4E2B830-198A-4ED5-B08D-A4AE781184C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086" name="PoljeZBesedilom 3085">
          <a:extLst>
            <a:ext uri="{FF2B5EF4-FFF2-40B4-BE49-F238E27FC236}">
              <a16:creationId xmlns:a16="http://schemas.microsoft.com/office/drawing/2014/main" id="{FD9C36C5-4904-48D1-ADDB-CB7FEF6B66B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087" name="PoljeZBesedilom 2">
          <a:extLst>
            <a:ext uri="{FF2B5EF4-FFF2-40B4-BE49-F238E27FC236}">
              <a16:creationId xmlns:a16="http://schemas.microsoft.com/office/drawing/2014/main" id="{29D2F48D-2B59-4FE8-8BAB-DF7AA7A69CA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088" name="PoljeZBesedilom 2">
          <a:extLst>
            <a:ext uri="{FF2B5EF4-FFF2-40B4-BE49-F238E27FC236}">
              <a16:creationId xmlns:a16="http://schemas.microsoft.com/office/drawing/2014/main" id="{F952C507-4912-45E3-9330-A7FBCDD70BA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089" name="PoljeZBesedilom 2">
          <a:extLst>
            <a:ext uri="{FF2B5EF4-FFF2-40B4-BE49-F238E27FC236}">
              <a16:creationId xmlns:a16="http://schemas.microsoft.com/office/drawing/2014/main" id="{EBBC2BB1-524E-432A-9650-E1DCE66E40D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090" name="PoljeZBesedilom 2">
          <a:extLst>
            <a:ext uri="{FF2B5EF4-FFF2-40B4-BE49-F238E27FC236}">
              <a16:creationId xmlns:a16="http://schemas.microsoft.com/office/drawing/2014/main" id="{AB246C6C-059F-41B8-94DB-4A2046D4E63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091" name="PoljeZBesedilom 2">
          <a:extLst>
            <a:ext uri="{FF2B5EF4-FFF2-40B4-BE49-F238E27FC236}">
              <a16:creationId xmlns:a16="http://schemas.microsoft.com/office/drawing/2014/main" id="{79F04F08-2901-496A-B1DC-77470C590BDF}"/>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092" name="PoljeZBesedilom 3091">
          <a:extLst>
            <a:ext uri="{FF2B5EF4-FFF2-40B4-BE49-F238E27FC236}">
              <a16:creationId xmlns:a16="http://schemas.microsoft.com/office/drawing/2014/main" id="{28DD5E66-E321-4D7A-BC68-517B5503A844}"/>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093" name="PoljeZBesedilom 2">
          <a:extLst>
            <a:ext uri="{FF2B5EF4-FFF2-40B4-BE49-F238E27FC236}">
              <a16:creationId xmlns:a16="http://schemas.microsoft.com/office/drawing/2014/main" id="{F58B1D58-E388-4692-BC77-867BAB917F67}"/>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094" name="PoljeZBesedilom 2">
          <a:extLst>
            <a:ext uri="{FF2B5EF4-FFF2-40B4-BE49-F238E27FC236}">
              <a16:creationId xmlns:a16="http://schemas.microsoft.com/office/drawing/2014/main" id="{41855536-66C2-48E2-B507-443A986E4697}"/>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095" name="PoljeZBesedilom 2">
          <a:extLst>
            <a:ext uri="{FF2B5EF4-FFF2-40B4-BE49-F238E27FC236}">
              <a16:creationId xmlns:a16="http://schemas.microsoft.com/office/drawing/2014/main" id="{AC114488-09E1-45DC-9DC9-134FC82F627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096" name="PoljeZBesedilom 2">
          <a:extLst>
            <a:ext uri="{FF2B5EF4-FFF2-40B4-BE49-F238E27FC236}">
              <a16:creationId xmlns:a16="http://schemas.microsoft.com/office/drawing/2014/main" id="{20FF7168-40B5-48A7-9BA3-866820ABADE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8428"/>
    <xdr:sp macro="" textlink="">
      <xdr:nvSpPr>
        <xdr:cNvPr id="3097" name="PoljeZBesedilom 2">
          <a:extLst>
            <a:ext uri="{FF2B5EF4-FFF2-40B4-BE49-F238E27FC236}">
              <a16:creationId xmlns:a16="http://schemas.microsoft.com/office/drawing/2014/main" id="{D22A7105-21C8-417E-8E45-BAC9AF422E44}"/>
            </a:ext>
          </a:extLst>
        </xdr:cNvPr>
        <xdr:cNvSpPr txBox="1"/>
      </xdr:nvSpPr>
      <xdr:spPr>
        <a:xfrm>
          <a:off x="7776507" y="2408078750"/>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8428"/>
    <xdr:sp macro="" textlink="">
      <xdr:nvSpPr>
        <xdr:cNvPr id="3098" name="PoljeZBesedilom 3097">
          <a:extLst>
            <a:ext uri="{FF2B5EF4-FFF2-40B4-BE49-F238E27FC236}">
              <a16:creationId xmlns:a16="http://schemas.microsoft.com/office/drawing/2014/main" id="{C3E7BAC3-D9F9-46DE-9709-D6DBB3DB97B3}"/>
            </a:ext>
          </a:extLst>
        </xdr:cNvPr>
        <xdr:cNvSpPr txBox="1"/>
      </xdr:nvSpPr>
      <xdr:spPr>
        <a:xfrm>
          <a:off x="7776507" y="2408078750"/>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8428"/>
    <xdr:sp macro="" textlink="">
      <xdr:nvSpPr>
        <xdr:cNvPr id="3099" name="PoljeZBesedilom 2">
          <a:extLst>
            <a:ext uri="{FF2B5EF4-FFF2-40B4-BE49-F238E27FC236}">
              <a16:creationId xmlns:a16="http://schemas.microsoft.com/office/drawing/2014/main" id="{BB557511-D259-4A49-A2F4-CA4904C7B0D0}"/>
            </a:ext>
          </a:extLst>
        </xdr:cNvPr>
        <xdr:cNvSpPr txBox="1"/>
      </xdr:nvSpPr>
      <xdr:spPr>
        <a:xfrm>
          <a:off x="7776507" y="2408078750"/>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8428"/>
    <xdr:sp macro="" textlink="">
      <xdr:nvSpPr>
        <xdr:cNvPr id="3100" name="PoljeZBesedilom 2">
          <a:extLst>
            <a:ext uri="{FF2B5EF4-FFF2-40B4-BE49-F238E27FC236}">
              <a16:creationId xmlns:a16="http://schemas.microsoft.com/office/drawing/2014/main" id="{A18D604F-A921-45E7-BD54-13869FFF4693}"/>
            </a:ext>
          </a:extLst>
        </xdr:cNvPr>
        <xdr:cNvSpPr txBox="1"/>
      </xdr:nvSpPr>
      <xdr:spPr>
        <a:xfrm>
          <a:off x="7776507" y="2408078750"/>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8428"/>
    <xdr:sp macro="" textlink="">
      <xdr:nvSpPr>
        <xdr:cNvPr id="3101" name="PoljeZBesedilom 2">
          <a:extLst>
            <a:ext uri="{FF2B5EF4-FFF2-40B4-BE49-F238E27FC236}">
              <a16:creationId xmlns:a16="http://schemas.microsoft.com/office/drawing/2014/main" id="{9BDFCD09-80FC-45F3-805D-F86CFBCD0347}"/>
            </a:ext>
          </a:extLst>
        </xdr:cNvPr>
        <xdr:cNvSpPr txBox="1"/>
      </xdr:nvSpPr>
      <xdr:spPr>
        <a:xfrm>
          <a:off x="7776507" y="2408078750"/>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8428"/>
    <xdr:sp macro="" textlink="">
      <xdr:nvSpPr>
        <xdr:cNvPr id="3102" name="PoljeZBesedilom 2">
          <a:extLst>
            <a:ext uri="{FF2B5EF4-FFF2-40B4-BE49-F238E27FC236}">
              <a16:creationId xmlns:a16="http://schemas.microsoft.com/office/drawing/2014/main" id="{6E9D2AA6-0C4C-43DE-AA8C-7FFA391E319E}"/>
            </a:ext>
          </a:extLst>
        </xdr:cNvPr>
        <xdr:cNvSpPr txBox="1"/>
      </xdr:nvSpPr>
      <xdr:spPr>
        <a:xfrm>
          <a:off x="7776507" y="2408078750"/>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103" name="PoljeZBesedilom 3102">
          <a:extLst>
            <a:ext uri="{FF2B5EF4-FFF2-40B4-BE49-F238E27FC236}">
              <a16:creationId xmlns:a16="http://schemas.microsoft.com/office/drawing/2014/main" id="{2AD72924-D772-4486-B168-70706EF86BA0}"/>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104" name="PoljeZBesedilom 2">
          <a:extLst>
            <a:ext uri="{FF2B5EF4-FFF2-40B4-BE49-F238E27FC236}">
              <a16:creationId xmlns:a16="http://schemas.microsoft.com/office/drawing/2014/main" id="{5D74059C-F5CA-4D00-9BEC-AF47D44BF516}"/>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105" name="PoljeZBesedilom 2">
          <a:extLst>
            <a:ext uri="{FF2B5EF4-FFF2-40B4-BE49-F238E27FC236}">
              <a16:creationId xmlns:a16="http://schemas.microsoft.com/office/drawing/2014/main" id="{C878BBAE-3767-45D1-B80F-BA54D41F6BE0}"/>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106" name="PoljeZBesedilom 2">
          <a:extLst>
            <a:ext uri="{FF2B5EF4-FFF2-40B4-BE49-F238E27FC236}">
              <a16:creationId xmlns:a16="http://schemas.microsoft.com/office/drawing/2014/main" id="{E491373F-3958-4BD6-AEA2-4411324D5B1D}"/>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107" name="PoljeZBesedilom 2">
          <a:extLst>
            <a:ext uri="{FF2B5EF4-FFF2-40B4-BE49-F238E27FC236}">
              <a16:creationId xmlns:a16="http://schemas.microsoft.com/office/drawing/2014/main" id="{21B42B27-32A6-4DFC-8CF9-62D5D25544E3}"/>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108" name="PoljeZBesedilom 2">
          <a:extLst>
            <a:ext uri="{FF2B5EF4-FFF2-40B4-BE49-F238E27FC236}">
              <a16:creationId xmlns:a16="http://schemas.microsoft.com/office/drawing/2014/main" id="{8F735BF7-0CC7-4CFE-AF23-66518A66216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109" name="PoljeZBesedilom 3108">
          <a:extLst>
            <a:ext uri="{FF2B5EF4-FFF2-40B4-BE49-F238E27FC236}">
              <a16:creationId xmlns:a16="http://schemas.microsoft.com/office/drawing/2014/main" id="{2AC2647F-710D-4445-8495-B8D3AA8FB4DA}"/>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110" name="PoljeZBesedilom 2">
          <a:extLst>
            <a:ext uri="{FF2B5EF4-FFF2-40B4-BE49-F238E27FC236}">
              <a16:creationId xmlns:a16="http://schemas.microsoft.com/office/drawing/2014/main" id="{57F63434-1BF9-48C7-A00D-2C5461E7F99B}"/>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111" name="PoljeZBesedilom 2">
          <a:extLst>
            <a:ext uri="{FF2B5EF4-FFF2-40B4-BE49-F238E27FC236}">
              <a16:creationId xmlns:a16="http://schemas.microsoft.com/office/drawing/2014/main" id="{2ECABB8E-942B-419D-84FC-8B7B90B57D3A}"/>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112" name="PoljeZBesedilom 2">
          <a:extLst>
            <a:ext uri="{FF2B5EF4-FFF2-40B4-BE49-F238E27FC236}">
              <a16:creationId xmlns:a16="http://schemas.microsoft.com/office/drawing/2014/main" id="{16DFD04C-9CE1-4AFE-A010-0FFAF8A6A07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113" name="PoljeZBesedilom 2">
          <a:extLst>
            <a:ext uri="{FF2B5EF4-FFF2-40B4-BE49-F238E27FC236}">
              <a16:creationId xmlns:a16="http://schemas.microsoft.com/office/drawing/2014/main" id="{1580688D-F83B-41CB-9754-CE1E6B6FD053}"/>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114" name="PoljeZBesedilom 2">
          <a:extLst>
            <a:ext uri="{FF2B5EF4-FFF2-40B4-BE49-F238E27FC236}">
              <a16:creationId xmlns:a16="http://schemas.microsoft.com/office/drawing/2014/main" id="{1123F55F-CA61-41E5-AB55-479AED276A94}"/>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115" name="PoljeZBesedilom 3114">
          <a:extLst>
            <a:ext uri="{FF2B5EF4-FFF2-40B4-BE49-F238E27FC236}">
              <a16:creationId xmlns:a16="http://schemas.microsoft.com/office/drawing/2014/main" id="{379EB1EE-899E-4E77-A3E5-D6E63C24C10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116" name="PoljeZBesedilom 2">
          <a:extLst>
            <a:ext uri="{FF2B5EF4-FFF2-40B4-BE49-F238E27FC236}">
              <a16:creationId xmlns:a16="http://schemas.microsoft.com/office/drawing/2014/main" id="{73BAE22C-FD65-4E1E-8199-1F933A8BD85A}"/>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117" name="PoljeZBesedilom 2">
          <a:extLst>
            <a:ext uri="{FF2B5EF4-FFF2-40B4-BE49-F238E27FC236}">
              <a16:creationId xmlns:a16="http://schemas.microsoft.com/office/drawing/2014/main" id="{D8626E42-486E-4598-87A8-99EC5AB3B98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118" name="PoljeZBesedilom 2">
          <a:extLst>
            <a:ext uri="{FF2B5EF4-FFF2-40B4-BE49-F238E27FC236}">
              <a16:creationId xmlns:a16="http://schemas.microsoft.com/office/drawing/2014/main" id="{8E17876F-8E8F-4BC1-B0C7-B2FFC9AC9D17}"/>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119" name="PoljeZBesedilom 2">
          <a:extLst>
            <a:ext uri="{FF2B5EF4-FFF2-40B4-BE49-F238E27FC236}">
              <a16:creationId xmlns:a16="http://schemas.microsoft.com/office/drawing/2014/main" id="{8007E96E-CB9C-4D74-B812-EB78BEE205EB}"/>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120" name="PoljeZBesedilom 2">
          <a:extLst>
            <a:ext uri="{FF2B5EF4-FFF2-40B4-BE49-F238E27FC236}">
              <a16:creationId xmlns:a16="http://schemas.microsoft.com/office/drawing/2014/main" id="{EFB8ED6B-3D95-4B2D-AEB3-C218C7B3F50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121" name="PoljeZBesedilom 3120">
          <a:extLst>
            <a:ext uri="{FF2B5EF4-FFF2-40B4-BE49-F238E27FC236}">
              <a16:creationId xmlns:a16="http://schemas.microsoft.com/office/drawing/2014/main" id="{2166D695-FCE0-4864-B033-419AE7849A5F}"/>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122" name="PoljeZBesedilom 2">
          <a:extLst>
            <a:ext uri="{FF2B5EF4-FFF2-40B4-BE49-F238E27FC236}">
              <a16:creationId xmlns:a16="http://schemas.microsoft.com/office/drawing/2014/main" id="{A0564A50-31A3-4792-BABB-E2C0C1B3286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123" name="PoljeZBesedilom 2">
          <a:extLst>
            <a:ext uri="{FF2B5EF4-FFF2-40B4-BE49-F238E27FC236}">
              <a16:creationId xmlns:a16="http://schemas.microsoft.com/office/drawing/2014/main" id="{05721212-018B-428D-A332-62144A09C2C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124" name="PoljeZBesedilom 2">
          <a:extLst>
            <a:ext uri="{FF2B5EF4-FFF2-40B4-BE49-F238E27FC236}">
              <a16:creationId xmlns:a16="http://schemas.microsoft.com/office/drawing/2014/main" id="{BAC2DCED-7CEB-4081-A5A8-60A60C1B71E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125" name="PoljeZBesedilom 2">
          <a:extLst>
            <a:ext uri="{FF2B5EF4-FFF2-40B4-BE49-F238E27FC236}">
              <a16:creationId xmlns:a16="http://schemas.microsoft.com/office/drawing/2014/main" id="{05A756B5-0925-4AE2-844E-A8744333960B}"/>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126" name="PoljeZBesedilom 2">
          <a:extLst>
            <a:ext uri="{FF2B5EF4-FFF2-40B4-BE49-F238E27FC236}">
              <a16:creationId xmlns:a16="http://schemas.microsoft.com/office/drawing/2014/main" id="{F576D5BD-7D23-45B1-BAA2-79838F5E3584}"/>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127" name="PoljeZBesedilom 3126">
          <a:extLst>
            <a:ext uri="{FF2B5EF4-FFF2-40B4-BE49-F238E27FC236}">
              <a16:creationId xmlns:a16="http://schemas.microsoft.com/office/drawing/2014/main" id="{4C63A2F1-40B8-4758-8809-D299E8FEC91C}"/>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128" name="PoljeZBesedilom 2">
          <a:extLst>
            <a:ext uri="{FF2B5EF4-FFF2-40B4-BE49-F238E27FC236}">
              <a16:creationId xmlns:a16="http://schemas.microsoft.com/office/drawing/2014/main" id="{C482191E-7313-45F9-B51E-42035BCBB7F3}"/>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129" name="PoljeZBesedilom 2">
          <a:extLst>
            <a:ext uri="{FF2B5EF4-FFF2-40B4-BE49-F238E27FC236}">
              <a16:creationId xmlns:a16="http://schemas.microsoft.com/office/drawing/2014/main" id="{4EE2A82A-9E84-4D06-8361-08B04945551A}"/>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130" name="PoljeZBesedilom 2">
          <a:extLst>
            <a:ext uri="{FF2B5EF4-FFF2-40B4-BE49-F238E27FC236}">
              <a16:creationId xmlns:a16="http://schemas.microsoft.com/office/drawing/2014/main" id="{E578D826-858D-42AD-BBF8-1017FE731C6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131" name="PoljeZBesedilom 2">
          <a:extLst>
            <a:ext uri="{FF2B5EF4-FFF2-40B4-BE49-F238E27FC236}">
              <a16:creationId xmlns:a16="http://schemas.microsoft.com/office/drawing/2014/main" id="{F030D87F-04F4-4A0B-9704-1713D27110B1}"/>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132" name="PoljeZBesedilom 2">
          <a:extLst>
            <a:ext uri="{FF2B5EF4-FFF2-40B4-BE49-F238E27FC236}">
              <a16:creationId xmlns:a16="http://schemas.microsoft.com/office/drawing/2014/main" id="{496E124A-9330-4B01-851B-9A2CBEE2365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133" name="PoljeZBesedilom 3132">
          <a:extLst>
            <a:ext uri="{FF2B5EF4-FFF2-40B4-BE49-F238E27FC236}">
              <a16:creationId xmlns:a16="http://schemas.microsoft.com/office/drawing/2014/main" id="{62098947-F116-44F0-9562-9B02A03E538C}"/>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134" name="PoljeZBesedilom 2">
          <a:extLst>
            <a:ext uri="{FF2B5EF4-FFF2-40B4-BE49-F238E27FC236}">
              <a16:creationId xmlns:a16="http://schemas.microsoft.com/office/drawing/2014/main" id="{C269DD87-EADF-4672-9721-463D1C749D94}"/>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135" name="PoljeZBesedilom 2">
          <a:extLst>
            <a:ext uri="{FF2B5EF4-FFF2-40B4-BE49-F238E27FC236}">
              <a16:creationId xmlns:a16="http://schemas.microsoft.com/office/drawing/2014/main" id="{A2E2D299-DC56-45DD-AE5F-77AE61492A8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136" name="PoljeZBesedilom 2">
          <a:extLst>
            <a:ext uri="{FF2B5EF4-FFF2-40B4-BE49-F238E27FC236}">
              <a16:creationId xmlns:a16="http://schemas.microsoft.com/office/drawing/2014/main" id="{8F336C56-4D4F-44B7-A247-C50FA3B070D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137" name="PoljeZBesedilom 2">
          <a:extLst>
            <a:ext uri="{FF2B5EF4-FFF2-40B4-BE49-F238E27FC236}">
              <a16:creationId xmlns:a16="http://schemas.microsoft.com/office/drawing/2014/main" id="{D925816F-32CE-4243-85E5-78B809CB3AE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138" name="PoljeZBesedilom 2">
          <a:extLst>
            <a:ext uri="{FF2B5EF4-FFF2-40B4-BE49-F238E27FC236}">
              <a16:creationId xmlns:a16="http://schemas.microsoft.com/office/drawing/2014/main" id="{9C9FD414-7911-4BB7-93CE-3DA695EE103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139" name="PoljeZBesedilom 3138">
          <a:extLst>
            <a:ext uri="{FF2B5EF4-FFF2-40B4-BE49-F238E27FC236}">
              <a16:creationId xmlns:a16="http://schemas.microsoft.com/office/drawing/2014/main" id="{E3169E35-1EE9-4D3B-AC19-09BC8E2FE2F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140" name="PoljeZBesedilom 2">
          <a:extLst>
            <a:ext uri="{FF2B5EF4-FFF2-40B4-BE49-F238E27FC236}">
              <a16:creationId xmlns:a16="http://schemas.microsoft.com/office/drawing/2014/main" id="{5C0C4CF2-4AED-4DD1-80C0-1CC65B21467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141" name="PoljeZBesedilom 2">
          <a:extLst>
            <a:ext uri="{FF2B5EF4-FFF2-40B4-BE49-F238E27FC236}">
              <a16:creationId xmlns:a16="http://schemas.microsoft.com/office/drawing/2014/main" id="{1744D26B-5D95-43B3-81A3-B2840BB0787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142" name="PoljeZBesedilom 2">
          <a:extLst>
            <a:ext uri="{FF2B5EF4-FFF2-40B4-BE49-F238E27FC236}">
              <a16:creationId xmlns:a16="http://schemas.microsoft.com/office/drawing/2014/main" id="{E2D966EC-8A5F-4884-BE6B-75997B47A6A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143" name="PoljeZBesedilom 2">
          <a:extLst>
            <a:ext uri="{FF2B5EF4-FFF2-40B4-BE49-F238E27FC236}">
              <a16:creationId xmlns:a16="http://schemas.microsoft.com/office/drawing/2014/main" id="{036A9C80-8960-47AC-9B98-2EC222F7A4C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144" name="PoljeZBesedilom 2">
          <a:extLst>
            <a:ext uri="{FF2B5EF4-FFF2-40B4-BE49-F238E27FC236}">
              <a16:creationId xmlns:a16="http://schemas.microsoft.com/office/drawing/2014/main" id="{7D3D6D49-42D1-492E-8180-5B161054D68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145" name="PoljeZBesedilom 3144">
          <a:extLst>
            <a:ext uri="{FF2B5EF4-FFF2-40B4-BE49-F238E27FC236}">
              <a16:creationId xmlns:a16="http://schemas.microsoft.com/office/drawing/2014/main" id="{7F3AFB62-0136-448A-8DEA-B9CD6D05978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146" name="PoljeZBesedilom 2">
          <a:extLst>
            <a:ext uri="{FF2B5EF4-FFF2-40B4-BE49-F238E27FC236}">
              <a16:creationId xmlns:a16="http://schemas.microsoft.com/office/drawing/2014/main" id="{2F881214-903A-4027-8F3D-FAA57BFC9BF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147" name="PoljeZBesedilom 2">
          <a:extLst>
            <a:ext uri="{FF2B5EF4-FFF2-40B4-BE49-F238E27FC236}">
              <a16:creationId xmlns:a16="http://schemas.microsoft.com/office/drawing/2014/main" id="{C496B6D3-5F25-44B7-9908-3243094E3AB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148" name="PoljeZBesedilom 2">
          <a:extLst>
            <a:ext uri="{FF2B5EF4-FFF2-40B4-BE49-F238E27FC236}">
              <a16:creationId xmlns:a16="http://schemas.microsoft.com/office/drawing/2014/main" id="{DEC2F8B3-42AE-4BC5-9076-FEC01004E60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149" name="PoljeZBesedilom 2">
          <a:extLst>
            <a:ext uri="{FF2B5EF4-FFF2-40B4-BE49-F238E27FC236}">
              <a16:creationId xmlns:a16="http://schemas.microsoft.com/office/drawing/2014/main" id="{371482FE-83AC-4633-A963-58A4BFB4136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150" name="PoljeZBesedilom 2">
          <a:extLst>
            <a:ext uri="{FF2B5EF4-FFF2-40B4-BE49-F238E27FC236}">
              <a16:creationId xmlns:a16="http://schemas.microsoft.com/office/drawing/2014/main" id="{9F124282-4351-4221-9272-A9994752EBC6}"/>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151" name="PoljeZBesedilom 3150">
          <a:extLst>
            <a:ext uri="{FF2B5EF4-FFF2-40B4-BE49-F238E27FC236}">
              <a16:creationId xmlns:a16="http://schemas.microsoft.com/office/drawing/2014/main" id="{90AD6D31-5D1F-473A-9618-D477C749CC0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152" name="PoljeZBesedilom 2">
          <a:extLst>
            <a:ext uri="{FF2B5EF4-FFF2-40B4-BE49-F238E27FC236}">
              <a16:creationId xmlns:a16="http://schemas.microsoft.com/office/drawing/2014/main" id="{3FAF164B-AF24-4DF0-88CF-63DBAA99518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153" name="PoljeZBesedilom 2">
          <a:extLst>
            <a:ext uri="{FF2B5EF4-FFF2-40B4-BE49-F238E27FC236}">
              <a16:creationId xmlns:a16="http://schemas.microsoft.com/office/drawing/2014/main" id="{BE072703-0CEF-41BD-BB77-716127CAABF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154" name="PoljeZBesedilom 2">
          <a:extLst>
            <a:ext uri="{FF2B5EF4-FFF2-40B4-BE49-F238E27FC236}">
              <a16:creationId xmlns:a16="http://schemas.microsoft.com/office/drawing/2014/main" id="{AE7723EB-BC78-4EA3-A4FD-BBDFAFD7416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155" name="PoljeZBesedilom 2">
          <a:extLst>
            <a:ext uri="{FF2B5EF4-FFF2-40B4-BE49-F238E27FC236}">
              <a16:creationId xmlns:a16="http://schemas.microsoft.com/office/drawing/2014/main" id="{12A3869E-BA97-46E2-ADE9-6E5EAEEBD9E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156" name="PoljeZBesedilom 2">
          <a:extLst>
            <a:ext uri="{FF2B5EF4-FFF2-40B4-BE49-F238E27FC236}">
              <a16:creationId xmlns:a16="http://schemas.microsoft.com/office/drawing/2014/main" id="{E08B0E22-6A24-453A-B878-54EC701C8BC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157" name="PoljeZBesedilom 3156">
          <a:extLst>
            <a:ext uri="{FF2B5EF4-FFF2-40B4-BE49-F238E27FC236}">
              <a16:creationId xmlns:a16="http://schemas.microsoft.com/office/drawing/2014/main" id="{C2430CEB-BD50-4204-8BE7-5B3CADAA004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158" name="PoljeZBesedilom 2">
          <a:extLst>
            <a:ext uri="{FF2B5EF4-FFF2-40B4-BE49-F238E27FC236}">
              <a16:creationId xmlns:a16="http://schemas.microsoft.com/office/drawing/2014/main" id="{E385DDD6-DEFD-4477-8255-C72FFF61124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159" name="PoljeZBesedilom 2">
          <a:extLst>
            <a:ext uri="{FF2B5EF4-FFF2-40B4-BE49-F238E27FC236}">
              <a16:creationId xmlns:a16="http://schemas.microsoft.com/office/drawing/2014/main" id="{1E9AFACB-E7AF-4E62-A4E0-976625DF1C6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160" name="PoljeZBesedilom 2">
          <a:extLst>
            <a:ext uri="{FF2B5EF4-FFF2-40B4-BE49-F238E27FC236}">
              <a16:creationId xmlns:a16="http://schemas.microsoft.com/office/drawing/2014/main" id="{F6EFABD9-DF71-4995-B58C-DB6D967D84F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161" name="PoljeZBesedilom 2">
          <a:extLst>
            <a:ext uri="{FF2B5EF4-FFF2-40B4-BE49-F238E27FC236}">
              <a16:creationId xmlns:a16="http://schemas.microsoft.com/office/drawing/2014/main" id="{61D65CE9-A066-4B0D-B61A-C0071F56CC4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162" name="PoljeZBesedilom 3161">
          <a:extLst>
            <a:ext uri="{FF2B5EF4-FFF2-40B4-BE49-F238E27FC236}">
              <a16:creationId xmlns:a16="http://schemas.microsoft.com/office/drawing/2014/main" id="{847D7B87-FC4B-4B6B-8DAD-68B6864D13A7}"/>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163" name="PoljeZBesedilom 2">
          <a:extLst>
            <a:ext uri="{FF2B5EF4-FFF2-40B4-BE49-F238E27FC236}">
              <a16:creationId xmlns:a16="http://schemas.microsoft.com/office/drawing/2014/main" id="{6FB29F0A-D439-4F52-8034-2620CB2F11C1}"/>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164" name="PoljeZBesedilom 2">
          <a:extLst>
            <a:ext uri="{FF2B5EF4-FFF2-40B4-BE49-F238E27FC236}">
              <a16:creationId xmlns:a16="http://schemas.microsoft.com/office/drawing/2014/main" id="{FB7D08D0-83AB-42BF-8EE3-04880DB1B43F}"/>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165" name="PoljeZBesedilom 2">
          <a:extLst>
            <a:ext uri="{FF2B5EF4-FFF2-40B4-BE49-F238E27FC236}">
              <a16:creationId xmlns:a16="http://schemas.microsoft.com/office/drawing/2014/main" id="{F2FEB17F-0FC8-45D0-A08D-EE82E831BFFD}"/>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166" name="PoljeZBesedilom 2">
          <a:extLst>
            <a:ext uri="{FF2B5EF4-FFF2-40B4-BE49-F238E27FC236}">
              <a16:creationId xmlns:a16="http://schemas.microsoft.com/office/drawing/2014/main" id="{CCA079AB-D943-4798-8DBB-68BC972EA163}"/>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167" name="PoljeZBesedilom 2">
          <a:extLst>
            <a:ext uri="{FF2B5EF4-FFF2-40B4-BE49-F238E27FC236}">
              <a16:creationId xmlns:a16="http://schemas.microsoft.com/office/drawing/2014/main" id="{2A402551-E024-47A5-B305-90F96136F8A7}"/>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168" name="PoljeZBesedilom 3167">
          <a:extLst>
            <a:ext uri="{FF2B5EF4-FFF2-40B4-BE49-F238E27FC236}">
              <a16:creationId xmlns:a16="http://schemas.microsoft.com/office/drawing/2014/main" id="{0D63E9D3-3C65-4891-BF50-6AAD5815195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169" name="PoljeZBesedilom 2">
          <a:extLst>
            <a:ext uri="{FF2B5EF4-FFF2-40B4-BE49-F238E27FC236}">
              <a16:creationId xmlns:a16="http://schemas.microsoft.com/office/drawing/2014/main" id="{2C494DB0-9C7E-467E-884D-ADBFBE74F0F4}"/>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170" name="PoljeZBesedilom 2">
          <a:extLst>
            <a:ext uri="{FF2B5EF4-FFF2-40B4-BE49-F238E27FC236}">
              <a16:creationId xmlns:a16="http://schemas.microsoft.com/office/drawing/2014/main" id="{5015C534-BE15-4FA1-B812-8DF62ACAC96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171" name="PoljeZBesedilom 2">
          <a:extLst>
            <a:ext uri="{FF2B5EF4-FFF2-40B4-BE49-F238E27FC236}">
              <a16:creationId xmlns:a16="http://schemas.microsoft.com/office/drawing/2014/main" id="{BA48940A-BEF7-4F10-B304-71A8DE2079C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172" name="PoljeZBesedilom 2">
          <a:extLst>
            <a:ext uri="{FF2B5EF4-FFF2-40B4-BE49-F238E27FC236}">
              <a16:creationId xmlns:a16="http://schemas.microsoft.com/office/drawing/2014/main" id="{53F88854-789F-4173-BEB6-8CA01F21A243}"/>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173" name="PoljeZBesedilom 2">
          <a:extLst>
            <a:ext uri="{FF2B5EF4-FFF2-40B4-BE49-F238E27FC236}">
              <a16:creationId xmlns:a16="http://schemas.microsoft.com/office/drawing/2014/main" id="{4EA5EDFB-8A46-4CDA-BAF6-5CAF4CD3FC0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174" name="PoljeZBesedilom 3173">
          <a:extLst>
            <a:ext uri="{FF2B5EF4-FFF2-40B4-BE49-F238E27FC236}">
              <a16:creationId xmlns:a16="http://schemas.microsoft.com/office/drawing/2014/main" id="{1347557F-2267-443E-AEAE-947E01D7782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175" name="PoljeZBesedilom 2">
          <a:extLst>
            <a:ext uri="{FF2B5EF4-FFF2-40B4-BE49-F238E27FC236}">
              <a16:creationId xmlns:a16="http://schemas.microsoft.com/office/drawing/2014/main" id="{FBEBE30C-E06D-4C3C-A8B9-06515F9A239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176" name="PoljeZBesedilom 2">
          <a:extLst>
            <a:ext uri="{FF2B5EF4-FFF2-40B4-BE49-F238E27FC236}">
              <a16:creationId xmlns:a16="http://schemas.microsoft.com/office/drawing/2014/main" id="{AD538BD8-C2F2-4F1E-9E67-6A1960CBD75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177" name="PoljeZBesedilom 2">
          <a:extLst>
            <a:ext uri="{FF2B5EF4-FFF2-40B4-BE49-F238E27FC236}">
              <a16:creationId xmlns:a16="http://schemas.microsoft.com/office/drawing/2014/main" id="{FDF101ED-6E31-484C-A6D0-2887600A097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178" name="PoljeZBesedilom 2">
          <a:extLst>
            <a:ext uri="{FF2B5EF4-FFF2-40B4-BE49-F238E27FC236}">
              <a16:creationId xmlns:a16="http://schemas.microsoft.com/office/drawing/2014/main" id="{D2E80313-F9C9-400F-B84B-43E311B51FE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179" name="PoljeZBesedilom 2">
          <a:extLst>
            <a:ext uri="{FF2B5EF4-FFF2-40B4-BE49-F238E27FC236}">
              <a16:creationId xmlns:a16="http://schemas.microsoft.com/office/drawing/2014/main" id="{00005836-2993-49B3-9A42-CAA02F525CD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180" name="PoljeZBesedilom 3179">
          <a:extLst>
            <a:ext uri="{FF2B5EF4-FFF2-40B4-BE49-F238E27FC236}">
              <a16:creationId xmlns:a16="http://schemas.microsoft.com/office/drawing/2014/main" id="{4A3C8BD4-3219-4399-878A-479E9CDA2A1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181" name="PoljeZBesedilom 2">
          <a:extLst>
            <a:ext uri="{FF2B5EF4-FFF2-40B4-BE49-F238E27FC236}">
              <a16:creationId xmlns:a16="http://schemas.microsoft.com/office/drawing/2014/main" id="{D8757C56-5ADB-4FA0-91DA-B5B6E98407D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182" name="PoljeZBesedilom 2">
          <a:extLst>
            <a:ext uri="{FF2B5EF4-FFF2-40B4-BE49-F238E27FC236}">
              <a16:creationId xmlns:a16="http://schemas.microsoft.com/office/drawing/2014/main" id="{7DFE27E4-067A-4BF1-B291-815C01E59AA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183" name="PoljeZBesedilom 2">
          <a:extLst>
            <a:ext uri="{FF2B5EF4-FFF2-40B4-BE49-F238E27FC236}">
              <a16:creationId xmlns:a16="http://schemas.microsoft.com/office/drawing/2014/main" id="{A33633D4-DE4B-4CE6-8B47-35238BA5E58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184" name="PoljeZBesedilom 2">
          <a:extLst>
            <a:ext uri="{FF2B5EF4-FFF2-40B4-BE49-F238E27FC236}">
              <a16:creationId xmlns:a16="http://schemas.microsoft.com/office/drawing/2014/main" id="{B9123085-4A09-4C4D-9C31-6624A62AE02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185" name="PoljeZBesedilom 2">
          <a:extLst>
            <a:ext uri="{FF2B5EF4-FFF2-40B4-BE49-F238E27FC236}">
              <a16:creationId xmlns:a16="http://schemas.microsoft.com/office/drawing/2014/main" id="{B3D4E4E2-6495-4C9D-B3AA-657E4A16D88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186" name="PoljeZBesedilom 3185">
          <a:extLst>
            <a:ext uri="{FF2B5EF4-FFF2-40B4-BE49-F238E27FC236}">
              <a16:creationId xmlns:a16="http://schemas.microsoft.com/office/drawing/2014/main" id="{1B1CD839-EB27-4C12-92BA-09C71B5D11A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187" name="PoljeZBesedilom 2">
          <a:extLst>
            <a:ext uri="{FF2B5EF4-FFF2-40B4-BE49-F238E27FC236}">
              <a16:creationId xmlns:a16="http://schemas.microsoft.com/office/drawing/2014/main" id="{449CEF0E-1E45-4D79-8437-783BCE17D67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188" name="PoljeZBesedilom 2">
          <a:extLst>
            <a:ext uri="{FF2B5EF4-FFF2-40B4-BE49-F238E27FC236}">
              <a16:creationId xmlns:a16="http://schemas.microsoft.com/office/drawing/2014/main" id="{07608A07-A559-4267-A370-E1FDFCD8A41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189" name="PoljeZBesedilom 2">
          <a:extLst>
            <a:ext uri="{FF2B5EF4-FFF2-40B4-BE49-F238E27FC236}">
              <a16:creationId xmlns:a16="http://schemas.microsoft.com/office/drawing/2014/main" id="{25885D17-EBDD-408E-8C26-AD052C51ABA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190" name="PoljeZBesedilom 2">
          <a:extLst>
            <a:ext uri="{FF2B5EF4-FFF2-40B4-BE49-F238E27FC236}">
              <a16:creationId xmlns:a16="http://schemas.microsoft.com/office/drawing/2014/main" id="{809F7E17-12BC-423F-BAB7-E8B0B6B1476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191" name="PoljeZBesedilom 2">
          <a:extLst>
            <a:ext uri="{FF2B5EF4-FFF2-40B4-BE49-F238E27FC236}">
              <a16:creationId xmlns:a16="http://schemas.microsoft.com/office/drawing/2014/main" id="{1CE8682E-FC59-45E8-9E33-59CEE2BB603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192" name="PoljeZBesedilom 3191">
          <a:extLst>
            <a:ext uri="{FF2B5EF4-FFF2-40B4-BE49-F238E27FC236}">
              <a16:creationId xmlns:a16="http://schemas.microsoft.com/office/drawing/2014/main" id="{11BF6721-6618-4C34-B30B-C1E379566B1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193" name="PoljeZBesedilom 2">
          <a:extLst>
            <a:ext uri="{FF2B5EF4-FFF2-40B4-BE49-F238E27FC236}">
              <a16:creationId xmlns:a16="http://schemas.microsoft.com/office/drawing/2014/main" id="{91CD3749-89BB-4B50-B8B2-A0A9B4EDA98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194" name="PoljeZBesedilom 2">
          <a:extLst>
            <a:ext uri="{FF2B5EF4-FFF2-40B4-BE49-F238E27FC236}">
              <a16:creationId xmlns:a16="http://schemas.microsoft.com/office/drawing/2014/main" id="{CD7E86A0-9F41-456D-B8B0-13190DB311A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195" name="PoljeZBesedilom 2">
          <a:extLst>
            <a:ext uri="{FF2B5EF4-FFF2-40B4-BE49-F238E27FC236}">
              <a16:creationId xmlns:a16="http://schemas.microsoft.com/office/drawing/2014/main" id="{5CCAE814-90AA-4EF1-B390-FA135FE3D24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196" name="PoljeZBesedilom 2">
          <a:extLst>
            <a:ext uri="{FF2B5EF4-FFF2-40B4-BE49-F238E27FC236}">
              <a16:creationId xmlns:a16="http://schemas.microsoft.com/office/drawing/2014/main" id="{E825ED47-87B6-4D70-9CBD-A69DE18B88C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197" name="PoljeZBesedilom 3196">
          <a:extLst>
            <a:ext uri="{FF2B5EF4-FFF2-40B4-BE49-F238E27FC236}">
              <a16:creationId xmlns:a16="http://schemas.microsoft.com/office/drawing/2014/main" id="{02A9CDF9-C213-4F12-8262-0F45003327B2}"/>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198" name="PoljeZBesedilom 2">
          <a:extLst>
            <a:ext uri="{FF2B5EF4-FFF2-40B4-BE49-F238E27FC236}">
              <a16:creationId xmlns:a16="http://schemas.microsoft.com/office/drawing/2014/main" id="{641DA157-DF99-4A17-87B8-67424B6241DC}"/>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199" name="PoljeZBesedilom 2">
          <a:extLst>
            <a:ext uri="{FF2B5EF4-FFF2-40B4-BE49-F238E27FC236}">
              <a16:creationId xmlns:a16="http://schemas.microsoft.com/office/drawing/2014/main" id="{518BF042-15A4-45C3-A56D-576F8B2D8A93}"/>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200" name="PoljeZBesedilom 2">
          <a:extLst>
            <a:ext uri="{FF2B5EF4-FFF2-40B4-BE49-F238E27FC236}">
              <a16:creationId xmlns:a16="http://schemas.microsoft.com/office/drawing/2014/main" id="{86B982F7-7FC8-4052-8B38-5F3ECA72EC20}"/>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201" name="PoljeZBesedilom 2">
          <a:extLst>
            <a:ext uri="{FF2B5EF4-FFF2-40B4-BE49-F238E27FC236}">
              <a16:creationId xmlns:a16="http://schemas.microsoft.com/office/drawing/2014/main" id="{63DD1AC9-A2BF-4360-89A8-11EA1E3966B5}"/>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02" name="PoljeZBesedilom 2">
          <a:extLst>
            <a:ext uri="{FF2B5EF4-FFF2-40B4-BE49-F238E27FC236}">
              <a16:creationId xmlns:a16="http://schemas.microsoft.com/office/drawing/2014/main" id="{E81226A3-45E5-4F35-B0EF-9275729D429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03" name="PoljeZBesedilom 3202">
          <a:extLst>
            <a:ext uri="{FF2B5EF4-FFF2-40B4-BE49-F238E27FC236}">
              <a16:creationId xmlns:a16="http://schemas.microsoft.com/office/drawing/2014/main" id="{9CED55E2-AA63-453B-9C0A-84BB7295AEC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04" name="PoljeZBesedilom 2">
          <a:extLst>
            <a:ext uri="{FF2B5EF4-FFF2-40B4-BE49-F238E27FC236}">
              <a16:creationId xmlns:a16="http://schemas.microsoft.com/office/drawing/2014/main" id="{6A39BD46-4054-4B74-9E23-F3690E637E6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05" name="PoljeZBesedilom 2">
          <a:extLst>
            <a:ext uri="{FF2B5EF4-FFF2-40B4-BE49-F238E27FC236}">
              <a16:creationId xmlns:a16="http://schemas.microsoft.com/office/drawing/2014/main" id="{3FAD5E98-1BC3-4A0C-A8FD-E4CBB1FC6A6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06" name="PoljeZBesedilom 2">
          <a:extLst>
            <a:ext uri="{FF2B5EF4-FFF2-40B4-BE49-F238E27FC236}">
              <a16:creationId xmlns:a16="http://schemas.microsoft.com/office/drawing/2014/main" id="{3B87123F-97C5-425B-B01E-D284F7D911D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07" name="PoljeZBesedilom 2">
          <a:extLst>
            <a:ext uri="{FF2B5EF4-FFF2-40B4-BE49-F238E27FC236}">
              <a16:creationId xmlns:a16="http://schemas.microsoft.com/office/drawing/2014/main" id="{6893C948-C773-47E9-B93C-C153513539E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08" name="PoljeZBesedilom 2">
          <a:extLst>
            <a:ext uri="{FF2B5EF4-FFF2-40B4-BE49-F238E27FC236}">
              <a16:creationId xmlns:a16="http://schemas.microsoft.com/office/drawing/2014/main" id="{0B321340-7F2C-48F2-965E-174A946A6E4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09" name="PoljeZBesedilom 3208">
          <a:extLst>
            <a:ext uri="{FF2B5EF4-FFF2-40B4-BE49-F238E27FC236}">
              <a16:creationId xmlns:a16="http://schemas.microsoft.com/office/drawing/2014/main" id="{09D20A7B-BAD8-4B7B-B18F-14B49FE6E69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10" name="PoljeZBesedilom 2">
          <a:extLst>
            <a:ext uri="{FF2B5EF4-FFF2-40B4-BE49-F238E27FC236}">
              <a16:creationId xmlns:a16="http://schemas.microsoft.com/office/drawing/2014/main" id="{5E98B3EE-14B4-47C5-94BB-97DE64FC9E6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11" name="PoljeZBesedilom 2">
          <a:extLst>
            <a:ext uri="{FF2B5EF4-FFF2-40B4-BE49-F238E27FC236}">
              <a16:creationId xmlns:a16="http://schemas.microsoft.com/office/drawing/2014/main" id="{D3C3DEE7-FF29-4E3E-AFA7-0FF487D2AF1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12" name="PoljeZBesedilom 2">
          <a:extLst>
            <a:ext uri="{FF2B5EF4-FFF2-40B4-BE49-F238E27FC236}">
              <a16:creationId xmlns:a16="http://schemas.microsoft.com/office/drawing/2014/main" id="{CD5DCD27-AED3-4F27-A659-136B7B931B7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13" name="PoljeZBesedilom 2">
          <a:extLst>
            <a:ext uri="{FF2B5EF4-FFF2-40B4-BE49-F238E27FC236}">
              <a16:creationId xmlns:a16="http://schemas.microsoft.com/office/drawing/2014/main" id="{298644DC-36F7-4F0B-9AF2-66A1046EC1A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14" name="PoljeZBesedilom 2">
          <a:extLst>
            <a:ext uri="{FF2B5EF4-FFF2-40B4-BE49-F238E27FC236}">
              <a16:creationId xmlns:a16="http://schemas.microsoft.com/office/drawing/2014/main" id="{5FB6A669-591D-4030-AB7A-7C0B29A0E11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15" name="PoljeZBesedilom 3214">
          <a:extLst>
            <a:ext uri="{FF2B5EF4-FFF2-40B4-BE49-F238E27FC236}">
              <a16:creationId xmlns:a16="http://schemas.microsoft.com/office/drawing/2014/main" id="{C264333F-FC98-4346-A099-10A32992DA4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16" name="PoljeZBesedilom 2">
          <a:extLst>
            <a:ext uri="{FF2B5EF4-FFF2-40B4-BE49-F238E27FC236}">
              <a16:creationId xmlns:a16="http://schemas.microsoft.com/office/drawing/2014/main" id="{EAFAC5D6-0223-4BCA-86C2-8AC292CF413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17" name="PoljeZBesedilom 2">
          <a:extLst>
            <a:ext uri="{FF2B5EF4-FFF2-40B4-BE49-F238E27FC236}">
              <a16:creationId xmlns:a16="http://schemas.microsoft.com/office/drawing/2014/main" id="{BC9EBD61-54DF-4582-9829-F3B80CB883B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18" name="PoljeZBesedilom 2">
          <a:extLst>
            <a:ext uri="{FF2B5EF4-FFF2-40B4-BE49-F238E27FC236}">
              <a16:creationId xmlns:a16="http://schemas.microsoft.com/office/drawing/2014/main" id="{F06F404E-FB11-4646-82B1-03C513AB5DD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19" name="PoljeZBesedilom 2">
          <a:extLst>
            <a:ext uri="{FF2B5EF4-FFF2-40B4-BE49-F238E27FC236}">
              <a16:creationId xmlns:a16="http://schemas.microsoft.com/office/drawing/2014/main" id="{5C6959BC-525A-492F-8846-A6CE3D86FBC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20" name="PoljeZBesedilom 2">
          <a:extLst>
            <a:ext uri="{FF2B5EF4-FFF2-40B4-BE49-F238E27FC236}">
              <a16:creationId xmlns:a16="http://schemas.microsoft.com/office/drawing/2014/main" id="{058A4A61-13D9-4E6F-B99F-DF8CCED5362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21" name="PoljeZBesedilom 3220">
          <a:extLst>
            <a:ext uri="{FF2B5EF4-FFF2-40B4-BE49-F238E27FC236}">
              <a16:creationId xmlns:a16="http://schemas.microsoft.com/office/drawing/2014/main" id="{97F050D4-08AA-4BEC-82C8-02D5ED94428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22" name="PoljeZBesedilom 2">
          <a:extLst>
            <a:ext uri="{FF2B5EF4-FFF2-40B4-BE49-F238E27FC236}">
              <a16:creationId xmlns:a16="http://schemas.microsoft.com/office/drawing/2014/main" id="{FBEFD7B3-2AB0-467C-AD72-AB222B76757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23" name="PoljeZBesedilom 2">
          <a:extLst>
            <a:ext uri="{FF2B5EF4-FFF2-40B4-BE49-F238E27FC236}">
              <a16:creationId xmlns:a16="http://schemas.microsoft.com/office/drawing/2014/main" id="{446C235A-701D-4BDC-BE20-761F5E1C539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24" name="PoljeZBesedilom 2">
          <a:extLst>
            <a:ext uri="{FF2B5EF4-FFF2-40B4-BE49-F238E27FC236}">
              <a16:creationId xmlns:a16="http://schemas.microsoft.com/office/drawing/2014/main" id="{3FD452BB-0C0F-4588-8854-2CD56490109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25" name="PoljeZBesedilom 2">
          <a:extLst>
            <a:ext uri="{FF2B5EF4-FFF2-40B4-BE49-F238E27FC236}">
              <a16:creationId xmlns:a16="http://schemas.microsoft.com/office/drawing/2014/main" id="{4413CE43-41BB-4520-90F7-CA1FF66BF92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26" name="PoljeZBesedilom 2">
          <a:extLst>
            <a:ext uri="{FF2B5EF4-FFF2-40B4-BE49-F238E27FC236}">
              <a16:creationId xmlns:a16="http://schemas.microsoft.com/office/drawing/2014/main" id="{ECB7C2ED-6745-4BD1-8596-9586453350F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27" name="PoljeZBesedilom 3226">
          <a:extLst>
            <a:ext uri="{FF2B5EF4-FFF2-40B4-BE49-F238E27FC236}">
              <a16:creationId xmlns:a16="http://schemas.microsoft.com/office/drawing/2014/main" id="{ED37833A-A295-4408-922C-DCC02E282BA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28" name="PoljeZBesedilom 2">
          <a:extLst>
            <a:ext uri="{FF2B5EF4-FFF2-40B4-BE49-F238E27FC236}">
              <a16:creationId xmlns:a16="http://schemas.microsoft.com/office/drawing/2014/main" id="{C7E70D72-1066-4C98-97B7-B13D8E8DB83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29" name="PoljeZBesedilom 2">
          <a:extLst>
            <a:ext uri="{FF2B5EF4-FFF2-40B4-BE49-F238E27FC236}">
              <a16:creationId xmlns:a16="http://schemas.microsoft.com/office/drawing/2014/main" id="{BC81517A-9A43-4484-AD4F-3D03DD09C94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30" name="PoljeZBesedilom 2">
          <a:extLst>
            <a:ext uri="{FF2B5EF4-FFF2-40B4-BE49-F238E27FC236}">
              <a16:creationId xmlns:a16="http://schemas.microsoft.com/office/drawing/2014/main" id="{79CB7FE5-CD43-4BEF-8872-43FEF80F0DD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31" name="PoljeZBesedilom 2">
          <a:extLst>
            <a:ext uri="{FF2B5EF4-FFF2-40B4-BE49-F238E27FC236}">
              <a16:creationId xmlns:a16="http://schemas.microsoft.com/office/drawing/2014/main" id="{96FB1F80-9C7E-4FE1-A4BF-C2ED7162CB2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32" name="PoljeZBesedilom 2">
          <a:extLst>
            <a:ext uri="{FF2B5EF4-FFF2-40B4-BE49-F238E27FC236}">
              <a16:creationId xmlns:a16="http://schemas.microsoft.com/office/drawing/2014/main" id="{282E78CE-6C5F-4C31-95E6-366E8C20D6E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33" name="PoljeZBesedilom 3232">
          <a:extLst>
            <a:ext uri="{FF2B5EF4-FFF2-40B4-BE49-F238E27FC236}">
              <a16:creationId xmlns:a16="http://schemas.microsoft.com/office/drawing/2014/main" id="{F7B1431E-6D57-4154-8BF9-47411AC174B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34" name="PoljeZBesedilom 2">
          <a:extLst>
            <a:ext uri="{FF2B5EF4-FFF2-40B4-BE49-F238E27FC236}">
              <a16:creationId xmlns:a16="http://schemas.microsoft.com/office/drawing/2014/main" id="{5F07AA42-5A79-4754-BC00-EE125A5ED83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35" name="PoljeZBesedilom 2">
          <a:extLst>
            <a:ext uri="{FF2B5EF4-FFF2-40B4-BE49-F238E27FC236}">
              <a16:creationId xmlns:a16="http://schemas.microsoft.com/office/drawing/2014/main" id="{D3634667-0533-40DA-BAB3-A45FFEE9F50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36" name="PoljeZBesedilom 2">
          <a:extLst>
            <a:ext uri="{FF2B5EF4-FFF2-40B4-BE49-F238E27FC236}">
              <a16:creationId xmlns:a16="http://schemas.microsoft.com/office/drawing/2014/main" id="{7DDB7D47-DCED-4108-813A-75D038D688B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37" name="PoljeZBesedilom 2">
          <a:extLst>
            <a:ext uri="{FF2B5EF4-FFF2-40B4-BE49-F238E27FC236}">
              <a16:creationId xmlns:a16="http://schemas.microsoft.com/office/drawing/2014/main" id="{C6D4901B-01B6-4587-B2EC-D63A5B0FF59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238" name="PoljeZBesedilom 2">
          <a:extLst>
            <a:ext uri="{FF2B5EF4-FFF2-40B4-BE49-F238E27FC236}">
              <a16:creationId xmlns:a16="http://schemas.microsoft.com/office/drawing/2014/main" id="{D8E64A40-8CE4-4033-BF66-773337F4763F}"/>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239" name="PoljeZBesedilom 3238">
          <a:extLst>
            <a:ext uri="{FF2B5EF4-FFF2-40B4-BE49-F238E27FC236}">
              <a16:creationId xmlns:a16="http://schemas.microsoft.com/office/drawing/2014/main" id="{710A26C2-E9FD-4C32-B50D-A32DBF64B9FF}"/>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240" name="PoljeZBesedilom 2">
          <a:extLst>
            <a:ext uri="{FF2B5EF4-FFF2-40B4-BE49-F238E27FC236}">
              <a16:creationId xmlns:a16="http://schemas.microsoft.com/office/drawing/2014/main" id="{C456EEC8-CBC6-4E0A-A520-02AA3C105AB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241" name="PoljeZBesedilom 2">
          <a:extLst>
            <a:ext uri="{FF2B5EF4-FFF2-40B4-BE49-F238E27FC236}">
              <a16:creationId xmlns:a16="http://schemas.microsoft.com/office/drawing/2014/main" id="{05E07357-F1C5-4E5C-B0CF-2845DFBEA3CA}"/>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242" name="PoljeZBesedilom 2">
          <a:extLst>
            <a:ext uri="{FF2B5EF4-FFF2-40B4-BE49-F238E27FC236}">
              <a16:creationId xmlns:a16="http://schemas.microsoft.com/office/drawing/2014/main" id="{6CEE21B8-F6E2-42D8-9E8E-815D247855F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243" name="PoljeZBesedilom 2">
          <a:extLst>
            <a:ext uri="{FF2B5EF4-FFF2-40B4-BE49-F238E27FC236}">
              <a16:creationId xmlns:a16="http://schemas.microsoft.com/office/drawing/2014/main" id="{EA5E3371-77B2-4634-84F9-1DC81BE02752}"/>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44" name="PoljeZBesedilom 2">
          <a:extLst>
            <a:ext uri="{FF2B5EF4-FFF2-40B4-BE49-F238E27FC236}">
              <a16:creationId xmlns:a16="http://schemas.microsoft.com/office/drawing/2014/main" id="{C6D9D9FE-A5F0-4154-B8C7-CAB3B9C11E4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45" name="PoljeZBesedilom 3244">
          <a:extLst>
            <a:ext uri="{FF2B5EF4-FFF2-40B4-BE49-F238E27FC236}">
              <a16:creationId xmlns:a16="http://schemas.microsoft.com/office/drawing/2014/main" id="{D76D5FF0-6853-4DE9-8E6A-99EA7AB9E13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46" name="PoljeZBesedilom 2">
          <a:extLst>
            <a:ext uri="{FF2B5EF4-FFF2-40B4-BE49-F238E27FC236}">
              <a16:creationId xmlns:a16="http://schemas.microsoft.com/office/drawing/2014/main" id="{508E20D9-6008-4CAF-A590-BE2C52BB51E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47" name="PoljeZBesedilom 2">
          <a:extLst>
            <a:ext uri="{FF2B5EF4-FFF2-40B4-BE49-F238E27FC236}">
              <a16:creationId xmlns:a16="http://schemas.microsoft.com/office/drawing/2014/main" id="{EC34A0EB-3C2E-4340-8304-6A897092314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48" name="PoljeZBesedilom 2">
          <a:extLst>
            <a:ext uri="{FF2B5EF4-FFF2-40B4-BE49-F238E27FC236}">
              <a16:creationId xmlns:a16="http://schemas.microsoft.com/office/drawing/2014/main" id="{00CB94F4-DFF3-42E7-A141-99B804A3FE6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49" name="PoljeZBesedilom 2">
          <a:extLst>
            <a:ext uri="{FF2B5EF4-FFF2-40B4-BE49-F238E27FC236}">
              <a16:creationId xmlns:a16="http://schemas.microsoft.com/office/drawing/2014/main" id="{E316AFE7-4F88-4611-A183-8DA215AB4E0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50" name="PoljeZBesedilom 2">
          <a:extLst>
            <a:ext uri="{FF2B5EF4-FFF2-40B4-BE49-F238E27FC236}">
              <a16:creationId xmlns:a16="http://schemas.microsoft.com/office/drawing/2014/main" id="{202C8540-54A3-4884-9664-A0407B5A087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51" name="PoljeZBesedilom 3250">
          <a:extLst>
            <a:ext uri="{FF2B5EF4-FFF2-40B4-BE49-F238E27FC236}">
              <a16:creationId xmlns:a16="http://schemas.microsoft.com/office/drawing/2014/main" id="{6DB68527-E434-46BA-8F8B-5F26564AEF5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52" name="PoljeZBesedilom 2">
          <a:extLst>
            <a:ext uri="{FF2B5EF4-FFF2-40B4-BE49-F238E27FC236}">
              <a16:creationId xmlns:a16="http://schemas.microsoft.com/office/drawing/2014/main" id="{04FB8ED8-0101-4798-A05D-34F4F3D74D9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53" name="PoljeZBesedilom 2">
          <a:extLst>
            <a:ext uri="{FF2B5EF4-FFF2-40B4-BE49-F238E27FC236}">
              <a16:creationId xmlns:a16="http://schemas.microsoft.com/office/drawing/2014/main" id="{FA053811-AAF0-4DA5-91BD-80A52052DD9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54" name="PoljeZBesedilom 2">
          <a:extLst>
            <a:ext uri="{FF2B5EF4-FFF2-40B4-BE49-F238E27FC236}">
              <a16:creationId xmlns:a16="http://schemas.microsoft.com/office/drawing/2014/main" id="{C7778353-11F9-490A-A0A4-30D80B16278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255" name="PoljeZBesedilom 2">
          <a:extLst>
            <a:ext uri="{FF2B5EF4-FFF2-40B4-BE49-F238E27FC236}">
              <a16:creationId xmlns:a16="http://schemas.microsoft.com/office/drawing/2014/main" id="{26194CB5-F9D9-4024-B4AB-69593C2F4C5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256" name="PoljeZBesedilom 2">
          <a:extLst>
            <a:ext uri="{FF2B5EF4-FFF2-40B4-BE49-F238E27FC236}">
              <a16:creationId xmlns:a16="http://schemas.microsoft.com/office/drawing/2014/main" id="{8AA1399E-08A1-4FC7-9EF5-8C0CCA83DC0B}"/>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257" name="PoljeZBesedilom 3256">
          <a:extLst>
            <a:ext uri="{FF2B5EF4-FFF2-40B4-BE49-F238E27FC236}">
              <a16:creationId xmlns:a16="http://schemas.microsoft.com/office/drawing/2014/main" id="{290ECDCC-33E6-43BF-A44F-41B9B1B5DD95}"/>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258" name="PoljeZBesedilom 2">
          <a:extLst>
            <a:ext uri="{FF2B5EF4-FFF2-40B4-BE49-F238E27FC236}">
              <a16:creationId xmlns:a16="http://schemas.microsoft.com/office/drawing/2014/main" id="{21CB359F-D71E-4328-9C9C-FF097F198685}"/>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259" name="PoljeZBesedilom 2">
          <a:extLst>
            <a:ext uri="{FF2B5EF4-FFF2-40B4-BE49-F238E27FC236}">
              <a16:creationId xmlns:a16="http://schemas.microsoft.com/office/drawing/2014/main" id="{CF304B19-95A8-49E5-8D53-6A6276C9AFB4}"/>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260" name="PoljeZBesedilom 2">
          <a:extLst>
            <a:ext uri="{FF2B5EF4-FFF2-40B4-BE49-F238E27FC236}">
              <a16:creationId xmlns:a16="http://schemas.microsoft.com/office/drawing/2014/main" id="{BFDE6B2C-44E9-4EA7-BD00-0B8A583F95E8}"/>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261" name="PoljeZBesedilom 2">
          <a:extLst>
            <a:ext uri="{FF2B5EF4-FFF2-40B4-BE49-F238E27FC236}">
              <a16:creationId xmlns:a16="http://schemas.microsoft.com/office/drawing/2014/main" id="{49CEDE0A-A0AF-4808-A2AD-6F6D17202B50}"/>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262" name="PoljeZBesedilom 2">
          <a:extLst>
            <a:ext uri="{FF2B5EF4-FFF2-40B4-BE49-F238E27FC236}">
              <a16:creationId xmlns:a16="http://schemas.microsoft.com/office/drawing/2014/main" id="{FEE055B7-79F2-42DA-ADA4-32FD77A4A2F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263" name="PoljeZBesedilom 3262">
          <a:extLst>
            <a:ext uri="{FF2B5EF4-FFF2-40B4-BE49-F238E27FC236}">
              <a16:creationId xmlns:a16="http://schemas.microsoft.com/office/drawing/2014/main" id="{AFBE710D-F48F-4B29-B885-81281190990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264" name="PoljeZBesedilom 2">
          <a:extLst>
            <a:ext uri="{FF2B5EF4-FFF2-40B4-BE49-F238E27FC236}">
              <a16:creationId xmlns:a16="http://schemas.microsoft.com/office/drawing/2014/main" id="{D5A362C7-58F0-45F6-9012-B9D350A68A94}"/>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265" name="PoljeZBesedilom 2">
          <a:extLst>
            <a:ext uri="{FF2B5EF4-FFF2-40B4-BE49-F238E27FC236}">
              <a16:creationId xmlns:a16="http://schemas.microsoft.com/office/drawing/2014/main" id="{98DC7B68-77FA-414B-AD85-9638F74E390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266" name="PoljeZBesedilom 2">
          <a:extLst>
            <a:ext uri="{FF2B5EF4-FFF2-40B4-BE49-F238E27FC236}">
              <a16:creationId xmlns:a16="http://schemas.microsoft.com/office/drawing/2014/main" id="{59474D17-028F-4043-A840-0810225E86E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267" name="PoljeZBesedilom 2">
          <a:extLst>
            <a:ext uri="{FF2B5EF4-FFF2-40B4-BE49-F238E27FC236}">
              <a16:creationId xmlns:a16="http://schemas.microsoft.com/office/drawing/2014/main" id="{E67F38C2-A227-4251-A1A0-08966CC5260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268" name="PoljeZBesedilom 3267">
          <a:extLst>
            <a:ext uri="{FF2B5EF4-FFF2-40B4-BE49-F238E27FC236}">
              <a16:creationId xmlns:a16="http://schemas.microsoft.com/office/drawing/2014/main" id="{EB3DDEB7-DE24-4126-A068-5F468199FBB4}"/>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269" name="PoljeZBesedilom 2">
          <a:extLst>
            <a:ext uri="{FF2B5EF4-FFF2-40B4-BE49-F238E27FC236}">
              <a16:creationId xmlns:a16="http://schemas.microsoft.com/office/drawing/2014/main" id="{A538EAB1-5E80-4DA5-863D-0632934E3D9D}"/>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270" name="PoljeZBesedilom 2">
          <a:extLst>
            <a:ext uri="{FF2B5EF4-FFF2-40B4-BE49-F238E27FC236}">
              <a16:creationId xmlns:a16="http://schemas.microsoft.com/office/drawing/2014/main" id="{9DF3D3D5-CC6D-45A0-9D38-13C2E50D2ED0}"/>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271" name="PoljeZBesedilom 2">
          <a:extLst>
            <a:ext uri="{FF2B5EF4-FFF2-40B4-BE49-F238E27FC236}">
              <a16:creationId xmlns:a16="http://schemas.microsoft.com/office/drawing/2014/main" id="{E0BE0F7E-E216-4275-AACB-FBB554A93974}"/>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272" name="PoljeZBesedilom 2">
          <a:extLst>
            <a:ext uri="{FF2B5EF4-FFF2-40B4-BE49-F238E27FC236}">
              <a16:creationId xmlns:a16="http://schemas.microsoft.com/office/drawing/2014/main" id="{F21E54C7-3622-42C6-97BE-102CC3099BA3}"/>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273" name="PoljeZBesedilom 2">
          <a:extLst>
            <a:ext uri="{FF2B5EF4-FFF2-40B4-BE49-F238E27FC236}">
              <a16:creationId xmlns:a16="http://schemas.microsoft.com/office/drawing/2014/main" id="{CCBB8B4F-8F0B-496C-8AF0-168AF45DAA0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274" name="PoljeZBesedilom 3273">
          <a:extLst>
            <a:ext uri="{FF2B5EF4-FFF2-40B4-BE49-F238E27FC236}">
              <a16:creationId xmlns:a16="http://schemas.microsoft.com/office/drawing/2014/main" id="{4C8CE86C-87B0-4896-9EAD-9C0D4DF0588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275" name="PoljeZBesedilom 2">
          <a:extLst>
            <a:ext uri="{FF2B5EF4-FFF2-40B4-BE49-F238E27FC236}">
              <a16:creationId xmlns:a16="http://schemas.microsoft.com/office/drawing/2014/main" id="{944C13AA-82C6-4509-8EF2-FDE22B4C99A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276" name="PoljeZBesedilom 2">
          <a:extLst>
            <a:ext uri="{FF2B5EF4-FFF2-40B4-BE49-F238E27FC236}">
              <a16:creationId xmlns:a16="http://schemas.microsoft.com/office/drawing/2014/main" id="{247331AE-F2CB-40E1-BA5B-466EF643CEE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277" name="PoljeZBesedilom 2">
          <a:extLst>
            <a:ext uri="{FF2B5EF4-FFF2-40B4-BE49-F238E27FC236}">
              <a16:creationId xmlns:a16="http://schemas.microsoft.com/office/drawing/2014/main" id="{10F41D16-2C72-482A-B1FD-1548D15749C6}"/>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278" name="PoljeZBesedilom 2">
          <a:extLst>
            <a:ext uri="{FF2B5EF4-FFF2-40B4-BE49-F238E27FC236}">
              <a16:creationId xmlns:a16="http://schemas.microsoft.com/office/drawing/2014/main" id="{D6D6BEF3-2391-4E9D-999E-8557319D7EC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279" name="PoljeZBesedilom 3278">
          <a:extLst>
            <a:ext uri="{FF2B5EF4-FFF2-40B4-BE49-F238E27FC236}">
              <a16:creationId xmlns:a16="http://schemas.microsoft.com/office/drawing/2014/main" id="{7596E75F-AE69-4A65-B52B-FAFB12525E9E}"/>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280" name="PoljeZBesedilom 2">
          <a:extLst>
            <a:ext uri="{FF2B5EF4-FFF2-40B4-BE49-F238E27FC236}">
              <a16:creationId xmlns:a16="http://schemas.microsoft.com/office/drawing/2014/main" id="{DFFCA6F2-3583-47AC-B3D9-F30DB5B4EA4F}"/>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281" name="PoljeZBesedilom 2">
          <a:extLst>
            <a:ext uri="{FF2B5EF4-FFF2-40B4-BE49-F238E27FC236}">
              <a16:creationId xmlns:a16="http://schemas.microsoft.com/office/drawing/2014/main" id="{932C98FB-83FB-4126-8AA6-3FCA2032A836}"/>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282" name="PoljeZBesedilom 2">
          <a:extLst>
            <a:ext uri="{FF2B5EF4-FFF2-40B4-BE49-F238E27FC236}">
              <a16:creationId xmlns:a16="http://schemas.microsoft.com/office/drawing/2014/main" id="{92621820-72D9-4651-BA0F-C12A53173291}"/>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283" name="PoljeZBesedilom 2">
          <a:extLst>
            <a:ext uri="{FF2B5EF4-FFF2-40B4-BE49-F238E27FC236}">
              <a16:creationId xmlns:a16="http://schemas.microsoft.com/office/drawing/2014/main" id="{A6D16F82-EB28-4C06-A3FA-49417DFAE408}"/>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284" name="PoljeZBesedilom 2">
          <a:extLst>
            <a:ext uri="{FF2B5EF4-FFF2-40B4-BE49-F238E27FC236}">
              <a16:creationId xmlns:a16="http://schemas.microsoft.com/office/drawing/2014/main" id="{A5474774-93F4-4EE3-AED5-090781B1581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285" name="PoljeZBesedilom 3284">
          <a:extLst>
            <a:ext uri="{FF2B5EF4-FFF2-40B4-BE49-F238E27FC236}">
              <a16:creationId xmlns:a16="http://schemas.microsoft.com/office/drawing/2014/main" id="{2FED0442-925D-4B7B-A69E-0B720CE1392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286" name="PoljeZBesedilom 2">
          <a:extLst>
            <a:ext uri="{FF2B5EF4-FFF2-40B4-BE49-F238E27FC236}">
              <a16:creationId xmlns:a16="http://schemas.microsoft.com/office/drawing/2014/main" id="{806882F2-030A-40DE-AB9D-4676EFB2361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287" name="PoljeZBesedilom 2">
          <a:extLst>
            <a:ext uri="{FF2B5EF4-FFF2-40B4-BE49-F238E27FC236}">
              <a16:creationId xmlns:a16="http://schemas.microsoft.com/office/drawing/2014/main" id="{45115103-A0C6-47BD-9B77-A27A79CCB49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288" name="PoljeZBesedilom 2">
          <a:extLst>
            <a:ext uri="{FF2B5EF4-FFF2-40B4-BE49-F238E27FC236}">
              <a16:creationId xmlns:a16="http://schemas.microsoft.com/office/drawing/2014/main" id="{125103E8-6769-4429-A021-8D6586863C8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289" name="PoljeZBesedilom 2">
          <a:extLst>
            <a:ext uri="{FF2B5EF4-FFF2-40B4-BE49-F238E27FC236}">
              <a16:creationId xmlns:a16="http://schemas.microsoft.com/office/drawing/2014/main" id="{06ED831A-6585-4BC6-AE2C-03C84F2F36B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290" name="PoljeZBesedilom 2">
          <a:extLst>
            <a:ext uri="{FF2B5EF4-FFF2-40B4-BE49-F238E27FC236}">
              <a16:creationId xmlns:a16="http://schemas.microsoft.com/office/drawing/2014/main" id="{5461D9A9-78B0-4C4E-AA6F-EA51F54E5B5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291" name="PoljeZBesedilom 3290">
          <a:extLst>
            <a:ext uri="{FF2B5EF4-FFF2-40B4-BE49-F238E27FC236}">
              <a16:creationId xmlns:a16="http://schemas.microsoft.com/office/drawing/2014/main" id="{4FB7F696-0C01-46A9-83A3-0A69B1E23CD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292" name="PoljeZBesedilom 2">
          <a:extLst>
            <a:ext uri="{FF2B5EF4-FFF2-40B4-BE49-F238E27FC236}">
              <a16:creationId xmlns:a16="http://schemas.microsoft.com/office/drawing/2014/main" id="{0BBCC266-3127-4361-8F4F-897E9F90F03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293" name="PoljeZBesedilom 2">
          <a:extLst>
            <a:ext uri="{FF2B5EF4-FFF2-40B4-BE49-F238E27FC236}">
              <a16:creationId xmlns:a16="http://schemas.microsoft.com/office/drawing/2014/main" id="{430131B4-F6E8-46A7-9F27-2C130D8FDB5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294" name="PoljeZBesedilom 2">
          <a:extLst>
            <a:ext uri="{FF2B5EF4-FFF2-40B4-BE49-F238E27FC236}">
              <a16:creationId xmlns:a16="http://schemas.microsoft.com/office/drawing/2014/main" id="{9FA52F72-7EE9-4BF1-B0D7-BC275CF6536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295" name="PoljeZBesedilom 2">
          <a:extLst>
            <a:ext uri="{FF2B5EF4-FFF2-40B4-BE49-F238E27FC236}">
              <a16:creationId xmlns:a16="http://schemas.microsoft.com/office/drawing/2014/main" id="{5627DD4D-3B15-48D9-87FC-BBAB263D185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296" name="PoljeZBesedilom 2">
          <a:extLst>
            <a:ext uri="{FF2B5EF4-FFF2-40B4-BE49-F238E27FC236}">
              <a16:creationId xmlns:a16="http://schemas.microsoft.com/office/drawing/2014/main" id="{1B98C2FF-4969-4029-B4B4-5CD3536B41A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297" name="PoljeZBesedilom 3296">
          <a:extLst>
            <a:ext uri="{FF2B5EF4-FFF2-40B4-BE49-F238E27FC236}">
              <a16:creationId xmlns:a16="http://schemas.microsoft.com/office/drawing/2014/main" id="{D0CAEFB2-2693-44DD-87E4-3A85CECEBFD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298" name="PoljeZBesedilom 2">
          <a:extLst>
            <a:ext uri="{FF2B5EF4-FFF2-40B4-BE49-F238E27FC236}">
              <a16:creationId xmlns:a16="http://schemas.microsoft.com/office/drawing/2014/main" id="{52948240-FA5E-4F59-9A11-FE426C61D85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299" name="PoljeZBesedilom 2">
          <a:extLst>
            <a:ext uri="{FF2B5EF4-FFF2-40B4-BE49-F238E27FC236}">
              <a16:creationId xmlns:a16="http://schemas.microsoft.com/office/drawing/2014/main" id="{2C06027A-C101-4940-9BC5-E7B301956EE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300" name="PoljeZBesedilom 2">
          <a:extLst>
            <a:ext uri="{FF2B5EF4-FFF2-40B4-BE49-F238E27FC236}">
              <a16:creationId xmlns:a16="http://schemas.microsoft.com/office/drawing/2014/main" id="{B62FB1A9-3B6F-4297-88DE-3FBE40604C9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301" name="PoljeZBesedilom 2">
          <a:extLst>
            <a:ext uri="{FF2B5EF4-FFF2-40B4-BE49-F238E27FC236}">
              <a16:creationId xmlns:a16="http://schemas.microsoft.com/office/drawing/2014/main" id="{04FD44CA-5562-40CD-9C38-803B112CDA6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302" name="PoljeZBesedilom 2">
          <a:extLst>
            <a:ext uri="{FF2B5EF4-FFF2-40B4-BE49-F238E27FC236}">
              <a16:creationId xmlns:a16="http://schemas.microsoft.com/office/drawing/2014/main" id="{BD90D5F2-A430-49A9-B77F-B43EBA527FA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303" name="PoljeZBesedilom 3302">
          <a:extLst>
            <a:ext uri="{FF2B5EF4-FFF2-40B4-BE49-F238E27FC236}">
              <a16:creationId xmlns:a16="http://schemas.microsoft.com/office/drawing/2014/main" id="{D52AD14D-D9DA-4D98-B2E9-B86644D85D8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304" name="PoljeZBesedilom 2">
          <a:extLst>
            <a:ext uri="{FF2B5EF4-FFF2-40B4-BE49-F238E27FC236}">
              <a16:creationId xmlns:a16="http://schemas.microsoft.com/office/drawing/2014/main" id="{E3E390AC-46F9-477E-8C14-6909664EB15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305" name="PoljeZBesedilom 2">
          <a:extLst>
            <a:ext uri="{FF2B5EF4-FFF2-40B4-BE49-F238E27FC236}">
              <a16:creationId xmlns:a16="http://schemas.microsoft.com/office/drawing/2014/main" id="{57CBDA9B-63B6-4EDA-AB0D-187BC66B7D9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306" name="PoljeZBesedilom 2">
          <a:extLst>
            <a:ext uri="{FF2B5EF4-FFF2-40B4-BE49-F238E27FC236}">
              <a16:creationId xmlns:a16="http://schemas.microsoft.com/office/drawing/2014/main" id="{57C69985-5E5C-4CF0-8C99-A5B36BB1423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307" name="PoljeZBesedilom 2">
          <a:extLst>
            <a:ext uri="{FF2B5EF4-FFF2-40B4-BE49-F238E27FC236}">
              <a16:creationId xmlns:a16="http://schemas.microsoft.com/office/drawing/2014/main" id="{EF7BFC77-5507-4AEC-8C60-8796675DF60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308" name="PoljeZBesedilom 2">
          <a:extLst>
            <a:ext uri="{FF2B5EF4-FFF2-40B4-BE49-F238E27FC236}">
              <a16:creationId xmlns:a16="http://schemas.microsoft.com/office/drawing/2014/main" id="{59F1C27E-C75A-40DC-A5B1-A4CE4EB4364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309" name="PoljeZBesedilom 3308">
          <a:extLst>
            <a:ext uri="{FF2B5EF4-FFF2-40B4-BE49-F238E27FC236}">
              <a16:creationId xmlns:a16="http://schemas.microsoft.com/office/drawing/2014/main" id="{D9E1AE45-0DF0-43A6-ADDE-085679E9867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310" name="PoljeZBesedilom 2">
          <a:extLst>
            <a:ext uri="{FF2B5EF4-FFF2-40B4-BE49-F238E27FC236}">
              <a16:creationId xmlns:a16="http://schemas.microsoft.com/office/drawing/2014/main" id="{9F0709A6-2BB1-48A7-85B9-FC07E156E53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311" name="PoljeZBesedilom 2">
          <a:extLst>
            <a:ext uri="{FF2B5EF4-FFF2-40B4-BE49-F238E27FC236}">
              <a16:creationId xmlns:a16="http://schemas.microsoft.com/office/drawing/2014/main" id="{6B76AB2D-8062-4917-8444-F0352EF0893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312" name="PoljeZBesedilom 2">
          <a:extLst>
            <a:ext uri="{FF2B5EF4-FFF2-40B4-BE49-F238E27FC236}">
              <a16:creationId xmlns:a16="http://schemas.microsoft.com/office/drawing/2014/main" id="{D7743A74-3273-4336-A6DC-75E5B19854B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313" name="PoljeZBesedilom 2">
          <a:extLst>
            <a:ext uri="{FF2B5EF4-FFF2-40B4-BE49-F238E27FC236}">
              <a16:creationId xmlns:a16="http://schemas.microsoft.com/office/drawing/2014/main" id="{572D9DE8-2AB3-49EF-9E5A-EA3B50AE63C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314" name="PoljeZBesedilom 2">
          <a:extLst>
            <a:ext uri="{FF2B5EF4-FFF2-40B4-BE49-F238E27FC236}">
              <a16:creationId xmlns:a16="http://schemas.microsoft.com/office/drawing/2014/main" id="{14BBE32A-FDFC-4CEE-97EE-0ED6D27FEFE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315" name="PoljeZBesedilom 3314">
          <a:extLst>
            <a:ext uri="{FF2B5EF4-FFF2-40B4-BE49-F238E27FC236}">
              <a16:creationId xmlns:a16="http://schemas.microsoft.com/office/drawing/2014/main" id="{CCA185D6-2570-490E-8F01-63E100D108C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316" name="PoljeZBesedilom 2">
          <a:extLst>
            <a:ext uri="{FF2B5EF4-FFF2-40B4-BE49-F238E27FC236}">
              <a16:creationId xmlns:a16="http://schemas.microsoft.com/office/drawing/2014/main" id="{F5AE2B7D-2DD8-4826-AF34-4ECE682D574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317" name="PoljeZBesedilom 2">
          <a:extLst>
            <a:ext uri="{FF2B5EF4-FFF2-40B4-BE49-F238E27FC236}">
              <a16:creationId xmlns:a16="http://schemas.microsoft.com/office/drawing/2014/main" id="{DFE12895-126E-49D0-85E7-C23610A4FCE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318" name="PoljeZBesedilom 2">
          <a:extLst>
            <a:ext uri="{FF2B5EF4-FFF2-40B4-BE49-F238E27FC236}">
              <a16:creationId xmlns:a16="http://schemas.microsoft.com/office/drawing/2014/main" id="{2CD71109-65F7-493C-BEF3-F12C6A0631C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319" name="PoljeZBesedilom 2">
          <a:extLst>
            <a:ext uri="{FF2B5EF4-FFF2-40B4-BE49-F238E27FC236}">
              <a16:creationId xmlns:a16="http://schemas.microsoft.com/office/drawing/2014/main" id="{9BD4EA61-4272-4E2D-86BF-7D2EE184356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320" name="PoljeZBesedilom 2">
          <a:extLst>
            <a:ext uri="{FF2B5EF4-FFF2-40B4-BE49-F238E27FC236}">
              <a16:creationId xmlns:a16="http://schemas.microsoft.com/office/drawing/2014/main" id="{575D1D01-E7A2-42BC-B90A-947978DBD6D0}"/>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321" name="PoljeZBesedilom 3320">
          <a:extLst>
            <a:ext uri="{FF2B5EF4-FFF2-40B4-BE49-F238E27FC236}">
              <a16:creationId xmlns:a16="http://schemas.microsoft.com/office/drawing/2014/main" id="{ADF8D7E6-0AA8-4F69-9B87-43CF6ACB6A4D}"/>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322" name="PoljeZBesedilom 2">
          <a:extLst>
            <a:ext uri="{FF2B5EF4-FFF2-40B4-BE49-F238E27FC236}">
              <a16:creationId xmlns:a16="http://schemas.microsoft.com/office/drawing/2014/main" id="{35FE99DE-A551-4EE0-9A09-EAB200D3C09B}"/>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323" name="PoljeZBesedilom 2">
          <a:extLst>
            <a:ext uri="{FF2B5EF4-FFF2-40B4-BE49-F238E27FC236}">
              <a16:creationId xmlns:a16="http://schemas.microsoft.com/office/drawing/2014/main" id="{FC2BDE79-DEB5-49AD-A39F-9B566E98DA3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324" name="PoljeZBesedilom 2">
          <a:extLst>
            <a:ext uri="{FF2B5EF4-FFF2-40B4-BE49-F238E27FC236}">
              <a16:creationId xmlns:a16="http://schemas.microsoft.com/office/drawing/2014/main" id="{B90CA4D7-E681-4890-AF6A-ECAE720050E7}"/>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325" name="PoljeZBesedilom 2">
          <a:extLst>
            <a:ext uri="{FF2B5EF4-FFF2-40B4-BE49-F238E27FC236}">
              <a16:creationId xmlns:a16="http://schemas.microsoft.com/office/drawing/2014/main" id="{DAC9834F-F8D1-4537-89D1-2440C5559DDF}"/>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3326" name="PoljeZBesedilom 2">
          <a:extLst>
            <a:ext uri="{FF2B5EF4-FFF2-40B4-BE49-F238E27FC236}">
              <a16:creationId xmlns:a16="http://schemas.microsoft.com/office/drawing/2014/main" id="{2EEFBE4C-9B20-4AD5-AFA5-35664A485658}"/>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3327" name="PoljeZBesedilom 3326">
          <a:extLst>
            <a:ext uri="{FF2B5EF4-FFF2-40B4-BE49-F238E27FC236}">
              <a16:creationId xmlns:a16="http://schemas.microsoft.com/office/drawing/2014/main" id="{8CB15962-1811-4B6D-934B-BE1D182EE31B}"/>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3328" name="PoljeZBesedilom 2">
          <a:extLst>
            <a:ext uri="{FF2B5EF4-FFF2-40B4-BE49-F238E27FC236}">
              <a16:creationId xmlns:a16="http://schemas.microsoft.com/office/drawing/2014/main" id="{DB0975EC-E2DF-4338-BC2C-DEDDD8F05010}"/>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3329" name="PoljeZBesedilom 2">
          <a:extLst>
            <a:ext uri="{FF2B5EF4-FFF2-40B4-BE49-F238E27FC236}">
              <a16:creationId xmlns:a16="http://schemas.microsoft.com/office/drawing/2014/main" id="{1B558DAD-ECFE-4E40-9371-D3231D2F127D}"/>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3330" name="PoljeZBesedilom 2">
          <a:extLst>
            <a:ext uri="{FF2B5EF4-FFF2-40B4-BE49-F238E27FC236}">
              <a16:creationId xmlns:a16="http://schemas.microsoft.com/office/drawing/2014/main" id="{8C87ECAD-6CBE-4D45-8E63-9A2AA2730BA0}"/>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3331" name="PoljeZBesedilom 2">
          <a:extLst>
            <a:ext uri="{FF2B5EF4-FFF2-40B4-BE49-F238E27FC236}">
              <a16:creationId xmlns:a16="http://schemas.microsoft.com/office/drawing/2014/main" id="{EA63DE79-C52E-42EC-9F0C-F0A7772AD284}"/>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332" name="PoljeZBesedilom 3331">
          <a:extLst>
            <a:ext uri="{FF2B5EF4-FFF2-40B4-BE49-F238E27FC236}">
              <a16:creationId xmlns:a16="http://schemas.microsoft.com/office/drawing/2014/main" id="{D9DFD367-E174-4C75-BE07-C1E4DAE7E8A9}"/>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333" name="PoljeZBesedilom 2">
          <a:extLst>
            <a:ext uri="{FF2B5EF4-FFF2-40B4-BE49-F238E27FC236}">
              <a16:creationId xmlns:a16="http://schemas.microsoft.com/office/drawing/2014/main" id="{3AE97CF9-768D-4DE1-AB62-514749F736BB}"/>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334" name="PoljeZBesedilom 2">
          <a:extLst>
            <a:ext uri="{FF2B5EF4-FFF2-40B4-BE49-F238E27FC236}">
              <a16:creationId xmlns:a16="http://schemas.microsoft.com/office/drawing/2014/main" id="{94DD21DE-6D71-4C9D-B048-7895D0A287CD}"/>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335" name="PoljeZBesedilom 2">
          <a:extLst>
            <a:ext uri="{FF2B5EF4-FFF2-40B4-BE49-F238E27FC236}">
              <a16:creationId xmlns:a16="http://schemas.microsoft.com/office/drawing/2014/main" id="{461F07EF-031F-45EF-82A0-EE845B3DE057}"/>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336" name="PoljeZBesedilom 2">
          <a:extLst>
            <a:ext uri="{FF2B5EF4-FFF2-40B4-BE49-F238E27FC236}">
              <a16:creationId xmlns:a16="http://schemas.microsoft.com/office/drawing/2014/main" id="{F56C54F1-9264-4A8D-AE33-F07D93D6F788}"/>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337" name="PoljeZBesedilom 2">
          <a:extLst>
            <a:ext uri="{FF2B5EF4-FFF2-40B4-BE49-F238E27FC236}">
              <a16:creationId xmlns:a16="http://schemas.microsoft.com/office/drawing/2014/main" id="{41EF2628-21D8-4FF4-902C-2578E07BD49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338" name="PoljeZBesedilom 3337">
          <a:extLst>
            <a:ext uri="{FF2B5EF4-FFF2-40B4-BE49-F238E27FC236}">
              <a16:creationId xmlns:a16="http://schemas.microsoft.com/office/drawing/2014/main" id="{7D67FA0D-24FB-4BE4-A572-B59161EFA5B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339" name="PoljeZBesedilom 2">
          <a:extLst>
            <a:ext uri="{FF2B5EF4-FFF2-40B4-BE49-F238E27FC236}">
              <a16:creationId xmlns:a16="http://schemas.microsoft.com/office/drawing/2014/main" id="{FE3D6DBD-413E-435E-B8A5-37FB31790D1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340" name="PoljeZBesedilom 2">
          <a:extLst>
            <a:ext uri="{FF2B5EF4-FFF2-40B4-BE49-F238E27FC236}">
              <a16:creationId xmlns:a16="http://schemas.microsoft.com/office/drawing/2014/main" id="{2BAC3641-2832-43E8-ACE1-7826E7E3CD1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341" name="PoljeZBesedilom 2">
          <a:extLst>
            <a:ext uri="{FF2B5EF4-FFF2-40B4-BE49-F238E27FC236}">
              <a16:creationId xmlns:a16="http://schemas.microsoft.com/office/drawing/2014/main" id="{70D33B16-21B1-43FA-84E9-4A6C80C86F0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342" name="PoljeZBesedilom 2">
          <a:extLst>
            <a:ext uri="{FF2B5EF4-FFF2-40B4-BE49-F238E27FC236}">
              <a16:creationId xmlns:a16="http://schemas.microsoft.com/office/drawing/2014/main" id="{D3DC900E-13C0-49D7-B0C5-9B5B05B2EA3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343" name="PoljeZBesedilom 2">
          <a:extLst>
            <a:ext uri="{FF2B5EF4-FFF2-40B4-BE49-F238E27FC236}">
              <a16:creationId xmlns:a16="http://schemas.microsoft.com/office/drawing/2014/main" id="{BE7D601E-69C6-43E4-8318-11DF8F01044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344" name="PoljeZBesedilom 3343">
          <a:extLst>
            <a:ext uri="{FF2B5EF4-FFF2-40B4-BE49-F238E27FC236}">
              <a16:creationId xmlns:a16="http://schemas.microsoft.com/office/drawing/2014/main" id="{96577664-A8F0-42DB-8799-2754AA56F70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345" name="PoljeZBesedilom 2">
          <a:extLst>
            <a:ext uri="{FF2B5EF4-FFF2-40B4-BE49-F238E27FC236}">
              <a16:creationId xmlns:a16="http://schemas.microsoft.com/office/drawing/2014/main" id="{B90F13EA-099D-4D0A-9D53-9CBB34A6823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346" name="PoljeZBesedilom 2">
          <a:extLst>
            <a:ext uri="{FF2B5EF4-FFF2-40B4-BE49-F238E27FC236}">
              <a16:creationId xmlns:a16="http://schemas.microsoft.com/office/drawing/2014/main" id="{13350473-E314-4520-BE30-CC09A288C7D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347" name="PoljeZBesedilom 2">
          <a:extLst>
            <a:ext uri="{FF2B5EF4-FFF2-40B4-BE49-F238E27FC236}">
              <a16:creationId xmlns:a16="http://schemas.microsoft.com/office/drawing/2014/main" id="{424179A6-A0A4-4514-84FC-29818BE787F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348" name="PoljeZBesedilom 2">
          <a:extLst>
            <a:ext uri="{FF2B5EF4-FFF2-40B4-BE49-F238E27FC236}">
              <a16:creationId xmlns:a16="http://schemas.microsoft.com/office/drawing/2014/main" id="{90A61549-FEA6-4D97-95E4-2DF68DED049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349" name="PoljeZBesedilom 2">
          <a:extLst>
            <a:ext uri="{FF2B5EF4-FFF2-40B4-BE49-F238E27FC236}">
              <a16:creationId xmlns:a16="http://schemas.microsoft.com/office/drawing/2014/main" id="{40DD612F-A38F-4263-A341-CDFCF0FBA86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350" name="PoljeZBesedilom 3349">
          <a:extLst>
            <a:ext uri="{FF2B5EF4-FFF2-40B4-BE49-F238E27FC236}">
              <a16:creationId xmlns:a16="http://schemas.microsoft.com/office/drawing/2014/main" id="{4943EE73-1CC6-4A73-8640-62E8DAE8D46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351" name="PoljeZBesedilom 2">
          <a:extLst>
            <a:ext uri="{FF2B5EF4-FFF2-40B4-BE49-F238E27FC236}">
              <a16:creationId xmlns:a16="http://schemas.microsoft.com/office/drawing/2014/main" id="{52CE7D25-D5EE-453D-91A0-0310E7EDD82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352" name="PoljeZBesedilom 2">
          <a:extLst>
            <a:ext uri="{FF2B5EF4-FFF2-40B4-BE49-F238E27FC236}">
              <a16:creationId xmlns:a16="http://schemas.microsoft.com/office/drawing/2014/main" id="{869FDE31-CA7D-4EE3-B39B-672B0166B94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353" name="PoljeZBesedilom 2">
          <a:extLst>
            <a:ext uri="{FF2B5EF4-FFF2-40B4-BE49-F238E27FC236}">
              <a16:creationId xmlns:a16="http://schemas.microsoft.com/office/drawing/2014/main" id="{75B8F6A6-EC71-4D18-A1C1-D7A7B495F96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354" name="PoljeZBesedilom 2">
          <a:extLst>
            <a:ext uri="{FF2B5EF4-FFF2-40B4-BE49-F238E27FC236}">
              <a16:creationId xmlns:a16="http://schemas.microsoft.com/office/drawing/2014/main" id="{7FD61D60-246D-4DA2-A4F2-E2A9D411E50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355" name="PoljeZBesedilom 2">
          <a:extLst>
            <a:ext uri="{FF2B5EF4-FFF2-40B4-BE49-F238E27FC236}">
              <a16:creationId xmlns:a16="http://schemas.microsoft.com/office/drawing/2014/main" id="{C464CB96-C44D-4E9D-887D-95998D15D01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356" name="PoljeZBesedilom 3355">
          <a:extLst>
            <a:ext uri="{FF2B5EF4-FFF2-40B4-BE49-F238E27FC236}">
              <a16:creationId xmlns:a16="http://schemas.microsoft.com/office/drawing/2014/main" id="{F6D2E81E-1658-4682-B22B-7C938D1B9D4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357" name="PoljeZBesedilom 2">
          <a:extLst>
            <a:ext uri="{FF2B5EF4-FFF2-40B4-BE49-F238E27FC236}">
              <a16:creationId xmlns:a16="http://schemas.microsoft.com/office/drawing/2014/main" id="{CDE8986F-824D-4774-90D3-4F9579DC317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358" name="PoljeZBesedilom 2">
          <a:extLst>
            <a:ext uri="{FF2B5EF4-FFF2-40B4-BE49-F238E27FC236}">
              <a16:creationId xmlns:a16="http://schemas.microsoft.com/office/drawing/2014/main" id="{B1CBBC19-18E5-4E26-B11D-A63F869D9C0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359" name="PoljeZBesedilom 2">
          <a:extLst>
            <a:ext uri="{FF2B5EF4-FFF2-40B4-BE49-F238E27FC236}">
              <a16:creationId xmlns:a16="http://schemas.microsoft.com/office/drawing/2014/main" id="{26FF3FA8-F8A5-4E5F-A516-BF47D9840BB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360" name="PoljeZBesedilom 2">
          <a:extLst>
            <a:ext uri="{FF2B5EF4-FFF2-40B4-BE49-F238E27FC236}">
              <a16:creationId xmlns:a16="http://schemas.microsoft.com/office/drawing/2014/main" id="{7E9146F1-83F4-470A-84BF-1AD21F3C90A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361" name="PoljeZBesedilom 2">
          <a:extLst>
            <a:ext uri="{FF2B5EF4-FFF2-40B4-BE49-F238E27FC236}">
              <a16:creationId xmlns:a16="http://schemas.microsoft.com/office/drawing/2014/main" id="{F7F89DFF-CCDC-4A3C-BEAF-E017CDB4F10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362" name="PoljeZBesedilom 3361">
          <a:extLst>
            <a:ext uri="{FF2B5EF4-FFF2-40B4-BE49-F238E27FC236}">
              <a16:creationId xmlns:a16="http://schemas.microsoft.com/office/drawing/2014/main" id="{107C3BDE-EE58-4EA2-9397-1107D6F4084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363" name="PoljeZBesedilom 2">
          <a:extLst>
            <a:ext uri="{FF2B5EF4-FFF2-40B4-BE49-F238E27FC236}">
              <a16:creationId xmlns:a16="http://schemas.microsoft.com/office/drawing/2014/main" id="{0B618DB8-F965-4D1F-9AEA-01988FEB6EE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364" name="PoljeZBesedilom 2">
          <a:extLst>
            <a:ext uri="{FF2B5EF4-FFF2-40B4-BE49-F238E27FC236}">
              <a16:creationId xmlns:a16="http://schemas.microsoft.com/office/drawing/2014/main" id="{4D882F0E-34A9-4674-843C-97048BCD5E9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365" name="PoljeZBesedilom 2">
          <a:extLst>
            <a:ext uri="{FF2B5EF4-FFF2-40B4-BE49-F238E27FC236}">
              <a16:creationId xmlns:a16="http://schemas.microsoft.com/office/drawing/2014/main" id="{31513682-BD4D-4D92-9F98-0E5E5B46A75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366" name="PoljeZBesedilom 2">
          <a:extLst>
            <a:ext uri="{FF2B5EF4-FFF2-40B4-BE49-F238E27FC236}">
              <a16:creationId xmlns:a16="http://schemas.microsoft.com/office/drawing/2014/main" id="{0A95D8A6-CC6C-47FE-A4AB-26F50410764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367" name="PoljeZBesedilom 2">
          <a:extLst>
            <a:ext uri="{FF2B5EF4-FFF2-40B4-BE49-F238E27FC236}">
              <a16:creationId xmlns:a16="http://schemas.microsoft.com/office/drawing/2014/main" id="{51B658BB-D6B4-43D3-B272-BA9F43AE856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368" name="PoljeZBesedilom 3367">
          <a:extLst>
            <a:ext uri="{FF2B5EF4-FFF2-40B4-BE49-F238E27FC236}">
              <a16:creationId xmlns:a16="http://schemas.microsoft.com/office/drawing/2014/main" id="{467B476A-5EDD-4DFC-A3EA-8F8BB2DD801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369" name="PoljeZBesedilom 2">
          <a:extLst>
            <a:ext uri="{FF2B5EF4-FFF2-40B4-BE49-F238E27FC236}">
              <a16:creationId xmlns:a16="http://schemas.microsoft.com/office/drawing/2014/main" id="{0AF90DD2-B2B8-421F-8D54-68A0FF6123B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370" name="PoljeZBesedilom 2">
          <a:extLst>
            <a:ext uri="{FF2B5EF4-FFF2-40B4-BE49-F238E27FC236}">
              <a16:creationId xmlns:a16="http://schemas.microsoft.com/office/drawing/2014/main" id="{D0AE321E-3E8F-4979-96EF-5C50C284677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371" name="PoljeZBesedilom 2">
          <a:extLst>
            <a:ext uri="{FF2B5EF4-FFF2-40B4-BE49-F238E27FC236}">
              <a16:creationId xmlns:a16="http://schemas.microsoft.com/office/drawing/2014/main" id="{519B1F38-B43D-438D-B863-D095D0C5886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372" name="PoljeZBesedilom 2">
          <a:extLst>
            <a:ext uri="{FF2B5EF4-FFF2-40B4-BE49-F238E27FC236}">
              <a16:creationId xmlns:a16="http://schemas.microsoft.com/office/drawing/2014/main" id="{CA1B2A00-F259-4E89-B1CF-B3511FEE1AC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373" name="PoljeZBesedilom 2">
          <a:extLst>
            <a:ext uri="{FF2B5EF4-FFF2-40B4-BE49-F238E27FC236}">
              <a16:creationId xmlns:a16="http://schemas.microsoft.com/office/drawing/2014/main" id="{F4551B9E-E922-427E-9D1B-9202E20B88D0}"/>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374" name="PoljeZBesedilom 3373">
          <a:extLst>
            <a:ext uri="{FF2B5EF4-FFF2-40B4-BE49-F238E27FC236}">
              <a16:creationId xmlns:a16="http://schemas.microsoft.com/office/drawing/2014/main" id="{F50C031F-C447-4A76-B733-9ACA183CE115}"/>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375" name="PoljeZBesedilom 2">
          <a:extLst>
            <a:ext uri="{FF2B5EF4-FFF2-40B4-BE49-F238E27FC236}">
              <a16:creationId xmlns:a16="http://schemas.microsoft.com/office/drawing/2014/main" id="{D78ADD2C-00EE-4B43-AE76-773A1A47D13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376" name="PoljeZBesedilom 2">
          <a:extLst>
            <a:ext uri="{FF2B5EF4-FFF2-40B4-BE49-F238E27FC236}">
              <a16:creationId xmlns:a16="http://schemas.microsoft.com/office/drawing/2014/main" id="{70A5B657-5C35-4D37-97B3-DD79B94C56D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377" name="PoljeZBesedilom 2">
          <a:extLst>
            <a:ext uri="{FF2B5EF4-FFF2-40B4-BE49-F238E27FC236}">
              <a16:creationId xmlns:a16="http://schemas.microsoft.com/office/drawing/2014/main" id="{4CD20BBA-5CAF-4AED-970D-297D41B692E7}"/>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378" name="PoljeZBesedilom 2">
          <a:extLst>
            <a:ext uri="{FF2B5EF4-FFF2-40B4-BE49-F238E27FC236}">
              <a16:creationId xmlns:a16="http://schemas.microsoft.com/office/drawing/2014/main" id="{865E9F68-5F40-4B4A-9A5F-92A6ED14C6BC}"/>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3379" name="PoljeZBesedilom 2">
          <a:extLst>
            <a:ext uri="{FF2B5EF4-FFF2-40B4-BE49-F238E27FC236}">
              <a16:creationId xmlns:a16="http://schemas.microsoft.com/office/drawing/2014/main" id="{D46ED99F-21EC-4639-A3D9-950DFBE6CC0B}"/>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3380" name="PoljeZBesedilom 3379">
          <a:extLst>
            <a:ext uri="{FF2B5EF4-FFF2-40B4-BE49-F238E27FC236}">
              <a16:creationId xmlns:a16="http://schemas.microsoft.com/office/drawing/2014/main" id="{2DE610CA-85ED-434E-BA46-44271B7E0E39}"/>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3381" name="PoljeZBesedilom 2">
          <a:extLst>
            <a:ext uri="{FF2B5EF4-FFF2-40B4-BE49-F238E27FC236}">
              <a16:creationId xmlns:a16="http://schemas.microsoft.com/office/drawing/2014/main" id="{D54CCF2C-5606-4E64-9B11-E90B5B7B234B}"/>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3382" name="PoljeZBesedilom 2">
          <a:extLst>
            <a:ext uri="{FF2B5EF4-FFF2-40B4-BE49-F238E27FC236}">
              <a16:creationId xmlns:a16="http://schemas.microsoft.com/office/drawing/2014/main" id="{1C8C7DAA-7377-41A5-8AB4-236613E3A541}"/>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3383" name="PoljeZBesedilom 2">
          <a:extLst>
            <a:ext uri="{FF2B5EF4-FFF2-40B4-BE49-F238E27FC236}">
              <a16:creationId xmlns:a16="http://schemas.microsoft.com/office/drawing/2014/main" id="{B5B9024B-9EA1-436E-B0D8-1B6F33272152}"/>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3384" name="PoljeZBesedilom 2">
          <a:extLst>
            <a:ext uri="{FF2B5EF4-FFF2-40B4-BE49-F238E27FC236}">
              <a16:creationId xmlns:a16="http://schemas.microsoft.com/office/drawing/2014/main" id="{BDBD244C-3209-4911-B2AC-0958C7E2DAE3}"/>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385" name="PoljeZBesedilom 3384">
          <a:extLst>
            <a:ext uri="{FF2B5EF4-FFF2-40B4-BE49-F238E27FC236}">
              <a16:creationId xmlns:a16="http://schemas.microsoft.com/office/drawing/2014/main" id="{3D319577-1969-45DE-B07F-5BCB0046FF8C}"/>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386" name="PoljeZBesedilom 2">
          <a:extLst>
            <a:ext uri="{FF2B5EF4-FFF2-40B4-BE49-F238E27FC236}">
              <a16:creationId xmlns:a16="http://schemas.microsoft.com/office/drawing/2014/main" id="{A96D1DFC-763C-4756-8FB7-E2183E12D067}"/>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387" name="PoljeZBesedilom 2">
          <a:extLst>
            <a:ext uri="{FF2B5EF4-FFF2-40B4-BE49-F238E27FC236}">
              <a16:creationId xmlns:a16="http://schemas.microsoft.com/office/drawing/2014/main" id="{6FA2B70E-FAA3-42C6-A009-54BA8E5ADE70}"/>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388" name="PoljeZBesedilom 2">
          <a:extLst>
            <a:ext uri="{FF2B5EF4-FFF2-40B4-BE49-F238E27FC236}">
              <a16:creationId xmlns:a16="http://schemas.microsoft.com/office/drawing/2014/main" id="{9F394C7C-C568-4699-B403-D3C66BD579A9}"/>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389" name="PoljeZBesedilom 2">
          <a:extLst>
            <a:ext uri="{FF2B5EF4-FFF2-40B4-BE49-F238E27FC236}">
              <a16:creationId xmlns:a16="http://schemas.microsoft.com/office/drawing/2014/main" id="{7DBAAAFA-3288-4FEF-AB8A-18F377022B1A}"/>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390" name="PoljeZBesedilom 2">
          <a:extLst>
            <a:ext uri="{FF2B5EF4-FFF2-40B4-BE49-F238E27FC236}">
              <a16:creationId xmlns:a16="http://schemas.microsoft.com/office/drawing/2014/main" id="{D89CD480-D395-439F-960E-1B1E5E355743}"/>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391" name="PoljeZBesedilom 3390">
          <a:extLst>
            <a:ext uri="{FF2B5EF4-FFF2-40B4-BE49-F238E27FC236}">
              <a16:creationId xmlns:a16="http://schemas.microsoft.com/office/drawing/2014/main" id="{468F313C-05F8-427C-BE7C-8FEA249510B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392" name="PoljeZBesedilom 2">
          <a:extLst>
            <a:ext uri="{FF2B5EF4-FFF2-40B4-BE49-F238E27FC236}">
              <a16:creationId xmlns:a16="http://schemas.microsoft.com/office/drawing/2014/main" id="{3BD85F0E-D1CC-4AE8-9F90-6F0C430A11FB}"/>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393" name="PoljeZBesedilom 2">
          <a:extLst>
            <a:ext uri="{FF2B5EF4-FFF2-40B4-BE49-F238E27FC236}">
              <a16:creationId xmlns:a16="http://schemas.microsoft.com/office/drawing/2014/main" id="{7EC77858-EC53-4ED6-8E49-21E91506F05C}"/>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394" name="PoljeZBesedilom 2">
          <a:extLst>
            <a:ext uri="{FF2B5EF4-FFF2-40B4-BE49-F238E27FC236}">
              <a16:creationId xmlns:a16="http://schemas.microsoft.com/office/drawing/2014/main" id="{5BC31193-2430-46E4-B572-FA2632D9F7D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395" name="PoljeZBesedilom 2">
          <a:extLst>
            <a:ext uri="{FF2B5EF4-FFF2-40B4-BE49-F238E27FC236}">
              <a16:creationId xmlns:a16="http://schemas.microsoft.com/office/drawing/2014/main" id="{B1CF4FD9-E395-46D7-8D1A-24591E2D076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396" name="PoljeZBesedilom 2">
          <a:extLst>
            <a:ext uri="{FF2B5EF4-FFF2-40B4-BE49-F238E27FC236}">
              <a16:creationId xmlns:a16="http://schemas.microsoft.com/office/drawing/2014/main" id="{CA1FF200-6CE0-47AA-A422-26391F6ACD51}"/>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397" name="PoljeZBesedilom 3396">
          <a:extLst>
            <a:ext uri="{FF2B5EF4-FFF2-40B4-BE49-F238E27FC236}">
              <a16:creationId xmlns:a16="http://schemas.microsoft.com/office/drawing/2014/main" id="{C48ECE07-624E-4C52-9144-AE69933E69C7}"/>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398" name="PoljeZBesedilom 2">
          <a:extLst>
            <a:ext uri="{FF2B5EF4-FFF2-40B4-BE49-F238E27FC236}">
              <a16:creationId xmlns:a16="http://schemas.microsoft.com/office/drawing/2014/main" id="{55B2BD9E-8252-402B-B2EA-C5F9AB5DD68A}"/>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399" name="PoljeZBesedilom 2">
          <a:extLst>
            <a:ext uri="{FF2B5EF4-FFF2-40B4-BE49-F238E27FC236}">
              <a16:creationId xmlns:a16="http://schemas.microsoft.com/office/drawing/2014/main" id="{8492BBC9-4571-4130-A078-CCE98B8518B7}"/>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400" name="PoljeZBesedilom 2">
          <a:extLst>
            <a:ext uri="{FF2B5EF4-FFF2-40B4-BE49-F238E27FC236}">
              <a16:creationId xmlns:a16="http://schemas.microsoft.com/office/drawing/2014/main" id="{1BD1E8F5-A8A0-4834-BA4E-DFE3EA0EA5A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401" name="PoljeZBesedilom 2">
          <a:extLst>
            <a:ext uri="{FF2B5EF4-FFF2-40B4-BE49-F238E27FC236}">
              <a16:creationId xmlns:a16="http://schemas.microsoft.com/office/drawing/2014/main" id="{10C6225A-BB97-4163-8BE4-A1DCE8A512C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402" name="PoljeZBesedilom 2">
          <a:extLst>
            <a:ext uri="{FF2B5EF4-FFF2-40B4-BE49-F238E27FC236}">
              <a16:creationId xmlns:a16="http://schemas.microsoft.com/office/drawing/2014/main" id="{7596772B-391E-466D-930A-649E6F312D9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403" name="PoljeZBesedilom 3402">
          <a:extLst>
            <a:ext uri="{FF2B5EF4-FFF2-40B4-BE49-F238E27FC236}">
              <a16:creationId xmlns:a16="http://schemas.microsoft.com/office/drawing/2014/main" id="{E53DB1B1-787F-40CB-A2A4-41EAE5DE1DB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404" name="PoljeZBesedilom 2">
          <a:extLst>
            <a:ext uri="{FF2B5EF4-FFF2-40B4-BE49-F238E27FC236}">
              <a16:creationId xmlns:a16="http://schemas.microsoft.com/office/drawing/2014/main" id="{C1955725-E662-481A-B4D6-B1DCAA8FE2C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405" name="PoljeZBesedilom 2">
          <a:extLst>
            <a:ext uri="{FF2B5EF4-FFF2-40B4-BE49-F238E27FC236}">
              <a16:creationId xmlns:a16="http://schemas.microsoft.com/office/drawing/2014/main" id="{F66E5075-678F-4F05-A4F5-7680A18923DE}"/>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406" name="PoljeZBesedilom 2">
          <a:extLst>
            <a:ext uri="{FF2B5EF4-FFF2-40B4-BE49-F238E27FC236}">
              <a16:creationId xmlns:a16="http://schemas.microsoft.com/office/drawing/2014/main" id="{93981361-3E27-4A0C-A159-D3ECBD8ECAEF}"/>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407" name="PoljeZBesedilom 2">
          <a:extLst>
            <a:ext uri="{FF2B5EF4-FFF2-40B4-BE49-F238E27FC236}">
              <a16:creationId xmlns:a16="http://schemas.microsoft.com/office/drawing/2014/main" id="{34EA7E0B-70EF-41A7-B7EB-4A203A4A6A1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408" name="PoljeZBesedilom 2">
          <a:extLst>
            <a:ext uri="{FF2B5EF4-FFF2-40B4-BE49-F238E27FC236}">
              <a16:creationId xmlns:a16="http://schemas.microsoft.com/office/drawing/2014/main" id="{F23567CE-B620-460D-A423-9A3F4C853CB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409" name="PoljeZBesedilom 3408">
          <a:extLst>
            <a:ext uri="{FF2B5EF4-FFF2-40B4-BE49-F238E27FC236}">
              <a16:creationId xmlns:a16="http://schemas.microsoft.com/office/drawing/2014/main" id="{3FBA50C0-79F5-4CC2-87BD-D9CEFC982D5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410" name="PoljeZBesedilom 2">
          <a:extLst>
            <a:ext uri="{FF2B5EF4-FFF2-40B4-BE49-F238E27FC236}">
              <a16:creationId xmlns:a16="http://schemas.microsoft.com/office/drawing/2014/main" id="{7EF0F8C7-B06C-46D9-A56D-8780D613C38F}"/>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411" name="PoljeZBesedilom 2">
          <a:extLst>
            <a:ext uri="{FF2B5EF4-FFF2-40B4-BE49-F238E27FC236}">
              <a16:creationId xmlns:a16="http://schemas.microsoft.com/office/drawing/2014/main" id="{96B1659C-8D35-4161-9DFE-C0E946057EEF}"/>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412" name="PoljeZBesedilom 2">
          <a:extLst>
            <a:ext uri="{FF2B5EF4-FFF2-40B4-BE49-F238E27FC236}">
              <a16:creationId xmlns:a16="http://schemas.microsoft.com/office/drawing/2014/main" id="{1B480B87-536E-4F5F-A0AA-75C376FC097B}"/>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413" name="PoljeZBesedilom 2">
          <a:extLst>
            <a:ext uri="{FF2B5EF4-FFF2-40B4-BE49-F238E27FC236}">
              <a16:creationId xmlns:a16="http://schemas.microsoft.com/office/drawing/2014/main" id="{987FF4F8-F1D9-4C96-AF16-0B3DD59FFC7A}"/>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414" name="PoljeZBesedilom 2">
          <a:extLst>
            <a:ext uri="{FF2B5EF4-FFF2-40B4-BE49-F238E27FC236}">
              <a16:creationId xmlns:a16="http://schemas.microsoft.com/office/drawing/2014/main" id="{E674F495-56FE-451A-9AF9-C967B43A494E}"/>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415" name="PoljeZBesedilom 3414">
          <a:extLst>
            <a:ext uri="{FF2B5EF4-FFF2-40B4-BE49-F238E27FC236}">
              <a16:creationId xmlns:a16="http://schemas.microsoft.com/office/drawing/2014/main" id="{6E3198BF-F59C-4997-BF7E-EB47C18DDF2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416" name="PoljeZBesedilom 2">
          <a:extLst>
            <a:ext uri="{FF2B5EF4-FFF2-40B4-BE49-F238E27FC236}">
              <a16:creationId xmlns:a16="http://schemas.microsoft.com/office/drawing/2014/main" id="{7A199A75-7D12-4349-9601-B8FFCE4FBDDF}"/>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417" name="PoljeZBesedilom 2">
          <a:extLst>
            <a:ext uri="{FF2B5EF4-FFF2-40B4-BE49-F238E27FC236}">
              <a16:creationId xmlns:a16="http://schemas.microsoft.com/office/drawing/2014/main" id="{E213A630-AC88-405A-95EA-F8EE3B20A1EF}"/>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418" name="PoljeZBesedilom 2">
          <a:extLst>
            <a:ext uri="{FF2B5EF4-FFF2-40B4-BE49-F238E27FC236}">
              <a16:creationId xmlns:a16="http://schemas.microsoft.com/office/drawing/2014/main" id="{6A49096A-2B59-4AB7-82C9-37D8B7D22BB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419" name="PoljeZBesedilom 2">
          <a:extLst>
            <a:ext uri="{FF2B5EF4-FFF2-40B4-BE49-F238E27FC236}">
              <a16:creationId xmlns:a16="http://schemas.microsoft.com/office/drawing/2014/main" id="{5343AA7F-A225-4194-98BF-9D506CD4F94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420" name="PoljeZBesedilom 2">
          <a:extLst>
            <a:ext uri="{FF2B5EF4-FFF2-40B4-BE49-F238E27FC236}">
              <a16:creationId xmlns:a16="http://schemas.microsoft.com/office/drawing/2014/main" id="{1DEEC06E-3C27-406C-BDEE-C69CFEDCCBB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421" name="PoljeZBesedilom 3420">
          <a:extLst>
            <a:ext uri="{FF2B5EF4-FFF2-40B4-BE49-F238E27FC236}">
              <a16:creationId xmlns:a16="http://schemas.microsoft.com/office/drawing/2014/main" id="{AF4CE4A8-29FB-40DD-BB84-1D995CC5331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422" name="PoljeZBesedilom 2">
          <a:extLst>
            <a:ext uri="{FF2B5EF4-FFF2-40B4-BE49-F238E27FC236}">
              <a16:creationId xmlns:a16="http://schemas.microsoft.com/office/drawing/2014/main" id="{353896BA-2C81-4742-9DE6-5449C8AD53F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423" name="PoljeZBesedilom 2">
          <a:extLst>
            <a:ext uri="{FF2B5EF4-FFF2-40B4-BE49-F238E27FC236}">
              <a16:creationId xmlns:a16="http://schemas.microsoft.com/office/drawing/2014/main" id="{BA840DA5-9070-4EDC-895D-19A080AE983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424" name="PoljeZBesedilom 2">
          <a:extLst>
            <a:ext uri="{FF2B5EF4-FFF2-40B4-BE49-F238E27FC236}">
              <a16:creationId xmlns:a16="http://schemas.microsoft.com/office/drawing/2014/main" id="{B2BC8049-8337-4A90-949E-21BB4B9E1FA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425" name="PoljeZBesedilom 2">
          <a:extLst>
            <a:ext uri="{FF2B5EF4-FFF2-40B4-BE49-F238E27FC236}">
              <a16:creationId xmlns:a16="http://schemas.microsoft.com/office/drawing/2014/main" id="{C7DD9236-C404-4ACB-9F77-C23C71F9EB8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426" name="PoljeZBesedilom 2">
          <a:extLst>
            <a:ext uri="{FF2B5EF4-FFF2-40B4-BE49-F238E27FC236}">
              <a16:creationId xmlns:a16="http://schemas.microsoft.com/office/drawing/2014/main" id="{9A973699-7AED-421D-AFC8-CAED05A78A6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427" name="PoljeZBesedilom 3426">
          <a:extLst>
            <a:ext uri="{FF2B5EF4-FFF2-40B4-BE49-F238E27FC236}">
              <a16:creationId xmlns:a16="http://schemas.microsoft.com/office/drawing/2014/main" id="{C0F4E770-6E32-40C1-85CA-1FC2FE7F708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428" name="PoljeZBesedilom 2">
          <a:extLst>
            <a:ext uri="{FF2B5EF4-FFF2-40B4-BE49-F238E27FC236}">
              <a16:creationId xmlns:a16="http://schemas.microsoft.com/office/drawing/2014/main" id="{67FA761F-0977-487B-B4E0-D64E657A258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429" name="PoljeZBesedilom 2">
          <a:extLst>
            <a:ext uri="{FF2B5EF4-FFF2-40B4-BE49-F238E27FC236}">
              <a16:creationId xmlns:a16="http://schemas.microsoft.com/office/drawing/2014/main" id="{C18C3504-E816-41EB-9231-93A94EE827C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430" name="PoljeZBesedilom 2">
          <a:extLst>
            <a:ext uri="{FF2B5EF4-FFF2-40B4-BE49-F238E27FC236}">
              <a16:creationId xmlns:a16="http://schemas.microsoft.com/office/drawing/2014/main" id="{A36AA69A-1D2F-48FE-99A9-DFE75B0DCF1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431" name="PoljeZBesedilom 2">
          <a:extLst>
            <a:ext uri="{FF2B5EF4-FFF2-40B4-BE49-F238E27FC236}">
              <a16:creationId xmlns:a16="http://schemas.microsoft.com/office/drawing/2014/main" id="{05AE0C51-6437-4EC1-B557-F59369E7108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432" name="PoljeZBesedilom 2">
          <a:extLst>
            <a:ext uri="{FF2B5EF4-FFF2-40B4-BE49-F238E27FC236}">
              <a16:creationId xmlns:a16="http://schemas.microsoft.com/office/drawing/2014/main" id="{F503C09E-17A2-4326-AA40-2FF63D139A3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433" name="PoljeZBesedilom 3432">
          <a:extLst>
            <a:ext uri="{FF2B5EF4-FFF2-40B4-BE49-F238E27FC236}">
              <a16:creationId xmlns:a16="http://schemas.microsoft.com/office/drawing/2014/main" id="{91DE1F3C-28DF-417B-B648-AEC5213217A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434" name="PoljeZBesedilom 2">
          <a:extLst>
            <a:ext uri="{FF2B5EF4-FFF2-40B4-BE49-F238E27FC236}">
              <a16:creationId xmlns:a16="http://schemas.microsoft.com/office/drawing/2014/main" id="{DC30E97E-50A7-4F2A-94E8-D62582B19F0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435" name="PoljeZBesedilom 2">
          <a:extLst>
            <a:ext uri="{FF2B5EF4-FFF2-40B4-BE49-F238E27FC236}">
              <a16:creationId xmlns:a16="http://schemas.microsoft.com/office/drawing/2014/main" id="{5C420DEE-14CC-4EEA-8787-A0379AE87FC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436" name="PoljeZBesedilom 2">
          <a:extLst>
            <a:ext uri="{FF2B5EF4-FFF2-40B4-BE49-F238E27FC236}">
              <a16:creationId xmlns:a16="http://schemas.microsoft.com/office/drawing/2014/main" id="{A9B066A1-EED8-4496-A046-774B327B8D8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437" name="PoljeZBesedilom 2">
          <a:extLst>
            <a:ext uri="{FF2B5EF4-FFF2-40B4-BE49-F238E27FC236}">
              <a16:creationId xmlns:a16="http://schemas.microsoft.com/office/drawing/2014/main" id="{638C2A34-031A-489D-B76E-F57B8876CD6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438" name="PoljeZBesedilom 2">
          <a:extLst>
            <a:ext uri="{FF2B5EF4-FFF2-40B4-BE49-F238E27FC236}">
              <a16:creationId xmlns:a16="http://schemas.microsoft.com/office/drawing/2014/main" id="{C8070506-A6B7-401E-A8DB-4521CEF6C56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439" name="PoljeZBesedilom 3438">
          <a:extLst>
            <a:ext uri="{FF2B5EF4-FFF2-40B4-BE49-F238E27FC236}">
              <a16:creationId xmlns:a16="http://schemas.microsoft.com/office/drawing/2014/main" id="{2AC671E3-E19D-4713-AC43-935F42AAA13E}"/>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440" name="PoljeZBesedilom 2">
          <a:extLst>
            <a:ext uri="{FF2B5EF4-FFF2-40B4-BE49-F238E27FC236}">
              <a16:creationId xmlns:a16="http://schemas.microsoft.com/office/drawing/2014/main" id="{AAD9E209-B421-4E90-8D09-C56F8DFBB7FE}"/>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441" name="PoljeZBesedilom 2">
          <a:extLst>
            <a:ext uri="{FF2B5EF4-FFF2-40B4-BE49-F238E27FC236}">
              <a16:creationId xmlns:a16="http://schemas.microsoft.com/office/drawing/2014/main" id="{7489B1BE-CFDB-4DCA-91D7-66B7C5DEFB1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442" name="PoljeZBesedilom 2">
          <a:extLst>
            <a:ext uri="{FF2B5EF4-FFF2-40B4-BE49-F238E27FC236}">
              <a16:creationId xmlns:a16="http://schemas.microsoft.com/office/drawing/2014/main" id="{655BC0CE-052F-45A4-9C50-71041380E44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443" name="PoljeZBesedilom 2">
          <a:extLst>
            <a:ext uri="{FF2B5EF4-FFF2-40B4-BE49-F238E27FC236}">
              <a16:creationId xmlns:a16="http://schemas.microsoft.com/office/drawing/2014/main" id="{F4565DD3-7DA9-44C3-963F-B9E20C120FF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444" name="PoljeZBesedilom 3443">
          <a:extLst>
            <a:ext uri="{FF2B5EF4-FFF2-40B4-BE49-F238E27FC236}">
              <a16:creationId xmlns:a16="http://schemas.microsoft.com/office/drawing/2014/main" id="{083BAADF-76DC-409F-B33B-A74745EA5CD6}"/>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445" name="PoljeZBesedilom 2">
          <a:extLst>
            <a:ext uri="{FF2B5EF4-FFF2-40B4-BE49-F238E27FC236}">
              <a16:creationId xmlns:a16="http://schemas.microsoft.com/office/drawing/2014/main" id="{283B2209-E4CB-46EB-A2A0-5E403FD7FEB3}"/>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446" name="PoljeZBesedilom 2">
          <a:extLst>
            <a:ext uri="{FF2B5EF4-FFF2-40B4-BE49-F238E27FC236}">
              <a16:creationId xmlns:a16="http://schemas.microsoft.com/office/drawing/2014/main" id="{23760ACF-2FBC-4EF9-A972-334E298466FD}"/>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447" name="PoljeZBesedilom 2">
          <a:extLst>
            <a:ext uri="{FF2B5EF4-FFF2-40B4-BE49-F238E27FC236}">
              <a16:creationId xmlns:a16="http://schemas.microsoft.com/office/drawing/2014/main" id="{DE50E888-14B0-489C-A8E8-FDE700150C46}"/>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448" name="PoljeZBesedilom 2">
          <a:extLst>
            <a:ext uri="{FF2B5EF4-FFF2-40B4-BE49-F238E27FC236}">
              <a16:creationId xmlns:a16="http://schemas.microsoft.com/office/drawing/2014/main" id="{D749A9A2-FA76-477F-AB35-9346EA4B37C6}"/>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449" name="PoljeZBesedilom 2">
          <a:extLst>
            <a:ext uri="{FF2B5EF4-FFF2-40B4-BE49-F238E27FC236}">
              <a16:creationId xmlns:a16="http://schemas.microsoft.com/office/drawing/2014/main" id="{874FBA63-A320-4C01-BA34-B3FE6AC0951A}"/>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450" name="PoljeZBesedilom 3449">
          <a:extLst>
            <a:ext uri="{FF2B5EF4-FFF2-40B4-BE49-F238E27FC236}">
              <a16:creationId xmlns:a16="http://schemas.microsoft.com/office/drawing/2014/main" id="{2752ABA0-8D25-4081-8867-D11744223A7F}"/>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451" name="PoljeZBesedilom 2">
          <a:extLst>
            <a:ext uri="{FF2B5EF4-FFF2-40B4-BE49-F238E27FC236}">
              <a16:creationId xmlns:a16="http://schemas.microsoft.com/office/drawing/2014/main" id="{D8D8E93B-3F88-4FEF-AEAC-E79760D07D8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452" name="PoljeZBesedilom 2">
          <a:extLst>
            <a:ext uri="{FF2B5EF4-FFF2-40B4-BE49-F238E27FC236}">
              <a16:creationId xmlns:a16="http://schemas.microsoft.com/office/drawing/2014/main" id="{7C1238B8-4A1E-4893-9F9D-E49C521FBAB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453" name="PoljeZBesedilom 2">
          <a:extLst>
            <a:ext uri="{FF2B5EF4-FFF2-40B4-BE49-F238E27FC236}">
              <a16:creationId xmlns:a16="http://schemas.microsoft.com/office/drawing/2014/main" id="{FA418E99-0646-4C6C-9665-F181DD4AF54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454" name="PoljeZBesedilom 2">
          <a:extLst>
            <a:ext uri="{FF2B5EF4-FFF2-40B4-BE49-F238E27FC236}">
              <a16:creationId xmlns:a16="http://schemas.microsoft.com/office/drawing/2014/main" id="{C2C07744-8321-4E33-93D0-4D348943C0C7}"/>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455" name="PoljeZBesedilom 2">
          <a:extLst>
            <a:ext uri="{FF2B5EF4-FFF2-40B4-BE49-F238E27FC236}">
              <a16:creationId xmlns:a16="http://schemas.microsoft.com/office/drawing/2014/main" id="{DEE85458-5D3D-4C5D-BC38-4B21C613F1E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456" name="PoljeZBesedilom 3455">
          <a:extLst>
            <a:ext uri="{FF2B5EF4-FFF2-40B4-BE49-F238E27FC236}">
              <a16:creationId xmlns:a16="http://schemas.microsoft.com/office/drawing/2014/main" id="{EF5E92C6-7957-4413-8AF8-45F94557225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457" name="PoljeZBesedilom 2">
          <a:extLst>
            <a:ext uri="{FF2B5EF4-FFF2-40B4-BE49-F238E27FC236}">
              <a16:creationId xmlns:a16="http://schemas.microsoft.com/office/drawing/2014/main" id="{09C5C3E8-CA8F-46D8-BB7D-404E3458432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458" name="PoljeZBesedilom 2">
          <a:extLst>
            <a:ext uri="{FF2B5EF4-FFF2-40B4-BE49-F238E27FC236}">
              <a16:creationId xmlns:a16="http://schemas.microsoft.com/office/drawing/2014/main" id="{06BC2CB0-B1F7-476E-81F2-D56CB6F0946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459" name="PoljeZBesedilom 2">
          <a:extLst>
            <a:ext uri="{FF2B5EF4-FFF2-40B4-BE49-F238E27FC236}">
              <a16:creationId xmlns:a16="http://schemas.microsoft.com/office/drawing/2014/main" id="{D6F4056F-350E-4720-9F5D-E0488CCA7EB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460" name="PoljeZBesedilom 2">
          <a:extLst>
            <a:ext uri="{FF2B5EF4-FFF2-40B4-BE49-F238E27FC236}">
              <a16:creationId xmlns:a16="http://schemas.microsoft.com/office/drawing/2014/main" id="{5A288C1E-39A6-4A98-82DC-3C217CAD019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461" name="PoljeZBesedilom 2">
          <a:extLst>
            <a:ext uri="{FF2B5EF4-FFF2-40B4-BE49-F238E27FC236}">
              <a16:creationId xmlns:a16="http://schemas.microsoft.com/office/drawing/2014/main" id="{95C66551-F5E6-4440-BEF3-1BD541EDEE8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462" name="PoljeZBesedilom 3461">
          <a:extLst>
            <a:ext uri="{FF2B5EF4-FFF2-40B4-BE49-F238E27FC236}">
              <a16:creationId xmlns:a16="http://schemas.microsoft.com/office/drawing/2014/main" id="{967D3A84-2605-4F64-BA6B-A1D361B8227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463" name="PoljeZBesedilom 2">
          <a:extLst>
            <a:ext uri="{FF2B5EF4-FFF2-40B4-BE49-F238E27FC236}">
              <a16:creationId xmlns:a16="http://schemas.microsoft.com/office/drawing/2014/main" id="{C77A168F-A887-43B7-99D8-99A71E71FDB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464" name="PoljeZBesedilom 2">
          <a:extLst>
            <a:ext uri="{FF2B5EF4-FFF2-40B4-BE49-F238E27FC236}">
              <a16:creationId xmlns:a16="http://schemas.microsoft.com/office/drawing/2014/main" id="{699F3516-66AF-4CDE-B203-3420DA0B183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465" name="PoljeZBesedilom 2">
          <a:extLst>
            <a:ext uri="{FF2B5EF4-FFF2-40B4-BE49-F238E27FC236}">
              <a16:creationId xmlns:a16="http://schemas.microsoft.com/office/drawing/2014/main" id="{9C496E0A-B959-4DE8-AF26-62061220795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466" name="PoljeZBesedilom 2">
          <a:extLst>
            <a:ext uri="{FF2B5EF4-FFF2-40B4-BE49-F238E27FC236}">
              <a16:creationId xmlns:a16="http://schemas.microsoft.com/office/drawing/2014/main" id="{5DE00E47-C280-41B6-80E6-C5909D35254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467" name="PoljeZBesedilom 2">
          <a:extLst>
            <a:ext uri="{FF2B5EF4-FFF2-40B4-BE49-F238E27FC236}">
              <a16:creationId xmlns:a16="http://schemas.microsoft.com/office/drawing/2014/main" id="{CA97F8A0-9279-4DE5-86ED-3428693799F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468" name="PoljeZBesedilom 3467">
          <a:extLst>
            <a:ext uri="{FF2B5EF4-FFF2-40B4-BE49-F238E27FC236}">
              <a16:creationId xmlns:a16="http://schemas.microsoft.com/office/drawing/2014/main" id="{6072E168-7D59-4DDC-8E01-0E7A697A4ED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469" name="PoljeZBesedilom 2">
          <a:extLst>
            <a:ext uri="{FF2B5EF4-FFF2-40B4-BE49-F238E27FC236}">
              <a16:creationId xmlns:a16="http://schemas.microsoft.com/office/drawing/2014/main" id="{42EC0C88-5DE8-42B6-8E8A-702D33FAE81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470" name="PoljeZBesedilom 2">
          <a:extLst>
            <a:ext uri="{FF2B5EF4-FFF2-40B4-BE49-F238E27FC236}">
              <a16:creationId xmlns:a16="http://schemas.microsoft.com/office/drawing/2014/main" id="{1E279BD2-6680-48B5-BB14-BC405160B14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471" name="PoljeZBesedilom 2">
          <a:extLst>
            <a:ext uri="{FF2B5EF4-FFF2-40B4-BE49-F238E27FC236}">
              <a16:creationId xmlns:a16="http://schemas.microsoft.com/office/drawing/2014/main" id="{EB4C7816-A696-490E-9171-B7556F385BE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472" name="PoljeZBesedilom 2">
          <a:extLst>
            <a:ext uri="{FF2B5EF4-FFF2-40B4-BE49-F238E27FC236}">
              <a16:creationId xmlns:a16="http://schemas.microsoft.com/office/drawing/2014/main" id="{D5C1548F-9836-409C-BD6E-5126A979BAA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473" name="PoljeZBesedilom 2">
          <a:extLst>
            <a:ext uri="{FF2B5EF4-FFF2-40B4-BE49-F238E27FC236}">
              <a16:creationId xmlns:a16="http://schemas.microsoft.com/office/drawing/2014/main" id="{A9ECC0DE-7455-484C-8674-E3159DC7AADE}"/>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474" name="PoljeZBesedilom 3473">
          <a:extLst>
            <a:ext uri="{FF2B5EF4-FFF2-40B4-BE49-F238E27FC236}">
              <a16:creationId xmlns:a16="http://schemas.microsoft.com/office/drawing/2014/main" id="{59F88439-6DC2-4CA3-AB88-5F92A21870A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475" name="PoljeZBesedilom 2">
          <a:extLst>
            <a:ext uri="{FF2B5EF4-FFF2-40B4-BE49-F238E27FC236}">
              <a16:creationId xmlns:a16="http://schemas.microsoft.com/office/drawing/2014/main" id="{0C8188AB-9E72-402C-BB64-CA0C4DB9DA3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476" name="PoljeZBesedilom 2">
          <a:extLst>
            <a:ext uri="{FF2B5EF4-FFF2-40B4-BE49-F238E27FC236}">
              <a16:creationId xmlns:a16="http://schemas.microsoft.com/office/drawing/2014/main" id="{98F00228-C447-4184-B076-D97891B663B4}"/>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477" name="PoljeZBesedilom 2">
          <a:extLst>
            <a:ext uri="{FF2B5EF4-FFF2-40B4-BE49-F238E27FC236}">
              <a16:creationId xmlns:a16="http://schemas.microsoft.com/office/drawing/2014/main" id="{3669C582-8500-4886-B053-209F18F0622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478" name="PoljeZBesedilom 2">
          <a:extLst>
            <a:ext uri="{FF2B5EF4-FFF2-40B4-BE49-F238E27FC236}">
              <a16:creationId xmlns:a16="http://schemas.microsoft.com/office/drawing/2014/main" id="{84F6CDE4-9579-4154-9EE6-3958684D23C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479" name="PoljeZBesedilom 3478">
          <a:extLst>
            <a:ext uri="{FF2B5EF4-FFF2-40B4-BE49-F238E27FC236}">
              <a16:creationId xmlns:a16="http://schemas.microsoft.com/office/drawing/2014/main" id="{468F3572-2945-4737-A0EE-4E48E0D18B6E}"/>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480" name="PoljeZBesedilom 2">
          <a:extLst>
            <a:ext uri="{FF2B5EF4-FFF2-40B4-BE49-F238E27FC236}">
              <a16:creationId xmlns:a16="http://schemas.microsoft.com/office/drawing/2014/main" id="{AF8AFA00-35B6-4AA4-916E-E318B65E87C6}"/>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481" name="PoljeZBesedilom 2">
          <a:extLst>
            <a:ext uri="{FF2B5EF4-FFF2-40B4-BE49-F238E27FC236}">
              <a16:creationId xmlns:a16="http://schemas.microsoft.com/office/drawing/2014/main" id="{C4DA63F5-9D65-4F56-8C25-F1D135D2169B}"/>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482" name="PoljeZBesedilom 2">
          <a:extLst>
            <a:ext uri="{FF2B5EF4-FFF2-40B4-BE49-F238E27FC236}">
              <a16:creationId xmlns:a16="http://schemas.microsoft.com/office/drawing/2014/main" id="{58CCF1E2-D619-41DC-A2FE-A3D61FD39BA8}"/>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483" name="PoljeZBesedilom 2">
          <a:extLst>
            <a:ext uri="{FF2B5EF4-FFF2-40B4-BE49-F238E27FC236}">
              <a16:creationId xmlns:a16="http://schemas.microsoft.com/office/drawing/2014/main" id="{96CBECF9-5258-4FE1-930E-D43B0B6BED92}"/>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484" name="PoljeZBesedilom 2">
          <a:extLst>
            <a:ext uri="{FF2B5EF4-FFF2-40B4-BE49-F238E27FC236}">
              <a16:creationId xmlns:a16="http://schemas.microsoft.com/office/drawing/2014/main" id="{0E39D1D4-D7D5-477F-B4ED-5A2AE0E1F9F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485" name="PoljeZBesedilom 3484">
          <a:extLst>
            <a:ext uri="{FF2B5EF4-FFF2-40B4-BE49-F238E27FC236}">
              <a16:creationId xmlns:a16="http://schemas.microsoft.com/office/drawing/2014/main" id="{7B4CC5C9-1317-493B-9E4C-7E50E6AD57C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486" name="PoljeZBesedilom 2">
          <a:extLst>
            <a:ext uri="{FF2B5EF4-FFF2-40B4-BE49-F238E27FC236}">
              <a16:creationId xmlns:a16="http://schemas.microsoft.com/office/drawing/2014/main" id="{0182D952-0E70-4045-A656-75A5ED4CCCC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487" name="PoljeZBesedilom 2">
          <a:extLst>
            <a:ext uri="{FF2B5EF4-FFF2-40B4-BE49-F238E27FC236}">
              <a16:creationId xmlns:a16="http://schemas.microsoft.com/office/drawing/2014/main" id="{66EEC417-68FF-4E24-9FBE-ED5F5D66D1E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488" name="PoljeZBesedilom 2">
          <a:extLst>
            <a:ext uri="{FF2B5EF4-FFF2-40B4-BE49-F238E27FC236}">
              <a16:creationId xmlns:a16="http://schemas.microsoft.com/office/drawing/2014/main" id="{4C46FCCB-4667-4491-B49D-329563A4448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489" name="PoljeZBesedilom 2">
          <a:extLst>
            <a:ext uri="{FF2B5EF4-FFF2-40B4-BE49-F238E27FC236}">
              <a16:creationId xmlns:a16="http://schemas.microsoft.com/office/drawing/2014/main" id="{C2D6D623-2902-45BA-A128-3249B2EF955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490" name="PoljeZBesedilom 2">
          <a:extLst>
            <a:ext uri="{FF2B5EF4-FFF2-40B4-BE49-F238E27FC236}">
              <a16:creationId xmlns:a16="http://schemas.microsoft.com/office/drawing/2014/main" id="{9DFDB2D1-D925-4EC5-B885-514D56BBDB0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491" name="PoljeZBesedilom 3490">
          <a:extLst>
            <a:ext uri="{FF2B5EF4-FFF2-40B4-BE49-F238E27FC236}">
              <a16:creationId xmlns:a16="http://schemas.microsoft.com/office/drawing/2014/main" id="{718510BD-8692-46D2-9399-A428AFA6E10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492" name="PoljeZBesedilom 2">
          <a:extLst>
            <a:ext uri="{FF2B5EF4-FFF2-40B4-BE49-F238E27FC236}">
              <a16:creationId xmlns:a16="http://schemas.microsoft.com/office/drawing/2014/main" id="{37C7345C-6A5D-4930-ACF6-962F543D495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493" name="PoljeZBesedilom 2">
          <a:extLst>
            <a:ext uri="{FF2B5EF4-FFF2-40B4-BE49-F238E27FC236}">
              <a16:creationId xmlns:a16="http://schemas.microsoft.com/office/drawing/2014/main" id="{B3368CF8-BDAB-4237-90FD-3C5D6C23D61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494" name="PoljeZBesedilom 2">
          <a:extLst>
            <a:ext uri="{FF2B5EF4-FFF2-40B4-BE49-F238E27FC236}">
              <a16:creationId xmlns:a16="http://schemas.microsoft.com/office/drawing/2014/main" id="{53668FE9-F847-4B35-BD47-D432C8ED931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495" name="PoljeZBesedilom 2">
          <a:extLst>
            <a:ext uri="{FF2B5EF4-FFF2-40B4-BE49-F238E27FC236}">
              <a16:creationId xmlns:a16="http://schemas.microsoft.com/office/drawing/2014/main" id="{A384BF46-9985-4649-ADC4-932BB654B96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496" name="PoljeZBesedilom 2">
          <a:extLst>
            <a:ext uri="{FF2B5EF4-FFF2-40B4-BE49-F238E27FC236}">
              <a16:creationId xmlns:a16="http://schemas.microsoft.com/office/drawing/2014/main" id="{76B3A3E1-5CC5-4910-9FC7-87BE7A9565B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497" name="PoljeZBesedilom 3496">
          <a:extLst>
            <a:ext uri="{FF2B5EF4-FFF2-40B4-BE49-F238E27FC236}">
              <a16:creationId xmlns:a16="http://schemas.microsoft.com/office/drawing/2014/main" id="{A87C3C48-B2DB-4EB2-86DD-E79114AFB24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498" name="PoljeZBesedilom 2">
          <a:extLst>
            <a:ext uri="{FF2B5EF4-FFF2-40B4-BE49-F238E27FC236}">
              <a16:creationId xmlns:a16="http://schemas.microsoft.com/office/drawing/2014/main" id="{D14B5852-A990-4A55-BFB9-EA9DFCC4876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499" name="PoljeZBesedilom 2">
          <a:extLst>
            <a:ext uri="{FF2B5EF4-FFF2-40B4-BE49-F238E27FC236}">
              <a16:creationId xmlns:a16="http://schemas.microsoft.com/office/drawing/2014/main" id="{E00045E1-6D23-48E1-A0C7-351AE66D099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500" name="PoljeZBesedilom 2">
          <a:extLst>
            <a:ext uri="{FF2B5EF4-FFF2-40B4-BE49-F238E27FC236}">
              <a16:creationId xmlns:a16="http://schemas.microsoft.com/office/drawing/2014/main" id="{A70DE987-8E3A-4A20-864F-D384400FAAF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501" name="PoljeZBesedilom 2">
          <a:extLst>
            <a:ext uri="{FF2B5EF4-FFF2-40B4-BE49-F238E27FC236}">
              <a16:creationId xmlns:a16="http://schemas.microsoft.com/office/drawing/2014/main" id="{F8BBA55A-5ECF-49FE-9114-0D07F9B579F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502" name="PoljeZBesedilom 2">
          <a:extLst>
            <a:ext uri="{FF2B5EF4-FFF2-40B4-BE49-F238E27FC236}">
              <a16:creationId xmlns:a16="http://schemas.microsoft.com/office/drawing/2014/main" id="{DA42FE40-C1F2-43DC-9574-C73ECE008D2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503" name="PoljeZBesedilom 3502">
          <a:extLst>
            <a:ext uri="{FF2B5EF4-FFF2-40B4-BE49-F238E27FC236}">
              <a16:creationId xmlns:a16="http://schemas.microsoft.com/office/drawing/2014/main" id="{04B4748A-8298-42EF-8A83-B6AD237F3D8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504" name="PoljeZBesedilom 2">
          <a:extLst>
            <a:ext uri="{FF2B5EF4-FFF2-40B4-BE49-F238E27FC236}">
              <a16:creationId xmlns:a16="http://schemas.microsoft.com/office/drawing/2014/main" id="{845C7610-F2E1-4589-9584-0E2745A9B13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505" name="PoljeZBesedilom 2">
          <a:extLst>
            <a:ext uri="{FF2B5EF4-FFF2-40B4-BE49-F238E27FC236}">
              <a16:creationId xmlns:a16="http://schemas.microsoft.com/office/drawing/2014/main" id="{6CB287A6-0A2C-4F28-B41D-7BA390B64A9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506" name="PoljeZBesedilom 2">
          <a:extLst>
            <a:ext uri="{FF2B5EF4-FFF2-40B4-BE49-F238E27FC236}">
              <a16:creationId xmlns:a16="http://schemas.microsoft.com/office/drawing/2014/main" id="{0607179C-25BF-415E-968F-89C280B7DF4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507" name="PoljeZBesedilom 2">
          <a:extLst>
            <a:ext uri="{FF2B5EF4-FFF2-40B4-BE49-F238E27FC236}">
              <a16:creationId xmlns:a16="http://schemas.microsoft.com/office/drawing/2014/main" id="{70C43637-1675-41BB-9B5B-3A8394FE92D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508" name="PoljeZBesedilom 2">
          <a:extLst>
            <a:ext uri="{FF2B5EF4-FFF2-40B4-BE49-F238E27FC236}">
              <a16:creationId xmlns:a16="http://schemas.microsoft.com/office/drawing/2014/main" id="{C620FFAF-59A4-41DA-940E-3BBA6C5B9C6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509" name="PoljeZBesedilom 3508">
          <a:extLst>
            <a:ext uri="{FF2B5EF4-FFF2-40B4-BE49-F238E27FC236}">
              <a16:creationId xmlns:a16="http://schemas.microsoft.com/office/drawing/2014/main" id="{82243533-162D-4E2F-ACCE-D97353F7CDD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510" name="PoljeZBesedilom 2">
          <a:extLst>
            <a:ext uri="{FF2B5EF4-FFF2-40B4-BE49-F238E27FC236}">
              <a16:creationId xmlns:a16="http://schemas.microsoft.com/office/drawing/2014/main" id="{3AB7B97E-80B3-4F7B-91AE-F77FA8E4177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511" name="PoljeZBesedilom 2">
          <a:extLst>
            <a:ext uri="{FF2B5EF4-FFF2-40B4-BE49-F238E27FC236}">
              <a16:creationId xmlns:a16="http://schemas.microsoft.com/office/drawing/2014/main" id="{CF99979A-5043-4ADA-96D2-CDD2E1CF690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512" name="PoljeZBesedilom 2">
          <a:extLst>
            <a:ext uri="{FF2B5EF4-FFF2-40B4-BE49-F238E27FC236}">
              <a16:creationId xmlns:a16="http://schemas.microsoft.com/office/drawing/2014/main" id="{762AD516-34BF-4AE6-87A9-072000E92D7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513" name="PoljeZBesedilom 2">
          <a:extLst>
            <a:ext uri="{FF2B5EF4-FFF2-40B4-BE49-F238E27FC236}">
              <a16:creationId xmlns:a16="http://schemas.microsoft.com/office/drawing/2014/main" id="{E5D4455A-FABB-402E-AB4A-5AB21E83783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514" name="PoljeZBesedilom 2">
          <a:extLst>
            <a:ext uri="{FF2B5EF4-FFF2-40B4-BE49-F238E27FC236}">
              <a16:creationId xmlns:a16="http://schemas.microsoft.com/office/drawing/2014/main" id="{6D49EA71-246C-416B-AD6E-9B94443F0E5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515" name="PoljeZBesedilom 3514">
          <a:extLst>
            <a:ext uri="{FF2B5EF4-FFF2-40B4-BE49-F238E27FC236}">
              <a16:creationId xmlns:a16="http://schemas.microsoft.com/office/drawing/2014/main" id="{08BFA972-5008-474D-9A6F-4A625366A3C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516" name="PoljeZBesedilom 2">
          <a:extLst>
            <a:ext uri="{FF2B5EF4-FFF2-40B4-BE49-F238E27FC236}">
              <a16:creationId xmlns:a16="http://schemas.microsoft.com/office/drawing/2014/main" id="{B5C97909-217B-4518-BDAF-A7D3841EE67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517" name="PoljeZBesedilom 2">
          <a:extLst>
            <a:ext uri="{FF2B5EF4-FFF2-40B4-BE49-F238E27FC236}">
              <a16:creationId xmlns:a16="http://schemas.microsoft.com/office/drawing/2014/main" id="{2369975F-E81E-4C16-92F9-099F9711E0A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518" name="PoljeZBesedilom 2">
          <a:extLst>
            <a:ext uri="{FF2B5EF4-FFF2-40B4-BE49-F238E27FC236}">
              <a16:creationId xmlns:a16="http://schemas.microsoft.com/office/drawing/2014/main" id="{40C0499E-B5EC-4FEC-999A-3D768C8D624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519" name="PoljeZBesedilom 2">
          <a:extLst>
            <a:ext uri="{FF2B5EF4-FFF2-40B4-BE49-F238E27FC236}">
              <a16:creationId xmlns:a16="http://schemas.microsoft.com/office/drawing/2014/main" id="{21645BCE-9B8F-4A11-85C6-5C2E4B7DAAC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520" name="PoljeZBesedilom 2">
          <a:extLst>
            <a:ext uri="{FF2B5EF4-FFF2-40B4-BE49-F238E27FC236}">
              <a16:creationId xmlns:a16="http://schemas.microsoft.com/office/drawing/2014/main" id="{7F0ACC97-2A6C-496B-B8D5-E702377EF2C7}"/>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521" name="PoljeZBesedilom 3520">
          <a:extLst>
            <a:ext uri="{FF2B5EF4-FFF2-40B4-BE49-F238E27FC236}">
              <a16:creationId xmlns:a16="http://schemas.microsoft.com/office/drawing/2014/main" id="{82B9D5B6-400D-46B0-A96B-273061C2DDA0}"/>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522" name="PoljeZBesedilom 2">
          <a:extLst>
            <a:ext uri="{FF2B5EF4-FFF2-40B4-BE49-F238E27FC236}">
              <a16:creationId xmlns:a16="http://schemas.microsoft.com/office/drawing/2014/main" id="{58759CB3-5BCB-4676-B473-7A2A64F7508B}"/>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523" name="PoljeZBesedilom 2">
          <a:extLst>
            <a:ext uri="{FF2B5EF4-FFF2-40B4-BE49-F238E27FC236}">
              <a16:creationId xmlns:a16="http://schemas.microsoft.com/office/drawing/2014/main" id="{E4B7A0C1-C32C-4DF4-BBBE-85EB70DBEA59}"/>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524" name="PoljeZBesedilom 2">
          <a:extLst>
            <a:ext uri="{FF2B5EF4-FFF2-40B4-BE49-F238E27FC236}">
              <a16:creationId xmlns:a16="http://schemas.microsoft.com/office/drawing/2014/main" id="{6C93F2AD-367A-408D-BA07-E5497DB89C9A}"/>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525" name="PoljeZBesedilom 2">
          <a:extLst>
            <a:ext uri="{FF2B5EF4-FFF2-40B4-BE49-F238E27FC236}">
              <a16:creationId xmlns:a16="http://schemas.microsoft.com/office/drawing/2014/main" id="{ADD85537-316E-43C6-8A8F-0CBB923B59E2}"/>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526" name="PoljeZBesedilom 2">
          <a:extLst>
            <a:ext uri="{FF2B5EF4-FFF2-40B4-BE49-F238E27FC236}">
              <a16:creationId xmlns:a16="http://schemas.microsoft.com/office/drawing/2014/main" id="{2A163AB8-BB7A-4B89-96FE-4825C6A9F5C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527" name="PoljeZBesedilom 3526">
          <a:extLst>
            <a:ext uri="{FF2B5EF4-FFF2-40B4-BE49-F238E27FC236}">
              <a16:creationId xmlns:a16="http://schemas.microsoft.com/office/drawing/2014/main" id="{8DC122A4-481D-4907-A68B-F5B1FC14B45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528" name="PoljeZBesedilom 2">
          <a:extLst>
            <a:ext uri="{FF2B5EF4-FFF2-40B4-BE49-F238E27FC236}">
              <a16:creationId xmlns:a16="http://schemas.microsoft.com/office/drawing/2014/main" id="{262A9997-CACD-4931-A014-6F7CDB5C72D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529" name="PoljeZBesedilom 2">
          <a:extLst>
            <a:ext uri="{FF2B5EF4-FFF2-40B4-BE49-F238E27FC236}">
              <a16:creationId xmlns:a16="http://schemas.microsoft.com/office/drawing/2014/main" id="{5997E8E6-A224-4C0B-A28A-4C46D813629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530" name="PoljeZBesedilom 2">
          <a:extLst>
            <a:ext uri="{FF2B5EF4-FFF2-40B4-BE49-F238E27FC236}">
              <a16:creationId xmlns:a16="http://schemas.microsoft.com/office/drawing/2014/main" id="{2A1B44AB-00FD-4E73-B49C-CCA6B42E51A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531" name="PoljeZBesedilom 2">
          <a:extLst>
            <a:ext uri="{FF2B5EF4-FFF2-40B4-BE49-F238E27FC236}">
              <a16:creationId xmlns:a16="http://schemas.microsoft.com/office/drawing/2014/main" id="{0E7D530C-45A4-4512-816F-EE460F7EAD3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532" name="PoljeZBesedilom 2">
          <a:extLst>
            <a:ext uri="{FF2B5EF4-FFF2-40B4-BE49-F238E27FC236}">
              <a16:creationId xmlns:a16="http://schemas.microsoft.com/office/drawing/2014/main" id="{6ED4ECC7-7966-4EDE-8E91-577F9F58023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533" name="PoljeZBesedilom 3532">
          <a:extLst>
            <a:ext uri="{FF2B5EF4-FFF2-40B4-BE49-F238E27FC236}">
              <a16:creationId xmlns:a16="http://schemas.microsoft.com/office/drawing/2014/main" id="{33DAC43F-4178-4F76-83FB-F0FD7861ED9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534" name="PoljeZBesedilom 2">
          <a:extLst>
            <a:ext uri="{FF2B5EF4-FFF2-40B4-BE49-F238E27FC236}">
              <a16:creationId xmlns:a16="http://schemas.microsoft.com/office/drawing/2014/main" id="{7665A802-56F0-467D-A7C0-DCEA304D295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535" name="PoljeZBesedilom 2">
          <a:extLst>
            <a:ext uri="{FF2B5EF4-FFF2-40B4-BE49-F238E27FC236}">
              <a16:creationId xmlns:a16="http://schemas.microsoft.com/office/drawing/2014/main" id="{2ADE2F7E-40B3-4639-BE43-9A60E73A885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536" name="PoljeZBesedilom 2">
          <a:extLst>
            <a:ext uri="{FF2B5EF4-FFF2-40B4-BE49-F238E27FC236}">
              <a16:creationId xmlns:a16="http://schemas.microsoft.com/office/drawing/2014/main" id="{30A203DA-EA47-48E8-858B-2DD3E65FA3C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537" name="PoljeZBesedilom 2">
          <a:extLst>
            <a:ext uri="{FF2B5EF4-FFF2-40B4-BE49-F238E27FC236}">
              <a16:creationId xmlns:a16="http://schemas.microsoft.com/office/drawing/2014/main" id="{EAC51F0A-FD06-480F-A0CE-12D5D876AD3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538" name="PoljeZBesedilom 2">
          <a:extLst>
            <a:ext uri="{FF2B5EF4-FFF2-40B4-BE49-F238E27FC236}">
              <a16:creationId xmlns:a16="http://schemas.microsoft.com/office/drawing/2014/main" id="{9C415128-B75D-480A-8939-2B94A4117F49}"/>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539" name="PoljeZBesedilom 3538">
          <a:extLst>
            <a:ext uri="{FF2B5EF4-FFF2-40B4-BE49-F238E27FC236}">
              <a16:creationId xmlns:a16="http://schemas.microsoft.com/office/drawing/2014/main" id="{D00B6A8B-1ECD-4148-9F8D-A8998733F28B}"/>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540" name="PoljeZBesedilom 2">
          <a:extLst>
            <a:ext uri="{FF2B5EF4-FFF2-40B4-BE49-F238E27FC236}">
              <a16:creationId xmlns:a16="http://schemas.microsoft.com/office/drawing/2014/main" id="{06350140-7122-4265-9E14-B8A97B3B4AC7}"/>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541" name="PoljeZBesedilom 2">
          <a:extLst>
            <a:ext uri="{FF2B5EF4-FFF2-40B4-BE49-F238E27FC236}">
              <a16:creationId xmlns:a16="http://schemas.microsoft.com/office/drawing/2014/main" id="{14A01548-179E-4FEF-8E67-304BDBFA3FC5}"/>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542" name="PoljeZBesedilom 2">
          <a:extLst>
            <a:ext uri="{FF2B5EF4-FFF2-40B4-BE49-F238E27FC236}">
              <a16:creationId xmlns:a16="http://schemas.microsoft.com/office/drawing/2014/main" id="{E84D8E2B-90D3-4EE1-975D-8925396A1AD4}"/>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543" name="PoljeZBesedilom 2">
          <a:extLst>
            <a:ext uri="{FF2B5EF4-FFF2-40B4-BE49-F238E27FC236}">
              <a16:creationId xmlns:a16="http://schemas.microsoft.com/office/drawing/2014/main" id="{DE64178E-5F91-4BFF-9FD6-6356F37AA77B}"/>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544" name="PoljeZBesedilom 2">
          <a:extLst>
            <a:ext uri="{FF2B5EF4-FFF2-40B4-BE49-F238E27FC236}">
              <a16:creationId xmlns:a16="http://schemas.microsoft.com/office/drawing/2014/main" id="{1FFD11BA-B32C-4506-AC01-03259B328DF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545" name="PoljeZBesedilom 3544">
          <a:extLst>
            <a:ext uri="{FF2B5EF4-FFF2-40B4-BE49-F238E27FC236}">
              <a16:creationId xmlns:a16="http://schemas.microsoft.com/office/drawing/2014/main" id="{846ADA1C-F83F-4041-93D5-86E60340961E}"/>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546" name="PoljeZBesedilom 2">
          <a:extLst>
            <a:ext uri="{FF2B5EF4-FFF2-40B4-BE49-F238E27FC236}">
              <a16:creationId xmlns:a16="http://schemas.microsoft.com/office/drawing/2014/main" id="{8CDA4FE0-A289-4E4F-87D2-B953CACC290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547" name="PoljeZBesedilom 2">
          <a:extLst>
            <a:ext uri="{FF2B5EF4-FFF2-40B4-BE49-F238E27FC236}">
              <a16:creationId xmlns:a16="http://schemas.microsoft.com/office/drawing/2014/main" id="{FDCADD13-8202-4335-8EC3-ED100488D5C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548" name="PoljeZBesedilom 2">
          <a:extLst>
            <a:ext uri="{FF2B5EF4-FFF2-40B4-BE49-F238E27FC236}">
              <a16:creationId xmlns:a16="http://schemas.microsoft.com/office/drawing/2014/main" id="{A921C278-1E7A-41D0-82BC-93C4CF1DE4F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549" name="PoljeZBesedilom 2">
          <a:extLst>
            <a:ext uri="{FF2B5EF4-FFF2-40B4-BE49-F238E27FC236}">
              <a16:creationId xmlns:a16="http://schemas.microsoft.com/office/drawing/2014/main" id="{7218EE73-B2D4-4E58-9F9C-01AD38F220A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550" name="PoljeZBesedilom 3549">
          <a:extLst>
            <a:ext uri="{FF2B5EF4-FFF2-40B4-BE49-F238E27FC236}">
              <a16:creationId xmlns:a16="http://schemas.microsoft.com/office/drawing/2014/main" id="{922E964F-980A-4702-9763-5E21606EE561}"/>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551" name="PoljeZBesedilom 2">
          <a:extLst>
            <a:ext uri="{FF2B5EF4-FFF2-40B4-BE49-F238E27FC236}">
              <a16:creationId xmlns:a16="http://schemas.microsoft.com/office/drawing/2014/main" id="{FDF595AF-97E8-4267-9BE2-9F95F519B08F}"/>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552" name="PoljeZBesedilom 2">
          <a:extLst>
            <a:ext uri="{FF2B5EF4-FFF2-40B4-BE49-F238E27FC236}">
              <a16:creationId xmlns:a16="http://schemas.microsoft.com/office/drawing/2014/main" id="{C312EEFD-CF3A-452C-93C7-D3B469958F2B}"/>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553" name="PoljeZBesedilom 2">
          <a:extLst>
            <a:ext uri="{FF2B5EF4-FFF2-40B4-BE49-F238E27FC236}">
              <a16:creationId xmlns:a16="http://schemas.microsoft.com/office/drawing/2014/main" id="{C12E0FBD-9C7D-405E-BA0B-E4E8DF6448FE}"/>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554" name="PoljeZBesedilom 2">
          <a:extLst>
            <a:ext uri="{FF2B5EF4-FFF2-40B4-BE49-F238E27FC236}">
              <a16:creationId xmlns:a16="http://schemas.microsoft.com/office/drawing/2014/main" id="{75C77DE3-0FEC-423D-942B-4CE076AB1520}"/>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555" name="PoljeZBesedilom 2">
          <a:extLst>
            <a:ext uri="{FF2B5EF4-FFF2-40B4-BE49-F238E27FC236}">
              <a16:creationId xmlns:a16="http://schemas.microsoft.com/office/drawing/2014/main" id="{A3769E3D-B794-4A3B-B379-D88AD5AD074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556" name="PoljeZBesedilom 3555">
          <a:extLst>
            <a:ext uri="{FF2B5EF4-FFF2-40B4-BE49-F238E27FC236}">
              <a16:creationId xmlns:a16="http://schemas.microsoft.com/office/drawing/2014/main" id="{916B15C0-D4E4-4FF7-800B-9BBC46D0D77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557" name="PoljeZBesedilom 2">
          <a:extLst>
            <a:ext uri="{FF2B5EF4-FFF2-40B4-BE49-F238E27FC236}">
              <a16:creationId xmlns:a16="http://schemas.microsoft.com/office/drawing/2014/main" id="{DC95C044-A5FB-4561-993C-0CB25CD4A11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558" name="PoljeZBesedilom 2">
          <a:extLst>
            <a:ext uri="{FF2B5EF4-FFF2-40B4-BE49-F238E27FC236}">
              <a16:creationId xmlns:a16="http://schemas.microsoft.com/office/drawing/2014/main" id="{94A5B560-14FC-4024-BB92-8526B820D04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559" name="PoljeZBesedilom 2">
          <a:extLst>
            <a:ext uri="{FF2B5EF4-FFF2-40B4-BE49-F238E27FC236}">
              <a16:creationId xmlns:a16="http://schemas.microsoft.com/office/drawing/2014/main" id="{D77A69FB-1AF0-469F-A545-04ED3ACFB4B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560" name="PoljeZBesedilom 2">
          <a:extLst>
            <a:ext uri="{FF2B5EF4-FFF2-40B4-BE49-F238E27FC236}">
              <a16:creationId xmlns:a16="http://schemas.microsoft.com/office/drawing/2014/main" id="{3766CE38-9948-403F-B667-D8662D4A02B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561" name="PoljeZBesedilom 3560">
          <a:extLst>
            <a:ext uri="{FF2B5EF4-FFF2-40B4-BE49-F238E27FC236}">
              <a16:creationId xmlns:a16="http://schemas.microsoft.com/office/drawing/2014/main" id="{42FBA495-D6A9-407C-9ECB-63579BE78623}"/>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562" name="PoljeZBesedilom 2">
          <a:extLst>
            <a:ext uri="{FF2B5EF4-FFF2-40B4-BE49-F238E27FC236}">
              <a16:creationId xmlns:a16="http://schemas.microsoft.com/office/drawing/2014/main" id="{412BA77A-7BC2-4CF0-A3AA-39E9EE7F313B}"/>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563" name="PoljeZBesedilom 2">
          <a:extLst>
            <a:ext uri="{FF2B5EF4-FFF2-40B4-BE49-F238E27FC236}">
              <a16:creationId xmlns:a16="http://schemas.microsoft.com/office/drawing/2014/main" id="{E6836D80-5E14-405F-8352-4260B4813F67}"/>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564" name="PoljeZBesedilom 2">
          <a:extLst>
            <a:ext uri="{FF2B5EF4-FFF2-40B4-BE49-F238E27FC236}">
              <a16:creationId xmlns:a16="http://schemas.microsoft.com/office/drawing/2014/main" id="{D1926C6A-33B3-426E-9A54-492C49C799AB}"/>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565" name="PoljeZBesedilom 2">
          <a:extLst>
            <a:ext uri="{FF2B5EF4-FFF2-40B4-BE49-F238E27FC236}">
              <a16:creationId xmlns:a16="http://schemas.microsoft.com/office/drawing/2014/main" id="{6F2AA8F5-9C9B-4A45-9987-34FBBD6D3947}"/>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1267</xdr:row>
      <xdr:rowOff>0</xdr:rowOff>
    </xdr:from>
    <xdr:ext cx="184731" cy="264560"/>
    <xdr:sp macro="" textlink="">
      <xdr:nvSpPr>
        <xdr:cNvPr id="3566" name="PoljeZBesedilom 2">
          <a:extLst>
            <a:ext uri="{FF2B5EF4-FFF2-40B4-BE49-F238E27FC236}">
              <a16:creationId xmlns:a16="http://schemas.microsoft.com/office/drawing/2014/main" id="{1BA11571-9407-4505-95CD-CE39F712A236}"/>
            </a:ext>
          </a:extLst>
        </xdr:cNvPr>
        <xdr:cNvSpPr txBox="1"/>
      </xdr:nvSpPr>
      <xdr:spPr>
        <a:xfrm>
          <a:off x="6565900"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1267</xdr:row>
      <xdr:rowOff>0</xdr:rowOff>
    </xdr:from>
    <xdr:ext cx="184731" cy="264560"/>
    <xdr:sp macro="" textlink="">
      <xdr:nvSpPr>
        <xdr:cNvPr id="3567" name="PoljeZBesedilom 3566">
          <a:extLst>
            <a:ext uri="{FF2B5EF4-FFF2-40B4-BE49-F238E27FC236}">
              <a16:creationId xmlns:a16="http://schemas.microsoft.com/office/drawing/2014/main" id="{5BC9CDE1-6E35-454C-A68B-A9A7A5EF97E7}"/>
            </a:ext>
          </a:extLst>
        </xdr:cNvPr>
        <xdr:cNvSpPr txBox="1"/>
      </xdr:nvSpPr>
      <xdr:spPr>
        <a:xfrm>
          <a:off x="6565900"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1267</xdr:row>
      <xdr:rowOff>0</xdr:rowOff>
    </xdr:from>
    <xdr:ext cx="184731" cy="264560"/>
    <xdr:sp macro="" textlink="">
      <xdr:nvSpPr>
        <xdr:cNvPr id="3568" name="PoljeZBesedilom 2">
          <a:extLst>
            <a:ext uri="{FF2B5EF4-FFF2-40B4-BE49-F238E27FC236}">
              <a16:creationId xmlns:a16="http://schemas.microsoft.com/office/drawing/2014/main" id="{677DC4B3-2C2B-4319-8884-989D1FC7073B}"/>
            </a:ext>
          </a:extLst>
        </xdr:cNvPr>
        <xdr:cNvSpPr txBox="1"/>
      </xdr:nvSpPr>
      <xdr:spPr>
        <a:xfrm>
          <a:off x="6565900"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1267</xdr:row>
      <xdr:rowOff>0</xdr:rowOff>
    </xdr:from>
    <xdr:ext cx="184731" cy="264560"/>
    <xdr:sp macro="" textlink="">
      <xdr:nvSpPr>
        <xdr:cNvPr id="3569" name="PoljeZBesedilom 3568">
          <a:extLst>
            <a:ext uri="{FF2B5EF4-FFF2-40B4-BE49-F238E27FC236}">
              <a16:creationId xmlns:a16="http://schemas.microsoft.com/office/drawing/2014/main" id="{77AE5044-5F3B-41FE-B4A6-955CFEA32ED0}"/>
            </a:ext>
          </a:extLst>
        </xdr:cNvPr>
        <xdr:cNvSpPr txBox="1"/>
      </xdr:nvSpPr>
      <xdr:spPr>
        <a:xfrm>
          <a:off x="6565900"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1271</xdr:row>
      <xdr:rowOff>0</xdr:rowOff>
    </xdr:from>
    <xdr:ext cx="184731" cy="264560"/>
    <xdr:sp macro="" textlink="">
      <xdr:nvSpPr>
        <xdr:cNvPr id="3570" name="PoljeZBesedilom 2">
          <a:extLst>
            <a:ext uri="{FF2B5EF4-FFF2-40B4-BE49-F238E27FC236}">
              <a16:creationId xmlns:a16="http://schemas.microsoft.com/office/drawing/2014/main" id="{C4A6223A-5234-484B-9121-CF0642478759}"/>
            </a:ext>
          </a:extLst>
        </xdr:cNvPr>
        <xdr:cNvSpPr txBox="1"/>
      </xdr:nvSpPr>
      <xdr:spPr>
        <a:xfrm>
          <a:off x="6565900" y="241521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1271</xdr:row>
      <xdr:rowOff>0</xdr:rowOff>
    </xdr:from>
    <xdr:ext cx="184731" cy="264560"/>
    <xdr:sp macro="" textlink="">
      <xdr:nvSpPr>
        <xdr:cNvPr id="3571" name="PoljeZBesedilom 3570">
          <a:extLst>
            <a:ext uri="{FF2B5EF4-FFF2-40B4-BE49-F238E27FC236}">
              <a16:creationId xmlns:a16="http://schemas.microsoft.com/office/drawing/2014/main" id="{64FEE6DE-44DC-4041-A2AE-EFB948CD33C0}"/>
            </a:ext>
          </a:extLst>
        </xdr:cNvPr>
        <xdr:cNvSpPr txBox="1"/>
      </xdr:nvSpPr>
      <xdr:spPr>
        <a:xfrm>
          <a:off x="6565900" y="241521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572" name="PoljeZBesedilom 2">
          <a:extLst>
            <a:ext uri="{FF2B5EF4-FFF2-40B4-BE49-F238E27FC236}">
              <a16:creationId xmlns:a16="http://schemas.microsoft.com/office/drawing/2014/main" id="{C39705EC-F2FF-40F3-9C9D-F071FD7607B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573" name="PoljeZBesedilom 3572">
          <a:extLst>
            <a:ext uri="{FF2B5EF4-FFF2-40B4-BE49-F238E27FC236}">
              <a16:creationId xmlns:a16="http://schemas.microsoft.com/office/drawing/2014/main" id="{DE82B372-C8BE-468D-8EE3-5399B3306E8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574" name="PoljeZBesedilom 2">
          <a:extLst>
            <a:ext uri="{FF2B5EF4-FFF2-40B4-BE49-F238E27FC236}">
              <a16:creationId xmlns:a16="http://schemas.microsoft.com/office/drawing/2014/main" id="{5209CEF2-4E52-413D-A9C2-9A1218AA703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575" name="PoljeZBesedilom 2">
          <a:extLst>
            <a:ext uri="{FF2B5EF4-FFF2-40B4-BE49-F238E27FC236}">
              <a16:creationId xmlns:a16="http://schemas.microsoft.com/office/drawing/2014/main" id="{9EF6B59C-FAC3-4250-9ECC-05EAF2B968A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576" name="PoljeZBesedilom 2">
          <a:extLst>
            <a:ext uri="{FF2B5EF4-FFF2-40B4-BE49-F238E27FC236}">
              <a16:creationId xmlns:a16="http://schemas.microsoft.com/office/drawing/2014/main" id="{90FB2C91-7A6A-42E5-8994-69DC9192F69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577" name="PoljeZBesedilom 2">
          <a:extLst>
            <a:ext uri="{FF2B5EF4-FFF2-40B4-BE49-F238E27FC236}">
              <a16:creationId xmlns:a16="http://schemas.microsoft.com/office/drawing/2014/main" id="{B7C8922D-440E-4434-B45B-3618891A70C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578" name="PoljeZBesedilom 2">
          <a:extLst>
            <a:ext uri="{FF2B5EF4-FFF2-40B4-BE49-F238E27FC236}">
              <a16:creationId xmlns:a16="http://schemas.microsoft.com/office/drawing/2014/main" id="{138EBDAF-1FC8-4BD9-9F80-BA2552E6D54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579" name="PoljeZBesedilom 3578">
          <a:extLst>
            <a:ext uri="{FF2B5EF4-FFF2-40B4-BE49-F238E27FC236}">
              <a16:creationId xmlns:a16="http://schemas.microsoft.com/office/drawing/2014/main" id="{1AB3AB1D-CDB0-46ED-8540-F705299058D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580" name="PoljeZBesedilom 2">
          <a:extLst>
            <a:ext uri="{FF2B5EF4-FFF2-40B4-BE49-F238E27FC236}">
              <a16:creationId xmlns:a16="http://schemas.microsoft.com/office/drawing/2014/main" id="{F858FFD3-B69D-48AE-827E-4132E906019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581" name="PoljeZBesedilom 2">
          <a:extLst>
            <a:ext uri="{FF2B5EF4-FFF2-40B4-BE49-F238E27FC236}">
              <a16:creationId xmlns:a16="http://schemas.microsoft.com/office/drawing/2014/main" id="{59CDF388-6EAF-4A41-9035-3EEB6D82906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582" name="PoljeZBesedilom 2">
          <a:extLst>
            <a:ext uri="{FF2B5EF4-FFF2-40B4-BE49-F238E27FC236}">
              <a16:creationId xmlns:a16="http://schemas.microsoft.com/office/drawing/2014/main" id="{A8CB6228-E823-4730-B618-AFBFB3C7859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583" name="PoljeZBesedilom 2">
          <a:extLst>
            <a:ext uri="{FF2B5EF4-FFF2-40B4-BE49-F238E27FC236}">
              <a16:creationId xmlns:a16="http://schemas.microsoft.com/office/drawing/2014/main" id="{9DF2FC79-6B8E-4AFA-8BF0-EB73AD8E7AF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584" name="PoljeZBesedilom 2">
          <a:extLst>
            <a:ext uri="{FF2B5EF4-FFF2-40B4-BE49-F238E27FC236}">
              <a16:creationId xmlns:a16="http://schemas.microsoft.com/office/drawing/2014/main" id="{BA41FD30-03E7-4D98-B1D9-F79EE341C72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585" name="PoljeZBesedilom 3584">
          <a:extLst>
            <a:ext uri="{FF2B5EF4-FFF2-40B4-BE49-F238E27FC236}">
              <a16:creationId xmlns:a16="http://schemas.microsoft.com/office/drawing/2014/main" id="{8287BC49-627F-4B6C-8DE9-356BFC05D98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586" name="PoljeZBesedilom 2">
          <a:extLst>
            <a:ext uri="{FF2B5EF4-FFF2-40B4-BE49-F238E27FC236}">
              <a16:creationId xmlns:a16="http://schemas.microsoft.com/office/drawing/2014/main" id="{B1EE6E16-FEB3-4941-8E67-F49484C1ACB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587" name="PoljeZBesedilom 2">
          <a:extLst>
            <a:ext uri="{FF2B5EF4-FFF2-40B4-BE49-F238E27FC236}">
              <a16:creationId xmlns:a16="http://schemas.microsoft.com/office/drawing/2014/main" id="{F642815D-BC63-4628-82B9-9779D62CD18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588" name="PoljeZBesedilom 2">
          <a:extLst>
            <a:ext uri="{FF2B5EF4-FFF2-40B4-BE49-F238E27FC236}">
              <a16:creationId xmlns:a16="http://schemas.microsoft.com/office/drawing/2014/main" id="{F16A6350-3272-4826-8FC5-7A75BEE64BB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589" name="PoljeZBesedilom 2">
          <a:extLst>
            <a:ext uri="{FF2B5EF4-FFF2-40B4-BE49-F238E27FC236}">
              <a16:creationId xmlns:a16="http://schemas.microsoft.com/office/drawing/2014/main" id="{167B7FEA-D886-4EBA-809D-C6110D55D39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590" name="PoljeZBesedilom 2">
          <a:extLst>
            <a:ext uri="{FF2B5EF4-FFF2-40B4-BE49-F238E27FC236}">
              <a16:creationId xmlns:a16="http://schemas.microsoft.com/office/drawing/2014/main" id="{5E2DA348-895E-4FE4-85AC-B2C397AE0D0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591" name="PoljeZBesedilom 3590">
          <a:extLst>
            <a:ext uri="{FF2B5EF4-FFF2-40B4-BE49-F238E27FC236}">
              <a16:creationId xmlns:a16="http://schemas.microsoft.com/office/drawing/2014/main" id="{E8C80D80-3F85-42A9-864A-500B89CF14C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592" name="PoljeZBesedilom 2">
          <a:extLst>
            <a:ext uri="{FF2B5EF4-FFF2-40B4-BE49-F238E27FC236}">
              <a16:creationId xmlns:a16="http://schemas.microsoft.com/office/drawing/2014/main" id="{8E4C36B7-0991-42EB-B9DF-9863ACFA8C7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593" name="PoljeZBesedilom 2">
          <a:extLst>
            <a:ext uri="{FF2B5EF4-FFF2-40B4-BE49-F238E27FC236}">
              <a16:creationId xmlns:a16="http://schemas.microsoft.com/office/drawing/2014/main" id="{376236E7-2895-4B2B-AC87-B2651ED8C01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594" name="PoljeZBesedilom 2">
          <a:extLst>
            <a:ext uri="{FF2B5EF4-FFF2-40B4-BE49-F238E27FC236}">
              <a16:creationId xmlns:a16="http://schemas.microsoft.com/office/drawing/2014/main" id="{3967BBA4-95E8-443F-936D-E6ED4D160C7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595" name="PoljeZBesedilom 2">
          <a:extLst>
            <a:ext uri="{FF2B5EF4-FFF2-40B4-BE49-F238E27FC236}">
              <a16:creationId xmlns:a16="http://schemas.microsoft.com/office/drawing/2014/main" id="{CFFF9914-13E3-4B90-9842-0F8A6C69053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596" name="PoljeZBesedilom 2">
          <a:extLst>
            <a:ext uri="{FF2B5EF4-FFF2-40B4-BE49-F238E27FC236}">
              <a16:creationId xmlns:a16="http://schemas.microsoft.com/office/drawing/2014/main" id="{5E1A0380-7714-4B97-BA6D-E53315D2EB0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597" name="PoljeZBesedilom 3596">
          <a:extLst>
            <a:ext uri="{FF2B5EF4-FFF2-40B4-BE49-F238E27FC236}">
              <a16:creationId xmlns:a16="http://schemas.microsoft.com/office/drawing/2014/main" id="{A8177C95-4804-4E17-8EB8-BEAC7E772E5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598" name="PoljeZBesedilom 2">
          <a:extLst>
            <a:ext uri="{FF2B5EF4-FFF2-40B4-BE49-F238E27FC236}">
              <a16:creationId xmlns:a16="http://schemas.microsoft.com/office/drawing/2014/main" id="{746AF1F2-47CD-4394-8901-8802B040710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599" name="PoljeZBesedilom 2">
          <a:extLst>
            <a:ext uri="{FF2B5EF4-FFF2-40B4-BE49-F238E27FC236}">
              <a16:creationId xmlns:a16="http://schemas.microsoft.com/office/drawing/2014/main" id="{48FE4A26-F527-4F63-9B71-F1A2A04D81F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600" name="PoljeZBesedilom 2">
          <a:extLst>
            <a:ext uri="{FF2B5EF4-FFF2-40B4-BE49-F238E27FC236}">
              <a16:creationId xmlns:a16="http://schemas.microsoft.com/office/drawing/2014/main" id="{412E1C60-CCDD-463D-A2F9-A8FFF96D8BD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601" name="PoljeZBesedilom 2">
          <a:extLst>
            <a:ext uri="{FF2B5EF4-FFF2-40B4-BE49-F238E27FC236}">
              <a16:creationId xmlns:a16="http://schemas.microsoft.com/office/drawing/2014/main" id="{BD0F33B6-3F83-47CB-8906-3C28A35EBC5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602" name="PoljeZBesedilom 2">
          <a:extLst>
            <a:ext uri="{FF2B5EF4-FFF2-40B4-BE49-F238E27FC236}">
              <a16:creationId xmlns:a16="http://schemas.microsoft.com/office/drawing/2014/main" id="{32C35A22-05A3-484A-BC30-53B358A8A37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603" name="PoljeZBesedilom 3602">
          <a:extLst>
            <a:ext uri="{FF2B5EF4-FFF2-40B4-BE49-F238E27FC236}">
              <a16:creationId xmlns:a16="http://schemas.microsoft.com/office/drawing/2014/main" id="{7F9D7FBA-B81B-41A7-A62A-C8D93C3BA9D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604" name="PoljeZBesedilom 2">
          <a:extLst>
            <a:ext uri="{FF2B5EF4-FFF2-40B4-BE49-F238E27FC236}">
              <a16:creationId xmlns:a16="http://schemas.microsoft.com/office/drawing/2014/main" id="{1C39D253-9189-45D3-B804-658E8114C1B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605" name="PoljeZBesedilom 2">
          <a:extLst>
            <a:ext uri="{FF2B5EF4-FFF2-40B4-BE49-F238E27FC236}">
              <a16:creationId xmlns:a16="http://schemas.microsoft.com/office/drawing/2014/main" id="{6CDC1C0D-2E5D-4499-A9E2-05B7C501ACF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606" name="PoljeZBesedilom 2">
          <a:extLst>
            <a:ext uri="{FF2B5EF4-FFF2-40B4-BE49-F238E27FC236}">
              <a16:creationId xmlns:a16="http://schemas.microsoft.com/office/drawing/2014/main" id="{BF1C95A2-C83A-4666-BC64-7770B6FBFDB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607" name="PoljeZBesedilom 2">
          <a:extLst>
            <a:ext uri="{FF2B5EF4-FFF2-40B4-BE49-F238E27FC236}">
              <a16:creationId xmlns:a16="http://schemas.microsoft.com/office/drawing/2014/main" id="{AD28BB0D-305E-4314-90ED-30A950DA949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608" name="PoljeZBesedilom 2">
          <a:extLst>
            <a:ext uri="{FF2B5EF4-FFF2-40B4-BE49-F238E27FC236}">
              <a16:creationId xmlns:a16="http://schemas.microsoft.com/office/drawing/2014/main" id="{38A24CA9-3CFC-4731-BC50-D644AC4C9C3A}"/>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609" name="PoljeZBesedilom 3608">
          <a:extLst>
            <a:ext uri="{FF2B5EF4-FFF2-40B4-BE49-F238E27FC236}">
              <a16:creationId xmlns:a16="http://schemas.microsoft.com/office/drawing/2014/main" id="{AB869429-B5EF-4BC3-9A4F-7DDEB35A4D6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610" name="PoljeZBesedilom 2">
          <a:extLst>
            <a:ext uri="{FF2B5EF4-FFF2-40B4-BE49-F238E27FC236}">
              <a16:creationId xmlns:a16="http://schemas.microsoft.com/office/drawing/2014/main" id="{64638C52-850F-40BC-8D8F-7A08F2062CED}"/>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611" name="PoljeZBesedilom 2">
          <a:extLst>
            <a:ext uri="{FF2B5EF4-FFF2-40B4-BE49-F238E27FC236}">
              <a16:creationId xmlns:a16="http://schemas.microsoft.com/office/drawing/2014/main" id="{F2509DEE-4638-4926-B03F-34029CA3D9EF}"/>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612" name="PoljeZBesedilom 2">
          <a:extLst>
            <a:ext uri="{FF2B5EF4-FFF2-40B4-BE49-F238E27FC236}">
              <a16:creationId xmlns:a16="http://schemas.microsoft.com/office/drawing/2014/main" id="{C7304E60-5704-4636-B933-58AAF40BB862}"/>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613" name="PoljeZBesedilom 2">
          <a:extLst>
            <a:ext uri="{FF2B5EF4-FFF2-40B4-BE49-F238E27FC236}">
              <a16:creationId xmlns:a16="http://schemas.microsoft.com/office/drawing/2014/main" id="{18C1412D-CFED-44B0-85D6-17873B62275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3614" name="PoljeZBesedilom 2">
          <a:extLst>
            <a:ext uri="{FF2B5EF4-FFF2-40B4-BE49-F238E27FC236}">
              <a16:creationId xmlns:a16="http://schemas.microsoft.com/office/drawing/2014/main" id="{DA231429-A0C4-4DEB-B557-06C5BC0BAC52}"/>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3615" name="PoljeZBesedilom 3614">
          <a:extLst>
            <a:ext uri="{FF2B5EF4-FFF2-40B4-BE49-F238E27FC236}">
              <a16:creationId xmlns:a16="http://schemas.microsoft.com/office/drawing/2014/main" id="{DEFF5E57-03A4-45E3-9D7F-BB9D9094F9F8}"/>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3616" name="PoljeZBesedilom 2">
          <a:extLst>
            <a:ext uri="{FF2B5EF4-FFF2-40B4-BE49-F238E27FC236}">
              <a16:creationId xmlns:a16="http://schemas.microsoft.com/office/drawing/2014/main" id="{D26D4F2B-0FB0-4BE0-A8D6-59A014122E66}"/>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3617" name="PoljeZBesedilom 2">
          <a:extLst>
            <a:ext uri="{FF2B5EF4-FFF2-40B4-BE49-F238E27FC236}">
              <a16:creationId xmlns:a16="http://schemas.microsoft.com/office/drawing/2014/main" id="{ABD47E8B-57AE-4140-AE1A-A40905918B4C}"/>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3618" name="PoljeZBesedilom 2">
          <a:extLst>
            <a:ext uri="{FF2B5EF4-FFF2-40B4-BE49-F238E27FC236}">
              <a16:creationId xmlns:a16="http://schemas.microsoft.com/office/drawing/2014/main" id="{F2780BAB-3468-4C92-87FD-A5B11127D71D}"/>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3619" name="PoljeZBesedilom 2">
          <a:extLst>
            <a:ext uri="{FF2B5EF4-FFF2-40B4-BE49-F238E27FC236}">
              <a16:creationId xmlns:a16="http://schemas.microsoft.com/office/drawing/2014/main" id="{322E4826-85EF-497E-B8A4-0A3CDE0A20CF}"/>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620" name="PoljeZBesedilom 3619">
          <a:extLst>
            <a:ext uri="{FF2B5EF4-FFF2-40B4-BE49-F238E27FC236}">
              <a16:creationId xmlns:a16="http://schemas.microsoft.com/office/drawing/2014/main" id="{FDDA7825-34BC-4BCC-BF6B-502441F30340}"/>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621" name="PoljeZBesedilom 2">
          <a:extLst>
            <a:ext uri="{FF2B5EF4-FFF2-40B4-BE49-F238E27FC236}">
              <a16:creationId xmlns:a16="http://schemas.microsoft.com/office/drawing/2014/main" id="{26C5BBD3-2789-4117-B677-40CF43C6197A}"/>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622" name="PoljeZBesedilom 2">
          <a:extLst>
            <a:ext uri="{FF2B5EF4-FFF2-40B4-BE49-F238E27FC236}">
              <a16:creationId xmlns:a16="http://schemas.microsoft.com/office/drawing/2014/main" id="{8A2C15E2-0194-4465-930C-9C95261858BD}"/>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623" name="PoljeZBesedilom 2">
          <a:extLst>
            <a:ext uri="{FF2B5EF4-FFF2-40B4-BE49-F238E27FC236}">
              <a16:creationId xmlns:a16="http://schemas.microsoft.com/office/drawing/2014/main" id="{DFE51BEF-A5AB-46D4-9208-F4A66F87A6D3}"/>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624" name="PoljeZBesedilom 2">
          <a:extLst>
            <a:ext uri="{FF2B5EF4-FFF2-40B4-BE49-F238E27FC236}">
              <a16:creationId xmlns:a16="http://schemas.microsoft.com/office/drawing/2014/main" id="{6F55F604-18CC-480B-97C1-826C22E329FB}"/>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625" name="PoljeZBesedilom 2">
          <a:extLst>
            <a:ext uri="{FF2B5EF4-FFF2-40B4-BE49-F238E27FC236}">
              <a16:creationId xmlns:a16="http://schemas.microsoft.com/office/drawing/2014/main" id="{9B322681-DB82-4FBE-AC19-B03E1A6F4E9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626" name="PoljeZBesedilom 3625">
          <a:extLst>
            <a:ext uri="{FF2B5EF4-FFF2-40B4-BE49-F238E27FC236}">
              <a16:creationId xmlns:a16="http://schemas.microsoft.com/office/drawing/2014/main" id="{1957DB5D-F047-4BB9-A48F-61234B164E2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627" name="PoljeZBesedilom 2">
          <a:extLst>
            <a:ext uri="{FF2B5EF4-FFF2-40B4-BE49-F238E27FC236}">
              <a16:creationId xmlns:a16="http://schemas.microsoft.com/office/drawing/2014/main" id="{F32B7F39-8F3B-4FA5-91CF-476DB08344B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628" name="PoljeZBesedilom 2">
          <a:extLst>
            <a:ext uri="{FF2B5EF4-FFF2-40B4-BE49-F238E27FC236}">
              <a16:creationId xmlns:a16="http://schemas.microsoft.com/office/drawing/2014/main" id="{274B6C77-58EB-466E-A1BD-F4ADBB548C9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629" name="PoljeZBesedilom 2">
          <a:extLst>
            <a:ext uri="{FF2B5EF4-FFF2-40B4-BE49-F238E27FC236}">
              <a16:creationId xmlns:a16="http://schemas.microsoft.com/office/drawing/2014/main" id="{F917B1B6-81FF-4961-BFB1-1D7857D7286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630" name="PoljeZBesedilom 2">
          <a:extLst>
            <a:ext uri="{FF2B5EF4-FFF2-40B4-BE49-F238E27FC236}">
              <a16:creationId xmlns:a16="http://schemas.microsoft.com/office/drawing/2014/main" id="{EDA2F7CB-4CE8-4D78-AEBC-BD8E57FF329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631" name="PoljeZBesedilom 2">
          <a:extLst>
            <a:ext uri="{FF2B5EF4-FFF2-40B4-BE49-F238E27FC236}">
              <a16:creationId xmlns:a16="http://schemas.microsoft.com/office/drawing/2014/main" id="{7AFEB246-5927-42F4-BB8B-95E24E6120C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632" name="PoljeZBesedilom 3631">
          <a:extLst>
            <a:ext uri="{FF2B5EF4-FFF2-40B4-BE49-F238E27FC236}">
              <a16:creationId xmlns:a16="http://schemas.microsoft.com/office/drawing/2014/main" id="{8C40482F-9E08-4F23-B3B1-C2C7C284B2A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633" name="PoljeZBesedilom 2">
          <a:extLst>
            <a:ext uri="{FF2B5EF4-FFF2-40B4-BE49-F238E27FC236}">
              <a16:creationId xmlns:a16="http://schemas.microsoft.com/office/drawing/2014/main" id="{9F4EA34C-28DF-4885-82C9-BD2148FB030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634" name="PoljeZBesedilom 2">
          <a:extLst>
            <a:ext uri="{FF2B5EF4-FFF2-40B4-BE49-F238E27FC236}">
              <a16:creationId xmlns:a16="http://schemas.microsoft.com/office/drawing/2014/main" id="{6CF34380-50CB-4063-95C3-59D756531B5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635" name="PoljeZBesedilom 2">
          <a:extLst>
            <a:ext uri="{FF2B5EF4-FFF2-40B4-BE49-F238E27FC236}">
              <a16:creationId xmlns:a16="http://schemas.microsoft.com/office/drawing/2014/main" id="{F03E4A5C-247F-437F-BA3D-5636EC903F1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636" name="PoljeZBesedilom 2">
          <a:extLst>
            <a:ext uri="{FF2B5EF4-FFF2-40B4-BE49-F238E27FC236}">
              <a16:creationId xmlns:a16="http://schemas.microsoft.com/office/drawing/2014/main" id="{A0205828-435F-4795-AADE-5EBFA1F6E33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637" name="PoljeZBesedilom 2">
          <a:extLst>
            <a:ext uri="{FF2B5EF4-FFF2-40B4-BE49-F238E27FC236}">
              <a16:creationId xmlns:a16="http://schemas.microsoft.com/office/drawing/2014/main" id="{D7E897CA-2D2E-46F6-9001-E7919E63AC1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638" name="PoljeZBesedilom 3637">
          <a:extLst>
            <a:ext uri="{FF2B5EF4-FFF2-40B4-BE49-F238E27FC236}">
              <a16:creationId xmlns:a16="http://schemas.microsoft.com/office/drawing/2014/main" id="{0B4EB622-FAF3-4369-96CB-77012F8AA0B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639" name="PoljeZBesedilom 2">
          <a:extLst>
            <a:ext uri="{FF2B5EF4-FFF2-40B4-BE49-F238E27FC236}">
              <a16:creationId xmlns:a16="http://schemas.microsoft.com/office/drawing/2014/main" id="{0893B207-5077-4559-AD44-84566678BFD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640" name="PoljeZBesedilom 2">
          <a:extLst>
            <a:ext uri="{FF2B5EF4-FFF2-40B4-BE49-F238E27FC236}">
              <a16:creationId xmlns:a16="http://schemas.microsoft.com/office/drawing/2014/main" id="{B9DDE162-948A-4A91-8F97-526008DE626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641" name="PoljeZBesedilom 2">
          <a:extLst>
            <a:ext uri="{FF2B5EF4-FFF2-40B4-BE49-F238E27FC236}">
              <a16:creationId xmlns:a16="http://schemas.microsoft.com/office/drawing/2014/main" id="{EB698A80-E17E-4FF1-9133-B47FA827BE1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642" name="PoljeZBesedilom 2">
          <a:extLst>
            <a:ext uri="{FF2B5EF4-FFF2-40B4-BE49-F238E27FC236}">
              <a16:creationId xmlns:a16="http://schemas.microsoft.com/office/drawing/2014/main" id="{5E872F36-6A51-4ED6-AEE7-F0498DD3F04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643" name="PoljeZBesedilom 2">
          <a:extLst>
            <a:ext uri="{FF2B5EF4-FFF2-40B4-BE49-F238E27FC236}">
              <a16:creationId xmlns:a16="http://schemas.microsoft.com/office/drawing/2014/main" id="{4573F365-2DBC-4EFB-BB6E-0FFFD22BE76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644" name="PoljeZBesedilom 3643">
          <a:extLst>
            <a:ext uri="{FF2B5EF4-FFF2-40B4-BE49-F238E27FC236}">
              <a16:creationId xmlns:a16="http://schemas.microsoft.com/office/drawing/2014/main" id="{A031F741-8CAF-480B-BB32-57973B8575C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645" name="PoljeZBesedilom 2">
          <a:extLst>
            <a:ext uri="{FF2B5EF4-FFF2-40B4-BE49-F238E27FC236}">
              <a16:creationId xmlns:a16="http://schemas.microsoft.com/office/drawing/2014/main" id="{4D9EBAAF-F70E-4325-A561-CAEE855BCB4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646" name="PoljeZBesedilom 2">
          <a:extLst>
            <a:ext uri="{FF2B5EF4-FFF2-40B4-BE49-F238E27FC236}">
              <a16:creationId xmlns:a16="http://schemas.microsoft.com/office/drawing/2014/main" id="{2F0565D0-A5D3-478E-A056-D69CCF50331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647" name="PoljeZBesedilom 2">
          <a:extLst>
            <a:ext uri="{FF2B5EF4-FFF2-40B4-BE49-F238E27FC236}">
              <a16:creationId xmlns:a16="http://schemas.microsoft.com/office/drawing/2014/main" id="{AA6A4F65-A935-499D-BDDD-A2A5E145EF0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648" name="PoljeZBesedilom 2">
          <a:extLst>
            <a:ext uri="{FF2B5EF4-FFF2-40B4-BE49-F238E27FC236}">
              <a16:creationId xmlns:a16="http://schemas.microsoft.com/office/drawing/2014/main" id="{E5BEB5C7-E031-4171-B022-A9B75DE015E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649" name="PoljeZBesedilom 2">
          <a:extLst>
            <a:ext uri="{FF2B5EF4-FFF2-40B4-BE49-F238E27FC236}">
              <a16:creationId xmlns:a16="http://schemas.microsoft.com/office/drawing/2014/main" id="{E883D98C-1235-42DC-81C7-2D36A1C85A2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650" name="PoljeZBesedilom 3649">
          <a:extLst>
            <a:ext uri="{FF2B5EF4-FFF2-40B4-BE49-F238E27FC236}">
              <a16:creationId xmlns:a16="http://schemas.microsoft.com/office/drawing/2014/main" id="{395FF2B1-9768-4A5D-AEDF-278FAFE0736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651" name="PoljeZBesedilom 2">
          <a:extLst>
            <a:ext uri="{FF2B5EF4-FFF2-40B4-BE49-F238E27FC236}">
              <a16:creationId xmlns:a16="http://schemas.microsoft.com/office/drawing/2014/main" id="{011CD426-98AE-48DA-AA18-8473244FDDD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652" name="PoljeZBesedilom 2">
          <a:extLst>
            <a:ext uri="{FF2B5EF4-FFF2-40B4-BE49-F238E27FC236}">
              <a16:creationId xmlns:a16="http://schemas.microsoft.com/office/drawing/2014/main" id="{E63AD04C-6E4E-4D4F-9E51-8F3906D0218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653" name="PoljeZBesedilom 2">
          <a:extLst>
            <a:ext uri="{FF2B5EF4-FFF2-40B4-BE49-F238E27FC236}">
              <a16:creationId xmlns:a16="http://schemas.microsoft.com/office/drawing/2014/main" id="{8CE29E5D-BF36-4552-B499-4EA264308B8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654" name="PoljeZBesedilom 2">
          <a:extLst>
            <a:ext uri="{FF2B5EF4-FFF2-40B4-BE49-F238E27FC236}">
              <a16:creationId xmlns:a16="http://schemas.microsoft.com/office/drawing/2014/main" id="{2AC78587-A4E4-4727-8F71-F1EEBF99F03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655" name="PoljeZBesedilom 2">
          <a:extLst>
            <a:ext uri="{FF2B5EF4-FFF2-40B4-BE49-F238E27FC236}">
              <a16:creationId xmlns:a16="http://schemas.microsoft.com/office/drawing/2014/main" id="{CAB1D46D-7CA7-42A6-8FCB-57F03BFB4E6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656" name="PoljeZBesedilom 3655">
          <a:extLst>
            <a:ext uri="{FF2B5EF4-FFF2-40B4-BE49-F238E27FC236}">
              <a16:creationId xmlns:a16="http://schemas.microsoft.com/office/drawing/2014/main" id="{BF4DC542-9F89-401D-84C1-691B78A3AA0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657" name="PoljeZBesedilom 2">
          <a:extLst>
            <a:ext uri="{FF2B5EF4-FFF2-40B4-BE49-F238E27FC236}">
              <a16:creationId xmlns:a16="http://schemas.microsoft.com/office/drawing/2014/main" id="{52E81A30-8EFE-4CC4-85B0-CA4E22210DC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658" name="PoljeZBesedilom 2">
          <a:extLst>
            <a:ext uri="{FF2B5EF4-FFF2-40B4-BE49-F238E27FC236}">
              <a16:creationId xmlns:a16="http://schemas.microsoft.com/office/drawing/2014/main" id="{EF7F0370-F34A-48B8-8E6D-CD6041B0ACA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659" name="PoljeZBesedilom 2">
          <a:extLst>
            <a:ext uri="{FF2B5EF4-FFF2-40B4-BE49-F238E27FC236}">
              <a16:creationId xmlns:a16="http://schemas.microsoft.com/office/drawing/2014/main" id="{172201DD-0706-4324-84E4-61B79F92F44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660" name="PoljeZBesedilom 2">
          <a:extLst>
            <a:ext uri="{FF2B5EF4-FFF2-40B4-BE49-F238E27FC236}">
              <a16:creationId xmlns:a16="http://schemas.microsoft.com/office/drawing/2014/main" id="{F3CBD890-0C07-47E2-9579-658CA9EFA3F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661" name="PoljeZBesedilom 2">
          <a:extLst>
            <a:ext uri="{FF2B5EF4-FFF2-40B4-BE49-F238E27FC236}">
              <a16:creationId xmlns:a16="http://schemas.microsoft.com/office/drawing/2014/main" id="{40D7B53E-A376-4179-A63A-BCAC526B45E4}"/>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662" name="PoljeZBesedilom 3661">
          <a:extLst>
            <a:ext uri="{FF2B5EF4-FFF2-40B4-BE49-F238E27FC236}">
              <a16:creationId xmlns:a16="http://schemas.microsoft.com/office/drawing/2014/main" id="{1A0B9D80-88F0-450C-B051-D82BCE7EC519}"/>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663" name="PoljeZBesedilom 2">
          <a:extLst>
            <a:ext uri="{FF2B5EF4-FFF2-40B4-BE49-F238E27FC236}">
              <a16:creationId xmlns:a16="http://schemas.microsoft.com/office/drawing/2014/main" id="{798F23B0-8CA9-4B15-8436-ED25C0771382}"/>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664" name="PoljeZBesedilom 2">
          <a:extLst>
            <a:ext uri="{FF2B5EF4-FFF2-40B4-BE49-F238E27FC236}">
              <a16:creationId xmlns:a16="http://schemas.microsoft.com/office/drawing/2014/main" id="{0B85CF3B-5BC2-4567-B623-08B39C1F79CA}"/>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665" name="PoljeZBesedilom 2">
          <a:extLst>
            <a:ext uri="{FF2B5EF4-FFF2-40B4-BE49-F238E27FC236}">
              <a16:creationId xmlns:a16="http://schemas.microsoft.com/office/drawing/2014/main" id="{BD647957-1FBC-4E91-A45E-3895BB46CA34}"/>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666" name="PoljeZBesedilom 2">
          <a:extLst>
            <a:ext uri="{FF2B5EF4-FFF2-40B4-BE49-F238E27FC236}">
              <a16:creationId xmlns:a16="http://schemas.microsoft.com/office/drawing/2014/main" id="{2B79754F-3725-44EF-A57C-F3C7B11F686D}"/>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3667" name="PoljeZBesedilom 2">
          <a:extLst>
            <a:ext uri="{FF2B5EF4-FFF2-40B4-BE49-F238E27FC236}">
              <a16:creationId xmlns:a16="http://schemas.microsoft.com/office/drawing/2014/main" id="{53C90D23-1201-4902-B70B-864C18987D3C}"/>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3668" name="PoljeZBesedilom 3667">
          <a:extLst>
            <a:ext uri="{FF2B5EF4-FFF2-40B4-BE49-F238E27FC236}">
              <a16:creationId xmlns:a16="http://schemas.microsoft.com/office/drawing/2014/main" id="{2A5DD286-1DDB-4A94-ABCD-AD33601904BA}"/>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3669" name="PoljeZBesedilom 2">
          <a:extLst>
            <a:ext uri="{FF2B5EF4-FFF2-40B4-BE49-F238E27FC236}">
              <a16:creationId xmlns:a16="http://schemas.microsoft.com/office/drawing/2014/main" id="{90C1EF93-3BFB-49DC-9CC9-D685F6AD6B33}"/>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3670" name="PoljeZBesedilom 2">
          <a:extLst>
            <a:ext uri="{FF2B5EF4-FFF2-40B4-BE49-F238E27FC236}">
              <a16:creationId xmlns:a16="http://schemas.microsoft.com/office/drawing/2014/main" id="{17869A5D-6990-418E-BD2C-F0A4EACD1E83}"/>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3671" name="PoljeZBesedilom 2">
          <a:extLst>
            <a:ext uri="{FF2B5EF4-FFF2-40B4-BE49-F238E27FC236}">
              <a16:creationId xmlns:a16="http://schemas.microsoft.com/office/drawing/2014/main" id="{FAE60CC5-B5AD-45BD-8B87-C86E0990B706}"/>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3672" name="PoljeZBesedilom 2">
          <a:extLst>
            <a:ext uri="{FF2B5EF4-FFF2-40B4-BE49-F238E27FC236}">
              <a16:creationId xmlns:a16="http://schemas.microsoft.com/office/drawing/2014/main" id="{8B453A2E-425E-4C87-A655-8F3D0636F10E}"/>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673" name="PoljeZBesedilom 3672">
          <a:extLst>
            <a:ext uri="{FF2B5EF4-FFF2-40B4-BE49-F238E27FC236}">
              <a16:creationId xmlns:a16="http://schemas.microsoft.com/office/drawing/2014/main" id="{63B439F6-C25E-42F8-874B-78D5DAF80E38}"/>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674" name="PoljeZBesedilom 2">
          <a:extLst>
            <a:ext uri="{FF2B5EF4-FFF2-40B4-BE49-F238E27FC236}">
              <a16:creationId xmlns:a16="http://schemas.microsoft.com/office/drawing/2014/main" id="{9245B9B7-9381-482C-9540-3C6D77C1479D}"/>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675" name="PoljeZBesedilom 2">
          <a:extLst>
            <a:ext uri="{FF2B5EF4-FFF2-40B4-BE49-F238E27FC236}">
              <a16:creationId xmlns:a16="http://schemas.microsoft.com/office/drawing/2014/main" id="{C1D15DB1-79F7-49B4-9431-608C30AB7404}"/>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676" name="PoljeZBesedilom 2">
          <a:extLst>
            <a:ext uri="{FF2B5EF4-FFF2-40B4-BE49-F238E27FC236}">
              <a16:creationId xmlns:a16="http://schemas.microsoft.com/office/drawing/2014/main" id="{2A1528CD-2968-4199-8D04-83D32A47E586}"/>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677" name="PoljeZBesedilom 2">
          <a:extLst>
            <a:ext uri="{FF2B5EF4-FFF2-40B4-BE49-F238E27FC236}">
              <a16:creationId xmlns:a16="http://schemas.microsoft.com/office/drawing/2014/main" id="{1F1CC492-802F-414E-8DB4-F059A8226F8C}"/>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678" name="PoljeZBesedilom 2">
          <a:extLst>
            <a:ext uri="{FF2B5EF4-FFF2-40B4-BE49-F238E27FC236}">
              <a16:creationId xmlns:a16="http://schemas.microsoft.com/office/drawing/2014/main" id="{28AC2A3D-EDE3-48FC-8ACA-B5734F3D933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679" name="PoljeZBesedilom 3678">
          <a:extLst>
            <a:ext uri="{FF2B5EF4-FFF2-40B4-BE49-F238E27FC236}">
              <a16:creationId xmlns:a16="http://schemas.microsoft.com/office/drawing/2014/main" id="{A9FB89A0-3D70-4E08-8A73-4FCF2AB8D5E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680" name="PoljeZBesedilom 2">
          <a:extLst>
            <a:ext uri="{FF2B5EF4-FFF2-40B4-BE49-F238E27FC236}">
              <a16:creationId xmlns:a16="http://schemas.microsoft.com/office/drawing/2014/main" id="{2C27F232-77CB-4E7A-9A9B-792969DF114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681" name="PoljeZBesedilom 2">
          <a:extLst>
            <a:ext uri="{FF2B5EF4-FFF2-40B4-BE49-F238E27FC236}">
              <a16:creationId xmlns:a16="http://schemas.microsoft.com/office/drawing/2014/main" id="{A7444821-579B-4D6F-B366-7969CEA67504}"/>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682" name="PoljeZBesedilom 2">
          <a:extLst>
            <a:ext uri="{FF2B5EF4-FFF2-40B4-BE49-F238E27FC236}">
              <a16:creationId xmlns:a16="http://schemas.microsoft.com/office/drawing/2014/main" id="{0B76C5F2-A76F-4B1A-923F-F95B2386148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683" name="PoljeZBesedilom 2">
          <a:extLst>
            <a:ext uri="{FF2B5EF4-FFF2-40B4-BE49-F238E27FC236}">
              <a16:creationId xmlns:a16="http://schemas.microsoft.com/office/drawing/2014/main" id="{08D92B8D-9368-4A4D-9CD3-FABA9E8A5C2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684" name="PoljeZBesedilom 2">
          <a:extLst>
            <a:ext uri="{FF2B5EF4-FFF2-40B4-BE49-F238E27FC236}">
              <a16:creationId xmlns:a16="http://schemas.microsoft.com/office/drawing/2014/main" id="{62F021FC-E466-4C98-BA21-7D4A07BF2CAA}"/>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685" name="PoljeZBesedilom 3684">
          <a:extLst>
            <a:ext uri="{FF2B5EF4-FFF2-40B4-BE49-F238E27FC236}">
              <a16:creationId xmlns:a16="http://schemas.microsoft.com/office/drawing/2014/main" id="{EF65C2DF-A2CF-4B87-A600-655132DFA267}"/>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686" name="PoljeZBesedilom 2">
          <a:extLst>
            <a:ext uri="{FF2B5EF4-FFF2-40B4-BE49-F238E27FC236}">
              <a16:creationId xmlns:a16="http://schemas.microsoft.com/office/drawing/2014/main" id="{0F03320E-8DA2-45A3-AE52-AE27BE267D4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687" name="PoljeZBesedilom 2">
          <a:extLst>
            <a:ext uri="{FF2B5EF4-FFF2-40B4-BE49-F238E27FC236}">
              <a16:creationId xmlns:a16="http://schemas.microsoft.com/office/drawing/2014/main" id="{5534F8FA-0CAF-4F83-857B-57EBE9D37A73}"/>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688" name="PoljeZBesedilom 2">
          <a:extLst>
            <a:ext uri="{FF2B5EF4-FFF2-40B4-BE49-F238E27FC236}">
              <a16:creationId xmlns:a16="http://schemas.microsoft.com/office/drawing/2014/main" id="{55D0A672-A4BE-41EE-B9DA-132A3AFCD45C}"/>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689" name="PoljeZBesedilom 2">
          <a:extLst>
            <a:ext uri="{FF2B5EF4-FFF2-40B4-BE49-F238E27FC236}">
              <a16:creationId xmlns:a16="http://schemas.microsoft.com/office/drawing/2014/main" id="{7BFC1E3A-756A-4B6C-9450-3B55BD9979EE}"/>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690" name="PoljeZBesedilom 2">
          <a:extLst>
            <a:ext uri="{FF2B5EF4-FFF2-40B4-BE49-F238E27FC236}">
              <a16:creationId xmlns:a16="http://schemas.microsoft.com/office/drawing/2014/main" id="{FBA2CC6B-80B3-46CC-9D43-55F90099250F}"/>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691" name="PoljeZBesedilom 3690">
          <a:extLst>
            <a:ext uri="{FF2B5EF4-FFF2-40B4-BE49-F238E27FC236}">
              <a16:creationId xmlns:a16="http://schemas.microsoft.com/office/drawing/2014/main" id="{31E3767C-7A6C-4B4B-BC6F-1152B32B6B6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692" name="PoljeZBesedilom 2">
          <a:extLst>
            <a:ext uri="{FF2B5EF4-FFF2-40B4-BE49-F238E27FC236}">
              <a16:creationId xmlns:a16="http://schemas.microsoft.com/office/drawing/2014/main" id="{01C15D9C-A6CB-4D32-8600-E519EC516E7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693" name="PoljeZBesedilom 2">
          <a:extLst>
            <a:ext uri="{FF2B5EF4-FFF2-40B4-BE49-F238E27FC236}">
              <a16:creationId xmlns:a16="http://schemas.microsoft.com/office/drawing/2014/main" id="{55DE34F1-71AF-4146-AA0E-CE207319930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694" name="PoljeZBesedilom 2">
          <a:extLst>
            <a:ext uri="{FF2B5EF4-FFF2-40B4-BE49-F238E27FC236}">
              <a16:creationId xmlns:a16="http://schemas.microsoft.com/office/drawing/2014/main" id="{D4E7761D-2F0B-4DCC-AFE0-8CE728FFFE5A}"/>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695" name="PoljeZBesedilom 2">
          <a:extLst>
            <a:ext uri="{FF2B5EF4-FFF2-40B4-BE49-F238E27FC236}">
              <a16:creationId xmlns:a16="http://schemas.microsoft.com/office/drawing/2014/main" id="{A478E223-BB94-494A-9E98-FFDC1DA79171}"/>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696" name="PoljeZBesedilom 2">
          <a:extLst>
            <a:ext uri="{FF2B5EF4-FFF2-40B4-BE49-F238E27FC236}">
              <a16:creationId xmlns:a16="http://schemas.microsoft.com/office/drawing/2014/main" id="{C5F81AB9-5012-4D8F-AB73-B2D820FAB3A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697" name="PoljeZBesedilom 3696">
          <a:extLst>
            <a:ext uri="{FF2B5EF4-FFF2-40B4-BE49-F238E27FC236}">
              <a16:creationId xmlns:a16="http://schemas.microsoft.com/office/drawing/2014/main" id="{34116011-1658-4683-AA8C-8B7FB45BC51B}"/>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698" name="PoljeZBesedilom 2">
          <a:extLst>
            <a:ext uri="{FF2B5EF4-FFF2-40B4-BE49-F238E27FC236}">
              <a16:creationId xmlns:a16="http://schemas.microsoft.com/office/drawing/2014/main" id="{48EAF68E-B731-4F7C-85D0-BA99775D6B24}"/>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699" name="PoljeZBesedilom 2">
          <a:extLst>
            <a:ext uri="{FF2B5EF4-FFF2-40B4-BE49-F238E27FC236}">
              <a16:creationId xmlns:a16="http://schemas.microsoft.com/office/drawing/2014/main" id="{40D462BF-614B-4294-B972-E72ADAC8A37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700" name="PoljeZBesedilom 2">
          <a:extLst>
            <a:ext uri="{FF2B5EF4-FFF2-40B4-BE49-F238E27FC236}">
              <a16:creationId xmlns:a16="http://schemas.microsoft.com/office/drawing/2014/main" id="{E418FAE8-FED0-4C93-9DB8-180A70D5933C}"/>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701" name="PoljeZBesedilom 2">
          <a:extLst>
            <a:ext uri="{FF2B5EF4-FFF2-40B4-BE49-F238E27FC236}">
              <a16:creationId xmlns:a16="http://schemas.microsoft.com/office/drawing/2014/main" id="{D7080DAE-BEF7-4B0E-85FA-979F5D66117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702" name="PoljeZBesedilom 2">
          <a:extLst>
            <a:ext uri="{FF2B5EF4-FFF2-40B4-BE49-F238E27FC236}">
              <a16:creationId xmlns:a16="http://schemas.microsoft.com/office/drawing/2014/main" id="{E8C2EA23-C4C7-4961-B645-6C09A1CFA5D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703" name="PoljeZBesedilom 3702">
          <a:extLst>
            <a:ext uri="{FF2B5EF4-FFF2-40B4-BE49-F238E27FC236}">
              <a16:creationId xmlns:a16="http://schemas.microsoft.com/office/drawing/2014/main" id="{57A90A93-6D16-4711-A03A-4361E179B56F}"/>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704" name="PoljeZBesedilom 2">
          <a:extLst>
            <a:ext uri="{FF2B5EF4-FFF2-40B4-BE49-F238E27FC236}">
              <a16:creationId xmlns:a16="http://schemas.microsoft.com/office/drawing/2014/main" id="{CC7EBB70-6532-43B5-9A15-DAA667F40681}"/>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705" name="PoljeZBesedilom 2">
          <a:extLst>
            <a:ext uri="{FF2B5EF4-FFF2-40B4-BE49-F238E27FC236}">
              <a16:creationId xmlns:a16="http://schemas.microsoft.com/office/drawing/2014/main" id="{97AF8A95-1A07-4818-954C-CC1F23E345E4}"/>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706" name="PoljeZBesedilom 2">
          <a:extLst>
            <a:ext uri="{FF2B5EF4-FFF2-40B4-BE49-F238E27FC236}">
              <a16:creationId xmlns:a16="http://schemas.microsoft.com/office/drawing/2014/main" id="{DD52DA12-7C10-460C-B51B-A66D23AA17E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707" name="PoljeZBesedilom 2">
          <a:extLst>
            <a:ext uri="{FF2B5EF4-FFF2-40B4-BE49-F238E27FC236}">
              <a16:creationId xmlns:a16="http://schemas.microsoft.com/office/drawing/2014/main" id="{38F2EC9E-CA73-4E0A-B319-717308C9B63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708" name="PoljeZBesedilom 2">
          <a:extLst>
            <a:ext uri="{FF2B5EF4-FFF2-40B4-BE49-F238E27FC236}">
              <a16:creationId xmlns:a16="http://schemas.microsoft.com/office/drawing/2014/main" id="{850FF201-51D7-4FB7-A25D-1E38565F067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709" name="PoljeZBesedilom 3708">
          <a:extLst>
            <a:ext uri="{FF2B5EF4-FFF2-40B4-BE49-F238E27FC236}">
              <a16:creationId xmlns:a16="http://schemas.microsoft.com/office/drawing/2014/main" id="{DDA3E6ED-E887-4432-92CE-B7BA874EEB0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710" name="PoljeZBesedilom 2">
          <a:extLst>
            <a:ext uri="{FF2B5EF4-FFF2-40B4-BE49-F238E27FC236}">
              <a16:creationId xmlns:a16="http://schemas.microsoft.com/office/drawing/2014/main" id="{9425409E-67D0-4468-979E-E2C65B121BC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711" name="PoljeZBesedilom 2">
          <a:extLst>
            <a:ext uri="{FF2B5EF4-FFF2-40B4-BE49-F238E27FC236}">
              <a16:creationId xmlns:a16="http://schemas.microsoft.com/office/drawing/2014/main" id="{31AC54D3-816C-4C8A-BBA2-718CCC68494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712" name="PoljeZBesedilom 2">
          <a:extLst>
            <a:ext uri="{FF2B5EF4-FFF2-40B4-BE49-F238E27FC236}">
              <a16:creationId xmlns:a16="http://schemas.microsoft.com/office/drawing/2014/main" id="{02DBA97C-4EF2-4077-8810-0F58E5B6F3D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713" name="PoljeZBesedilom 2">
          <a:extLst>
            <a:ext uri="{FF2B5EF4-FFF2-40B4-BE49-F238E27FC236}">
              <a16:creationId xmlns:a16="http://schemas.microsoft.com/office/drawing/2014/main" id="{7E6B8219-8751-41DE-8A47-877FBE4F7FD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714" name="PoljeZBesedilom 2">
          <a:extLst>
            <a:ext uri="{FF2B5EF4-FFF2-40B4-BE49-F238E27FC236}">
              <a16:creationId xmlns:a16="http://schemas.microsoft.com/office/drawing/2014/main" id="{15844BC3-DE53-4265-B19C-82249D97C36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715" name="PoljeZBesedilom 3714">
          <a:extLst>
            <a:ext uri="{FF2B5EF4-FFF2-40B4-BE49-F238E27FC236}">
              <a16:creationId xmlns:a16="http://schemas.microsoft.com/office/drawing/2014/main" id="{6C9B47EA-D98B-4224-9BD1-0E3849BC5E7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716" name="PoljeZBesedilom 2">
          <a:extLst>
            <a:ext uri="{FF2B5EF4-FFF2-40B4-BE49-F238E27FC236}">
              <a16:creationId xmlns:a16="http://schemas.microsoft.com/office/drawing/2014/main" id="{59C8AEF7-140E-4720-B644-37946361853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717" name="PoljeZBesedilom 2">
          <a:extLst>
            <a:ext uri="{FF2B5EF4-FFF2-40B4-BE49-F238E27FC236}">
              <a16:creationId xmlns:a16="http://schemas.microsoft.com/office/drawing/2014/main" id="{1E8AB3E6-2547-4E26-AB48-78BB11DE0DD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718" name="PoljeZBesedilom 2">
          <a:extLst>
            <a:ext uri="{FF2B5EF4-FFF2-40B4-BE49-F238E27FC236}">
              <a16:creationId xmlns:a16="http://schemas.microsoft.com/office/drawing/2014/main" id="{95E8AE93-7481-465B-90B1-A7DCC17AF19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719" name="PoljeZBesedilom 2">
          <a:extLst>
            <a:ext uri="{FF2B5EF4-FFF2-40B4-BE49-F238E27FC236}">
              <a16:creationId xmlns:a16="http://schemas.microsoft.com/office/drawing/2014/main" id="{CCFF393E-814A-4148-8D96-C13B8196F85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720" name="PoljeZBesedilom 2">
          <a:extLst>
            <a:ext uri="{FF2B5EF4-FFF2-40B4-BE49-F238E27FC236}">
              <a16:creationId xmlns:a16="http://schemas.microsoft.com/office/drawing/2014/main" id="{FCE78F38-62BA-464B-BE2E-84805B63EC8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721" name="PoljeZBesedilom 3720">
          <a:extLst>
            <a:ext uri="{FF2B5EF4-FFF2-40B4-BE49-F238E27FC236}">
              <a16:creationId xmlns:a16="http://schemas.microsoft.com/office/drawing/2014/main" id="{CEBED724-F5B6-4A1D-9606-006126956E5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722" name="PoljeZBesedilom 2">
          <a:extLst>
            <a:ext uri="{FF2B5EF4-FFF2-40B4-BE49-F238E27FC236}">
              <a16:creationId xmlns:a16="http://schemas.microsoft.com/office/drawing/2014/main" id="{942D2B0A-52FC-4883-BCEE-113B2B70DC2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723" name="PoljeZBesedilom 2">
          <a:extLst>
            <a:ext uri="{FF2B5EF4-FFF2-40B4-BE49-F238E27FC236}">
              <a16:creationId xmlns:a16="http://schemas.microsoft.com/office/drawing/2014/main" id="{3472D8C1-375A-4A7C-8E40-F128FC1EA45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724" name="PoljeZBesedilom 2">
          <a:extLst>
            <a:ext uri="{FF2B5EF4-FFF2-40B4-BE49-F238E27FC236}">
              <a16:creationId xmlns:a16="http://schemas.microsoft.com/office/drawing/2014/main" id="{27797555-8C6D-4670-AFFD-69A1E7DBFED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725" name="PoljeZBesedilom 2">
          <a:extLst>
            <a:ext uri="{FF2B5EF4-FFF2-40B4-BE49-F238E27FC236}">
              <a16:creationId xmlns:a16="http://schemas.microsoft.com/office/drawing/2014/main" id="{60FBA4B7-5FAE-4120-953A-F5E21AA649C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726" name="PoljeZBesedilom 2">
          <a:extLst>
            <a:ext uri="{FF2B5EF4-FFF2-40B4-BE49-F238E27FC236}">
              <a16:creationId xmlns:a16="http://schemas.microsoft.com/office/drawing/2014/main" id="{4513EEF5-64CA-47B8-88E7-D55D85B8C6B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727" name="PoljeZBesedilom 3726">
          <a:extLst>
            <a:ext uri="{FF2B5EF4-FFF2-40B4-BE49-F238E27FC236}">
              <a16:creationId xmlns:a16="http://schemas.microsoft.com/office/drawing/2014/main" id="{1E58E5FC-030D-4C94-A67D-A8AE577FB2B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728" name="PoljeZBesedilom 2">
          <a:extLst>
            <a:ext uri="{FF2B5EF4-FFF2-40B4-BE49-F238E27FC236}">
              <a16:creationId xmlns:a16="http://schemas.microsoft.com/office/drawing/2014/main" id="{5076DAF0-33D0-4B6B-9B82-1B4828433244}"/>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729" name="PoljeZBesedilom 2">
          <a:extLst>
            <a:ext uri="{FF2B5EF4-FFF2-40B4-BE49-F238E27FC236}">
              <a16:creationId xmlns:a16="http://schemas.microsoft.com/office/drawing/2014/main" id="{6A175860-AFFA-4E31-B26A-D00A9D6CE5B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730" name="PoljeZBesedilom 2">
          <a:extLst>
            <a:ext uri="{FF2B5EF4-FFF2-40B4-BE49-F238E27FC236}">
              <a16:creationId xmlns:a16="http://schemas.microsoft.com/office/drawing/2014/main" id="{866A10D1-2266-40FB-9555-E08963AE21C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731" name="PoljeZBesedilom 2">
          <a:extLst>
            <a:ext uri="{FF2B5EF4-FFF2-40B4-BE49-F238E27FC236}">
              <a16:creationId xmlns:a16="http://schemas.microsoft.com/office/drawing/2014/main" id="{5F915795-4443-4862-BA76-9F24273620E6}"/>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732" name="PoljeZBesedilom 3731">
          <a:extLst>
            <a:ext uri="{FF2B5EF4-FFF2-40B4-BE49-F238E27FC236}">
              <a16:creationId xmlns:a16="http://schemas.microsoft.com/office/drawing/2014/main" id="{A902C8F4-CB5A-40F9-B4C9-E72F88A8D9FD}"/>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733" name="PoljeZBesedilom 2">
          <a:extLst>
            <a:ext uri="{FF2B5EF4-FFF2-40B4-BE49-F238E27FC236}">
              <a16:creationId xmlns:a16="http://schemas.microsoft.com/office/drawing/2014/main" id="{AA78A825-FCA4-4D36-974F-E935D7E235E3}"/>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734" name="PoljeZBesedilom 2">
          <a:extLst>
            <a:ext uri="{FF2B5EF4-FFF2-40B4-BE49-F238E27FC236}">
              <a16:creationId xmlns:a16="http://schemas.microsoft.com/office/drawing/2014/main" id="{84A584DC-F8BC-41E7-B36F-636338BFED39}"/>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735" name="PoljeZBesedilom 2">
          <a:extLst>
            <a:ext uri="{FF2B5EF4-FFF2-40B4-BE49-F238E27FC236}">
              <a16:creationId xmlns:a16="http://schemas.microsoft.com/office/drawing/2014/main" id="{E30ED490-1B10-4750-B296-F620283A4875}"/>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736" name="PoljeZBesedilom 2">
          <a:extLst>
            <a:ext uri="{FF2B5EF4-FFF2-40B4-BE49-F238E27FC236}">
              <a16:creationId xmlns:a16="http://schemas.microsoft.com/office/drawing/2014/main" id="{3BFE9659-3C85-408E-BA43-D702F8077695}"/>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737" name="PoljeZBesedilom 2">
          <a:extLst>
            <a:ext uri="{FF2B5EF4-FFF2-40B4-BE49-F238E27FC236}">
              <a16:creationId xmlns:a16="http://schemas.microsoft.com/office/drawing/2014/main" id="{6F0374ED-14F4-444B-8E2B-ACFBE10BF8D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738" name="PoljeZBesedilom 3737">
          <a:extLst>
            <a:ext uri="{FF2B5EF4-FFF2-40B4-BE49-F238E27FC236}">
              <a16:creationId xmlns:a16="http://schemas.microsoft.com/office/drawing/2014/main" id="{95DB86D3-4F60-4FE3-A173-C6E3F3B374AF}"/>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739" name="PoljeZBesedilom 2">
          <a:extLst>
            <a:ext uri="{FF2B5EF4-FFF2-40B4-BE49-F238E27FC236}">
              <a16:creationId xmlns:a16="http://schemas.microsoft.com/office/drawing/2014/main" id="{52A45066-FE41-4B33-B058-B96A7C4A092B}"/>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740" name="PoljeZBesedilom 2">
          <a:extLst>
            <a:ext uri="{FF2B5EF4-FFF2-40B4-BE49-F238E27FC236}">
              <a16:creationId xmlns:a16="http://schemas.microsoft.com/office/drawing/2014/main" id="{55E693A5-D709-4F0F-82FF-D4B4BE7F1EC4}"/>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741" name="PoljeZBesedilom 2">
          <a:extLst>
            <a:ext uri="{FF2B5EF4-FFF2-40B4-BE49-F238E27FC236}">
              <a16:creationId xmlns:a16="http://schemas.microsoft.com/office/drawing/2014/main" id="{53404939-5374-4E0D-BA22-5E0C96A0F7C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742" name="PoljeZBesedilom 2">
          <a:extLst>
            <a:ext uri="{FF2B5EF4-FFF2-40B4-BE49-F238E27FC236}">
              <a16:creationId xmlns:a16="http://schemas.microsoft.com/office/drawing/2014/main" id="{0076B04F-7896-4FAE-ABA7-A14BCE8574A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743" name="PoljeZBesedilom 2">
          <a:extLst>
            <a:ext uri="{FF2B5EF4-FFF2-40B4-BE49-F238E27FC236}">
              <a16:creationId xmlns:a16="http://schemas.microsoft.com/office/drawing/2014/main" id="{D9F95188-ED2C-4DBA-9F80-5A77E33D1BE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744" name="PoljeZBesedilom 3743">
          <a:extLst>
            <a:ext uri="{FF2B5EF4-FFF2-40B4-BE49-F238E27FC236}">
              <a16:creationId xmlns:a16="http://schemas.microsoft.com/office/drawing/2014/main" id="{AD91219D-0B41-47C3-95C2-29D858361CB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745" name="PoljeZBesedilom 2">
          <a:extLst>
            <a:ext uri="{FF2B5EF4-FFF2-40B4-BE49-F238E27FC236}">
              <a16:creationId xmlns:a16="http://schemas.microsoft.com/office/drawing/2014/main" id="{9D79FE81-A02C-4465-8CE2-2BD1130E768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746" name="PoljeZBesedilom 2">
          <a:extLst>
            <a:ext uri="{FF2B5EF4-FFF2-40B4-BE49-F238E27FC236}">
              <a16:creationId xmlns:a16="http://schemas.microsoft.com/office/drawing/2014/main" id="{18744A95-0D42-42AF-8645-998EA976ACD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747" name="PoljeZBesedilom 2">
          <a:extLst>
            <a:ext uri="{FF2B5EF4-FFF2-40B4-BE49-F238E27FC236}">
              <a16:creationId xmlns:a16="http://schemas.microsoft.com/office/drawing/2014/main" id="{ABCE9501-89F3-4263-A278-2E5D8B67F03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748" name="PoljeZBesedilom 2">
          <a:extLst>
            <a:ext uri="{FF2B5EF4-FFF2-40B4-BE49-F238E27FC236}">
              <a16:creationId xmlns:a16="http://schemas.microsoft.com/office/drawing/2014/main" id="{2EA21797-D2F0-4CDC-BCE7-88CDAEEB3DA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749" name="PoljeZBesedilom 2">
          <a:extLst>
            <a:ext uri="{FF2B5EF4-FFF2-40B4-BE49-F238E27FC236}">
              <a16:creationId xmlns:a16="http://schemas.microsoft.com/office/drawing/2014/main" id="{4FC55D37-1ACF-4F06-9BF6-9CBE8A0CA16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750" name="PoljeZBesedilom 3749">
          <a:extLst>
            <a:ext uri="{FF2B5EF4-FFF2-40B4-BE49-F238E27FC236}">
              <a16:creationId xmlns:a16="http://schemas.microsoft.com/office/drawing/2014/main" id="{033FA427-D2D0-4A86-9943-CDFCEADF839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751" name="PoljeZBesedilom 2">
          <a:extLst>
            <a:ext uri="{FF2B5EF4-FFF2-40B4-BE49-F238E27FC236}">
              <a16:creationId xmlns:a16="http://schemas.microsoft.com/office/drawing/2014/main" id="{D8D52678-6F12-4DDF-8E04-BE5DA5CD82C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752" name="PoljeZBesedilom 2">
          <a:extLst>
            <a:ext uri="{FF2B5EF4-FFF2-40B4-BE49-F238E27FC236}">
              <a16:creationId xmlns:a16="http://schemas.microsoft.com/office/drawing/2014/main" id="{D370BE63-6159-4614-80B7-B040D2D052D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753" name="PoljeZBesedilom 2">
          <a:extLst>
            <a:ext uri="{FF2B5EF4-FFF2-40B4-BE49-F238E27FC236}">
              <a16:creationId xmlns:a16="http://schemas.microsoft.com/office/drawing/2014/main" id="{0C643649-F36E-4F7C-8A57-A37B5729A7E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754" name="PoljeZBesedilom 2">
          <a:extLst>
            <a:ext uri="{FF2B5EF4-FFF2-40B4-BE49-F238E27FC236}">
              <a16:creationId xmlns:a16="http://schemas.microsoft.com/office/drawing/2014/main" id="{30B8244B-9F1D-4D1D-A8C5-CEC0FD6F923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755" name="PoljeZBesedilom 2">
          <a:extLst>
            <a:ext uri="{FF2B5EF4-FFF2-40B4-BE49-F238E27FC236}">
              <a16:creationId xmlns:a16="http://schemas.microsoft.com/office/drawing/2014/main" id="{134070ED-B787-4D54-92BA-C9B008B3EBA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756" name="PoljeZBesedilom 3755">
          <a:extLst>
            <a:ext uri="{FF2B5EF4-FFF2-40B4-BE49-F238E27FC236}">
              <a16:creationId xmlns:a16="http://schemas.microsoft.com/office/drawing/2014/main" id="{1E0ED040-9353-4D82-B480-F95861C6DC9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757" name="PoljeZBesedilom 2">
          <a:extLst>
            <a:ext uri="{FF2B5EF4-FFF2-40B4-BE49-F238E27FC236}">
              <a16:creationId xmlns:a16="http://schemas.microsoft.com/office/drawing/2014/main" id="{2E000223-9A5E-49A7-BBE2-29EDECA7534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758" name="PoljeZBesedilom 2">
          <a:extLst>
            <a:ext uri="{FF2B5EF4-FFF2-40B4-BE49-F238E27FC236}">
              <a16:creationId xmlns:a16="http://schemas.microsoft.com/office/drawing/2014/main" id="{9F93D0D6-DD06-4C06-9DBF-7BE7FFAD395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759" name="PoljeZBesedilom 2">
          <a:extLst>
            <a:ext uri="{FF2B5EF4-FFF2-40B4-BE49-F238E27FC236}">
              <a16:creationId xmlns:a16="http://schemas.microsoft.com/office/drawing/2014/main" id="{3192E52B-13BB-470A-BCA6-59572681C2F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760" name="PoljeZBesedilom 2">
          <a:extLst>
            <a:ext uri="{FF2B5EF4-FFF2-40B4-BE49-F238E27FC236}">
              <a16:creationId xmlns:a16="http://schemas.microsoft.com/office/drawing/2014/main" id="{52EF6C26-3E58-462E-8395-447AF6BBEB16}"/>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761" name="PoljeZBesedilom 2">
          <a:extLst>
            <a:ext uri="{FF2B5EF4-FFF2-40B4-BE49-F238E27FC236}">
              <a16:creationId xmlns:a16="http://schemas.microsoft.com/office/drawing/2014/main" id="{B5CFFF52-3B90-4DF6-AB1D-9EEAC2F2698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762" name="PoljeZBesedilom 3761">
          <a:extLst>
            <a:ext uri="{FF2B5EF4-FFF2-40B4-BE49-F238E27FC236}">
              <a16:creationId xmlns:a16="http://schemas.microsoft.com/office/drawing/2014/main" id="{099164F1-CCEC-42F3-B4D8-8BB8FF0C9494}"/>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763" name="PoljeZBesedilom 2">
          <a:extLst>
            <a:ext uri="{FF2B5EF4-FFF2-40B4-BE49-F238E27FC236}">
              <a16:creationId xmlns:a16="http://schemas.microsoft.com/office/drawing/2014/main" id="{D05DA8CA-A212-43E2-805C-F76181ED6C7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764" name="PoljeZBesedilom 2">
          <a:extLst>
            <a:ext uri="{FF2B5EF4-FFF2-40B4-BE49-F238E27FC236}">
              <a16:creationId xmlns:a16="http://schemas.microsoft.com/office/drawing/2014/main" id="{E758FA4E-CB1D-4CF2-B970-C9AFCC1147D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765" name="PoljeZBesedilom 2">
          <a:extLst>
            <a:ext uri="{FF2B5EF4-FFF2-40B4-BE49-F238E27FC236}">
              <a16:creationId xmlns:a16="http://schemas.microsoft.com/office/drawing/2014/main" id="{37F75489-0E5A-49FE-B944-CFFB03A18C1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766" name="PoljeZBesedilom 2">
          <a:extLst>
            <a:ext uri="{FF2B5EF4-FFF2-40B4-BE49-F238E27FC236}">
              <a16:creationId xmlns:a16="http://schemas.microsoft.com/office/drawing/2014/main" id="{E0452CD1-4BC2-4731-AF35-D7CDC17D07D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767" name="PoljeZBesedilom 3766">
          <a:extLst>
            <a:ext uri="{FF2B5EF4-FFF2-40B4-BE49-F238E27FC236}">
              <a16:creationId xmlns:a16="http://schemas.microsoft.com/office/drawing/2014/main" id="{9154630C-C085-4593-9C9A-CBA17DC242DC}"/>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768" name="PoljeZBesedilom 2">
          <a:extLst>
            <a:ext uri="{FF2B5EF4-FFF2-40B4-BE49-F238E27FC236}">
              <a16:creationId xmlns:a16="http://schemas.microsoft.com/office/drawing/2014/main" id="{C1E8FD55-E9F0-4278-BBA3-D2DE8770DB8C}"/>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769" name="PoljeZBesedilom 2">
          <a:extLst>
            <a:ext uri="{FF2B5EF4-FFF2-40B4-BE49-F238E27FC236}">
              <a16:creationId xmlns:a16="http://schemas.microsoft.com/office/drawing/2014/main" id="{829E6587-D676-491A-91CD-3AB478623442}"/>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770" name="PoljeZBesedilom 2">
          <a:extLst>
            <a:ext uri="{FF2B5EF4-FFF2-40B4-BE49-F238E27FC236}">
              <a16:creationId xmlns:a16="http://schemas.microsoft.com/office/drawing/2014/main" id="{E0604796-F1DB-4F5A-9126-8F3B6A16D432}"/>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771" name="PoljeZBesedilom 2">
          <a:extLst>
            <a:ext uri="{FF2B5EF4-FFF2-40B4-BE49-F238E27FC236}">
              <a16:creationId xmlns:a16="http://schemas.microsoft.com/office/drawing/2014/main" id="{33D4FEA3-A067-4B8A-B680-A1EAD6EA6912}"/>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772" name="PoljeZBesedilom 2">
          <a:extLst>
            <a:ext uri="{FF2B5EF4-FFF2-40B4-BE49-F238E27FC236}">
              <a16:creationId xmlns:a16="http://schemas.microsoft.com/office/drawing/2014/main" id="{6532B222-DE60-4391-88DA-88EC6B32C85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773" name="PoljeZBesedilom 3772">
          <a:extLst>
            <a:ext uri="{FF2B5EF4-FFF2-40B4-BE49-F238E27FC236}">
              <a16:creationId xmlns:a16="http://schemas.microsoft.com/office/drawing/2014/main" id="{FA6E1292-9CD2-4276-9811-229A441DFE2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774" name="PoljeZBesedilom 2">
          <a:extLst>
            <a:ext uri="{FF2B5EF4-FFF2-40B4-BE49-F238E27FC236}">
              <a16:creationId xmlns:a16="http://schemas.microsoft.com/office/drawing/2014/main" id="{ED35ED3E-E745-46C5-8F2F-3229BECB933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775" name="PoljeZBesedilom 2">
          <a:extLst>
            <a:ext uri="{FF2B5EF4-FFF2-40B4-BE49-F238E27FC236}">
              <a16:creationId xmlns:a16="http://schemas.microsoft.com/office/drawing/2014/main" id="{2178495D-FF69-4383-ACEA-CD6D8747F90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776" name="PoljeZBesedilom 2">
          <a:extLst>
            <a:ext uri="{FF2B5EF4-FFF2-40B4-BE49-F238E27FC236}">
              <a16:creationId xmlns:a16="http://schemas.microsoft.com/office/drawing/2014/main" id="{5B436167-BA05-4CC5-946D-263F68A2EE2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777" name="PoljeZBesedilom 2">
          <a:extLst>
            <a:ext uri="{FF2B5EF4-FFF2-40B4-BE49-F238E27FC236}">
              <a16:creationId xmlns:a16="http://schemas.microsoft.com/office/drawing/2014/main" id="{937574DF-5EC1-4A30-9D7C-16C472B53BE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778" name="PoljeZBesedilom 2">
          <a:extLst>
            <a:ext uri="{FF2B5EF4-FFF2-40B4-BE49-F238E27FC236}">
              <a16:creationId xmlns:a16="http://schemas.microsoft.com/office/drawing/2014/main" id="{A9D7225C-2C8D-4A86-BB57-855D865029A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779" name="PoljeZBesedilom 3778">
          <a:extLst>
            <a:ext uri="{FF2B5EF4-FFF2-40B4-BE49-F238E27FC236}">
              <a16:creationId xmlns:a16="http://schemas.microsoft.com/office/drawing/2014/main" id="{B2DE9FFA-7A54-4669-9FB5-A4695ACAE24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780" name="PoljeZBesedilom 2">
          <a:extLst>
            <a:ext uri="{FF2B5EF4-FFF2-40B4-BE49-F238E27FC236}">
              <a16:creationId xmlns:a16="http://schemas.microsoft.com/office/drawing/2014/main" id="{91C7E237-0BA7-45BD-B143-54EACFEE921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781" name="PoljeZBesedilom 2">
          <a:extLst>
            <a:ext uri="{FF2B5EF4-FFF2-40B4-BE49-F238E27FC236}">
              <a16:creationId xmlns:a16="http://schemas.microsoft.com/office/drawing/2014/main" id="{15EAE161-A54F-4DD7-9BBB-1EEB9E5D3D7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782" name="PoljeZBesedilom 2">
          <a:extLst>
            <a:ext uri="{FF2B5EF4-FFF2-40B4-BE49-F238E27FC236}">
              <a16:creationId xmlns:a16="http://schemas.microsoft.com/office/drawing/2014/main" id="{C684A89E-0261-434C-A97D-1963DC44647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783" name="PoljeZBesedilom 2">
          <a:extLst>
            <a:ext uri="{FF2B5EF4-FFF2-40B4-BE49-F238E27FC236}">
              <a16:creationId xmlns:a16="http://schemas.microsoft.com/office/drawing/2014/main" id="{C2C4705E-7A2D-4D83-B4F0-36242E343FA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784" name="PoljeZBesedilom 2">
          <a:extLst>
            <a:ext uri="{FF2B5EF4-FFF2-40B4-BE49-F238E27FC236}">
              <a16:creationId xmlns:a16="http://schemas.microsoft.com/office/drawing/2014/main" id="{4E36978A-7481-40D4-AB9B-F68E76FE69B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785" name="PoljeZBesedilom 3784">
          <a:extLst>
            <a:ext uri="{FF2B5EF4-FFF2-40B4-BE49-F238E27FC236}">
              <a16:creationId xmlns:a16="http://schemas.microsoft.com/office/drawing/2014/main" id="{A923D0FC-AF6A-4460-A891-F234D84E6EB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786" name="PoljeZBesedilom 2">
          <a:extLst>
            <a:ext uri="{FF2B5EF4-FFF2-40B4-BE49-F238E27FC236}">
              <a16:creationId xmlns:a16="http://schemas.microsoft.com/office/drawing/2014/main" id="{1103713E-63FA-487E-848A-6D5B3ACFBDB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787" name="PoljeZBesedilom 2">
          <a:extLst>
            <a:ext uri="{FF2B5EF4-FFF2-40B4-BE49-F238E27FC236}">
              <a16:creationId xmlns:a16="http://schemas.microsoft.com/office/drawing/2014/main" id="{715EBEBE-27BE-4083-8A9E-F0A1285BE36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788" name="PoljeZBesedilom 2">
          <a:extLst>
            <a:ext uri="{FF2B5EF4-FFF2-40B4-BE49-F238E27FC236}">
              <a16:creationId xmlns:a16="http://schemas.microsoft.com/office/drawing/2014/main" id="{848D9504-B1FC-4749-8EF9-C70A91C5E94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789" name="PoljeZBesedilom 2">
          <a:extLst>
            <a:ext uri="{FF2B5EF4-FFF2-40B4-BE49-F238E27FC236}">
              <a16:creationId xmlns:a16="http://schemas.microsoft.com/office/drawing/2014/main" id="{5C9DBAEC-4D93-486D-90E2-980CEB66CAC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790" name="PoljeZBesedilom 2">
          <a:extLst>
            <a:ext uri="{FF2B5EF4-FFF2-40B4-BE49-F238E27FC236}">
              <a16:creationId xmlns:a16="http://schemas.microsoft.com/office/drawing/2014/main" id="{CC21CE80-8488-4229-B8F8-3D9DB6D70F2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791" name="PoljeZBesedilom 3790">
          <a:extLst>
            <a:ext uri="{FF2B5EF4-FFF2-40B4-BE49-F238E27FC236}">
              <a16:creationId xmlns:a16="http://schemas.microsoft.com/office/drawing/2014/main" id="{BD53A78A-0DF1-4613-8CC5-63478712C2A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792" name="PoljeZBesedilom 2">
          <a:extLst>
            <a:ext uri="{FF2B5EF4-FFF2-40B4-BE49-F238E27FC236}">
              <a16:creationId xmlns:a16="http://schemas.microsoft.com/office/drawing/2014/main" id="{111A9FAF-8DA9-44EC-AB36-06CC646F989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793" name="PoljeZBesedilom 2">
          <a:extLst>
            <a:ext uri="{FF2B5EF4-FFF2-40B4-BE49-F238E27FC236}">
              <a16:creationId xmlns:a16="http://schemas.microsoft.com/office/drawing/2014/main" id="{C68B1E54-3406-4CFB-8CCA-062C2737C7F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794" name="PoljeZBesedilom 2">
          <a:extLst>
            <a:ext uri="{FF2B5EF4-FFF2-40B4-BE49-F238E27FC236}">
              <a16:creationId xmlns:a16="http://schemas.microsoft.com/office/drawing/2014/main" id="{B7DA48BA-B671-4FA2-A25D-FCAA11D129E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795" name="PoljeZBesedilom 2">
          <a:extLst>
            <a:ext uri="{FF2B5EF4-FFF2-40B4-BE49-F238E27FC236}">
              <a16:creationId xmlns:a16="http://schemas.microsoft.com/office/drawing/2014/main" id="{C49B7E77-52C8-4370-8DB3-1F3C7CCE948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796" name="PoljeZBesedilom 2">
          <a:extLst>
            <a:ext uri="{FF2B5EF4-FFF2-40B4-BE49-F238E27FC236}">
              <a16:creationId xmlns:a16="http://schemas.microsoft.com/office/drawing/2014/main" id="{49FB80A4-9282-4A3E-BCAD-A3D62C10CFB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797" name="PoljeZBesedilom 3796">
          <a:extLst>
            <a:ext uri="{FF2B5EF4-FFF2-40B4-BE49-F238E27FC236}">
              <a16:creationId xmlns:a16="http://schemas.microsoft.com/office/drawing/2014/main" id="{F8738EDF-07A1-4277-AC62-D7D3CD86610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798" name="PoljeZBesedilom 2">
          <a:extLst>
            <a:ext uri="{FF2B5EF4-FFF2-40B4-BE49-F238E27FC236}">
              <a16:creationId xmlns:a16="http://schemas.microsoft.com/office/drawing/2014/main" id="{48298D62-AE49-450C-99E6-041C410963A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799" name="PoljeZBesedilom 2">
          <a:extLst>
            <a:ext uri="{FF2B5EF4-FFF2-40B4-BE49-F238E27FC236}">
              <a16:creationId xmlns:a16="http://schemas.microsoft.com/office/drawing/2014/main" id="{4EEC8A6A-6EE6-4E5E-97DD-84A5B3A8970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800" name="PoljeZBesedilom 2">
          <a:extLst>
            <a:ext uri="{FF2B5EF4-FFF2-40B4-BE49-F238E27FC236}">
              <a16:creationId xmlns:a16="http://schemas.microsoft.com/office/drawing/2014/main" id="{763D5753-CA77-490F-A38E-F5B520B6648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801" name="PoljeZBesedilom 2">
          <a:extLst>
            <a:ext uri="{FF2B5EF4-FFF2-40B4-BE49-F238E27FC236}">
              <a16:creationId xmlns:a16="http://schemas.microsoft.com/office/drawing/2014/main" id="{FBF87EEA-B19A-48F7-BB03-BE20F7E0363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802" name="PoljeZBesedilom 2">
          <a:extLst>
            <a:ext uri="{FF2B5EF4-FFF2-40B4-BE49-F238E27FC236}">
              <a16:creationId xmlns:a16="http://schemas.microsoft.com/office/drawing/2014/main" id="{EB3BBCFA-60CC-41EB-881B-9ED4B51B6C2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803" name="PoljeZBesedilom 3802">
          <a:extLst>
            <a:ext uri="{FF2B5EF4-FFF2-40B4-BE49-F238E27FC236}">
              <a16:creationId xmlns:a16="http://schemas.microsoft.com/office/drawing/2014/main" id="{5274E70A-24E7-4A07-9218-16F72C1630D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804" name="PoljeZBesedilom 2">
          <a:extLst>
            <a:ext uri="{FF2B5EF4-FFF2-40B4-BE49-F238E27FC236}">
              <a16:creationId xmlns:a16="http://schemas.microsoft.com/office/drawing/2014/main" id="{28C16AAD-014E-4F82-B412-8A7B6D6A4AD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805" name="PoljeZBesedilom 2">
          <a:extLst>
            <a:ext uri="{FF2B5EF4-FFF2-40B4-BE49-F238E27FC236}">
              <a16:creationId xmlns:a16="http://schemas.microsoft.com/office/drawing/2014/main" id="{76E7FB5E-5589-4124-92CB-9E8EB076131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806" name="PoljeZBesedilom 2">
          <a:extLst>
            <a:ext uri="{FF2B5EF4-FFF2-40B4-BE49-F238E27FC236}">
              <a16:creationId xmlns:a16="http://schemas.microsoft.com/office/drawing/2014/main" id="{3BFDECB5-25B1-4264-844D-87206A05533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807" name="PoljeZBesedilom 2">
          <a:extLst>
            <a:ext uri="{FF2B5EF4-FFF2-40B4-BE49-F238E27FC236}">
              <a16:creationId xmlns:a16="http://schemas.microsoft.com/office/drawing/2014/main" id="{B26EACCC-3CFA-4259-BE03-18C229C3680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808" name="PoljeZBesedilom 2">
          <a:extLst>
            <a:ext uri="{FF2B5EF4-FFF2-40B4-BE49-F238E27FC236}">
              <a16:creationId xmlns:a16="http://schemas.microsoft.com/office/drawing/2014/main" id="{A14F9FCA-1459-4111-8557-E3E29CE675E8}"/>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809" name="PoljeZBesedilom 3808">
          <a:extLst>
            <a:ext uri="{FF2B5EF4-FFF2-40B4-BE49-F238E27FC236}">
              <a16:creationId xmlns:a16="http://schemas.microsoft.com/office/drawing/2014/main" id="{F862E434-ECE2-4264-870B-285B42EE2F1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810" name="PoljeZBesedilom 2">
          <a:extLst>
            <a:ext uri="{FF2B5EF4-FFF2-40B4-BE49-F238E27FC236}">
              <a16:creationId xmlns:a16="http://schemas.microsoft.com/office/drawing/2014/main" id="{CF220790-10CC-428A-9469-03F8F99F2B0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811" name="PoljeZBesedilom 2">
          <a:extLst>
            <a:ext uri="{FF2B5EF4-FFF2-40B4-BE49-F238E27FC236}">
              <a16:creationId xmlns:a16="http://schemas.microsoft.com/office/drawing/2014/main" id="{42AAC39E-AEE6-4E43-95B0-0892F97B2BF5}"/>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812" name="PoljeZBesedilom 2">
          <a:extLst>
            <a:ext uri="{FF2B5EF4-FFF2-40B4-BE49-F238E27FC236}">
              <a16:creationId xmlns:a16="http://schemas.microsoft.com/office/drawing/2014/main" id="{EB85FEF3-FD15-4BE4-8895-7F44B93E1389}"/>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813" name="PoljeZBesedilom 2">
          <a:extLst>
            <a:ext uri="{FF2B5EF4-FFF2-40B4-BE49-F238E27FC236}">
              <a16:creationId xmlns:a16="http://schemas.microsoft.com/office/drawing/2014/main" id="{ED6546AF-621B-4A3A-BDBB-34F094D72C6F}"/>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814" name="PoljeZBesedilom 2">
          <a:extLst>
            <a:ext uri="{FF2B5EF4-FFF2-40B4-BE49-F238E27FC236}">
              <a16:creationId xmlns:a16="http://schemas.microsoft.com/office/drawing/2014/main" id="{282F2784-20ED-4649-BA3F-02F4AF1ADA7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815" name="PoljeZBesedilom 3814">
          <a:extLst>
            <a:ext uri="{FF2B5EF4-FFF2-40B4-BE49-F238E27FC236}">
              <a16:creationId xmlns:a16="http://schemas.microsoft.com/office/drawing/2014/main" id="{0384B62B-9147-4933-8F30-DEEDBFD7B8C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816" name="PoljeZBesedilom 2">
          <a:extLst>
            <a:ext uri="{FF2B5EF4-FFF2-40B4-BE49-F238E27FC236}">
              <a16:creationId xmlns:a16="http://schemas.microsoft.com/office/drawing/2014/main" id="{AF01939B-134D-4038-B62E-B7190309324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817" name="PoljeZBesedilom 2">
          <a:extLst>
            <a:ext uri="{FF2B5EF4-FFF2-40B4-BE49-F238E27FC236}">
              <a16:creationId xmlns:a16="http://schemas.microsoft.com/office/drawing/2014/main" id="{62714E67-A099-45C1-AF8C-9BD11944264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818" name="PoljeZBesedilom 2">
          <a:extLst>
            <a:ext uri="{FF2B5EF4-FFF2-40B4-BE49-F238E27FC236}">
              <a16:creationId xmlns:a16="http://schemas.microsoft.com/office/drawing/2014/main" id="{1814471B-8834-424E-9335-BDFB3063D5C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819" name="PoljeZBesedilom 2">
          <a:extLst>
            <a:ext uri="{FF2B5EF4-FFF2-40B4-BE49-F238E27FC236}">
              <a16:creationId xmlns:a16="http://schemas.microsoft.com/office/drawing/2014/main" id="{1DA3EE6A-72E8-4279-AA2E-BB67C253AFA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820" name="PoljeZBesedilom 2">
          <a:extLst>
            <a:ext uri="{FF2B5EF4-FFF2-40B4-BE49-F238E27FC236}">
              <a16:creationId xmlns:a16="http://schemas.microsoft.com/office/drawing/2014/main" id="{23BCDEAB-99F9-4FBA-A17A-D0602F142B5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821" name="PoljeZBesedilom 3820">
          <a:extLst>
            <a:ext uri="{FF2B5EF4-FFF2-40B4-BE49-F238E27FC236}">
              <a16:creationId xmlns:a16="http://schemas.microsoft.com/office/drawing/2014/main" id="{C8252244-9969-47F9-94E9-A1DFB75A865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822" name="PoljeZBesedilom 2">
          <a:extLst>
            <a:ext uri="{FF2B5EF4-FFF2-40B4-BE49-F238E27FC236}">
              <a16:creationId xmlns:a16="http://schemas.microsoft.com/office/drawing/2014/main" id="{63482B6A-8E6D-42D4-B8D0-D0B512EC7D8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823" name="PoljeZBesedilom 2">
          <a:extLst>
            <a:ext uri="{FF2B5EF4-FFF2-40B4-BE49-F238E27FC236}">
              <a16:creationId xmlns:a16="http://schemas.microsoft.com/office/drawing/2014/main" id="{E831D7AF-34D6-4E60-A495-1B4F2777AF0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824" name="PoljeZBesedilom 2">
          <a:extLst>
            <a:ext uri="{FF2B5EF4-FFF2-40B4-BE49-F238E27FC236}">
              <a16:creationId xmlns:a16="http://schemas.microsoft.com/office/drawing/2014/main" id="{223F86A4-050E-4EFF-9E5F-FF8146C939E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825" name="PoljeZBesedilom 2">
          <a:extLst>
            <a:ext uri="{FF2B5EF4-FFF2-40B4-BE49-F238E27FC236}">
              <a16:creationId xmlns:a16="http://schemas.microsoft.com/office/drawing/2014/main" id="{0054D0F8-EA66-4E86-B396-AC4E49CA3FD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826" name="PoljeZBesedilom 2">
          <a:extLst>
            <a:ext uri="{FF2B5EF4-FFF2-40B4-BE49-F238E27FC236}">
              <a16:creationId xmlns:a16="http://schemas.microsoft.com/office/drawing/2014/main" id="{9070365A-0574-46B3-B6A7-356BC1064156}"/>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827" name="PoljeZBesedilom 3826">
          <a:extLst>
            <a:ext uri="{FF2B5EF4-FFF2-40B4-BE49-F238E27FC236}">
              <a16:creationId xmlns:a16="http://schemas.microsoft.com/office/drawing/2014/main" id="{331CA29A-E98B-4DFB-A440-31B6636E9C9F}"/>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828" name="PoljeZBesedilom 2">
          <a:extLst>
            <a:ext uri="{FF2B5EF4-FFF2-40B4-BE49-F238E27FC236}">
              <a16:creationId xmlns:a16="http://schemas.microsoft.com/office/drawing/2014/main" id="{527524CF-754C-4C47-841E-B5EA7308EA35}"/>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829" name="PoljeZBesedilom 2">
          <a:extLst>
            <a:ext uri="{FF2B5EF4-FFF2-40B4-BE49-F238E27FC236}">
              <a16:creationId xmlns:a16="http://schemas.microsoft.com/office/drawing/2014/main" id="{CB5694EE-9094-42F9-9B71-8B1FDED4734F}"/>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830" name="PoljeZBesedilom 2">
          <a:extLst>
            <a:ext uri="{FF2B5EF4-FFF2-40B4-BE49-F238E27FC236}">
              <a16:creationId xmlns:a16="http://schemas.microsoft.com/office/drawing/2014/main" id="{C84DAAE9-8165-4EAA-948D-0E027A5BF84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831" name="PoljeZBesedilom 2">
          <a:extLst>
            <a:ext uri="{FF2B5EF4-FFF2-40B4-BE49-F238E27FC236}">
              <a16:creationId xmlns:a16="http://schemas.microsoft.com/office/drawing/2014/main" id="{7CD435A9-95EC-4F69-B553-133BBBA79713}"/>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832" name="PoljeZBesedilom 2">
          <a:extLst>
            <a:ext uri="{FF2B5EF4-FFF2-40B4-BE49-F238E27FC236}">
              <a16:creationId xmlns:a16="http://schemas.microsoft.com/office/drawing/2014/main" id="{60759FE9-3BD5-45D1-9F95-A6555AAE4D1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833" name="PoljeZBesedilom 3832">
          <a:extLst>
            <a:ext uri="{FF2B5EF4-FFF2-40B4-BE49-F238E27FC236}">
              <a16:creationId xmlns:a16="http://schemas.microsoft.com/office/drawing/2014/main" id="{25ED3C86-F5F4-4844-AC07-9576EAF4844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834" name="PoljeZBesedilom 2">
          <a:extLst>
            <a:ext uri="{FF2B5EF4-FFF2-40B4-BE49-F238E27FC236}">
              <a16:creationId xmlns:a16="http://schemas.microsoft.com/office/drawing/2014/main" id="{120EA38A-2C03-43DD-A838-0A8435BB27E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835" name="PoljeZBesedilom 2">
          <a:extLst>
            <a:ext uri="{FF2B5EF4-FFF2-40B4-BE49-F238E27FC236}">
              <a16:creationId xmlns:a16="http://schemas.microsoft.com/office/drawing/2014/main" id="{EE7087EB-6F36-4532-9800-F5185ACC956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836" name="PoljeZBesedilom 2">
          <a:extLst>
            <a:ext uri="{FF2B5EF4-FFF2-40B4-BE49-F238E27FC236}">
              <a16:creationId xmlns:a16="http://schemas.microsoft.com/office/drawing/2014/main" id="{79386E1E-E817-4352-8A37-530A7872FCA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837" name="PoljeZBesedilom 2">
          <a:extLst>
            <a:ext uri="{FF2B5EF4-FFF2-40B4-BE49-F238E27FC236}">
              <a16:creationId xmlns:a16="http://schemas.microsoft.com/office/drawing/2014/main" id="{7FAFDF15-AA96-4B13-9357-5E83016FE98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838" name="PoljeZBesedilom 3837">
          <a:extLst>
            <a:ext uri="{FF2B5EF4-FFF2-40B4-BE49-F238E27FC236}">
              <a16:creationId xmlns:a16="http://schemas.microsoft.com/office/drawing/2014/main" id="{D8E7377D-68AC-4FEA-9778-58FA13FF90EA}"/>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839" name="PoljeZBesedilom 2">
          <a:extLst>
            <a:ext uri="{FF2B5EF4-FFF2-40B4-BE49-F238E27FC236}">
              <a16:creationId xmlns:a16="http://schemas.microsoft.com/office/drawing/2014/main" id="{5E3E77D2-8213-408D-A2DC-BAE286E3FA3D}"/>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840" name="PoljeZBesedilom 2">
          <a:extLst>
            <a:ext uri="{FF2B5EF4-FFF2-40B4-BE49-F238E27FC236}">
              <a16:creationId xmlns:a16="http://schemas.microsoft.com/office/drawing/2014/main" id="{01C0AE65-BE9C-4594-9481-390A04F8D50C}"/>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841" name="PoljeZBesedilom 2">
          <a:extLst>
            <a:ext uri="{FF2B5EF4-FFF2-40B4-BE49-F238E27FC236}">
              <a16:creationId xmlns:a16="http://schemas.microsoft.com/office/drawing/2014/main" id="{2A314A02-A41B-49B0-B51A-64B556F38EA6}"/>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842" name="PoljeZBesedilom 2">
          <a:extLst>
            <a:ext uri="{FF2B5EF4-FFF2-40B4-BE49-F238E27FC236}">
              <a16:creationId xmlns:a16="http://schemas.microsoft.com/office/drawing/2014/main" id="{2D254CBA-FD6D-4669-9E84-A2616E7438E3}"/>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843" name="PoljeZBesedilom 2">
          <a:extLst>
            <a:ext uri="{FF2B5EF4-FFF2-40B4-BE49-F238E27FC236}">
              <a16:creationId xmlns:a16="http://schemas.microsoft.com/office/drawing/2014/main" id="{7A5980CB-6A4A-4E16-9412-E89D47C97D7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844" name="PoljeZBesedilom 3843">
          <a:extLst>
            <a:ext uri="{FF2B5EF4-FFF2-40B4-BE49-F238E27FC236}">
              <a16:creationId xmlns:a16="http://schemas.microsoft.com/office/drawing/2014/main" id="{2864B43D-503D-40FF-BAB7-9645D230C46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845" name="PoljeZBesedilom 2">
          <a:extLst>
            <a:ext uri="{FF2B5EF4-FFF2-40B4-BE49-F238E27FC236}">
              <a16:creationId xmlns:a16="http://schemas.microsoft.com/office/drawing/2014/main" id="{5AC53D9B-77D3-43A0-9616-1781AA17521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846" name="PoljeZBesedilom 2">
          <a:extLst>
            <a:ext uri="{FF2B5EF4-FFF2-40B4-BE49-F238E27FC236}">
              <a16:creationId xmlns:a16="http://schemas.microsoft.com/office/drawing/2014/main" id="{B73B359B-9EC0-4E36-B52E-170B5D6D615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847" name="PoljeZBesedilom 2">
          <a:extLst>
            <a:ext uri="{FF2B5EF4-FFF2-40B4-BE49-F238E27FC236}">
              <a16:creationId xmlns:a16="http://schemas.microsoft.com/office/drawing/2014/main" id="{A30C860C-FF98-48B5-A4AA-33802B3C2EB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848" name="PoljeZBesedilom 2">
          <a:extLst>
            <a:ext uri="{FF2B5EF4-FFF2-40B4-BE49-F238E27FC236}">
              <a16:creationId xmlns:a16="http://schemas.microsoft.com/office/drawing/2014/main" id="{E917EC1C-36E8-4462-8245-23D65DB70066}"/>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849" name="PoljeZBesedilom 3848">
          <a:extLst>
            <a:ext uri="{FF2B5EF4-FFF2-40B4-BE49-F238E27FC236}">
              <a16:creationId xmlns:a16="http://schemas.microsoft.com/office/drawing/2014/main" id="{BAFEEB8F-6961-4A2A-BA23-44113FA0A8B7}"/>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850" name="PoljeZBesedilom 2">
          <a:extLst>
            <a:ext uri="{FF2B5EF4-FFF2-40B4-BE49-F238E27FC236}">
              <a16:creationId xmlns:a16="http://schemas.microsoft.com/office/drawing/2014/main" id="{87A344F3-4723-4DA7-AEB6-9545FF8A3296}"/>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851" name="PoljeZBesedilom 2">
          <a:extLst>
            <a:ext uri="{FF2B5EF4-FFF2-40B4-BE49-F238E27FC236}">
              <a16:creationId xmlns:a16="http://schemas.microsoft.com/office/drawing/2014/main" id="{FA9FC08A-F521-44D5-AE18-2EB73FF1417E}"/>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852" name="PoljeZBesedilom 2">
          <a:extLst>
            <a:ext uri="{FF2B5EF4-FFF2-40B4-BE49-F238E27FC236}">
              <a16:creationId xmlns:a16="http://schemas.microsoft.com/office/drawing/2014/main" id="{E8ECB4EA-46F8-46D4-B8EB-B625C7F6CFF8}"/>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853" name="PoljeZBesedilom 2">
          <a:extLst>
            <a:ext uri="{FF2B5EF4-FFF2-40B4-BE49-F238E27FC236}">
              <a16:creationId xmlns:a16="http://schemas.microsoft.com/office/drawing/2014/main" id="{4808B9E1-1D78-4D1B-8DA1-2E5DE9325C01}"/>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854" name="PoljeZBesedilom 2">
          <a:extLst>
            <a:ext uri="{FF2B5EF4-FFF2-40B4-BE49-F238E27FC236}">
              <a16:creationId xmlns:a16="http://schemas.microsoft.com/office/drawing/2014/main" id="{AEA7C682-E93B-49DF-8FA5-4DC13F03977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855" name="PoljeZBesedilom 3854">
          <a:extLst>
            <a:ext uri="{FF2B5EF4-FFF2-40B4-BE49-F238E27FC236}">
              <a16:creationId xmlns:a16="http://schemas.microsoft.com/office/drawing/2014/main" id="{5AEF05BB-2AD7-4450-BEFE-9EB7A74FA2B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856" name="PoljeZBesedilom 2">
          <a:extLst>
            <a:ext uri="{FF2B5EF4-FFF2-40B4-BE49-F238E27FC236}">
              <a16:creationId xmlns:a16="http://schemas.microsoft.com/office/drawing/2014/main" id="{97A1FC20-C42D-484F-96E9-3C05FE5EB61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857" name="PoljeZBesedilom 2">
          <a:extLst>
            <a:ext uri="{FF2B5EF4-FFF2-40B4-BE49-F238E27FC236}">
              <a16:creationId xmlns:a16="http://schemas.microsoft.com/office/drawing/2014/main" id="{F646D049-F6C0-43A9-BE09-F0ACEED5326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858" name="PoljeZBesedilom 2">
          <a:extLst>
            <a:ext uri="{FF2B5EF4-FFF2-40B4-BE49-F238E27FC236}">
              <a16:creationId xmlns:a16="http://schemas.microsoft.com/office/drawing/2014/main" id="{0AFD2486-D22F-4A8B-ADB6-757F05D1A9A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859" name="PoljeZBesedilom 2">
          <a:extLst>
            <a:ext uri="{FF2B5EF4-FFF2-40B4-BE49-F238E27FC236}">
              <a16:creationId xmlns:a16="http://schemas.microsoft.com/office/drawing/2014/main" id="{E53015EA-197B-4FC1-AD89-AE600D4659B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860" name="PoljeZBesedilom 3859">
          <a:extLst>
            <a:ext uri="{FF2B5EF4-FFF2-40B4-BE49-F238E27FC236}">
              <a16:creationId xmlns:a16="http://schemas.microsoft.com/office/drawing/2014/main" id="{EB874C39-0BAB-482A-BA45-6946A2D2BAA8}"/>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861" name="PoljeZBesedilom 2">
          <a:extLst>
            <a:ext uri="{FF2B5EF4-FFF2-40B4-BE49-F238E27FC236}">
              <a16:creationId xmlns:a16="http://schemas.microsoft.com/office/drawing/2014/main" id="{3F89D5CA-7B01-4E56-A3F3-1BFDD09357F6}"/>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862" name="PoljeZBesedilom 2">
          <a:extLst>
            <a:ext uri="{FF2B5EF4-FFF2-40B4-BE49-F238E27FC236}">
              <a16:creationId xmlns:a16="http://schemas.microsoft.com/office/drawing/2014/main" id="{F9F9D198-0E41-4BC3-A1B3-5CFC1C97E401}"/>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863" name="PoljeZBesedilom 2">
          <a:extLst>
            <a:ext uri="{FF2B5EF4-FFF2-40B4-BE49-F238E27FC236}">
              <a16:creationId xmlns:a16="http://schemas.microsoft.com/office/drawing/2014/main" id="{F5AA2106-2E0D-405E-B3D4-C762EA486CA4}"/>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864" name="PoljeZBesedilom 2">
          <a:extLst>
            <a:ext uri="{FF2B5EF4-FFF2-40B4-BE49-F238E27FC236}">
              <a16:creationId xmlns:a16="http://schemas.microsoft.com/office/drawing/2014/main" id="{927B8737-6AD8-4BD3-BE50-E667C7AEA8A9}"/>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865" name="PoljeZBesedilom 2">
          <a:extLst>
            <a:ext uri="{FF2B5EF4-FFF2-40B4-BE49-F238E27FC236}">
              <a16:creationId xmlns:a16="http://schemas.microsoft.com/office/drawing/2014/main" id="{8FE64A94-7A19-4639-BFC6-E4F75CFB636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866" name="PoljeZBesedilom 3865">
          <a:extLst>
            <a:ext uri="{FF2B5EF4-FFF2-40B4-BE49-F238E27FC236}">
              <a16:creationId xmlns:a16="http://schemas.microsoft.com/office/drawing/2014/main" id="{A3168FCC-D751-4159-BAF3-01AD1E2BEAD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867" name="PoljeZBesedilom 2">
          <a:extLst>
            <a:ext uri="{FF2B5EF4-FFF2-40B4-BE49-F238E27FC236}">
              <a16:creationId xmlns:a16="http://schemas.microsoft.com/office/drawing/2014/main" id="{ED46FC25-61EF-46B3-9E93-5A79533EA904}"/>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868" name="PoljeZBesedilom 2">
          <a:extLst>
            <a:ext uri="{FF2B5EF4-FFF2-40B4-BE49-F238E27FC236}">
              <a16:creationId xmlns:a16="http://schemas.microsoft.com/office/drawing/2014/main" id="{F2C7BF94-E472-4C66-9807-15864011032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869" name="PoljeZBesedilom 2">
          <a:extLst>
            <a:ext uri="{FF2B5EF4-FFF2-40B4-BE49-F238E27FC236}">
              <a16:creationId xmlns:a16="http://schemas.microsoft.com/office/drawing/2014/main" id="{85D549CA-3598-4A49-A0B0-3C775C6EF0A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870" name="PoljeZBesedilom 2">
          <a:extLst>
            <a:ext uri="{FF2B5EF4-FFF2-40B4-BE49-F238E27FC236}">
              <a16:creationId xmlns:a16="http://schemas.microsoft.com/office/drawing/2014/main" id="{1FD81C77-5B45-46DB-BF4A-68D198DFEE5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871" name="PoljeZBesedilom 3870">
          <a:extLst>
            <a:ext uri="{FF2B5EF4-FFF2-40B4-BE49-F238E27FC236}">
              <a16:creationId xmlns:a16="http://schemas.microsoft.com/office/drawing/2014/main" id="{67FE3B5C-6A14-4129-8DED-7EDC79F13669}"/>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872" name="PoljeZBesedilom 2">
          <a:extLst>
            <a:ext uri="{FF2B5EF4-FFF2-40B4-BE49-F238E27FC236}">
              <a16:creationId xmlns:a16="http://schemas.microsoft.com/office/drawing/2014/main" id="{0C611353-CCF1-4907-BA98-A7C95553C5B3}"/>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873" name="PoljeZBesedilom 2">
          <a:extLst>
            <a:ext uri="{FF2B5EF4-FFF2-40B4-BE49-F238E27FC236}">
              <a16:creationId xmlns:a16="http://schemas.microsoft.com/office/drawing/2014/main" id="{4F0E28BD-4EC0-46B3-BE7B-CE24271979DB}"/>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874" name="PoljeZBesedilom 2">
          <a:extLst>
            <a:ext uri="{FF2B5EF4-FFF2-40B4-BE49-F238E27FC236}">
              <a16:creationId xmlns:a16="http://schemas.microsoft.com/office/drawing/2014/main" id="{EA16C1EF-A101-4581-B16D-B338BE9C51C1}"/>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875" name="PoljeZBesedilom 2">
          <a:extLst>
            <a:ext uri="{FF2B5EF4-FFF2-40B4-BE49-F238E27FC236}">
              <a16:creationId xmlns:a16="http://schemas.microsoft.com/office/drawing/2014/main" id="{6BCD4B54-205E-468C-9681-DED3C5B3BCF4}"/>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1271</xdr:row>
      <xdr:rowOff>0</xdr:rowOff>
    </xdr:from>
    <xdr:ext cx="191101" cy="272341"/>
    <xdr:sp macro="" textlink="">
      <xdr:nvSpPr>
        <xdr:cNvPr id="3876" name="PoljeZBesedilom 2">
          <a:extLst>
            <a:ext uri="{FF2B5EF4-FFF2-40B4-BE49-F238E27FC236}">
              <a16:creationId xmlns:a16="http://schemas.microsoft.com/office/drawing/2014/main" id="{F61EFBB3-CD0B-4325-9E3B-9599B8E94360}"/>
            </a:ext>
          </a:extLst>
        </xdr:cNvPr>
        <xdr:cNvSpPr txBox="1"/>
      </xdr:nvSpPr>
      <xdr:spPr>
        <a:xfrm>
          <a:off x="6565900" y="2415216150"/>
          <a:ext cx="19110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1271</xdr:row>
      <xdr:rowOff>0</xdr:rowOff>
    </xdr:from>
    <xdr:ext cx="191101" cy="272341"/>
    <xdr:sp macro="" textlink="">
      <xdr:nvSpPr>
        <xdr:cNvPr id="3877" name="PoljeZBesedilom 3876">
          <a:extLst>
            <a:ext uri="{FF2B5EF4-FFF2-40B4-BE49-F238E27FC236}">
              <a16:creationId xmlns:a16="http://schemas.microsoft.com/office/drawing/2014/main" id="{8FA3B082-9018-4B59-9A85-452AEFA3BB74}"/>
            </a:ext>
          </a:extLst>
        </xdr:cNvPr>
        <xdr:cNvSpPr txBox="1"/>
      </xdr:nvSpPr>
      <xdr:spPr>
        <a:xfrm>
          <a:off x="6565900" y="2415216150"/>
          <a:ext cx="19110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1267</xdr:row>
      <xdr:rowOff>0</xdr:rowOff>
    </xdr:from>
    <xdr:ext cx="184731" cy="264560"/>
    <xdr:sp macro="" textlink="">
      <xdr:nvSpPr>
        <xdr:cNvPr id="3878" name="PoljeZBesedilom 2">
          <a:extLst>
            <a:ext uri="{FF2B5EF4-FFF2-40B4-BE49-F238E27FC236}">
              <a16:creationId xmlns:a16="http://schemas.microsoft.com/office/drawing/2014/main" id="{C200A2F6-0201-468D-8F17-B10A955078D6}"/>
            </a:ext>
          </a:extLst>
        </xdr:cNvPr>
        <xdr:cNvSpPr txBox="1"/>
      </xdr:nvSpPr>
      <xdr:spPr>
        <a:xfrm>
          <a:off x="6565900"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1267</xdr:row>
      <xdr:rowOff>0</xdr:rowOff>
    </xdr:from>
    <xdr:ext cx="184731" cy="264560"/>
    <xdr:sp macro="" textlink="">
      <xdr:nvSpPr>
        <xdr:cNvPr id="3879" name="PoljeZBesedilom 3878">
          <a:extLst>
            <a:ext uri="{FF2B5EF4-FFF2-40B4-BE49-F238E27FC236}">
              <a16:creationId xmlns:a16="http://schemas.microsoft.com/office/drawing/2014/main" id="{03295EDB-EE25-4D57-BAFC-A4454F403C96}"/>
            </a:ext>
          </a:extLst>
        </xdr:cNvPr>
        <xdr:cNvSpPr txBox="1"/>
      </xdr:nvSpPr>
      <xdr:spPr>
        <a:xfrm>
          <a:off x="6565900"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880" name="PoljeZBesedilom 2">
          <a:extLst>
            <a:ext uri="{FF2B5EF4-FFF2-40B4-BE49-F238E27FC236}">
              <a16:creationId xmlns:a16="http://schemas.microsoft.com/office/drawing/2014/main" id="{D81F22A3-8813-442A-B42E-3BF8CB28EA3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881" name="PoljeZBesedilom 3880">
          <a:extLst>
            <a:ext uri="{FF2B5EF4-FFF2-40B4-BE49-F238E27FC236}">
              <a16:creationId xmlns:a16="http://schemas.microsoft.com/office/drawing/2014/main" id="{A258264E-5B3D-491B-A0BF-EC50DF49550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882" name="PoljeZBesedilom 2">
          <a:extLst>
            <a:ext uri="{FF2B5EF4-FFF2-40B4-BE49-F238E27FC236}">
              <a16:creationId xmlns:a16="http://schemas.microsoft.com/office/drawing/2014/main" id="{26E5FF96-BAA7-4184-95EC-516D66EA17F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883" name="PoljeZBesedilom 2">
          <a:extLst>
            <a:ext uri="{FF2B5EF4-FFF2-40B4-BE49-F238E27FC236}">
              <a16:creationId xmlns:a16="http://schemas.microsoft.com/office/drawing/2014/main" id="{14CC4147-E8D8-4D1D-BEE2-814AE5C7796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884" name="PoljeZBesedilom 2">
          <a:extLst>
            <a:ext uri="{FF2B5EF4-FFF2-40B4-BE49-F238E27FC236}">
              <a16:creationId xmlns:a16="http://schemas.microsoft.com/office/drawing/2014/main" id="{8558AD41-56F8-4CFD-BE0D-928B4A5A4C8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885" name="PoljeZBesedilom 2">
          <a:extLst>
            <a:ext uri="{FF2B5EF4-FFF2-40B4-BE49-F238E27FC236}">
              <a16:creationId xmlns:a16="http://schemas.microsoft.com/office/drawing/2014/main" id="{686C218A-4305-4119-A64F-97E5707E4CC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886" name="PoljeZBesedilom 2">
          <a:extLst>
            <a:ext uri="{FF2B5EF4-FFF2-40B4-BE49-F238E27FC236}">
              <a16:creationId xmlns:a16="http://schemas.microsoft.com/office/drawing/2014/main" id="{806450BB-7F03-423E-A7CE-5AF4807D0CF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887" name="PoljeZBesedilom 3886">
          <a:extLst>
            <a:ext uri="{FF2B5EF4-FFF2-40B4-BE49-F238E27FC236}">
              <a16:creationId xmlns:a16="http://schemas.microsoft.com/office/drawing/2014/main" id="{A6FBF6A6-86D3-4F2C-9966-71436B92BF2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888" name="PoljeZBesedilom 2">
          <a:extLst>
            <a:ext uri="{FF2B5EF4-FFF2-40B4-BE49-F238E27FC236}">
              <a16:creationId xmlns:a16="http://schemas.microsoft.com/office/drawing/2014/main" id="{7E1002B0-F67D-4DB8-8F18-9A132D1CBBE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889" name="PoljeZBesedilom 2">
          <a:extLst>
            <a:ext uri="{FF2B5EF4-FFF2-40B4-BE49-F238E27FC236}">
              <a16:creationId xmlns:a16="http://schemas.microsoft.com/office/drawing/2014/main" id="{F70813F3-FEAD-4260-9ADD-82CE44A5FA0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890" name="PoljeZBesedilom 2">
          <a:extLst>
            <a:ext uri="{FF2B5EF4-FFF2-40B4-BE49-F238E27FC236}">
              <a16:creationId xmlns:a16="http://schemas.microsoft.com/office/drawing/2014/main" id="{00620F4D-3283-488F-93E8-63FB52CB6EA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891" name="PoljeZBesedilom 2">
          <a:extLst>
            <a:ext uri="{FF2B5EF4-FFF2-40B4-BE49-F238E27FC236}">
              <a16:creationId xmlns:a16="http://schemas.microsoft.com/office/drawing/2014/main" id="{DEEA97C0-4533-4832-9326-94844872681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892" name="PoljeZBesedilom 2">
          <a:extLst>
            <a:ext uri="{FF2B5EF4-FFF2-40B4-BE49-F238E27FC236}">
              <a16:creationId xmlns:a16="http://schemas.microsoft.com/office/drawing/2014/main" id="{E3B04A39-2930-4A52-803F-43E7093A569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893" name="PoljeZBesedilom 3892">
          <a:extLst>
            <a:ext uri="{FF2B5EF4-FFF2-40B4-BE49-F238E27FC236}">
              <a16:creationId xmlns:a16="http://schemas.microsoft.com/office/drawing/2014/main" id="{C3E6873A-3F8F-4F7B-B167-A95781DF14B5}"/>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894" name="PoljeZBesedilom 2">
          <a:extLst>
            <a:ext uri="{FF2B5EF4-FFF2-40B4-BE49-F238E27FC236}">
              <a16:creationId xmlns:a16="http://schemas.microsoft.com/office/drawing/2014/main" id="{351CC296-5BA3-473A-809A-D0539FBC934C}"/>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895" name="PoljeZBesedilom 2">
          <a:extLst>
            <a:ext uri="{FF2B5EF4-FFF2-40B4-BE49-F238E27FC236}">
              <a16:creationId xmlns:a16="http://schemas.microsoft.com/office/drawing/2014/main" id="{FDE2468A-A26D-4877-9055-B8B39D31FCF5}"/>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896" name="PoljeZBesedilom 2">
          <a:extLst>
            <a:ext uri="{FF2B5EF4-FFF2-40B4-BE49-F238E27FC236}">
              <a16:creationId xmlns:a16="http://schemas.microsoft.com/office/drawing/2014/main" id="{46694682-21AD-4E61-935A-C2CEC5CE4BA8}"/>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897" name="PoljeZBesedilom 2">
          <a:extLst>
            <a:ext uri="{FF2B5EF4-FFF2-40B4-BE49-F238E27FC236}">
              <a16:creationId xmlns:a16="http://schemas.microsoft.com/office/drawing/2014/main" id="{A83EF8DD-4251-4ED6-9478-709B2C53DE37}"/>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3898" name="PoljeZBesedilom 2">
          <a:extLst>
            <a:ext uri="{FF2B5EF4-FFF2-40B4-BE49-F238E27FC236}">
              <a16:creationId xmlns:a16="http://schemas.microsoft.com/office/drawing/2014/main" id="{5B569FFE-7D07-4646-8AF2-5546C2E77D53}"/>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3899" name="PoljeZBesedilom 3898">
          <a:extLst>
            <a:ext uri="{FF2B5EF4-FFF2-40B4-BE49-F238E27FC236}">
              <a16:creationId xmlns:a16="http://schemas.microsoft.com/office/drawing/2014/main" id="{433CCB86-0232-4630-914F-951773E7B65E}"/>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3900" name="PoljeZBesedilom 2">
          <a:extLst>
            <a:ext uri="{FF2B5EF4-FFF2-40B4-BE49-F238E27FC236}">
              <a16:creationId xmlns:a16="http://schemas.microsoft.com/office/drawing/2014/main" id="{9B61498B-22FB-41E5-ADAF-7FFE69C00B33}"/>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3901" name="PoljeZBesedilom 2">
          <a:extLst>
            <a:ext uri="{FF2B5EF4-FFF2-40B4-BE49-F238E27FC236}">
              <a16:creationId xmlns:a16="http://schemas.microsoft.com/office/drawing/2014/main" id="{8FE946AB-CE6D-4C0E-8DA4-40D143BD20DE}"/>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3902" name="PoljeZBesedilom 2">
          <a:extLst>
            <a:ext uri="{FF2B5EF4-FFF2-40B4-BE49-F238E27FC236}">
              <a16:creationId xmlns:a16="http://schemas.microsoft.com/office/drawing/2014/main" id="{48BE41D3-3CC5-4C1A-9B9A-6B6E464FBCFF}"/>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3903" name="PoljeZBesedilom 2">
          <a:extLst>
            <a:ext uri="{FF2B5EF4-FFF2-40B4-BE49-F238E27FC236}">
              <a16:creationId xmlns:a16="http://schemas.microsoft.com/office/drawing/2014/main" id="{58335646-0A86-4AA1-8AF1-3A6C64495943}"/>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904" name="PoljeZBesedilom 3903">
          <a:extLst>
            <a:ext uri="{FF2B5EF4-FFF2-40B4-BE49-F238E27FC236}">
              <a16:creationId xmlns:a16="http://schemas.microsoft.com/office/drawing/2014/main" id="{DA285A38-25B0-4C1D-B9EC-6D30A15326E9}"/>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905" name="PoljeZBesedilom 2">
          <a:extLst>
            <a:ext uri="{FF2B5EF4-FFF2-40B4-BE49-F238E27FC236}">
              <a16:creationId xmlns:a16="http://schemas.microsoft.com/office/drawing/2014/main" id="{E33741E4-F3C0-419B-982A-C80A561134BC}"/>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906" name="PoljeZBesedilom 2">
          <a:extLst>
            <a:ext uri="{FF2B5EF4-FFF2-40B4-BE49-F238E27FC236}">
              <a16:creationId xmlns:a16="http://schemas.microsoft.com/office/drawing/2014/main" id="{B0154813-30CD-4743-86C5-235EFFBEF8A3}"/>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907" name="PoljeZBesedilom 2">
          <a:extLst>
            <a:ext uri="{FF2B5EF4-FFF2-40B4-BE49-F238E27FC236}">
              <a16:creationId xmlns:a16="http://schemas.microsoft.com/office/drawing/2014/main" id="{48F7CB6B-68DF-46E7-B944-B2D310C5934D}"/>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908" name="PoljeZBesedilom 2">
          <a:extLst>
            <a:ext uri="{FF2B5EF4-FFF2-40B4-BE49-F238E27FC236}">
              <a16:creationId xmlns:a16="http://schemas.microsoft.com/office/drawing/2014/main" id="{773F76BB-D17B-49EC-8C39-8BA1F46496D0}"/>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909" name="PoljeZBesedilom 2">
          <a:extLst>
            <a:ext uri="{FF2B5EF4-FFF2-40B4-BE49-F238E27FC236}">
              <a16:creationId xmlns:a16="http://schemas.microsoft.com/office/drawing/2014/main" id="{C63B5612-88AD-4BEC-8CE1-2D240DEC5AC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910" name="PoljeZBesedilom 3909">
          <a:extLst>
            <a:ext uri="{FF2B5EF4-FFF2-40B4-BE49-F238E27FC236}">
              <a16:creationId xmlns:a16="http://schemas.microsoft.com/office/drawing/2014/main" id="{03D96AA5-D6FF-4915-987F-C6E13E15A08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911" name="PoljeZBesedilom 2">
          <a:extLst>
            <a:ext uri="{FF2B5EF4-FFF2-40B4-BE49-F238E27FC236}">
              <a16:creationId xmlns:a16="http://schemas.microsoft.com/office/drawing/2014/main" id="{53F8AE0D-59C9-4410-9AAB-614F91EC976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912" name="PoljeZBesedilom 2">
          <a:extLst>
            <a:ext uri="{FF2B5EF4-FFF2-40B4-BE49-F238E27FC236}">
              <a16:creationId xmlns:a16="http://schemas.microsoft.com/office/drawing/2014/main" id="{E37B5E85-5C86-4202-B003-B7EE18C1B58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913" name="PoljeZBesedilom 2">
          <a:extLst>
            <a:ext uri="{FF2B5EF4-FFF2-40B4-BE49-F238E27FC236}">
              <a16:creationId xmlns:a16="http://schemas.microsoft.com/office/drawing/2014/main" id="{7608D7E5-8108-4DA2-908C-9E8E0FD6CF9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914" name="PoljeZBesedilom 2">
          <a:extLst>
            <a:ext uri="{FF2B5EF4-FFF2-40B4-BE49-F238E27FC236}">
              <a16:creationId xmlns:a16="http://schemas.microsoft.com/office/drawing/2014/main" id="{6E203199-61A0-4E2A-8857-FB0EC6BCC1C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915" name="PoljeZBesedilom 2">
          <a:extLst>
            <a:ext uri="{FF2B5EF4-FFF2-40B4-BE49-F238E27FC236}">
              <a16:creationId xmlns:a16="http://schemas.microsoft.com/office/drawing/2014/main" id="{234F4914-D830-4864-86E0-A61C06CA8DC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916" name="PoljeZBesedilom 3915">
          <a:extLst>
            <a:ext uri="{FF2B5EF4-FFF2-40B4-BE49-F238E27FC236}">
              <a16:creationId xmlns:a16="http://schemas.microsoft.com/office/drawing/2014/main" id="{8CEDD49C-1F62-4B32-A586-D9FD61A3277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917" name="PoljeZBesedilom 2">
          <a:extLst>
            <a:ext uri="{FF2B5EF4-FFF2-40B4-BE49-F238E27FC236}">
              <a16:creationId xmlns:a16="http://schemas.microsoft.com/office/drawing/2014/main" id="{C7937521-9909-4BE6-BF67-8DA62674505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918" name="PoljeZBesedilom 2">
          <a:extLst>
            <a:ext uri="{FF2B5EF4-FFF2-40B4-BE49-F238E27FC236}">
              <a16:creationId xmlns:a16="http://schemas.microsoft.com/office/drawing/2014/main" id="{497AC0B5-2B6A-4E70-9D44-2E5DDE1B8A7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919" name="PoljeZBesedilom 2">
          <a:extLst>
            <a:ext uri="{FF2B5EF4-FFF2-40B4-BE49-F238E27FC236}">
              <a16:creationId xmlns:a16="http://schemas.microsoft.com/office/drawing/2014/main" id="{91AD05EE-2ADC-4121-80C0-EFDC3162AC4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3920" name="PoljeZBesedilom 2">
          <a:extLst>
            <a:ext uri="{FF2B5EF4-FFF2-40B4-BE49-F238E27FC236}">
              <a16:creationId xmlns:a16="http://schemas.microsoft.com/office/drawing/2014/main" id="{78D5368B-8CF6-491D-8F34-F9412482D56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921" name="PoljeZBesedilom 2">
          <a:extLst>
            <a:ext uri="{FF2B5EF4-FFF2-40B4-BE49-F238E27FC236}">
              <a16:creationId xmlns:a16="http://schemas.microsoft.com/office/drawing/2014/main" id="{D059D44B-35FA-4C55-989C-4CF0E5843080}"/>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922" name="PoljeZBesedilom 3921">
          <a:extLst>
            <a:ext uri="{FF2B5EF4-FFF2-40B4-BE49-F238E27FC236}">
              <a16:creationId xmlns:a16="http://schemas.microsoft.com/office/drawing/2014/main" id="{9BDD8BB4-1666-43E7-8056-C42300B931F4}"/>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923" name="PoljeZBesedilom 2">
          <a:extLst>
            <a:ext uri="{FF2B5EF4-FFF2-40B4-BE49-F238E27FC236}">
              <a16:creationId xmlns:a16="http://schemas.microsoft.com/office/drawing/2014/main" id="{B09914FE-9D94-4BFA-9330-CE38A001FE9C}"/>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924" name="PoljeZBesedilom 2">
          <a:extLst>
            <a:ext uri="{FF2B5EF4-FFF2-40B4-BE49-F238E27FC236}">
              <a16:creationId xmlns:a16="http://schemas.microsoft.com/office/drawing/2014/main" id="{9B3EDACB-77CB-4C51-BC88-94DC80197D05}"/>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925" name="PoljeZBesedilom 2">
          <a:extLst>
            <a:ext uri="{FF2B5EF4-FFF2-40B4-BE49-F238E27FC236}">
              <a16:creationId xmlns:a16="http://schemas.microsoft.com/office/drawing/2014/main" id="{CF51ECD1-E4ED-4D11-9A7C-F54569EE207D}"/>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3926" name="PoljeZBesedilom 2">
          <a:extLst>
            <a:ext uri="{FF2B5EF4-FFF2-40B4-BE49-F238E27FC236}">
              <a16:creationId xmlns:a16="http://schemas.microsoft.com/office/drawing/2014/main" id="{8678B4FE-B22A-4ED9-901D-9A9DBCDDEFB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3927" name="PoljeZBesedilom 2">
          <a:extLst>
            <a:ext uri="{FF2B5EF4-FFF2-40B4-BE49-F238E27FC236}">
              <a16:creationId xmlns:a16="http://schemas.microsoft.com/office/drawing/2014/main" id="{5FAA9459-EF76-4A53-9A3B-68161AAA6313}"/>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3928" name="PoljeZBesedilom 3927">
          <a:extLst>
            <a:ext uri="{FF2B5EF4-FFF2-40B4-BE49-F238E27FC236}">
              <a16:creationId xmlns:a16="http://schemas.microsoft.com/office/drawing/2014/main" id="{2B27B8CD-01C9-441E-B186-61E925842690}"/>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3929" name="PoljeZBesedilom 2">
          <a:extLst>
            <a:ext uri="{FF2B5EF4-FFF2-40B4-BE49-F238E27FC236}">
              <a16:creationId xmlns:a16="http://schemas.microsoft.com/office/drawing/2014/main" id="{4022E5D3-99CB-4242-B969-3F7BB73DC4ED}"/>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3930" name="PoljeZBesedilom 2">
          <a:extLst>
            <a:ext uri="{FF2B5EF4-FFF2-40B4-BE49-F238E27FC236}">
              <a16:creationId xmlns:a16="http://schemas.microsoft.com/office/drawing/2014/main" id="{56DB7DE9-1467-451E-A161-25C655940ADA}"/>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3931" name="PoljeZBesedilom 2">
          <a:extLst>
            <a:ext uri="{FF2B5EF4-FFF2-40B4-BE49-F238E27FC236}">
              <a16:creationId xmlns:a16="http://schemas.microsoft.com/office/drawing/2014/main" id="{FA6D26AC-5AC1-44AC-BA0D-716A7F5210D7}"/>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3932" name="PoljeZBesedilom 2">
          <a:extLst>
            <a:ext uri="{FF2B5EF4-FFF2-40B4-BE49-F238E27FC236}">
              <a16:creationId xmlns:a16="http://schemas.microsoft.com/office/drawing/2014/main" id="{87E806EF-38B9-452F-9A7B-0E8F5D8A7B8A}"/>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933" name="PoljeZBesedilom 3932">
          <a:extLst>
            <a:ext uri="{FF2B5EF4-FFF2-40B4-BE49-F238E27FC236}">
              <a16:creationId xmlns:a16="http://schemas.microsoft.com/office/drawing/2014/main" id="{D2BFB1BE-2C73-48A3-87DF-BF642B5B4F4C}"/>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934" name="PoljeZBesedilom 2">
          <a:extLst>
            <a:ext uri="{FF2B5EF4-FFF2-40B4-BE49-F238E27FC236}">
              <a16:creationId xmlns:a16="http://schemas.microsoft.com/office/drawing/2014/main" id="{928030C4-34A9-43EE-AE9F-87244D1BD978}"/>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935" name="PoljeZBesedilom 2">
          <a:extLst>
            <a:ext uri="{FF2B5EF4-FFF2-40B4-BE49-F238E27FC236}">
              <a16:creationId xmlns:a16="http://schemas.microsoft.com/office/drawing/2014/main" id="{AE8A528A-13A8-4671-AEA1-E436A0EDB84B}"/>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936" name="PoljeZBesedilom 2">
          <a:extLst>
            <a:ext uri="{FF2B5EF4-FFF2-40B4-BE49-F238E27FC236}">
              <a16:creationId xmlns:a16="http://schemas.microsoft.com/office/drawing/2014/main" id="{4452FEF7-6EE6-4F5F-86A6-E107921D598E}"/>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3937" name="PoljeZBesedilom 2">
          <a:extLst>
            <a:ext uri="{FF2B5EF4-FFF2-40B4-BE49-F238E27FC236}">
              <a16:creationId xmlns:a16="http://schemas.microsoft.com/office/drawing/2014/main" id="{9CB93D48-787B-4B31-B837-04A306088DB0}"/>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938" name="PoljeZBesedilom 2">
          <a:extLst>
            <a:ext uri="{FF2B5EF4-FFF2-40B4-BE49-F238E27FC236}">
              <a16:creationId xmlns:a16="http://schemas.microsoft.com/office/drawing/2014/main" id="{4E3643FA-C7F3-481B-B7B7-7E0FF05252C4}"/>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939" name="PoljeZBesedilom 3938">
          <a:extLst>
            <a:ext uri="{FF2B5EF4-FFF2-40B4-BE49-F238E27FC236}">
              <a16:creationId xmlns:a16="http://schemas.microsoft.com/office/drawing/2014/main" id="{8A9834DD-0A51-4742-AFC8-AD78FF6CE54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940" name="PoljeZBesedilom 2">
          <a:extLst>
            <a:ext uri="{FF2B5EF4-FFF2-40B4-BE49-F238E27FC236}">
              <a16:creationId xmlns:a16="http://schemas.microsoft.com/office/drawing/2014/main" id="{18D32D34-36FD-4816-A3F3-AB26ED47355E}"/>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941" name="PoljeZBesedilom 2">
          <a:extLst>
            <a:ext uri="{FF2B5EF4-FFF2-40B4-BE49-F238E27FC236}">
              <a16:creationId xmlns:a16="http://schemas.microsoft.com/office/drawing/2014/main" id="{DD08BEC0-8FE9-4177-9752-EBA978E71F01}"/>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942" name="PoljeZBesedilom 2">
          <a:extLst>
            <a:ext uri="{FF2B5EF4-FFF2-40B4-BE49-F238E27FC236}">
              <a16:creationId xmlns:a16="http://schemas.microsoft.com/office/drawing/2014/main" id="{E88CA969-E687-42E4-BA19-B3C3EAB1A3FE}"/>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943" name="PoljeZBesedilom 2">
          <a:extLst>
            <a:ext uri="{FF2B5EF4-FFF2-40B4-BE49-F238E27FC236}">
              <a16:creationId xmlns:a16="http://schemas.microsoft.com/office/drawing/2014/main" id="{81B83120-C059-4C53-9364-CF773243FA4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944" name="PoljeZBesedilom 2">
          <a:extLst>
            <a:ext uri="{FF2B5EF4-FFF2-40B4-BE49-F238E27FC236}">
              <a16:creationId xmlns:a16="http://schemas.microsoft.com/office/drawing/2014/main" id="{FFD19A62-AA92-4121-BBD4-375A1E557D3A}"/>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945" name="PoljeZBesedilom 3944">
          <a:extLst>
            <a:ext uri="{FF2B5EF4-FFF2-40B4-BE49-F238E27FC236}">
              <a16:creationId xmlns:a16="http://schemas.microsoft.com/office/drawing/2014/main" id="{BA381DA3-3780-4E6F-B5A7-D4B3F31CACC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946" name="PoljeZBesedilom 2">
          <a:extLst>
            <a:ext uri="{FF2B5EF4-FFF2-40B4-BE49-F238E27FC236}">
              <a16:creationId xmlns:a16="http://schemas.microsoft.com/office/drawing/2014/main" id="{025A9BDE-D20A-4AFF-8B89-35D98300CA2B}"/>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947" name="PoljeZBesedilom 2">
          <a:extLst>
            <a:ext uri="{FF2B5EF4-FFF2-40B4-BE49-F238E27FC236}">
              <a16:creationId xmlns:a16="http://schemas.microsoft.com/office/drawing/2014/main" id="{236B07BE-25A1-428F-AD88-74978D46660F}"/>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948" name="PoljeZBesedilom 2">
          <a:extLst>
            <a:ext uri="{FF2B5EF4-FFF2-40B4-BE49-F238E27FC236}">
              <a16:creationId xmlns:a16="http://schemas.microsoft.com/office/drawing/2014/main" id="{4C8C077F-385A-4179-AC7B-8AB8203F5F8B}"/>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949" name="PoljeZBesedilom 2">
          <a:extLst>
            <a:ext uri="{FF2B5EF4-FFF2-40B4-BE49-F238E27FC236}">
              <a16:creationId xmlns:a16="http://schemas.microsoft.com/office/drawing/2014/main" id="{FA9E151B-2E01-4508-AEE5-B6AACD2D5101}"/>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950" name="PoljeZBesedilom 2">
          <a:extLst>
            <a:ext uri="{FF2B5EF4-FFF2-40B4-BE49-F238E27FC236}">
              <a16:creationId xmlns:a16="http://schemas.microsoft.com/office/drawing/2014/main" id="{EBA84F33-689D-4E60-BA9F-135A76BE21C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951" name="PoljeZBesedilom 3950">
          <a:extLst>
            <a:ext uri="{FF2B5EF4-FFF2-40B4-BE49-F238E27FC236}">
              <a16:creationId xmlns:a16="http://schemas.microsoft.com/office/drawing/2014/main" id="{6F503111-F98F-4CA8-B75C-56259E3AD18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952" name="PoljeZBesedilom 2">
          <a:extLst>
            <a:ext uri="{FF2B5EF4-FFF2-40B4-BE49-F238E27FC236}">
              <a16:creationId xmlns:a16="http://schemas.microsoft.com/office/drawing/2014/main" id="{C1C303A6-A6F1-4380-9B0E-4210531BCF1C}"/>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953" name="PoljeZBesedilom 2">
          <a:extLst>
            <a:ext uri="{FF2B5EF4-FFF2-40B4-BE49-F238E27FC236}">
              <a16:creationId xmlns:a16="http://schemas.microsoft.com/office/drawing/2014/main" id="{D7482190-3FA0-4144-AF75-1585A202C66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954" name="PoljeZBesedilom 2">
          <a:extLst>
            <a:ext uri="{FF2B5EF4-FFF2-40B4-BE49-F238E27FC236}">
              <a16:creationId xmlns:a16="http://schemas.microsoft.com/office/drawing/2014/main" id="{1E30BA3B-F2CD-405B-932F-DFB18A5F54A3}"/>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955" name="PoljeZBesedilom 2">
          <a:extLst>
            <a:ext uri="{FF2B5EF4-FFF2-40B4-BE49-F238E27FC236}">
              <a16:creationId xmlns:a16="http://schemas.microsoft.com/office/drawing/2014/main" id="{D4682A49-4A50-45D3-898B-CFFAD14BD47C}"/>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956" name="PoljeZBesedilom 2">
          <a:extLst>
            <a:ext uri="{FF2B5EF4-FFF2-40B4-BE49-F238E27FC236}">
              <a16:creationId xmlns:a16="http://schemas.microsoft.com/office/drawing/2014/main" id="{13A77399-64A4-4B07-BE56-C1F4D0DA849B}"/>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957" name="PoljeZBesedilom 3956">
          <a:extLst>
            <a:ext uri="{FF2B5EF4-FFF2-40B4-BE49-F238E27FC236}">
              <a16:creationId xmlns:a16="http://schemas.microsoft.com/office/drawing/2014/main" id="{FB23FC54-508E-404E-B83A-1D6F4077A50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958" name="PoljeZBesedilom 2">
          <a:extLst>
            <a:ext uri="{FF2B5EF4-FFF2-40B4-BE49-F238E27FC236}">
              <a16:creationId xmlns:a16="http://schemas.microsoft.com/office/drawing/2014/main" id="{DD21FFF5-C094-4E38-A53E-5FA57B6933F7}"/>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959" name="PoljeZBesedilom 2">
          <a:extLst>
            <a:ext uri="{FF2B5EF4-FFF2-40B4-BE49-F238E27FC236}">
              <a16:creationId xmlns:a16="http://schemas.microsoft.com/office/drawing/2014/main" id="{41D39F4E-78A0-4835-88CA-0DC275B48EB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960" name="PoljeZBesedilom 2">
          <a:extLst>
            <a:ext uri="{FF2B5EF4-FFF2-40B4-BE49-F238E27FC236}">
              <a16:creationId xmlns:a16="http://schemas.microsoft.com/office/drawing/2014/main" id="{D575FEC1-9D0A-437E-A891-2FC017FC8C9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961" name="PoljeZBesedilom 2">
          <a:extLst>
            <a:ext uri="{FF2B5EF4-FFF2-40B4-BE49-F238E27FC236}">
              <a16:creationId xmlns:a16="http://schemas.microsoft.com/office/drawing/2014/main" id="{CC4AD3AB-7F20-4EC1-A09B-2F6B96DC177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962" name="PoljeZBesedilom 2">
          <a:extLst>
            <a:ext uri="{FF2B5EF4-FFF2-40B4-BE49-F238E27FC236}">
              <a16:creationId xmlns:a16="http://schemas.microsoft.com/office/drawing/2014/main" id="{8C231698-ED53-4F28-B876-D7A6434EA5AB}"/>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963" name="PoljeZBesedilom 3962">
          <a:extLst>
            <a:ext uri="{FF2B5EF4-FFF2-40B4-BE49-F238E27FC236}">
              <a16:creationId xmlns:a16="http://schemas.microsoft.com/office/drawing/2014/main" id="{18B58A0E-792C-437E-8155-94AA1F3C6CBF}"/>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964" name="PoljeZBesedilom 2">
          <a:extLst>
            <a:ext uri="{FF2B5EF4-FFF2-40B4-BE49-F238E27FC236}">
              <a16:creationId xmlns:a16="http://schemas.microsoft.com/office/drawing/2014/main" id="{AECAF797-2E16-46A9-A04F-83208EC2934A}"/>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965" name="PoljeZBesedilom 2">
          <a:extLst>
            <a:ext uri="{FF2B5EF4-FFF2-40B4-BE49-F238E27FC236}">
              <a16:creationId xmlns:a16="http://schemas.microsoft.com/office/drawing/2014/main" id="{2A7EC9E9-F255-4114-BE61-ED06D114F1C7}"/>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966" name="PoljeZBesedilom 2">
          <a:extLst>
            <a:ext uri="{FF2B5EF4-FFF2-40B4-BE49-F238E27FC236}">
              <a16:creationId xmlns:a16="http://schemas.microsoft.com/office/drawing/2014/main" id="{36D89FF2-E8A6-42E6-9D18-9C27B322467B}"/>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967" name="PoljeZBesedilom 2">
          <a:extLst>
            <a:ext uri="{FF2B5EF4-FFF2-40B4-BE49-F238E27FC236}">
              <a16:creationId xmlns:a16="http://schemas.microsoft.com/office/drawing/2014/main" id="{85BAF21D-FD9D-495E-9484-67E15D5F9317}"/>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968" name="PoljeZBesedilom 2">
          <a:extLst>
            <a:ext uri="{FF2B5EF4-FFF2-40B4-BE49-F238E27FC236}">
              <a16:creationId xmlns:a16="http://schemas.microsoft.com/office/drawing/2014/main" id="{28F3B797-5CC7-434E-AFAD-C93F84B51AB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969" name="PoljeZBesedilom 3968">
          <a:extLst>
            <a:ext uri="{FF2B5EF4-FFF2-40B4-BE49-F238E27FC236}">
              <a16:creationId xmlns:a16="http://schemas.microsoft.com/office/drawing/2014/main" id="{CE6001D7-0793-419B-A7F3-3C990029E51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970" name="PoljeZBesedilom 2">
          <a:extLst>
            <a:ext uri="{FF2B5EF4-FFF2-40B4-BE49-F238E27FC236}">
              <a16:creationId xmlns:a16="http://schemas.microsoft.com/office/drawing/2014/main" id="{3A3BC2D0-CA0E-437A-8346-C47651E0508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971" name="PoljeZBesedilom 2">
          <a:extLst>
            <a:ext uri="{FF2B5EF4-FFF2-40B4-BE49-F238E27FC236}">
              <a16:creationId xmlns:a16="http://schemas.microsoft.com/office/drawing/2014/main" id="{E4C377F9-53E7-4C75-9886-716E1A0F1D4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972" name="PoljeZBesedilom 2">
          <a:extLst>
            <a:ext uri="{FF2B5EF4-FFF2-40B4-BE49-F238E27FC236}">
              <a16:creationId xmlns:a16="http://schemas.microsoft.com/office/drawing/2014/main" id="{AF9EA777-BB56-4491-B565-020713BE21C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973" name="PoljeZBesedilom 2">
          <a:extLst>
            <a:ext uri="{FF2B5EF4-FFF2-40B4-BE49-F238E27FC236}">
              <a16:creationId xmlns:a16="http://schemas.microsoft.com/office/drawing/2014/main" id="{1F18F914-3116-471F-A1EB-6E57F1A5F55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974" name="PoljeZBesedilom 2">
          <a:extLst>
            <a:ext uri="{FF2B5EF4-FFF2-40B4-BE49-F238E27FC236}">
              <a16:creationId xmlns:a16="http://schemas.microsoft.com/office/drawing/2014/main" id="{08D5429F-4C78-4D34-9094-DB36713099A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975" name="PoljeZBesedilom 3974">
          <a:extLst>
            <a:ext uri="{FF2B5EF4-FFF2-40B4-BE49-F238E27FC236}">
              <a16:creationId xmlns:a16="http://schemas.microsoft.com/office/drawing/2014/main" id="{2F02B9C2-2863-443F-B640-5A8B588AB99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976" name="PoljeZBesedilom 2">
          <a:extLst>
            <a:ext uri="{FF2B5EF4-FFF2-40B4-BE49-F238E27FC236}">
              <a16:creationId xmlns:a16="http://schemas.microsoft.com/office/drawing/2014/main" id="{3FA4D836-C4C9-4E02-AC68-DE8FFF8BDF2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977" name="PoljeZBesedilom 2">
          <a:extLst>
            <a:ext uri="{FF2B5EF4-FFF2-40B4-BE49-F238E27FC236}">
              <a16:creationId xmlns:a16="http://schemas.microsoft.com/office/drawing/2014/main" id="{E90937CD-8B3B-42B5-80E1-C9492207EB0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978" name="PoljeZBesedilom 2">
          <a:extLst>
            <a:ext uri="{FF2B5EF4-FFF2-40B4-BE49-F238E27FC236}">
              <a16:creationId xmlns:a16="http://schemas.microsoft.com/office/drawing/2014/main" id="{8C8A6971-25C6-49FC-A1FD-E37E7CCC9E4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3979" name="PoljeZBesedilom 2">
          <a:extLst>
            <a:ext uri="{FF2B5EF4-FFF2-40B4-BE49-F238E27FC236}">
              <a16:creationId xmlns:a16="http://schemas.microsoft.com/office/drawing/2014/main" id="{0524EE1D-9CE2-453A-9BC8-928D90E6FD6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980" name="PoljeZBesedilom 2">
          <a:extLst>
            <a:ext uri="{FF2B5EF4-FFF2-40B4-BE49-F238E27FC236}">
              <a16:creationId xmlns:a16="http://schemas.microsoft.com/office/drawing/2014/main" id="{D09C9C4C-BC84-425B-AACC-02A1E20C815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981" name="PoljeZBesedilom 3980">
          <a:extLst>
            <a:ext uri="{FF2B5EF4-FFF2-40B4-BE49-F238E27FC236}">
              <a16:creationId xmlns:a16="http://schemas.microsoft.com/office/drawing/2014/main" id="{B7963107-8322-47B5-BA1B-701060AC161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982" name="PoljeZBesedilom 2">
          <a:extLst>
            <a:ext uri="{FF2B5EF4-FFF2-40B4-BE49-F238E27FC236}">
              <a16:creationId xmlns:a16="http://schemas.microsoft.com/office/drawing/2014/main" id="{8C5050CC-5786-4EB9-8A00-01B5F51AD3A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983" name="PoljeZBesedilom 2">
          <a:extLst>
            <a:ext uri="{FF2B5EF4-FFF2-40B4-BE49-F238E27FC236}">
              <a16:creationId xmlns:a16="http://schemas.microsoft.com/office/drawing/2014/main" id="{E5796C67-E3BB-4E3C-BA2D-1D1A08430BF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984" name="PoljeZBesedilom 2">
          <a:extLst>
            <a:ext uri="{FF2B5EF4-FFF2-40B4-BE49-F238E27FC236}">
              <a16:creationId xmlns:a16="http://schemas.microsoft.com/office/drawing/2014/main" id="{0917BFCE-1F52-4A5D-86B8-BBBB37180E5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985" name="PoljeZBesedilom 2">
          <a:extLst>
            <a:ext uri="{FF2B5EF4-FFF2-40B4-BE49-F238E27FC236}">
              <a16:creationId xmlns:a16="http://schemas.microsoft.com/office/drawing/2014/main" id="{694A69EF-E01B-42D8-857A-669CEDF9786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986" name="PoljeZBesedilom 2">
          <a:extLst>
            <a:ext uri="{FF2B5EF4-FFF2-40B4-BE49-F238E27FC236}">
              <a16:creationId xmlns:a16="http://schemas.microsoft.com/office/drawing/2014/main" id="{B1115604-664E-4AC3-ACAF-ABC04B18FEA4}"/>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987" name="PoljeZBesedilom 3986">
          <a:extLst>
            <a:ext uri="{FF2B5EF4-FFF2-40B4-BE49-F238E27FC236}">
              <a16:creationId xmlns:a16="http://schemas.microsoft.com/office/drawing/2014/main" id="{4E064EC8-765F-478D-8C83-CB122CE1193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988" name="PoljeZBesedilom 2">
          <a:extLst>
            <a:ext uri="{FF2B5EF4-FFF2-40B4-BE49-F238E27FC236}">
              <a16:creationId xmlns:a16="http://schemas.microsoft.com/office/drawing/2014/main" id="{AE5974E2-6A62-4DA3-8FBD-508B1D3CB74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989" name="PoljeZBesedilom 2">
          <a:extLst>
            <a:ext uri="{FF2B5EF4-FFF2-40B4-BE49-F238E27FC236}">
              <a16:creationId xmlns:a16="http://schemas.microsoft.com/office/drawing/2014/main" id="{4BB8B4D8-9F0E-4AC3-B4DF-1BB57D5EA7C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990" name="PoljeZBesedilom 2">
          <a:extLst>
            <a:ext uri="{FF2B5EF4-FFF2-40B4-BE49-F238E27FC236}">
              <a16:creationId xmlns:a16="http://schemas.microsoft.com/office/drawing/2014/main" id="{4F1FFA8C-FAAE-4A7A-9AC4-2AC3071E70B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3991" name="PoljeZBesedilom 2">
          <a:extLst>
            <a:ext uri="{FF2B5EF4-FFF2-40B4-BE49-F238E27FC236}">
              <a16:creationId xmlns:a16="http://schemas.microsoft.com/office/drawing/2014/main" id="{E807BDC2-4C75-47D2-8455-6F64C5AF167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992" name="PoljeZBesedilom 3991">
          <a:extLst>
            <a:ext uri="{FF2B5EF4-FFF2-40B4-BE49-F238E27FC236}">
              <a16:creationId xmlns:a16="http://schemas.microsoft.com/office/drawing/2014/main" id="{ACD2923F-5F51-4E30-9557-DF9EEE448657}"/>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993" name="PoljeZBesedilom 2">
          <a:extLst>
            <a:ext uri="{FF2B5EF4-FFF2-40B4-BE49-F238E27FC236}">
              <a16:creationId xmlns:a16="http://schemas.microsoft.com/office/drawing/2014/main" id="{67F5D7EB-A285-4A19-A22C-C1DA4E5978D4}"/>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994" name="PoljeZBesedilom 2">
          <a:extLst>
            <a:ext uri="{FF2B5EF4-FFF2-40B4-BE49-F238E27FC236}">
              <a16:creationId xmlns:a16="http://schemas.microsoft.com/office/drawing/2014/main" id="{70BD841D-207C-49D2-8D3D-80455BF5586A}"/>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995" name="PoljeZBesedilom 2">
          <a:extLst>
            <a:ext uri="{FF2B5EF4-FFF2-40B4-BE49-F238E27FC236}">
              <a16:creationId xmlns:a16="http://schemas.microsoft.com/office/drawing/2014/main" id="{267D8513-9EBD-44AE-A0A9-62FC487A527D}"/>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3996" name="PoljeZBesedilom 2">
          <a:extLst>
            <a:ext uri="{FF2B5EF4-FFF2-40B4-BE49-F238E27FC236}">
              <a16:creationId xmlns:a16="http://schemas.microsoft.com/office/drawing/2014/main" id="{C7A41353-9E98-43EA-ADD8-2378588A4252}"/>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997" name="PoljeZBesedilom 2">
          <a:extLst>
            <a:ext uri="{FF2B5EF4-FFF2-40B4-BE49-F238E27FC236}">
              <a16:creationId xmlns:a16="http://schemas.microsoft.com/office/drawing/2014/main" id="{D2BD7F5B-9E5E-4596-B716-FCDE075B7EB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998" name="PoljeZBesedilom 3997">
          <a:extLst>
            <a:ext uri="{FF2B5EF4-FFF2-40B4-BE49-F238E27FC236}">
              <a16:creationId xmlns:a16="http://schemas.microsoft.com/office/drawing/2014/main" id="{17415474-035F-41FA-8E50-D07FF0436BB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3999" name="PoljeZBesedilom 2">
          <a:extLst>
            <a:ext uri="{FF2B5EF4-FFF2-40B4-BE49-F238E27FC236}">
              <a16:creationId xmlns:a16="http://schemas.microsoft.com/office/drawing/2014/main" id="{E9A78B66-48A0-468E-9BCE-9A80D0A6228B}"/>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000" name="PoljeZBesedilom 2">
          <a:extLst>
            <a:ext uri="{FF2B5EF4-FFF2-40B4-BE49-F238E27FC236}">
              <a16:creationId xmlns:a16="http://schemas.microsoft.com/office/drawing/2014/main" id="{CFB4C27D-378D-4D93-B8BF-38A05093C9DE}"/>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001" name="PoljeZBesedilom 2">
          <a:extLst>
            <a:ext uri="{FF2B5EF4-FFF2-40B4-BE49-F238E27FC236}">
              <a16:creationId xmlns:a16="http://schemas.microsoft.com/office/drawing/2014/main" id="{E98D50A8-1DCB-4E7C-9203-27F314AD74DA}"/>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002" name="PoljeZBesedilom 2">
          <a:extLst>
            <a:ext uri="{FF2B5EF4-FFF2-40B4-BE49-F238E27FC236}">
              <a16:creationId xmlns:a16="http://schemas.microsoft.com/office/drawing/2014/main" id="{D7F16273-5472-49F3-8DDD-F6096B38269C}"/>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003" name="PoljeZBesedilom 2">
          <a:extLst>
            <a:ext uri="{FF2B5EF4-FFF2-40B4-BE49-F238E27FC236}">
              <a16:creationId xmlns:a16="http://schemas.microsoft.com/office/drawing/2014/main" id="{1D6C90F7-EDA5-4401-AB1C-6D409850A58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004" name="PoljeZBesedilom 4003">
          <a:extLst>
            <a:ext uri="{FF2B5EF4-FFF2-40B4-BE49-F238E27FC236}">
              <a16:creationId xmlns:a16="http://schemas.microsoft.com/office/drawing/2014/main" id="{2B3065F1-DC46-4D64-861A-47AA56137DA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005" name="PoljeZBesedilom 2">
          <a:extLst>
            <a:ext uri="{FF2B5EF4-FFF2-40B4-BE49-F238E27FC236}">
              <a16:creationId xmlns:a16="http://schemas.microsoft.com/office/drawing/2014/main" id="{2620D58D-6FE6-4B66-9167-9243488F982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006" name="PoljeZBesedilom 2">
          <a:extLst>
            <a:ext uri="{FF2B5EF4-FFF2-40B4-BE49-F238E27FC236}">
              <a16:creationId xmlns:a16="http://schemas.microsoft.com/office/drawing/2014/main" id="{7C6CD7BD-D2B7-425B-B590-45C1578149E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007" name="PoljeZBesedilom 2">
          <a:extLst>
            <a:ext uri="{FF2B5EF4-FFF2-40B4-BE49-F238E27FC236}">
              <a16:creationId xmlns:a16="http://schemas.microsoft.com/office/drawing/2014/main" id="{172F8664-19CD-4CDA-A049-0BF0E92F7F9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008" name="PoljeZBesedilom 2">
          <a:extLst>
            <a:ext uri="{FF2B5EF4-FFF2-40B4-BE49-F238E27FC236}">
              <a16:creationId xmlns:a16="http://schemas.microsoft.com/office/drawing/2014/main" id="{315206FE-8A91-46B2-891F-8148AB5F3B7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009" name="PoljeZBesedilom 2">
          <a:extLst>
            <a:ext uri="{FF2B5EF4-FFF2-40B4-BE49-F238E27FC236}">
              <a16:creationId xmlns:a16="http://schemas.microsoft.com/office/drawing/2014/main" id="{90A779C2-DB6D-44A7-BE17-594C946349A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010" name="PoljeZBesedilom 4009">
          <a:extLst>
            <a:ext uri="{FF2B5EF4-FFF2-40B4-BE49-F238E27FC236}">
              <a16:creationId xmlns:a16="http://schemas.microsoft.com/office/drawing/2014/main" id="{00E38A84-2A68-49EB-B1BD-8D866E3B486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011" name="PoljeZBesedilom 2">
          <a:extLst>
            <a:ext uri="{FF2B5EF4-FFF2-40B4-BE49-F238E27FC236}">
              <a16:creationId xmlns:a16="http://schemas.microsoft.com/office/drawing/2014/main" id="{133254BF-DECD-42D4-A00C-733CF2C759C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012" name="PoljeZBesedilom 2">
          <a:extLst>
            <a:ext uri="{FF2B5EF4-FFF2-40B4-BE49-F238E27FC236}">
              <a16:creationId xmlns:a16="http://schemas.microsoft.com/office/drawing/2014/main" id="{08758F4C-94EE-4A1F-8645-44AFA90BE17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013" name="PoljeZBesedilom 2">
          <a:extLst>
            <a:ext uri="{FF2B5EF4-FFF2-40B4-BE49-F238E27FC236}">
              <a16:creationId xmlns:a16="http://schemas.microsoft.com/office/drawing/2014/main" id="{C7E660CE-24E1-4F5D-AB8C-78F4EFF2EEF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014" name="PoljeZBesedilom 2">
          <a:extLst>
            <a:ext uri="{FF2B5EF4-FFF2-40B4-BE49-F238E27FC236}">
              <a16:creationId xmlns:a16="http://schemas.microsoft.com/office/drawing/2014/main" id="{96915D74-C465-46EE-B9DB-9E3E61EEC50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015" name="PoljeZBesedilom 2">
          <a:extLst>
            <a:ext uri="{FF2B5EF4-FFF2-40B4-BE49-F238E27FC236}">
              <a16:creationId xmlns:a16="http://schemas.microsoft.com/office/drawing/2014/main" id="{1A4F976A-8B24-4766-9D4C-656DB327CFE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016" name="PoljeZBesedilom 4015">
          <a:extLst>
            <a:ext uri="{FF2B5EF4-FFF2-40B4-BE49-F238E27FC236}">
              <a16:creationId xmlns:a16="http://schemas.microsoft.com/office/drawing/2014/main" id="{1A3DD311-BA2B-466D-B2FB-0F5762FD4CA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017" name="PoljeZBesedilom 2">
          <a:extLst>
            <a:ext uri="{FF2B5EF4-FFF2-40B4-BE49-F238E27FC236}">
              <a16:creationId xmlns:a16="http://schemas.microsoft.com/office/drawing/2014/main" id="{026FA29D-00EA-4A57-AA7E-64D2E7EB1DF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018" name="PoljeZBesedilom 2">
          <a:extLst>
            <a:ext uri="{FF2B5EF4-FFF2-40B4-BE49-F238E27FC236}">
              <a16:creationId xmlns:a16="http://schemas.microsoft.com/office/drawing/2014/main" id="{0E13F568-C037-4BEA-B488-A8852C86FA2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019" name="PoljeZBesedilom 2">
          <a:extLst>
            <a:ext uri="{FF2B5EF4-FFF2-40B4-BE49-F238E27FC236}">
              <a16:creationId xmlns:a16="http://schemas.microsoft.com/office/drawing/2014/main" id="{4DE5D5E0-6F2E-4D42-86CD-4D02D25DA76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020" name="PoljeZBesedilom 2">
          <a:extLst>
            <a:ext uri="{FF2B5EF4-FFF2-40B4-BE49-F238E27FC236}">
              <a16:creationId xmlns:a16="http://schemas.microsoft.com/office/drawing/2014/main" id="{922620B2-1975-4831-84E4-AB670B55FD2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021" name="PoljeZBesedilom 2">
          <a:extLst>
            <a:ext uri="{FF2B5EF4-FFF2-40B4-BE49-F238E27FC236}">
              <a16:creationId xmlns:a16="http://schemas.microsoft.com/office/drawing/2014/main" id="{2DFCFE01-FFA2-42C0-90E4-03123E20D4D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022" name="PoljeZBesedilom 4021">
          <a:extLst>
            <a:ext uri="{FF2B5EF4-FFF2-40B4-BE49-F238E27FC236}">
              <a16:creationId xmlns:a16="http://schemas.microsoft.com/office/drawing/2014/main" id="{1D4B73D3-358C-4428-8EF6-AB848A725C8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023" name="PoljeZBesedilom 2">
          <a:extLst>
            <a:ext uri="{FF2B5EF4-FFF2-40B4-BE49-F238E27FC236}">
              <a16:creationId xmlns:a16="http://schemas.microsoft.com/office/drawing/2014/main" id="{CA7CA23F-E4DE-435F-BB10-8214491D9056}"/>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024" name="PoljeZBesedilom 2">
          <a:extLst>
            <a:ext uri="{FF2B5EF4-FFF2-40B4-BE49-F238E27FC236}">
              <a16:creationId xmlns:a16="http://schemas.microsoft.com/office/drawing/2014/main" id="{B4972220-1AAD-468E-AE0A-8C255B008D1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025" name="PoljeZBesedilom 2">
          <a:extLst>
            <a:ext uri="{FF2B5EF4-FFF2-40B4-BE49-F238E27FC236}">
              <a16:creationId xmlns:a16="http://schemas.microsoft.com/office/drawing/2014/main" id="{E89BEB2F-0DF3-4023-B725-0AE3AF5CE97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026" name="PoljeZBesedilom 2">
          <a:extLst>
            <a:ext uri="{FF2B5EF4-FFF2-40B4-BE49-F238E27FC236}">
              <a16:creationId xmlns:a16="http://schemas.microsoft.com/office/drawing/2014/main" id="{9ACC1DA4-9D11-446D-B6BE-54D852576C6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027" name="PoljeZBesedilom 4026">
          <a:extLst>
            <a:ext uri="{FF2B5EF4-FFF2-40B4-BE49-F238E27FC236}">
              <a16:creationId xmlns:a16="http://schemas.microsoft.com/office/drawing/2014/main" id="{DBE15BDC-3C73-4420-AE60-388D7F48ABC9}"/>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028" name="PoljeZBesedilom 2">
          <a:extLst>
            <a:ext uri="{FF2B5EF4-FFF2-40B4-BE49-F238E27FC236}">
              <a16:creationId xmlns:a16="http://schemas.microsoft.com/office/drawing/2014/main" id="{9837DF0A-598F-4FE5-B875-B9B9136270F3}"/>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029" name="PoljeZBesedilom 2">
          <a:extLst>
            <a:ext uri="{FF2B5EF4-FFF2-40B4-BE49-F238E27FC236}">
              <a16:creationId xmlns:a16="http://schemas.microsoft.com/office/drawing/2014/main" id="{9E4129E7-0AEB-4E7D-A621-BFA2882F934C}"/>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030" name="PoljeZBesedilom 2">
          <a:extLst>
            <a:ext uri="{FF2B5EF4-FFF2-40B4-BE49-F238E27FC236}">
              <a16:creationId xmlns:a16="http://schemas.microsoft.com/office/drawing/2014/main" id="{896C4C94-62EA-434F-AF19-4758606DB141}"/>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031" name="PoljeZBesedilom 2">
          <a:extLst>
            <a:ext uri="{FF2B5EF4-FFF2-40B4-BE49-F238E27FC236}">
              <a16:creationId xmlns:a16="http://schemas.microsoft.com/office/drawing/2014/main" id="{93BA1F80-8297-4055-B0FE-08B69123BA40}"/>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32" name="PoljeZBesedilom 2">
          <a:extLst>
            <a:ext uri="{FF2B5EF4-FFF2-40B4-BE49-F238E27FC236}">
              <a16:creationId xmlns:a16="http://schemas.microsoft.com/office/drawing/2014/main" id="{894C9C96-0C3D-45A7-8F4E-DC426310A90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33" name="PoljeZBesedilom 4032">
          <a:extLst>
            <a:ext uri="{FF2B5EF4-FFF2-40B4-BE49-F238E27FC236}">
              <a16:creationId xmlns:a16="http://schemas.microsoft.com/office/drawing/2014/main" id="{2D9E34DC-5D44-4BF6-8961-BF2DD2F790E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34" name="PoljeZBesedilom 2">
          <a:extLst>
            <a:ext uri="{FF2B5EF4-FFF2-40B4-BE49-F238E27FC236}">
              <a16:creationId xmlns:a16="http://schemas.microsoft.com/office/drawing/2014/main" id="{7327601A-8AFC-42A1-9FF3-2F3996A408C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35" name="PoljeZBesedilom 2">
          <a:extLst>
            <a:ext uri="{FF2B5EF4-FFF2-40B4-BE49-F238E27FC236}">
              <a16:creationId xmlns:a16="http://schemas.microsoft.com/office/drawing/2014/main" id="{87CD091B-DB27-4DFD-A202-E8FFA1DEEB5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36" name="PoljeZBesedilom 2">
          <a:extLst>
            <a:ext uri="{FF2B5EF4-FFF2-40B4-BE49-F238E27FC236}">
              <a16:creationId xmlns:a16="http://schemas.microsoft.com/office/drawing/2014/main" id="{4300CBC4-D757-4DD4-BB8D-7CB1BA4D911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37" name="PoljeZBesedilom 2">
          <a:extLst>
            <a:ext uri="{FF2B5EF4-FFF2-40B4-BE49-F238E27FC236}">
              <a16:creationId xmlns:a16="http://schemas.microsoft.com/office/drawing/2014/main" id="{8242CF05-749E-4E52-BD89-9064664F7CC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38" name="PoljeZBesedilom 2">
          <a:extLst>
            <a:ext uri="{FF2B5EF4-FFF2-40B4-BE49-F238E27FC236}">
              <a16:creationId xmlns:a16="http://schemas.microsoft.com/office/drawing/2014/main" id="{63DB744D-581C-403D-8F7A-3269C8A93D6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39" name="PoljeZBesedilom 4038">
          <a:extLst>
            <a:ext uri="{FF2B5EF4-FFF2-40B4-BE49-F238E27FC236}">
              <a16:creationId xmlns:a16="http://schemas.microsoft.com/office/drawing/2014/main" id="{A3D6A167-4A99-41E3-A495-77F5A15B9F4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40" name="PoljeZBesedilom 2">
          <a:extLst>
            <a:ext uri="{FF2B5EF4-FFF2-40B4-BE49-F238E27FC236}">
              <a16:creationId xmlns:a16="http://schemas.microsoft.com/office/drawing/2014/main" id="{65D254D6-D2FF-4793-A423-DEFC6B894E3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41" name="PoljeZBesedilom 2">
          <a:extLst>
            <a:ext uri="{FF2B5EF4-FFF2-40B4-BE49-F238E27FC236}">
              <a16:creationId xmlns:a16="http://schemas.microsoft.com/office/drawing/2014/main" id="{FB1BB643-07C8-4419-9D3C-D138CB0B405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42" name="PoljeZBesedilom 2">
          <a:extLst>
            <a:ext uri="{FF2B5EF4-FFF2-40B4-BE49-F238E27FC236}">
              <a16:creationId xmlns:a16="http://schemas.microsoft.com/office/drawing/2014/main" id="{50EB0064-B37D-4DD3-9586-40FC05149FC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43" name="PoljeZBesedilom 2">
          <a:extLst>
            <a:ext uri="{FF2B5EF4-FFF2-40B4-BE49-F238E27FC236}">
              <a16:creationId xmlns:a16="http://schemas.microsoft.com/office/drawing/2014/main" id="{BE087B2D-F301-42E0-AB7D-604731241FA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44" name="PoljeZBesedilom 2">
          <a:extLst>
            <a:ext uri="{FF2B5EF4-FFF2-40B4-BE49-F238E27FC236}">
              <a16:creationId xmlns:a16="http://schemas.microsoft.com/office/drawing/2014/main" id="{9BBA6EE7-1050-4D4B-B676-AB2019A4B12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45" name="PoljeZBesedilom 4044">
          <a:extLst>
            <a:ext uri="{FF2B5EF4-FFF2-40B4-BE49-F238E27FC236}">
              <a16:creationId xmlns:a16="http://schemas.microsoft.com/office/drawing/2014/main" id="{B72F39F1-A730-4A0B-8BDB-20C17625C67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46" name="PoljeZBesedilom 2">
          <a:extLst>
            <a:ext uri="{FF2B5EF4-FFF2-40B4-BE49-F238E27FC236}">
              <a16:creationId xmlns:a16="http://schemas.microsoft.com/office/drawing/2014/main" id="{4E099CBC-3DE5-48FC-A649-846AC832CD4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47" name="PoljeZBesedilom 2">
          <a:extLst>
            <a:ext uri="{FF2B5EF4-FFF2-40B4-BE49-F238E27FC236}">
              <a16:creationId xmlns:a16="http://schemas.microsoft.com/office/drawing/2014/main" id="{274E2828-D120-4012-ABD5-5D3C844D88B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48" name="PoljeZBesedilom 2">
          <a:extLst>
            <a:ext uri="{FF2B5EF4-FFF2-40B4-BE49-F238E27FC236}">
              <a16:creationId xmlns:a16="http://schemas.microsoft.com/office/drawing/2014/main" id="{5ACC6650-7847-4C13-A601-1AD6FFD4948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49" name="PoljeZBesedilom 2">
          <a:extLst>
            <a:ext uri="{FF2B5EF4-FFF2-40B4-BE49-F238E27FC236}">
              <a16:creationId xmlns:a16="http://schemas.microsoft.com/office/drawing/2014/main" id="{2CA2534A-2C8F-48F3-AB77-49619B8D392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50" name="PoljeZBesedilom 2">
          <a:extLst>
            <a:ext uri="{FF2B5EF4-FFF2-40B4-BE49-F238E27FC236}">
              <a16:creationId xmlns:a16="http://schemas.microsoft.com/office/drawing/2014/main" id="{F8BF561C-9D65-49A3-BFE4-38E745EB094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51" name="PoljeZBesedilom 4050">
          <a:extLst>
            <a:ext uri="{FF2B5EF4-FFF2-40B4-BE49-F238E27FC236}">
              <a16:creationId xmlns:a16="http://schemas.microsoft.com/office/drawing/2014/main" id="{08FA60D3-A263-49D9-827A-9C272594D0B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52" name="PoljeZBesedilom 2">
          <a:extLst>
            <a:ext uri="{FF2B5EF4-FFF2-40B4-BE49-F238E27FC236}">
              <a16:creationId xmlns:a16="http://schemas.microsoft.com/office/drawing/2014/main" id="{F6546AC2-76B8-4B3B-8A12-382FBC5A376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53" name="PoljeZBesedilom 2">
          <a:extLst>
            <a:ext uri="{FF2B5EF4-FFF2-40B4-BE49-F238E27FC236}">
              <a16:creationId xmlns:a16="http://schemas.microsoft.com/office/drawing/2014/main" id="{34F11782-4315-44B4-800C-E3D8A1BE767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54" name="PoljeZBesedilom 2">
          <a:extLst>
            <a:ext uri="{FF2B5EF4-FFF2-40B4-BE49-F238E27FC236}">
              <a16:creationId xmlns:a16="http://schemas.microsoft.com/office/drawing/2014/main" id="{A63DFE99-374C-45D6-A3A7-2C567BCE626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55" name="PoljeZBesedilom 2">
          <a:extLst>
            <a:ext uri="{FF2B5EF4-FFF2-40B4-BE49-F238E27FC236}">
              <a16:creationId xmlns:a16="http://schemas.microsoft.com/office/drawing/2014/main" id="{1D7D5045-0D77-42E6-A5E0-7CFFAD2EE6F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56" name="PoljeZBesedilom 2">
          <a:extLst>
            <a:ext uri="{FF2B5EF4-FFF2-40B4-BE49-F238E27FC236}">
              <a16:creationId xmlns:a16="http://schemas.microsoft.com/office/drawing/2014/main" id="{647A4CCF-9A37-4330-B093-7D56D99BA75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57" name="PoljeZBesedilom 4056">
          <a:extLst>
            <a:ext uri="{FF2B5EF4-FFF2-40B4-BE49-F238E27FC236}">
              <a16:creationId xmlns:a16="http://schemas.microsoft.com/office/drawing/2014/main" id="{D0FA7794-1811-487E-8804-085E6096DDB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58" name="PoljeZBesedilom 2">
          <a:extLst>
            <a:ext uri="{FF2B5EF4-FFF2-40B4-BE49-F238E27FC236}">
              <a16:creationId xmlns:a16="http://schemas.microsoft.com/office/drawing/2014/main" id="{1D17E822-1FDA-4E7A-AC4F-1F64CFC2297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59" name="PoljeZBesedilom 2">
          <a:extLst>
            <a:ext uri="{FF2B5EF4-FFF2-40B4-BE49-F238E27FC236}">
              <a16:creationId xmlns:a16="http://schemas.microsoft.com/office/drawing/2014/main" id="{307072CB-6585-464D-BF7D-77B75179B5C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60" name="PoljeZBesedilom 2">
          <a:extLst>
            <a:ext uri="{FF2B5EF4-FFF2-40B4-BE49-F238E27FC236}">
              <a16:creationId xmlns:a16="http://schemas.microsoft.com/office/drawing/2014/main" id="{FAD4448A-2EFF-40AB-8FD1-D6C9F39AFD3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61" name="PoljeZBesedilom 2">
          <a:extLst>
            <a:ext uri="{FF2B5EF4-FFF2-40B4-BE49-F238E27FC236}">
              <a16:creationId xmlns:a16="http://schemas.microsoft.com/office/drawing/2014/main" id="{471AD501-E559-43A8-B487-D9F30143CDA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62" name="PoljeZBesedilom 2">
          <a:extLst>
            <a:ext uri="{FF2B5EF4-FFF2-40B4-BE49-F238E27FC236}">
              <a16:creationId xmlns:a16="http://schemas.microsoft.com/office/drawing/2014/main" id="{F90C6B9C-63A0-475A-B890-21010C02A01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63" name="PoljeZBesedilom 4062">
          <a:extLst>
            <a:ext uri="{FF2B5EF4-FFF2-40B4-BE49-F238E27FC236}">
              <a16:creationId xmlns:a16="http://schemas.microsoft.com/office/drawing/2014/main" id="{864B4F5D-ABB2-4414-A5FA-01DF0EABEB2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64" name="PoljeZBesedilom 2">
          <a:extLst>
            <a:ext uri="{FF2B5EF4-FFF2-40B4-BE49-F238E27FC236}">
              <a16:creationId xmlns:a16="http://schemas.microsoft.com/office/drawing/2014/main" id="{2ED33454-960E-4DDA-AF74-1654A1A489B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65" name="PoljeZBesedilom 2">
          <a:extLst>
            <a:ext uri="{FF2B5EF4-FFF2-40B4-BE49-F238E27FC236}">
              <a16:creationId xmlns:a16="http://schemas.microsoft.com/office/drawing/2014/main" id="{470E35EF-7211-476D-876E-D68203D143B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66" name="PoljeZBesedilom 2">
          <a:extLst>
            <a:ext uri="{FF2B5EF4-FFF2-40B4-BE49-F238E27FC236}">
              <a16:creationId xmlns:a16="http://schemas.microsoft.com/office/drawing/2014/main" id="{04510370-1D58-4B5B-B997-FF263B5826E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67" name="PoljeZBesedilom 2">
          <a:extLst>
            <a:ext uri="{FF2B5EF4-FFF2-40B4-BE49-F238E27FC236}">
              <a16:creationId xmlns:a16="http://schemas.microsoft.com/office/drawing/2014/main" id="{7B56C0D2-FD10-451B-B09C-FDBA7FB8219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068" name="PoljeZBesedilom 2">
          <a:extLst>
            <a:ext uri="{FF2B5EF4-FFF2-40B4-BE49-F238E27FC236}">
              <a16:creationId xmlns:a16="http://schemas.microsoft.com/office/drawing/2014/main" id="{E3989AE6-F87F-415D-96CC-D690ECC8B3A9}"/>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069" name="PoljeZBesedilom 4068">
          <a:extLst>
            <a:ext uri="{FF2B5EF4-FFF2-40B4-BE49-F238E27FC236}">
              <a16:creationId xmlns:a16="http://schemas.microsoft.com/office/drawing/2014/main" id="{29A3EBDE-3380-4131-886C-0828C11F10D5}"/>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070" name="PoljeZBesedilom 2">
          <a:extLst>
            <a:ext uri="{FF2B5EF4-FFF2-40B4-BE49-F238E27FC236}">
              <a16:creationId xmlns:a16="http://schemas.microsoft.com/office/drawing/2014/main" id="{90CBE4D7-B45A-4F40-9C91-5ADEDB9B09BB}"/>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071" name="PoljeZBesedilom 2">
          <a:extLst>
            <a:ext uri="{FF2B5EF4-FFF2-40B4-BE49-F238E27FC236}">
              <a16:creationId xmlns:a16="http://schemas.microsoft.com/office/drawing/2014/main" id="{40D1F058-16BA-48EB-897F-3C823FC66BA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072" name="PoljeZBesedilom 2">
          <a:extLst>
            <a:ext uri="{FF2B5EF4-FFF2-40B4-BE49-F238E27FC236}">
              <a16:creationId xmlns:a16="http://schemas.microsoft.com/office/drawing/2014/main" id="{6875EE2E-D171-4412-A0FC-9F19F593F70C}"/>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073" name="PoljeZBesedilom 2">
          <a:extLst>
            <a:ext uri="{FF2B5EF4-FFF2-40B4-BE49-F238E27FC236}">
              <a16:creationId xmlns:a16="http://schemas.microsoft.com/office/drawing/2014/main" id="{52BA275B-4920-4A9D-A724-2460D2BFCA2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74" name="PoljeZBesedilom 2">
          <a:extLst>
            <a:ext uri="{FF2B5EF4-FFF2-40B4-BE49-F238E27FC236}">
              <a16:creationId xmlns:a16="http://schemas.microsoft.com/office/drawing/2014/main" id="{E4D1A44D-1E98-4CB3-9786-3AA2DC9A2D2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75" name="PoljeZBesedilom 4074">
          <a:extLst>
            <a:ext uri="{FF2B5EF4-FFF2-40B4-BE49-F238E27FC236}">
              <a16:creationId xmlns:a16="http://schemas.microsoft.com/office/drawing/2014/main" id="{D3882945-C642-4ED7-AF20-304D10342CE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76" name="PoljeZBesedilom 2">
          <a:extLst>
            <a:ext uri="{FF2B5EF4-FFF2-40B4-BE49-F238E27FC236}">
              <a16:creationId xmlns:a16="http://schemas.microsoft.com/office/drawing/2014/main" id="{7752D3A1-648D-4CCC-87AA-955A4485064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77" name="PoljeZBesedilom 2">
          <a:extLst>
            <a:ext uri="{FF2B5EF4-FFF2-40B4-BE49-F238E27FC236}">
              <a16:creationId xmlns:a16="http://schemas.microsoft.com/office/drawing/2014/main" id="{8D92FCE9-CB67-46EC-9682-FBACD90E5E3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78" name="PoljeZBesedilom 2">
          <a:extLst>
            <a:ext uri="{FF2B5EF4-FFF2-40B4-BE49-F238E27FC236}">
              <a16:creationId xmlns:a16="http://schemas.microsoft.com/office/drawing/2014/main" id="{2737CFF5-A179-4BA3-8B64-A1DC46EC2EA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79" name="PoljeZBesedilom 2">
          <a:extLst>
            <a:ext uri="{FF2B5EF4-FFF2-40B4-BE49-F238E27FC236}">
              <a16:creationId xmlns:a16="http://schemas.microsoft.com/office/drawing/2014/main" id="{5AA58F02-050B-4E48-934E-B364DB6DCC6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80" name="PoljeZBesedilom 2">
          <a:extLst>
            <a:ext uri="{FF2B5EF4-FFF2-40B4-BE49-F238E27FC236}">
              <a16:creationId xmlns:a16="http://schemas.microsoft.com/office/drawing/2014/main" id="{FCEAFFC7-238F-400D-9DF7-6F602EFEA73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81" name="PoljeZBesedilom 4080">
          <a:extLst>
            <a:ext uri="{FF2B5EF4-FFF2-40B4-BE49-F238E27FC236}">
              <a16:creationId xmlns:a16="http://schemas.microsoft.com/office/drawing/2014/main" id="{504DF411-3CDD-499C-AF8A-62365D2F3B9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82" name="PoljeZBesedilom 2">
          <a:extLst>
            <a:ext uri="{FF2B5EF4-FFF2-40B4-BE49-F238E27FC236}">
              <a16:creationId xmlns:a16="http://schemas.microsoft.com/office/drawing/2014/main" id="{DBB1F972-17E9-4D05-9C38-84D0481A932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83" name="PoljeZBesedilom 2">
          <a:extLst>
            <a:ext uri="{FF2B5EF4-FFF2-40B4-BE49-F238E27FC236}">
              <a16:creationId xmlns:a16="http://schemas.microsoft.com/office/drawing/2014/main" id="{F507F99A-3BC8-4E16-8B61-0C38C872961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84" name="PoljeZBesedilom 2">
          <a:extLst>
            <a:ext uri="{FF2B5EF4-FFF2-40B4-BE49-F238E27FC236}">
              <a16:creationId xmlns:a16="http://schemas.microsoft.com/office/drawing/2014/main" id="{5C213323-32BC-4306-9D70-85E62CBF64B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085" name="PoljeZBesedilom 2">
          <a:extLst>
            <a:ext uri="{FF2B5EF4-FFF2-40B4-BE49-F238E27FC236}">
              <a16:creationId xmlns:a16="http://schemas.microsoft.com/office/drawing/2014/main" id="{C0E9058E-6A5E-4147-A76C-18AF82C1BBD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086" name="PoljeZBesedilom 2">
          <a:extLst>
            <a:ext uri="{FF2B5EF4-FFF2-40B4-BE49-F238E27FC236}">
              <a16:creationId xmlns:a16="http://schemas.microsoft.com/office/drawing/2014/main" id="{F681F025-797B-48CA-85C0-0781268723DD}"/>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087" name="PoljeZBesedilom 4086">
          <a:extLst>
            <a:ext uri="{FF2B5EF4-FFF2-40B4-BE49-F238E27FC236}">
              <a16:creationId xmlns:a16="http://schemas.microsoft.com/office/drawing/2014/main" id="{1C06B109-32B1-408D-92A6-44855CEBEBCC}"/>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088" name="PoljeZBesedilom 2">
          <a:extLst>
            <a:ext uri="{FF2B5EF4-FFF2-40B4-BE49-F238E27FC236}">
              <a16:creationId xmlns:a16="http://schemas.microsoft.com/office/drawing/2014/main" id="{590EF457-E92B-44EC-A998-C383BD89BDEC}"/>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089" name="PoljeZBesedilom 2">
          <a:extLst>
            <a:ext uri="{FF2B5EF4-FFF2-40B4-BE49-F238E27FC236}">
              <a16:creationId xmlns:a16="http://schemas.microsoft.com/office/drawing/2014/main" id="{63E02BE4-0FDD-461E-882B-DE526BC10946}"/>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090" name="PoljeZBesedilom 2">
          <a:extLst>
            <a:ext uri="{FF2B5EF4-FFF2-40B4-BE49-F238E27FC236}">
              <a16:creationId xmlns:a16="http://schemas.microsoft.com/office/drawing/2014/main" id="{0821C2ED-C134-4048-A9EA-40660309F5A0}"/>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091" name="PoljeZBesedilom 2">
          <a:extLst>
            <a:ext uri="{FF2B5EF4-FFF2-40B4-BE49-F238E27FC236}">
              <a16:creationId xmlns:a16="http://schemas.microsoft.com/office/drawing/2014/main" id="{A37BC521-539D-4437-BA4A-93F69DEADF65}"/>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092" name="PoljeZBesedilom 2">
          <a:extLst>
            <a:ext uri="{FF2B5EF4-FFF2-40B4-BE49-F238E27FC236}">
              <a16:creationId xmlns:a16="http://schemas.microsoft.com/office/drawing/2014/main" id="{9F0A0971-7A52-4F80-92FB-B642096DAE7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093" name="PoljeZBesedilom 4092">
          <a:extLst>
            <a:ext uri="{FF2B5EF4-FFF2-40B4-BE49-F238E27FC236}">
              <a16:creationId xmlns:a16="http://schemas.microsoft.com/office/drawing/2014/main" id="{EBD49F99-B262-4930-B5DA-C84034339414}"/>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094" name="PoljeZBesedilom 2">
          <a:extLst>
            <a:ext uri="{FF2B5EF4-FFF2-40B4-BE49-F238E27FC236}">
              <a16:creationId xmlns:a16="http://schemas.microsoft.com/office/drawing/2014/main" id="{E7F017A0-9801-4B6E-A88F-487D6C08ABD4}"/>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095" name="PoljeZBesedilom 2">
          <a:extLst>
            <a:ext uri="{FF2B5EF4-FFF2-40B4-BE49-F238E27FC236}">
              <a16:creationId xmlns:a16="http://schemas.microsoft.com/office/drawing/2014/main" id="{E0DC44DB-C7DC-419A-AC4B-8FB0AEDD1CF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096" name="PoljeZBesedilom 2">
          <a:extLst>
            <a:ext uri="{FF2B5EF4-FFF2-40B4-BE49-F238E27FC236}">
              <a16:creationId xmlns:a16="http://schemas.microsoft.com/office/drawing/2014/main" id="{F1E53E9E-5FD0-46A5-BA58-6734AE9F86D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097" name="PoljeZBesedilom 2">
          <a:extLst>
            <a:ext uri="{FF2B5EF4-FFF2-40B4-BE49-F238E27FC236}">
              <a16:creationId xmlns:a16="http://schemas.microsoft.com/office/drawing/2014/main" id="{F121C5E3-63DE-4EC2-8D3B-8E1E7BC7FDE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098" name="PoljeZBesedilom 4097">
          <a:extLst>
            <a:ext uri="{FF2B5EF4-FFF2-40B4-BE49-F238E27FC236}">
              <a16:creationId xmlns:a16="http://schemas.microsoft.com/office/drawing/2014/main" id="{27A9A681-ACC0-48DC-BE90-A74FEE2192EB}"/>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099" name="PoljeZBesedilom 2">
          <a:extLst>
            <a:ext uri="{FF2B5EF4-FFF2-40B4-BE49-F238E27FC236}">
              <a16:creationId xmlns:a16="http://schemas.microsoft.com/office/drawing/2014/main" id="{58C2E8EA-2DD1-4FA3-B506-EF1043357E8C}"/>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100" name="PoljeZBesedilom 2">
          <a:extLst>
            <a:ext uri="{FF2B5EF4-FFF2-40B4-BE49-F238E27FC236}">
              <a16:creationId xmlns:a16="http://schemas.microsoft.com/office/drawing/2014/main" id="{03919C76-401C-49FB-AED7-6DC80308FE51}"/>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101" name="PoljeZBesedilom 2">
          <a:extLst>
            <a:ext uri="{FF2B5EF4-FFF2-40B4-BE49-F238E27FC236}">
              <a16:creationId xmlns:a16="http://schemas.microsoft.com/office/drawing/2014/main" id="{89892638-C17F-4D41-B283-F45808645999}"/>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102" name="PoljeZBesedilom 2">
          <a:extLst>
            <a:ext uri="{FF2B5EF4-FFF2-40B4-BE49-F238E27FC236}">
              <a16:creationId xmlns:a16="http://schemas.microsoft.com/office/drawing/2014/main" id="{421FE730-81C9-4ECD-AE57-953E7C730893}"/>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103" name="PoljeZBesedilom 2">
          <a:extLst>
            <a:ext uri="{FF2B5EF4-FFF2-40B4-BE49-F238E27FC236}">
              <a16:creationId xmlns:a16="http://schemas.microsoft.com/office/drawing/2014/main" id="{D216CA0A-FECA-46FC-BFD1-088F5CA8B6B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104" name="PoljeZBesedilom 4103">
          <a:extLst>
            <a:ext uri="{FF2B5EF4-FFF2-40B4-BE49-F238E27FC236}">
              <a16:creationId xmlns:a16="http://schemas.microsoft.com/office/drawing/2014/main" id="{31DEEC6F-74C4-436D-96E6-5B19922B8EE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105" name="PoljeZBesedilom 2">
          <a:extLst>
            <a:ext uri="{FF2B5EF4-FFF2-40B4-BE49-F238E27FC236}">
              <a16:creationId xmlns:a16="http://schemas.microsoft.com/office/drawing/2014/main" id="{985405BA-DB00-42DE-867B-4BA8E5E7917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106" name="PoljeZBesedilom 2">
          <a:extLst>
            <a:ext uri="{FF2B5EF4-FFF2-40B4-BE49-F238E27FC236}">
              <a16:creationId xmlns:a16="http://schemas.microsoft.com/office/drawing/2014/main" id="{F857C662-2440-464C-B94E-FF2DD48958A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107" name="PoljeZBesedilom 2">
          <a:extLst>
            <a:ext uri="{FF2B5EF4-FFF2-40B4-BE49-F238E27FC236}">
              <a16:creationId xmlns:a16="http://schemas.microsoft.com/office/drawing/2014/main" id="{E3F36836-1869-41A7-8D78-1D54BEDBA656}"/>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108" name="PoljeZBesedilom 2">
          <a:extLst>
            <a:ext uri="{FF2B5EF4-FFF2-40B4-BE49-F238E27FC236}">
              <a16:creationId xmlns:a16="http://schemas.microsoft.com/office/drawing/2014/main" id="{5A7CE591-9F16-4342-8620-7B3B5BEE40B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109" name="PoljeZBesedilom 4108">
          <a:extLst>
            <a:ext uri="{FF2B5EF4-FFF2-40B4-BE49-F238E27FC236}">
              <a16:creationId xmlns:a16="http://schemas.microsoft.com/office/drawing/2014/main" id="{F19E8113-4869-4218-890C-5EBD390EF155}"/>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110" name="PoljeZBesedilom 2">
          <a:extLst>
            <a:ext uri="{FF2B5EF4-FFF2-40B4-BE49-F238E27FC236}">
              <a16:creationId xmlns:a16="http://schemas.microsoft.com/office/drawing/2014/main" id="{0EBA312D-E5EE-4897-8F60-467CD43E2E8F}"/>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111" name="PoljeZBesedilom 2">
          <a:extLst>
            <a:ext uri="{FF2B5EF4-FFF2-40B4-BE49-F238E27FC236}">
              <a16:creationId xmlns:a16="http://schemas.microsoft.com/office/drawing/2014/main" id="{F69BE3D3-CF23-4D51-B7E5-C876BBC02255}"/>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112" name="PoljeZBesedilom 2">
          <a:extLst>
            <a:ext uri="{FF2B5EF4-FFF2-40B4-BE49-F238E27FC236}">
              <a16:creationId xmlns:a16="http://schemas.microsoft.com/office/drawing/2014/main" id="{4D028E01-5BA3-4786-ABB1-DD492BE9C360}"/>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113" name="PoljeZBesedilom 2">
          <a:extLst>
            <a:ext uri="{FF2B5EF4-FFF2-40B4-BE49-F238E27FC236}">
              <a16:creationId xmlns:a16="http://schemas.microsoft.com/office/drawing/2014/main" id="{1DE9E7B2-CCA7-4C0C-A83C-A1C7C561EC89}"/>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14" name="PoljeZBesedilom 2">
          <a:extLst>
            <a:ext uri="{FF2B5EF4-FFF2-40B4-BE49-F238E27FC236}">
              <a16:creationId xmlns:a16="http://schemas.microsoft.com/office/drawing/2014/main" id="{DFEB5802-16F3-4291-9D38-8D3C229B15B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15" name="PoljeZBesedilom 4114">
          <a:extLst>
            <a:ext uri="{FF2B5EF4-FFF2-40B4-BE49-F238E27FC236}">
              <a16:creationId xmlns:a16="http://schemas.microsoft.com/office/drawing/2014/main" id="{285E7E6D-1E4C-430C-B116-4F0391C8778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16" name="PoljeZBesedilom 2">
          <a:extLst>
            <a:ext uri="{FF2B5EF4-FFF2-40B4-BE49-F238E27FC236}">
              <a16:creationId xmlns:a16="http://schemas.microsoft.com/office/drawing/2014/main" id="{062F527D-5210-44BB-95BA-7A5EA4C569C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17" name="PoljeZBesedilom 2">
          <a:extLst>
            <a:ext uri="{FF2B5EF4-FFF2-40B4-BE49-F238E27FC236}">
              <a16:creationId xmlns:a16="http://schemas.microsoft.com/office/drawing/2014/main" id="{705C4817-DCF5-4394-B9AE-36789D5147D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18" name="PoljeZBesedilom 2">
          <a:extLst>
            <a:ext uri="{FF2B5EF4-FFF2-40B4-BE49-F238E27FC236}">
              <a16:creationId xmlns:a16="http://schemas.microsoft.com/office/drawing/2014/main" id="{4B3185AE-69B3-4904-9ABD-97BA0FBFD9B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19" name="PoljeZBesedilom 2">
          <a:extLst>
            <a:ext uri="{FF2B5EF4-FFF2-40B4-BE49-F238E27FC236}">
              <a16:creationId xmlns:a16="http://schemas.microsoft.com/office/drawing/2014/main" id="{97D8C41C-C13F-43F3-A7C4-289EB875166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20" name="PoljeZBesedilom 2">
          <a:extLst>
            <a:ext uri="{FF2B5EF4-FFF2-40B4-BE49-F238E27FC236}">
              <a16:creationId xmlns:a16="http://schemas.microsoft.com/office/drawing/2014/main" id="{D7FBB288-8686-407D-8AF8-F89654C8605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21" name="PoljeZBesedilom 4120">
          <a:extLst>
            <a:ext uri="{FF2B5EF4-FFF2-40B4-BE49-F238E27FC236}">
              <a16:creationId xmlns:a16="http://schemas.microsoft.com/office/drawing/2014/main" id="{770A993D-780F-4399-B16F-E58590F3094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22" name="PoljeZBesedilom 2">
          <a:extLst>
            <a:ext uri="{FF2B5EF4-FFF2-40B4-BE49-F238E27FC236}">
              <a16:creationId xmlns:a16="http://schemas.microsoft.com/office/drawing/2014/main" id="{5EA6725C-28BC-4C49-A874-F3543DA2BF1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23" name="PoljeZBesedilom 2">
          <a:extLst>
            <a:ext uri="{FF2B5EF4-FFF2-40B4-BE49-F238E27FC236}">
              <a16:creationId xmlns:a16="http://schemas.microsoft.com/office/drawing/2014/main" id="{510D3096-21F0-4101-B3E0-6516C917138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24" name="PoljeZBesedilom 2">
          <a:extLst>
            <a:ext uri="{FF2B5EF4-FFF2-40B4-BE49-F238E27FC236}">
              <a16:creationId xmlns:a16="http://schemas.microsoft.com/office/drawing/2014/main" id="{B6C21473-C949-440B-AC51-33744E97A76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25" name="PoljeZBesedilom 2">
          <a:extLst>
            <a:ext uri="{FF2B5EF4-FFF2-40B4-BE49-F238E27FC236}">
              <a16:creationId xmlns:a16="http://schemas.microsoft.com/office/drawing/2014/main" id="{6BAF9EB4-EF1C-4972-AEB8-2384289882B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26" name="PoljeZBesedilom 2">
          <a:extLst>
            <a:ext uri="{FF2B5EF4-FFF2-40B4-BE49-F238E27FC236}">
              <a16:creationId xmlns:a16="http://schemas.microsoft.com/office/drawing/2014/main" id="{81C87398-A23B-412D-94C9-43537C4A1AC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27" name="PoljeZBesedilom 4126">
          <a:extLst>
            <a:ext uri="{FF2B5EF4-FFF2-40B4-BE49-F238E27FC236}">
              <a16:creationId xmlns:a16="http://schemas.microsoft.com/office/drawing/2014/main" id="{632B33EF-4924-45E7-AC3B-602B39BB900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28" name="PoljeZBesedilom 2">
          <a:extLst>
            <a:ext uri="{FF2B5EF4-FFF2-40B4-BE49-F238E27FC236}">
              <a16:creationId xmlns:a16="http://schemas.microsoft.com/office/drawing/2014/main" id="{27DDDB39-5418-4ACE-97D6-8BD29786388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29" name="PoljeZBesedilom 2">
          <a:extLst>
            <a:ext uri="{FF2B5EF4-FFF2-40B4-BE49-F238E27FC236}">
              <a16:creationId xmlns:a16="http://schemas.microsoft.com/office/drawing/2014/main" id="{D1F317EF-DB19-4E67-BBCE-EA69424F03D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30" name="PoljeZBesedilom 2">
          <a:extLst>
            <a:ext uri="{FF2B5EF4-FFF2-40B4-BE49-F238E27FC236}">
              <a16:creationId xmlns:a16="http://schemas.microsoft.com/office/drawing/2014/main" id="{7F51F783-CF0E-4A4F-BBB2-B54CECA896A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31" name="PoljeZBesedilom 2">
          <a:extLst>
            <a:ext uri="{FF2B5EF4-FFF2-40B4-BE49-F238E27FC236}">
              <a16:creationId xmlns:a16="http://schemas.microsoft.com/office/drawing/2014/main" id="{77C68033-6985-4144-A99C-AD99BA385F5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32" name="PoljeZBesedilom 2">
          <a:extLst>
            <a:ext uri="{FF2B5EF4-FFF2-40B4-BE49-F238E27FC236}">
              <a16:creationId xmlns:a16="http://schemas.microsoft.com/office/drawing/2014/main" id="{E14544A6-1D24-44E2-AB0B-B18C3693EEE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33" name="PoljeZBesedilom 4132">
          <a:extLst>
            <a:ext uri="{FF2B5EF4-FFF2-40B4-BE49-F238E27FC236}">
              <a16:creationId xmlns:a16="http://schemas.microsoft.com/office/drawing/2014/main" id="{60D4CE85-6F15-48C7-855A-852A3E247BB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34" name="PoljeZBesedilom 2">
          <a:extLst>
            <a:ext uri="{FF2B5EF4-FFF2-40B4-BE49-F238E27FC236}">
              <a16:creationId xmlns:a16="http://schemas.microsoft.com/office/drawing/2014/main" id="{81927887-1AB1-431B-BE74-8D6F0AA4486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35" name="PoljeZBesedilom 2">
          <a:extLst>
            <a:ext uri="{FF2B5EF4-FFF2-40B4-BE49-F238E27FC236}">
              <a16:creationId xmlns:a16="http://schemas.microsoft.com/office/drawing/2014/main" id="{E4A7D335-28F2-429B-8C1F-5557023461E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36" name="PoljeZBesedilom 2">
          <a:extLst>
            <a:ext uri="{FF2B5EF4-FFF2-40B4-BE49-F238E27FC236}">
              <a16:creationId xmlns:a16="http://schemas.microsoft.com/office/drawing/2014/main" id="{F706E597-F8FC-49A0-AA7E-8C1770E2F7B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37" name="PoljeZBesedilom 2">
          <a:extLst>
            <a:ext uri="{FF2B5EF4-FFF2-40B4-BE49-F238E27FC236}">
              <a16:creationId xmlns:a16="http://schemas.microsoft.com/office/drawing/2014/main" id="{09E5C10F-00CD-4FAE-8BDF-78AD2C0DA55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138" name="PoljeZBesedilom 2">
          <a:extLst>
            <a:ext uri="{FF2B5EF4-FFF2-40B4-BE49-F238E27FC236}">
              <a16:creationId xmlns:a16="http://schemas.microsoft.com/office/drawing/2014/main" id="{EA6134F9-3C09-4C90-BA31-E9370754CB5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139" name="PoljeZBesedilom 4138">
          <a:extLst>
            <a:ext uri="{FF2B5EF4-FFF2-40B4-BE49-F238E27FC236}">
              <a16:creationId xmlns:a16="http://schemas.microsoft.com/office/drawing/2014/main" id="{470B421E-1B36-4776-9AAB-CBF17CB1EEC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140" name="PoljeZBesedilom 2">
          <a:extLst>
            <a:ext uri="{FF2B5EF4-FFF2-40B4-BE49-F238E27FC236}">
              <a16:creationId xmlns:a16="http://schemas.microsoft.com/office/drawing/2014/main" id="{1ED6F788-81D6-4F01-BF44-66D5A9ACDE1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141" name="PoljeZBesedilom 2">
          <a:extLst>
            <a:ext uri="{FF2B5EF4-FFF2-40B4-BE49-F238E27FC236}">
              <a16:creationId xmlns:a16="http://schemas.microsoft.com/office/drawing/2014/main" id="{4114053B-857E-4B07-A31C-5DE1D0EB1DA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142" name="PoljeZBesedilom 2">
          <a:extLst>
            <a:ext uri="{FF2B5EF4-FFF2-40B4-BE49-F238E27FC236}">
              <a16:creationId xmlns:a16="http://schemas.microsoft.com/office/drawing/2014/main" id="{A0F6DA22-40F6-4F54-8B60-204821098DA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143" name="PoljeZBesedilom 2">
          <a:extLst>
            <a:ext uri="{FF2B5EF4-FFF2-40B4-BE49-F238E27FC236}">
              <a16:creationId xmlns:a16="http://schemas.microsoft.com/office/drawing/2014/main" id="{A0AD8C5E-BAB2-46AA-A558-D28CE8848A2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144" name="PoljeZBesedilom 2">
          <a:extLst>
            <a:ext uri="{FF2B5EF4-FFF2-40B4-BE49-F238E27FC236}">
              <a16:creationId xmlns:a16="http://schemas.microsoft.com/office/drawing/2014/main" id="{846F5952-26D8-4B5D-82AE-1E9FC77BE01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145" name="PoljeZBesedilom 4144">
          <a:extLst>
            <a:ext uri="{FF2B5EF4-FFF2-40B4-BE49-F238E27FC236}">
              <a16:creationId xmlns:a16="http://schemas.microsoft.com/office/drawing/2014/main" id="{7F2E6CA7-2F04-4655-9EB7-E8052332A56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146" name="PoljeZBesedilom 2">
          <a:extLst>
            <a:ext uri="{FF2B5EF4-FFF2-40B4-BE49-F238E27FC236}">
              <a16:creationId xmlns:a16="http://schemas.microsoft.com/office/drawing/2014/main" id="{80BA23C0-D3E3-44DB-9681-BB39F94DA05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147" name="PoljeZBesedilom 2">
          <a:extLst>
            <a:ext uri="{FF2B5EF4-FFF2-40B4-BE49-F238E27FC236}">
              <a16:creationId xmlns:a16="http://schemas.microsoft.com/office/drawing/2014/main" id="{E38989DD-52EA-43F7-82EE-A94AED23A6D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148" name="PoljeZBesedilom 2">
          <a:extLst>
            <a:ext uri="{FF2B5EF4-FFF2-40B4-BE49-F238E27FC236}">
              <a16:creationId xmlns:a16="http://schemas.microsoft.com/office/drawing/2014/main" id="{6E19C671-ADE7-4B49-9D76-5B61C0C4421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149" name="PoljeZBesedilom 2">
          <a:extLst>
            <a:ext uri="{FF2B5EF4-FFF2-40B4-BE49-F238E27FC236}">
              <a16:creationId xmlns:a16="http://schemas.microsoft.com/office/drawing/2014/main" id="{CFF175DE-A3E2-454C-BC56-E92624CF9BA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150" name="PoljeZBesedilom 2">
          <a:extLst>
            <a:ext uri="{FF2B5EF4-FFF2-40B4-BE49-F238E27FC236}">
              <a16:creationId xmlns:a16="http://schemas.microsoft.com/office/drawing/2014/main" id="{F76D3BCD-72C5-4CD6-A4CB-9411EAA0ECB9}"/>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151" name="PoljeZBesedilom 4150">
          <a:extLst>
            <a:ext uri="{FF2B5EF4-FFF2-40B4-BE49-F238E27FC236}">
              <a16:creationId xmlns:a16="http://schemas.microsoft.com/office/drawing/2014/main" id="{81894934-A14B-49A0-AAE6-FE11C0BF4B8D}"/>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152" name="PoljeZBesedilom 2">
          <a:extLst>
            <a:ext uri="{FF2B5EF4-FFF2-40B4-BE49-F238E27FC236}">
              <a16:creationId xmlns:a16="http://schemas.microsoft.com/office/drawing/2014/main" id="{95BFDC6E-FDE9-467A-A58B-9DC126F9220B}"/>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153" name="PoljeZBesedilom 2">
          <a:extLst>
            <a:ext uri="{FF2B5EF4-FFF2-40B4-BE49-F238E27FC236}">
              <a16:creationId xmlns:a16="http://schemas.microsoft.com/office/drawing/2014/main" id="{DA64BDB2-1422-4020-B967-95EB9989932C}"/>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154" name="PoljeZBesedilom 2">
          <a:extLst>
            <a:ext uri="{FF2B5EF4-FFF2-40B4-BE49-F238E27FC236}">
              <a16:creationId xmlns:a16="http://schemas.microsoft.com/office/drawing/2014/main" id="{DBE3DBFD-3B9D-4380-8E8C-8443C8A9B679}"/>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155" name="PoljeZBesedilom 2">
          <a:extLst>
            <a:ext uri="{FF2B5EF4-FFF2-40B4-BE49-F238E27FC236}">
              <a16:creationId xmlns:a16="http://schemas.microsoft.com/office/drawing/2014/main" id="{F03E4AE9-66BF-4315-B38D-84BC4A9803AB}"/>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156" name="PoljeZBesedilom 2">
          <a:extLst>
            <a:ext uri="{FF2B5EF4-FFF2-40B4-BE49-F238E27FC236}">
              <a16:creationId xmlns:a16="http://schemas.microsoft.com/office/drawing/2014/main" id="{0CEA0456-DC28-4F46-B4E0-0BFAFFD47EA3}"/>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157" name="PoljeZBesedilom 4156">
          <a:extLst>
            <a:ext uri="{FF2B5EF4-FFF2-40B4-BE49-F238E27FC236}">
              <a16:creationId xmlns:a16="http://schemas.microsoft.com/office/drawing/2014/main" id="{3E590779-8B87-42C6-8C66-5348B0B2A4DF}"/>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158" name="PoljeZBesedilom 2">
          <a:extLst>
            <a:ext uri="{FF2B5EF4-FFF2-40B4-BE49-F238E27FC236}">
              <a16:creationId xmlns:a16="http://schemas.microsoft.com/office/drawing/2014/main" id="{6CC9FC33-41AA-49C0-9BEC-B74FB2CF32F0}"/>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159" name="PoljeZBesedilom 2">
          <a:extLst>
            <a:ext uri="{FF2B5EF4-FFF2-40B4-BE49-F238E27FC236}">
              <a16:creationId xmlns:a16="http://schemas.microsoft.com/office/drawing/2014/main" id="{F6C2AF9C-D729-4B4D-B09C-2C819C642B0D}"/>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160" name="PoljeZBesedilom 2">
          <a:extLst>
            <a:ext uri="{FF2B5EF4-FFF2-40B4-BE49-F238E27FC236}">
              <a16:creationId xmlns:a16="http://schemas.microsoft.com/office/drawing/2014/main" id="{3CD14809-E8A9-414A-A533-78CCCD8B431B}"/>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161" name="PoljeZBesedilom 2">
          <a:extLst>
            <a:ext uri="{FF2B5EF4-FFF2-40B4-BE49-F238E27FC236}">
              <a16:creationId xmlns:a16="http://schemas.microsoft.com/office/drawing/2014/main" id="{5F4E6BD5-AA32-4B20-8CF8-F190486C871E}"/>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4162" name="PoljeZBesedilom 4161">
          <a:extLst>
            <a:ext uri="{FF2B5EF4-FFF2-40B4-BE49-F238E27FC236}">
              <a16:creationId xmlns:a16="http://schemas.microsoft.com/office/drawing/2014/main" id="{B28E4176-72C9-4100-955B-5480730CBEE5}"/>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4163" name="PoljeZBesedilom 2">
          <a:extLst>
            <a:ext uri="{FF2B5EF4-FFF2-40B4-BE49-F238E27FC236}">
              <a16:creationId xmlns:a16="http://schemas.microsoft.com/office/drawing/2014/main" id="{F7543BE2-0AFE-447B-A1FF-49A0BDAC388D}"/>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4164" name="PoljeZBesedilom 2">
          <a:extLst>
            <a:ext uri="{FF2B5EF4-FFF2-40B4-BE49-F238E27FC236}">
              <a16:creationId xmlns:a16="http://schemas.microsoft.com/office/drawing/2014/main" id="{C983708A-F96A-4F84-A649-F9505AA3E80B}"/>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4165" name="PoljeZBesedilom 2">
          <a:extLst>
            <a:ext uri="{FF2B5EF4-FFF2-40B4-BE49-F238E27FC236}">
              <a16:creationId xmlns:a16="http://schemas.microsoft.com/office/drawing/2014/main" id="{10F5648A-6A73-475B-8155-1D29A9C7DB25}"/>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4166" name="PoljeZBesedilom 2">
          <a:extLst>
            <a:ext uri="{FF2B5EF4-FFF2-40B4-BE49-F238E27FC236}">
              <a16:creationId xmlns:a16="http://schemas.microsoft.com/office/drawing/2014/main" id="{D84E3473-FE5F-44E8-8F0D-64CCADEFBE21}"/>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67" name="PoljeZBesedilom 2">
          <a:extLst>
            <a:ext uri="{FF2B5EF4-FFF2-40B4-BE49-F238E27FC236}">
              <a16:creationId xmlns:a16="http://schemas.microsoft.com/office/drawing/2014/main" id="{42F2B721-6511-4302-90A6-C59DB0C8722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68" name="PoljeZBesedilom 4167">
          <a:extLst>
            <a:ext uri="{FF2B5EF4-FFF2-40B4-BE49-F238E27FC236}">
              <a16:creationId xmlns:a16="http://schemas.microsoft.com/office/drawing/2014/main" id="{11AD1732-12B9-4241-8AE5-E0ED89DAD25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69" name="PoljeZBesedilom 2">
          <a:extLst>
            <a:ext uri="{FF2B5EF4-FFF2-40B4-BE49-F238E27FC236}">
              <a16:creationId xmlns:a16="http://schemas.microsoft.com/office/drawing/2014/main" id="{01D787F2-7434-4E9B-8B30-2484274FCF9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70" name="PoljeZBesedilom 2">
          <a:extLst>
            <a:ext uri="{FF2B5EF4-FFF2-40B4-BE49-F238E27FC236}">
              <a16:creationId xmlns:a16="http://schemas.microsoft.com/office/drawing/2014/main" id="{44EF78EA-BF5F-486C-9AAB-8EAA68C521B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71" name="PoljeZBesedilom 2">
          <a:extLst>
            <a:ext uri="{FF2B5EF4-FFF2-40B4-BE49-F238E27FC236}">
              <a16:creationId xmlns:a16="http://schemas.microsoft.com/office/drawing/2014/main" id="{18B4CB7A-8B70-4EFA-B894-88F3E21A8AC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72" name="PoljeZBesedilom 2">
          <a:extLst>
            <a:ext uri="{FF2B5EF4-FFF2-40B4-BE49-F238E27FC236}">
              <a16:creationId xmlns:a16="http://schemas.microsoft.com/office/drawing/2014/main" id="{E17229AD-4554-45F5-959D-388AE36E50D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73" name="PoljeZBesedilom 2">
          <a:extLst>
            <a:ext uri="{FF2B5EF4-FFF2-40B4-BE49-F238E27FC236}">
              <a16:creationId xmlns:a16="http://schemas.microsoft.com/office/drawing/2014/main" id="{40BE7BAC-0A7C-4C93-B03D-CE2E4BDD38E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74" name="PoljeZBesedilom 4173">
          <a:extLst>
            <a:ext uri="{FF2B5EF4-FFF2-40B4-BE49-F238E27FC236}">
              <a16:creationId xmlns:a16="http://schemas.microsoft.com/office/drawing/2014/main" id="{122C3710-6F03-4A85-9646-5FFB69680AB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75" name="PoljeZBesedilom 2">
          <a:extLst>
            <a:ext uri="{FF2B5EF4-FFF2-40B4-BE49-F238E27FC236}">
              <a16:creationId xmlns:a16="http://schemas.microsoft.com/office/drawing/2014/main" id="{5E3856A8-107C-439E-B4FA-3A80BEA046D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76" name="PoljeZBesedilom 2">
          <a:extLst>
            <a:ext uri="{FF2B5EF4-FFF2-40B4-BE49-F238E27FC236}">
              <a16:creationId xmlns:a16="http://schemas.microsoft.com/office/drawing/2014/main" id="{1378BD14-6A6E-4452-952B-8B1EF77281F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77" name="PoljeZBesedilom 2">
          <a:extLst>
            <a:ext uri="{FF2B5EF4-FFF2-40B4-BE49-F238E27FC236}">
              <a16:creationId xmlns:a16="http://schemas.microsoft.com/office/drawing/2014/main" id="{FE7EB389-FC10-4EE4-9104-3ABA5C70449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78" name="PoljeZBesedilom 2">
          <a:extLst>
            <a:ext uri="{FF2B5EF4-FFF2-40B4-BE49-F238E27FC236}">
              <a16:creationId xmlns:a16="http://schemas.microsoft.com/office/drawing/2014/main" id="{FBC477B3-9B5B-4B78-9D45-A1FFA732BAB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79" name="PoljeZBesedilom 2">
          <a:extLst>
            <a:ext uri="{FF2B5EF4-FFF2-40B4-BE49-F238E27FC236}">
              <a16:creationId xmlns:a16="http://schemas.microsoft.com/office/drawing/2014/main" id="{D8A0D38E-B612-4FD1-A153-2462CF47C04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80" name="PoljeZBesedilom 4179">
          <a:extLst>
            <a:ext uri="{FF2B5EF4-FFF2-40B4-BE49-F238E27FC236}">
              <a16:creationId xmlns:a16="http://schemas.microsoft.com/office/drawing/2014/main" id="{177EF4F8-FD67-4579-B906-43CAE399608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81" name="PoljeZBesedilom 2">
          <a:extLst>
            <a:ext uri="{FF2B5EF4-FFF2-40B4-BE49-F238E27FC236}">
              <a16:creationId xmlns:a16="http://schemas.microsoft.com/office/drawing/2014/main" id="{5F4D1091-AB26-4369-B7AC-78CDCA98E0F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82" name="PoljeZBesedilom 2">
          <a:extLst>
            <a:ext uri="{FF2B5EF4-FFF2-40B4-BE49-F238E27FC236}">
              <a16:creationId xmlns:a16="http://schemas.microsoft.com/office/drawing/2014/main" id="{99CCF88B-693C-4D39-88A6-E8EA63202F1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83" name="PoljeZBesedilom 2">
          <a:extLst>
            <a:ext uri="{FF2B5EF4-FFF2-40B4-BE49-F238E27FC236}">
              <a16:creationId xmlns:a16="http://schemas.microsoft.com/office/drawing/2014/main" id="{95BA202F-F577-4048-8CB7-9601E471805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84" name="PoljeZBesedilom 2">
          <a:extLst>
            <a:ext uri="{FF2B5EF4-FFF2-40B4-BE49-F238E27FC236}">
              <a16:creationId xmlns:a16="http://schemas.microsoft.com/office/drawing/2014/main" id="{9B97DC5B-4D00-45C5-AE64-B7297D15ECF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85" name="PoljeZBesedilom 2">
          <a:extLst>
            <a:ext uri="{FF2B5EF4-FFF2-40B4-BE49-F238E27FC236}">
              <a16:creationId xmlns:a16="http://schemas.microsoft.com/office/drawing/2014/main" id="{CEFFEF42-22C5-49BE-BF25-2D8C549E282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86" name="PoljeZBesedilom 4185">
          <a:extLst>
            <a:ext uri="{FF2B5EF4-FFF2-40B4-BE49-F238E27FC236}">
              <a16:creationId xmlns:a16="http://schemas.microsoft.com/office/drawing/2014/main" id="{46F362F4-9CDC-4083-A854-49D7A6B9AC7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87" name="PoljeZBesedilom 2">
          <a:extLst>
            <a:ext uri="{FF2B5EF4-FFF2-40B4-BE49-F238E27FC236}">
              <a16:creationId xmlns:a16="http://schemas.microsoft.com/office/drawing/2014/main" id="{A65307F2-46F1-465C-8123-A0BB3358EEF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88" name="PoljeZBesedilom 2">
          <a:extLst>
            <a:ext uri="{FF2B5EF4-FFF2-40B4-BE49-F238E27FC236}">
              <a16:creationId xmlns:a16="http://schemas.microsoft.com/office/drawing/2014/main" id="{6BCC18C9-8DC0-4CA7-9128-A18B91A6407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89" name="PoljeZBesedilom 2">
          <a:extLst>
            <a:ext uri="{FF2B5EF4-FFF2-40B4-BE49-F238E27FC236}">
              <a16:creationId xmlns:a16="http://schemas.microsoft.com/office/drawing/2014/main" id="{01F62A73-AE4E-4D1A-B6E9-7930895709B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190" name="PoljeZBesedilom 2">
          <a:extLst>
            <a:ext uri="{FF2B5EF4-FFF2-40B4-BE49-F238E27FC236}">
              <a16:creationId xmlns:a16="http://schemas.microsoft.com/office/drawing/2014/main" id="{065B380F-3EA2-48BD-ABEF-DC064365298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191" name="PoljeZBesedilom 2">
          <a:extLst>
            <a:ext uri="{FF2B5EF4-FFF2-40B4-BE49-F238E27FC236}">
              <a16:creationId xmlns:a16="http://schemas.microsoft.com/office/drawing/2014/main" id="{BDAE3A83-BB35-45D1-929A-38B7E8E51AD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192" name="PoljeZBesedilom 4191">
          <a:extLst>
            <a:ext uri="{FF2B5EF4-FFF2-40B4-BE49-F238E27FC236}">
              <a16:creationId xmlns:a16="http://schemas.microsoft.com/office/drawing/2014/main" id="{ADDC0717-C333-4B59-9EF8-7AE6101540B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193" name="PoljeZBesedilom 2">
          <a:extLst>
            <a:ext uri="{FF2B5EF4-FFF2-40B4-BE49-F238E27FC236}">
              <a16:creationId xmlns:a16="http://schemas.microsoft.com/office/drawing/2014/main" id="{84E631F2-C285-40F9-8453-32B7D3B839A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194" name="PoljeZBesedilom 2">
          <a:extLst>
            <a:ext uri="{FF2B5EF4-FFF2-40B4-BE49-F238E27FC236}">
              <a16:creationId xmlns:a16="http://schemas.microsoft.com/office/drawing/2014/main" id="{4F90499A-BF0B-408C-A3D5-22C04097F54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195" name="PoljeZBesedilom 2">
          <a:extLst>
            <a:ext uri="{FF2B5EF4-FFF2-40B4-BE49-F238E27FC236}">
              <a16:creationId xmlns:a16="http://schemas.microsoft.com/office/drawing/2014/main" id="{38074576-865F-4B5A-8175-88E39590979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196" name="PoljeZBesedilom 2">
          <a:extLst>
            <a:ext uri="{FF2B5EF4-FFF2-40B4-BE49-F238E27FC236}">
              <a16:creationId xmlns:a16="http://schemas.microsoft.com/office/drawing/2014/main" id="{32841C2F-E388-4AF6-8066-19AFB93D182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197" name="PoljeZBesedilom 2">
          <a:extLst>
            <a:ext uri="{FF2B5EF4-FFF2-40B4-BE49-F238E27FC236}">
              <a16:creationId xmlns:a16="http://schemas.microsoft.com/office/drawing/2014/main" id="{036FAEC6-89C0-425C-88BA-05C50580C7D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198" name="PoljeZBesedilom 4197">
          <a:extLst>
            <a:ext uri="{FF2B5EF4-FFF2-40B4-BE49-F238E27FC236}">
              <a16:creationId xmlns:a16="http://schemas.microsoft.com/office/drawing/2014/main" id="{13F773F7-708F-4877-9920-534A03C50B1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199" name="PoljeZBesedilom 2">
          <a:extLst>
            <a:ext uri="{FF2B5EF4-FFF2-40B4-BE49-F238E27FC236}">
              <a16:creationId xmlns:a16="http://schemas.microsoft.com/office/drawing/2014/main" id="{4AD28721-739E-492E-AE30-32AA3838EC0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200" name="PoljeZBesedilom 2">
          <a:extLst>
            <a:ext uri="{FF2B5EF4-FFF2-40B4-BE49-F238E27FC236}">
              <a16:creationId xmlns:a16="http://schemas.microsoft.com/office/drawing/2014/main" id="{390D5940-1CA9-49FE-8E53-BD26D8435BC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201" name="PoljeZBesedilom 2">
          <a:extLst>
            <a:ext uri="{FF2B5EF4-FFF2-40B4-BE49-F238E27FC236}">
              <a16:creationId xmlns:a16="http://schemas.microsoft.com/office/drawing/2014/main" id="{148D2C3D-F11E-48DB-BF87-ABA4EA71FD2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202" name="PoljeZBesedilom 2">
          <a:extLst>
            <a:ext uri="{FF2B5EF4-FFF2-40B4-BE49-F238E27FC236}">
              <a16:creationId xmlns:a16="http://schemas.microsoft.com/office/drawing/2014/main" id="{98F0C433-7BBE-4E4E-AC30-286BB1390C0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203" name="PoljeZBesedilom 2">
          <a:extLst>
            <a:ext uri="{FF2B5EF4-FFF2-40B4-BE49-F238E27FC236}">
              <a16:creationId xmlns:a16="http://schemas.microsoft.com/office/drawing/2014/main" id="{049C2A6F-8081-4BCD-80A4-EBE5ED093507}"/>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204" name="PoljeZBesedilom 4203">
          <a:extLst>
            <a:ext uri="{FF2B5EF4-FFF2-40B4-BE49-F238E27FC236}">
              <a16:creationId xmlns:a16="http://schemas.microsoft.com/office/drawing/2014/main" id="{E2129F52-E48A-48F1-8A78-9D168D25BA0B}"/>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205" name="PoljeZBesedilom 2">
          <a:extLst>
            <a:ext uri="{FF2B5EF4-FFF2-40B4-BE49-F238E27FC236}">
              <a16:creationId xmlns:a16="http://schemas.microsoft.com/office/drawing/2014/main" id="{F6E94F69-E012-4183-90CE-8C88DF82F73F}"/>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206" name="PoljeZBesedilom 2">
          <a:extLst>
            <a:ext uri="{FF2B5EF4-FFF2-40B4-BE49-F238E27FC236}">
              <a16:creationId xmlns:a16="http://schemas.microsoft.com/office/drawing/2014/main" id="{BAE416BC-9406-48D3-90A1-0D19B78D3232}"/>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207" name="PoljeZBesedilom 2">
          <a:extLst>
            <a:ext uri="{FF2B5EF4-FFF2-40B4-BE49-F238E27FC236}">
              <a16:creationId xmlns:a16="http://schemas.microsoft.com/office/drawing/2014/main" id="{708F0090-1838-42B9-B8EA-A94897B5857B}"/>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208" name="PoljeZBesedilom 2">
          <a:extLst>
            <a:ext uri="{FF2B5EF4-FFF2-40B4-BE49-F238E27FC236}">
              <a16:creationId xmlns:a16="http://schemas.microsoft.com/office/drawing/2014/main" id="{39526278-3973-46A5-A271-C9A34255E63F}"/>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209" name="PoljeZBesedilom 2">
          <a:extLst>
            <a:ext uri="{FF2B5EF4-FFF2-40B4-BE49-F238E27FC236}">
              <a16:creationId xmlns:a16="http://schemas.microsoft.com/office/drawing/2014/main" id="{456804C1-86A2-4AC8-9585-27F4EEFC4DF2}"/>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210" name="PoljeZBesedilom 4209">
          <a:extLst>
            <a:ext uri="{FF2B5EF4-FFF2-40B4-BE49-F238E27FC236}">
              <a16:creationId xmlns:a16="http://schemas.microsoft.com/office/drawing/2014/main" id="{492A3103-32FE-42A9-B8FD-69B44F5EE7B6}"/>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211" name="PoljeZBesedilom 2">
          <a:extLst>
            <a:ext uri="{FF2B5EF4-FFF2-40B4-BE49-F238E27FC236}">
              <a16:creationId xmlns:a16="http://schemas.microsoft.com/office/drawing/2014/main" id="{E086BDD0-B986-41D0-994D-9A4F6FB55492}"/>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212" name="PoljeZBesedilom 2">
          <a:extLst>
            <a:ext uri="{FF2B5EF4-FFF2-40B4-BE49-F238E27FC236}">
              <a16:creationId xmlns:a16="http://schemas.microsoft.com/office/drawing/2014/main" id="{BA69FA39-CD43-40D7-AAB1-D75772EA3662}"/>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213" name="PoljeZBesedilom 2">
          <a:extLst>
            <a:ext uri="{FF2B5EF4-FFF2-40B4-BE49-F238E27FC236}">
              <a16:creationId xmlns:a16="http://schemas.microsoft.com/office/drawing/2014/main" id="{AA06B5C5-5B4D-4CB2-A5A3-EDA50BF77E7E}"/>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214" name="PoljeZBesedilom 2">
          <a:extLst>
            <a:ext uri="{FF2B5EF4-FFF2-40B4-BE49-F238E27FC236}">
              <a16:creationId xmlns:a16="http://schemas.microsoft.com/office/drawing/2014/main" id="{8348A80A-A29A-4E6D-A80F-EB17A0FE8334}"/>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4215" name="PoljeZBesedilom 4214">
          <a:extLst>
            <a:ext uri="{FF2B5EF4-FFF2-40B4-BE49-F238E27FC236}">
              <a16:creationId xmlns:a16="http://schemas.microsoft.com/office/drawing/2014/main" id="{87CECFE8-DDEF-4115-823C-FDC9550C0E98}"/>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4216" name="PoljeZBesedilom 2">
          <a:extLst>
            <a:ext uri="{FF2B5EF4-FFF2-40B4-BE49-F238E27FC236}">
              <a16:creationId xmlns:a16="http://schemas.microsoft.com/office/drawing/2014/main" id="{7650F9DF-122C-485E-BB66-0A1066E0919C}"/>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4217" name="PoljeZBesedilom 2">
          <a:extLst>
            <a:ext uri="{FF2B5EF4-FFF2-40B4-BE49-F238E27FC236}">
              <a16:creationId xmlns:a16="http://schemas.microsoft.com/office/drawing/2014/main" id="{D3FEC318-BF95-4960-A2F1-64FF3B842B04}"/>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4218" name="PoljeZBesedilom 2">
          <a:extLst>
            <a:ext uri="{FF2B5EF4-FFF2-40B4-BE49-F238E27FC236}">
              <a16:creationId xmlns:a16="http://schemas.microsoft.com/office/drawing/2014/main" id="{B2151493-3E58-44FA-A097-825202E9B4DA}"/>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4219" name="PoljeZBesedilom 2">
          <a:extLst>
            <a:ext uri="{FF2B5EF4-FFF2-40B4-BE49-F238E27FC236}">
              <a16:creationId xmlns:a16="http://schemas.microsoft.com/office/drawing/2014/main" id="{584580D2-4081-4B84-A493-48EB2423AC1D}"/>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220" name="PoljeZBesedilom 2">
          <a:extLst>
            <a:ext uri="{FF2B5EF4-FFF2-40B4-BE49-F238E27FC236}">
              <a16:creationId xmlns:a16="http://schemas.microsoft.com/office/drawing/2014/main" id="{4F3B7768-196E-4C28-A14B-E6E72A7FA64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221" name="PoljeZBesedilom 4220">
          <a:extLst>
            <a:ext uri="{FF2B5EF4-FFF2-40B4-BE49-F238E27FC236}">
              <a16:creationId xmlns:a16="http://schemas.microsoft.com/office/drawing/2014/main" id="{295CEC8D-FCD4-4B8B-9511-3CD3FD9CDF8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222" name="PoljeZBesedilom 2">
          <a:extLst>
            <a:ext uri="{FF2B5EF4-FFF2-40B4-BE49-F238E27FC236}">
              <a16:creationId xmlns:a16="http://schemas.microsoft.com/office/drawing/2014/main" id="{867AD5DB-C511-4356-9C0F-B72A647BB7EB}"/>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223" name="PoljeZBesedilom 2">
          <a:extLst>
            <a:ext uri="{FF2B5EF4-FFF2-40B4-BE49-F238E27FC236}">
              <a16:creationId xmlns:a16="http://schemas.microsoft.com/office/drawing/2014/main" id="{47B71AE8-155B-44CE-9A81-5D245392C8FE}"/>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224" name="PoljeZBesedilom 2">
          <a:extLst>
            <a:ext uri="{FF2B5EF4-FFF2-40B4-BE49-F238E27FC236}">
              <a16:creationId xmlns:a16="http://schemas.microsoft.com/office/drawing/2014/main" id="{C26202B6-8D1D-4D3E-A960-B278E1AEC42C}"/>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225" name="PoljeZBesedilom 2">
          <a:extLst>
            <a:ext uri="{FF2B5EF4-FFF2-40B4-BE49-F238E27FC236}">
              <a16:creationId xmlns:a16="http://schemas.microsoft.com/office/drawing/2014/main" id="{EBC1B706-60A8-4A70-BF9F-1325CE7C7281}"/>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226" name="PoljeZBesedilom 2">
          <a:extLst>
            <a:ext uri="{FF2B5EF4-FFF2-40B4-BE49-F238E27FC236}">
              <a16:creationId xmlns:a16="http://schemas.microsoft.com/office/drawing/2014/main" id="{CF0A8040-BE44-4CC4-8924-C5AB70EF420F}"/>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227" name="PoljeZBesedilom 4226">
          <a:extLst>
            <a:ext uri="{FF2B5EF4-FFF2-40B4-BE49-F238E27FC236}">
              <a16:creationId xmlns:a16="http://schemas.microsoft.com/office/drawing/2014/main" id="{85540C44-8ECA-4961-B2F1-479398B68A3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228" name="PoljeZBesedilom 2">
          <a:extLst>
            <a:ext uri="{FF2B5EF4-FFF2-40B4-BE49-F238E27FC236}">
              <a16:creationId xmlns:a16="http://schemas.microsoft.com/office/drawing/2014/main" id="{4BB29BF5-F0BA-4AC4-9661-9B3EC586EB8E}"/>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229" name="PoljeZBesedilom 2">
          <a:extLst>
            <a:ext uri="{FF2B5EF4-FFF2-40B4-BE49-F238E27FC236}">
              <a16:creationId xmlns:a16="http://schemas.microsoft.com/office/drawing/2014/main" id="{8EF260B7-FD2C-45E5-959A-38E4994EC0B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230" name="PoljeZBesedilom 2">
          <a:extLst>
            <a:ext uri="{FF2B5EF4-FFF2-40B4-BE49-F238E27FC236}">
              <a16:creationId xmlns:a16="http://schemas.microsoft.com/office/drawing/2014/main" id="{16D0FD65-80F0-42AE-86B3-05BEAB47AB8C}"/>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231" name="PoljeZBesedilom 2">
          <a:extLst>
            <a:ext uri="{FF2B5EF4-FFF2-40B4-BE49-F238E27FC236}">
              <a16:creationId xmlns:a16="http://schemas.microsoft.com/office/drawing/2014/main" id="{88BC3927-4B2A-4084-B180-08A48CA03DA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232" name="PoljeZBesedilom 2">
          <a:extLst>
            <a:ext uri="{FF2B5EF4-FFF2-40B4-BE49-F238E27FC236}">
              <a16:creationId xmlns:a16="http://schemas.microsoft.com/office/drawing/2014/main" id="{AF543B42-B8E7-4EE0-90FD-1CA893E7E1D1}"/>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233" name="PoljeZBesedilom 4232">
          <a:extLst>
            <a:ext uri="{FF2B5EF4-FFF2-40B4-BE49-F238E27FC236}">
              <a16:creationId xmlns:a16="http://schemas.microsoft.com/office/drawing/2014/main" id="{020B77C1-3C1B-477D-A2F3-D562B2D4ACD4}"/>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234" name="PoljeZBesedilom 2">
          <a:extLst>
            <a:ext uri="{FF2B5EF4-FFF2-40B4-BE49-F238E27FC236}">
              <a16:creationId xmlns:a16="http://schemas.microsoft.com/office/drawing/2014/main" id="{873729B4-2AAD-4A4F-B3F8-509AD6BAA86E}"/>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235" name="PoljeZBesedilom 2">
          <a:extLst>
            <a:ext uri="{FF2B5EF4-FFF2-40B4-BE49-F238E27FC236}">
              <a16:creationId xmlns:a16="http://schemas.microsoft.com/office/drawing/2014/main" id="{B88DE483-EE42-4867-804B-A8FEBCA148F1}"/>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236" name="PoljeZBesedilom 2">
          <a:extLst>
            <a:ext uri="{FF2B5EF4-FFF2-40B4-BE49-F238E27FC236}">
              <a16:creationId xmlns:a16="http://schemas.microsoft.com/office/drawing/2014/main" id="{472DFACC-86D5-4DB9-AFE6-03D957E9BE4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237" name="PoljeZBesedilom 2">
          <a:extLst>
            <a:ext uri="{FF2B5EF4-FFF2-40B4-BE49-F238E27FC236}">
              <a16:creationId xmlns:a16="http://schemas.microsoft.com/office/drawing/2014/main" id="{DD6253CC-275A-467D-A342-C311E16CB953}"/>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238" name="PoljeZBesedilom 2">
          <a:extLst>
            <a:ext uri="{FF2B5EF4-FFF2-40B4-BE49-F238E27FC236}">
              <a16:creationId xmlns:a16="http://schemas.microsoft.com/office/drawing/2014/main" id="{B907A542-8B45-4AA6-ABC7-ED545F7E965C}"/>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239" name="PoljeZBesedilom 4238">
          <a:extLst>
            <a:ext uri="{FF2B5EF4-FFF2-40B4-BE49-F238E27FC236}">
              <a16:creationId xmlns:a16="http://schemas.microsoft.com/office/drawing/2014/main" id="{170B904B-937F-4E98-AAA9-855D754B4C21}"/>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240" name="PoljeZBesedilom 2">
          <a:extLst>
            <a:ext uri="{FF2B5EF4-FFF2-40B4-BE49-F238E27FC236}">
              <a16:creationId xmlns:a16="http://schemas.microsoft.com/office/drawing/2014/main" id="{1AA05D5B-9B64-4F39-A3CF-7F06203F8057}"/>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241" name="PoljeZBesedilom 2">
          <a:extLst>
            <a:ext uri="{FF2B5EF4-FFF2-40B4-BE49-F238E27FC236}">
              <a16:creationId xmlns:a16="http://schemas.microsoft.com/office/drawing/2014/main" id="{541AD3B3-BB35-4115-AF3F-3F25791ABEB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242" name="PoljeZBesedilom 2">
          <a:extLst>
            <a:ext uri="{FF2B5EF4-FFF2-40B4-BE49-F238E27FC236}">
              <a16:creationId xmlns:a16="http://schemas.microsoft.com/office/drawing/2014/main" id="{BBC1FDCD-1F1E-4F2C-8186-287445DD87F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243" name="PoljeZBesedilom 2">
          <a:extLst>
            <a:ext uri="{FF2B5EF4-FFF2-40B4-BE49-F238E27FC236}">
              <a16:creationId xmlns:a16="http://schemas.microsoft.com/office/drawing/2014/main" id="{3248832C-65C6-4D70-AE56-B0DF0E5A6C2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244" name="PoljeZBesedilom 2">
          <a:extLst>
            <a:ext uri="{FF2B5EF4-FFF2-40B4-BE49-F238E27FC236}">
              <a16:creationId xmlns:a16="http://schemas.microsoft.com/office/drawing/2014/main" id="{65581ED8-BA3B-480E-A4A1-25B6B9A8CBB7}"/>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245" name="PoljeZBesedilom 4244">
          <a:extLst>
            <a:ext uri="{FF2B5EF4-FFF2-40B4-BE49-F238E27FC236}">
              <a16:creationId xmlns:a16="http://schemas.microsoft.com/office/drawing/2014/main" id="{DD52541D-E3EB-485B-989B-0733A0BA5F4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246" name="PoljeZBesedilom 2">
          <a:extLst>
            <a:ext uri="{FF2B5EF4-FFF2-40B4-BE49-F238E27FC236}">
              <a16:creationId xmlns:a16="http://schemas.microsoft.com/office/drawing/2014/main" id="{67E53431-4455-4276-A5E1-2849F5161D27}"/>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247" name="PoljeZBesedilom 2">
          <a:extLst>
            <a:ext uri="{FF2B5EF4-FFF2-40B4-BE49-F238E27FC236}">
              <a16:creationId xmlns:a16="http://schemas.microsoft.com/office/drawing/2014/main" id="{91061CA5-E545-4DC6-AB6D-32BBBE021CE3}"/>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248" name="PoljeZBesedilom 2">
          <a:extLst>
            <a:ext uri="{FF2B5EF4-FFF2-40B4-BE49-F238E27FC236}">
              <a16:creationId xmlns:a16="http://schemas.microsoft.com/office/drawing/2014/main" id="{49FA3B35-0672-45C6-965E-C246299CE88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249" name="PoljeZBesedilom 2">
          <a:extLst>
            <a:ext uri="{FF2B5EF4-FFF2-40B4-BE49-F238E27FC236}">
              <a16:creationId xmlns:a16="http://schemas.microsoft.com/office/drawing/2014/main" id="{0702F1A1-A23D-4CAB-9635-937313030F3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250" name="PoljeZBesedilom 2">
          <a:extLst>
            <a:ext uri="{FF2B5EF4-FFF2-40B4-BE49-F238E27FC236}">
              <a16:creationId xmlns:a16="http://schemas.microsoft.com/office/drawing/2014/main" id="{DC1E5E18-5BDB-4389-81C2-26110EAD535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251" name="PoljeZBesedilom 4250">
          <a:extLst>
            <a:ext uri="{FF2B5EF4-FFF2-40B4-BE49-F238E27FC236}">
              <a16:creationId xmlns:a16="http://schemas.microsoft.com/office/drawing/2014/main" id="{718D8815-0C3C-4547-981C-70D57EE36BD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252" name="PoljeZBesedilom 2">
          <a:extLst>
            <a:ext uri="{FF2B5EF4-FFF2-40B4-BE49-F238E27FC236}">
              <a16:creationId xmlns:a16="http://schemas.microsoft.com/office/drawing/2014/main" id="{966A6A6F-E34D-49D3-B285-94427416442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253" name="PoljeZBesedilom 2">
          <a:extLst>
            <a:ext uri="{FF2B5EF4-FFF2-40B4-BE49-F238E27FC236}">
              <a16:creationId xmlns:a16="http://schemas.microsoft.com/office/drawing/2014/main" id="{F0E0C5DA-1F09-4A64-BB99-566A13DE6F1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254" name="PoljeZBesedilom 2">
          <a:extLst>
            <a:ext uri="{FF2B5EF4-FFF2-40B4-BE49-F238E27FC236}">
              <a16:creationId xmlns:a16="http://schemas.microsoft.com/office/drawing/2014/main" id="{5C18CD9E-DF8F-4C98-9731-04E714EC411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255" name="PoljeZBesedilom 2">
          <a:extLst>
            <a:ext uri="{FF2B5EF4-FFF2-40B4-BE49-F238E27FC236}">
              <a16:creationId xmlns:a16="http://schemas.microsoft.com/office/drawing/2014/main" id="{796477E7-1858-4ADD-8BD5-49C3145E9B8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256" name="PoljeZBesedilom 2">
          <a:extLst>
            <a:ext uri="{FF2B5EF4-FFF2-40B4-BE49-F238E27FC236}">
              <a16:creationId xmlns:a16="http://schemas.microsoft.com/office/drawing/2014/main" id="{011222EE-FEC8-4695-8ADF-1138D262265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257" name="PoljeZBesedilom 4256">
          <a:extLst>
            <a:ext uri="{FF2B5EF4-FFF2-40B4-BE49-F238E27FC236}">
              <a16:creationId xmlns:a16="http://schemas.microsoft.com/office/drawing/2014/main" id="{75D9DF39-A033-4204-AF8C-92E44147732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258" name="PoljeZBesedilom 2">
          <a:extLst>
            <a:ext uri="{FF2B5EF4-FFF2-40B4-BE49-F238E27FC236}">
              <a16:creationId xmlns:a16="http://schemas.microsoft.com/office/drawing/2014/main" id="{29CCEDA3-6B2F-45CF-A8AB-765A9A56C25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259" name="PoljeZBesedilom 2">
          <a:extLst>
            <a:ext uri="{FF2B5EF4-FFF2-40B4-BE49-F238E27FC236}">
              <a16:creationId xmlns:a16="http://schemas.microsoft.com/office/drawing/2014/main" id="{3E2A271F-694C-44E6-8A66-74A7218BAAB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260" name="PoljeZBesedilom 2">
          <a:extLst>
            <a:ext uri="{FF2B5EF4-FFF2-40B4-BE49-F238E27FC236}">
              <a16:creationId xmlns:a16="http://schemas.microsoft.com/office/drawing/2014/main" id="{FE697B86-9CD8-42C2-8ADE-9FC7A01E394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261" name="PoljeZBesedilom 2">
          <a:extLst>
            <a:ext uri="{FF2B5EF4-FFF2-40B4-BE49-F238E27FC236}">
              <a16:creationId xmlns:a16="http://schemas.microsoft.com/office/drawing/2014/main" id="{139701C6-95C9-410B-B307-08A5FA7FD14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262" name="PoljeZBesedilom 2">
          <a:extLst>
            <a:ext uri="{FF2B5EF4-FFF2-40B4-BE49-F238E27FC236}">
              <a16:creationId xmlns:a16="http://schemas.microsoft.com/office/drawing/2014/main" id="{7AB77F86-50D4-4C47-AFEB-A5BC976CFA0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263" name="PoljeZBesedilom 4262">
          <a:extLst>
            <a:ext uri="{FF2B5EF4-FFF2-40B4-BE49-F238E27FC236}">
              <a16:creationId xmlns:a16="http://schemas.microsoft.com/office/drawing/2014/main" id="{1EF509CB-25A2-463A-8EA4-0DD1ACBE55B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264" name="PoljeZBesedilom 2">
          <a:extLst>
            <a:ext uri="{FF2B5EF4-FFF2-40B4-BE49-F238E27FC236}">
              <a16:creationId xmlns:a16="http://schemas.microsoft.com/office/drawing/2014/main" id="{68A11512-7921-4E17-87A9-08CBA25259E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265" name="PoljeZBesedilom 2">
          <a:extLst>
            <a:ext uri="{FF2B5EF4-FFF2-40B4-BE49-F238E27FC236}">
              <a16:creationId xmlns:a16="http://schemas.microsoft.com/office/drawing/2014/main" id="{49DC3C7F-EE33-428B-8504-485A15D9E3C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266" name="PoljeZBesedilom 2">
          <a:extLst>
            <a:ext uri="{FF2B5EF4-FFF2-40B4-BE49-F238E27FC236}">
              <a16:creationId xmlns:a16="http://schemas.microsoft.com/office/drawing/2014/main" id="{3A1CC999-352F-469F-AF57-7396C2BA843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267" name="PoljeZBesedilom 2">
          <a:extLst>
            <a:ext uri="{FF2B5EF4-FFF2-40B4-BE49-F238E27FC236}">
              <a16:creationId xmlns:a16="http://schemas.microsoft.com/office/drawing/2014/main" id="{ABB54007-8E33-4613-86BC-886EFD3E2C5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268" name="PoljeZBesedilom 2">
          <a:extLst>
            <a:ext uri="{FF2B5EF4-FFF2-40B4-BE49-F238E27FC236}">
              <a16:creationId xmlns:a16="http://schemas.microsoft.com/office/drawing/2014/main" id="{8283ECFE-2D1B-4859-AD1B-DCF7CDC678E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269" name="PoljeZBesedilom 4268">
          <a:extLst>
            <a:ext uri="{FF2B5EF4-FFF2-40B4-BE49-F238E27FC236}">
              <a16:creationId xmlns:a16="http://schemas.microsoft.com/office/drawing/2014/main" id="{DF89A64B-7EAD-4095-8769-46F4672260E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270" name="PoljeZBesedilom 2">
          <a:extLst>
            <a:ext uri="{FF2B5EF4-FFF2-40B4-BE49-F238E27FC236}">
              <a16:creationId xmlns:a16="http://schemas.microsoft.com/office/drawing/2014/main" id="{2E905813-8062-4D9F-8EE4-0E4AF28B0EB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271" name="PoljeZBesedilom 2">
          <a:extLst>
            <a:ext uri="{FF2B5EF4-FFF2-40B4-BE49-F238E27FC236}">
              <a16:creationId xmlns:a16="http://schemas.microsoft.com/office/drawing/2014/main" id="{3E879531-E44C-486E-84B4-B49487B6D09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272" name="PoljeZBesedilom 2">
          <a:extLst>
            <a:ext uri="{FF2B5EF4-FFF2-40B4-BE49-F238E27FC236}">
              <a16:creationId xmlns:a16="http://schemas.microsoft.com/office/drawing/2014/main" id="{A99235BB-CFA5-47FD-A145-C608EF4E2F1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273" name="PoljeZBesedilom 2">
          <a:extLst>
            <a:ext uri="{FF2B5EF4-FFF2-40B4-BE49-F238E27FC236}">
              <a16:creationId xmlns:a16="http://schemas.microsoft.com/office/drawing/2014/main" id="{4A11D2E2-8934-40DC-87B0-D3C5C4D9561E}"/>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274" name="PoljeZBesedilom 4273">
          <a:extLst>
            <a:ext uri="{FF2B5EF4-FFF2-40B4-BE49-F238E27FC236}">
              <a16:creationId xmlns:a16="http://schemas.microsoft.com/office/drawing/2014/main" id="{BE849C86-6CCF-45EA-9A7B-5D8DE6C50156}"/>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275" name="PoljeZBesedilom 2">
          <a:extLst>
            <a:ext uri="{FF2B5EF4-FFF2-40B4-BE49-F238E27FC236}">
              <a16:creationId xmlns:a16="http://schemas.microsoft.com/office/drawing/2014/main" id="{16C054EF-CB2E-4E01-BF58-FF2F8172260F}"/>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276" name="PoljeZBesedilom 2">
          <a:extLst>
            <a:ext uri="{FF2B5EF4-FFF2-40B4-BE49-F238E27FC236}">
              <a16:creationId xmlns:a16="http://schemas.microsoft.com/office/drawing/2014/main" id="{9600324D-4D27-4F4E-A3DE-D1403978EB07}"/>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277" name="PoljeZBesedilom 2">
          <a:extLst>
            <a:ext uri="{FF2B5EF4-FFF2-40B4-BE49-F238E27FC236}">
              <a16:creationId xmlns:a16="http://schemas.microsoft.com/office/drawing/2014/main" id="{E60F70B6-48E6-4CFE-9DF3-BCCD63F46A4B}"/>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278" name="PoljeZBesedilom 2">
          <a:extLst>
            <a:ext uri="{FF2B5EF4-FFF2-40B4-BE49-F238E27FC236}">
              <a16:creationId xmlns:a16="http://schemas.microsoft.com/office/drawing/2014/main" id="{9AB10CD3-F0AE-4E6C-8CFE-2ABAAF9EA3D6}"/>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279" name="PoljeZBesedilom 2">
          <a:extLst>
            <a:ext uri="{FF2B5EF4-FFF2-40B4-BE49-F238E27FC236}">
              <a16:creationId xmlns:a16="http://schemas.microsoft.com/office/drawing/2014/main" id="{2FA24083-2B80-4342-8167-FFE3B023104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280" name="PoljeZBesedilom 4279">
          <a:extLst>
            <a:ext uri="{FF2B5EF4-FFF2-40B4-BE49-F238E27FC236}">
              <a16:creationId xmlns:a16="http://schemas.microsoft.com/office/drawing/2014/main" id="{ADBD2939-2FC1-4D9D-B5B4-226D220BE3D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281" name="PoljeZBesedilom 2">
          <a:extLst>
            <a:ext uri="{FF2B5EF4-FFF2-40B4-BE49-F238E27FC236}">
              <a16:creationId xmlns:a16="http://schemas.microsoft.com/office/drawing/2014/main" id="{2290841B-12B4-45BC-AF01-5041E02AC3D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282" name="PoljeZBesedilom 2">
          <a:extLst>
            <a:ext uri="{FF2B5EF4-FFF2-40B4-BE49-F238E27FC236}">
              <a16:creationId xmlns:a16="http://schemas.microsoft.com/office/drawing/2014/main" id="{0FE83A53-9D36-415E-B3B2-EC70094B98FE}"/>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283" name="PoljeZBesedilom 2">
          <a:extLst>
            <a:ext uri="{FF2B5EF4-FFF2-40B4-BE49-F238E27FC236}">
              <a16:creationId xmlns:a16="http://schemas.microsoft.com/office/drawing/2014/main" id="{89118AA8-0328-433E-8A31-6A740A26555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284" name="PoljeZBesedilom 2">
          <a:extLst>
            <a:ext uri="{FF2B5EF4-FFF2-40B4-BE49-F238E27FC236}">
              <a16:creationId xmlns:a16="http://schemas.microsoft.com/office/drawing/2014/main" id="{A4416938-9F36-4727-93AD-43B97D8DC9B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285" name="PoljeZBesedilom 2">
          <a:extLst>
            <a:ext uri="{FF2B5EF4-FFF2-40B4-BE49-F238E27FC236}">
              <a16:creationId xmlns:a16="http://schemas.microsoft.com/office/drawing/2014/main" id="{2FDEF25E-EB63-417B-9D90-BC56AE3652D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286" name="PoljeZBesedilom 4285">
          <a:extLst>
            <a:ext uri="{FF2B5EF4-FFF2-40B4-BE49-F238E27FC236}">
              <a16:creationId xmlns:a16="http://schemas.microsoft.com/office/drawing/2014/main" id="{4C65A89F-E2EB-42F1-8640-FFBA9723996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287" name="PoljeZBesedilom 2">
          <a:extLst>
            <a:ext uri="{FF2B5EF4-FFF2-40B4-BE49-F238E27FC236}">
              <a16:creationId xmlns:a16="http://schemas.microsoft.com/office/drawing/2014/main" id="{04936AAC-FFB2-409C-ABEA-9E3CE7B6384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288" name="PoljeZBesedilom 2">
          <a:extLst>
            <a:ext uri="{FF2B5EF4-FFF2-40B4-BE49-F238E27FC236}">
              <a16:creationId xmlns:a16="http://schemas.microsoft.com/office/drawing/2014/main" id="{C6ADED27-E03A-4515-BBC4-1FECC0A03CD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289" name="PoljeZBesedilom 2">
          <a:extLst>
            <a:ext uri="{FF2B5EF4-FFF2-40B4-BE49-F238E27FC236}">
              <a16:creationId xmlns:a16="http://schemas.microsoft.com/office/drawing/2014/main" id="{A8D1C18C-31BB-44FA-974F-378ECD441BB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290" name="PoljeZBesedilom 2">
          <a:extLst>
            <a:ext uri="{FF2B5EF4-FFF2-40B4-BE49-F238E27FC236}">
              <a16:creationId xmlns:a16="http://schemas.microsoft.com/office/drawing/2014/main" id="{45523218-EADD-42DB-A7F2-4B7594AEE64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291" name="PoljeZBesedilom 2">
          <a:extLst>
            <a:ext uri="{FF2B5EF4-FFF2-40B4-BE49-F238E27FC236}">
              <a16:creationId xmlns:a16="http://schemas.microsoft.com/office/drawing/2014/main" id="{13C4AF90-E1E5-4F32-9F6B-C0D77BD6532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292" name="PoljeZBesedilom 4291">
          <a:extLst>
            <a:ext uri="{FF2B5EF4-FFF2-40B4-BE49-F238E27FC236}">
              <a16:creationId xmlns:a16="http://schemas.microsoft.com/office/drawing/2014/main" id="{7D75EE03-F7FC-4B10-B7AD-DD5A659CB86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293" name="PoljeZBesedilom 2">
          <a:extLst>
            <a:ext uri="{FF2B5EF4-FFF2-40B4-BE49-F238E27FC236}">
              <a16:creationId xmlns:a16="http://schemas.microsoft.com/office/drawing/2014/main" id="{11456C85-584C-4AFF-834A-5E69B7FD1BD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294" name="PoljeZBesedilom 2">
          <a:extLst>
            <a:ext uri="{FF2B5EF4-FFF2-40B4-BE49-F238E27FC236}">
              <a16:creationId xmlns:a16="http://schemas.microsoft.com/office/drawing/2014/main" id="{C2A32BF4-26B6-4082-8D9A-E06CF5C8874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295" name="PoljeZBesedilom 2">
          <a:extLst>
            <a:ext uri="{FF2B5EF4-FFF2-40B4-BE49-F238E27FC236}">
              <a16:creationId xmlns:a16="http://schemas.microsoft.com/office/drawing/2014/main" id="{0DA35F1D-97BC-4871-8D9B-FE363F24868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296" name="PoljeZBesedilom 2">
          <a:extLst>
            <a:ext uri="{FF2B5EF4-FFF2-40B4-BE49-F238E27FC236}">
              <a16:creationId xmlns:a16="http://schemas.microsoft.com/office/drawing/2014/main" id="{254523C3-9057-4EC1-9A02-6D9FDF6F1A6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297" name="PoljeZBesedilom 2">
          <a:extLst>
            <a:ext uri="{FF2B5EF4-FFF2-40B4-BE49-F238E27FC236}">
              <a16:creationId xmlns:a16="http://schemas.microsoft.com/office/drawing/2014/main" id="{A9CCAF46-057A-4D83-9640-BFC21181B1B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298" name="PoljeZBesedilom 4297">
          <a:extLst>
            <a:ext uri="{FF2B5EF4-FFF2-40B4-BE49-F238E27FC236}">
              <a16:creationId xmlns:a16="http://schemas.microsoft.com/office/drawing/2014/main" id="{70B3D571-2C6F-4BC2-8B6D-83189948086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299" name="PoljeZBesedilom 2">
          <a:extLst>
            <a:ext uri="{FF2B5EF4-FFF2-40B4-BE49-F238E27FC236}">
              <a16:creationId xmlns:a16="http://schemas.microsoft.com/office/drawing/2014/main" id="{B68A1C9A-EEAD-4C92-BEB6-DEBB2D4456B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300" name="PoljeZBesedilom 2">
          <a:extLst>
            <a:ext uri="{FF2B5EF4-FFF2-40B4-BE49-F238E27FC236}">
              <a16:creationId xmlns:a16="http://schemas.microsoft.com/office/drawing/2014/main" id="{B1B67940-E4C9-478C-AD1F-5964705C0D9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301" name="PoljeZBesedilom 2">
          <a:extLst>
            <a:ext uri="{FF2B5EF4-FFF2-40B4-BE49-F238E27FC236}">
              <a16:creationId xmlns:a16="http://schemas.microsoft.com/office/drawing/2014/main" id="{38EA7259-D228-4789-BB53-D97796BC88C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302" name="PoljeZBesedilom 2">
          <a:extLst>
            <a:ext uri="{FF2B5EF4-FFF2-40B4-BE49-F238E27FC236}">
              <a16:creationId xmlns:a16="http://schemas.microsoft.com/office/drawing/2014/main" id="{956E008B-38D3-4662-A824-E58FC30447C4}"/>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303" name="PoljeZBesedilom 2">
          <a:extLst>
            <a:ext uri="{FF2B5EF4-FFF2-40B4-BE49-F238E27FC236}">
              <a16:creationId xmlns:a16="http://schemas.microsoft.com/office/drawing/2014/main" id="{5AD4B8A2-489E-4ED6-9938-1E30D8163CF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304" name="PoljeZBesedilom 4303">
          <a:extLst>
            <a:ext uri="{FF2B5EF4-FFF2-40B4-BE49-F238E27FC236}">
              <a16:creationId xmlns:a16="http://schemas.microsoft.com/office/drawing/2014/main" id="{38871F18-9C4B-4B4A-ADB5-FF50FB4C5DE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305" name="PoljeZBesedilom 2">
          <a:extLst>
            <a:ext uri="{FF2B5EF4-FFF2-40B4-BE49-F238E27FC236}">
              <a16:creationId xmlns:a16="http://schemas.microsoft.com/office/drawing/2014/main" id="{1E4C744C-44DF-4837-9F7F-8A24BBD0083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306" name="PoljeZBesedilom 2">
          <a:extLst>
            <a:ext uri="{FF2B5EF4-FFF2-40B4-BE49-F238E27FC236}">
              <a16:creationId xmlns:a16="http://schemas.microsoft.com/office/drawing/2014/main" id="{606DB3DA-70B7-4AE7-8330-7BBB5EFB158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307" name="PoljeZBesedilom 2">
          <a:extLst>
            <a:ext uri="{FF2B5EF4-FFF2-40B4-BE49-F238E27FC236}">
              <a16:creationId xmlns:a16="http://schemas.microsoft.com/office/drawing/2014/main" id="{C9168C91-2A15-47AA-A532-D8F2E7E503A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308" name="PoljeZBesedilom 2">
          <a:extLst>
            <a:ext uri="{FF2B5EF4-FFF2-40B4-BE49-F238E27FC236}">
              <a16:creationId xmlns:a16="http://schemas.microsoft.com/office/drawing/2014/main" id="{EC4B909A-DCE8-4409-859A-A52A323A2B0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309" name="PoljeZBesedilom 4308">
          <a:extLst>
            <a:ext uri="{FF2B5EF4-FFF2-40B4-BE49-F238E27FC236}">
              <a16:creationId xmlns:a16="http://schemas.microsoft.com/office/drawing/2014/main" id="{E3681B29-CD02-44C8-969C-BCEADAE7CE27}"/>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310" name="PoljeZBesedilom 2">
          <a:extLst>
            <a:ext uri="{FF2B5EF4-FFF2-40B4-BE49-F238E27FC236}">
              <a16:creationId xmlns:a16="http://schemas.microsoft.com/office/drawing/2014/main" id="{65B8EA88-822D-40D5-B143-40118182FDEF}"/>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311" name="PoljeZBesedilom 2">
          <a:extLst>
            <a:ext uri="{FF2B5EF4-FFF2-40B4-BE49-F238E27FC236}">
              <a16:creationId xmlns:a16="http://schemas.microsoft.com/office/drawing/2014/main" id="{825AFDE3-8EB7-429B-9740-82A84842E395}"/>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312" name="PoljeZBesedilom 2">
          <a:extLst>
            <a:ext uri="{FF2B5EF4-FFF2-40B4-BE49-F238E27FC236}">
              <a16:creationId xmlns:a16="http://schemas.microsoft.com/office/drawing/2014/main" id="{80E78FA0-2607-4E13-AC9F-90D45A72A72A}"/>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313" name="PoljeZBesedilom 2">
          <a:extLst>
            <a:ext uri="{FF2B5EF4-FFF2-40B4-BE49-F238E27FC236}">
              <a16:creationId xmlns:a16="http://schemas.microsoft.com/office/drawing/2014/main" id="{182AEE0C-7696-49FE-AD98-E27EB718F8FA}"/>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14" name="PoljeZBesedilom 2">
          <a:extLst>
            <a:ext uri="{FF2B5EF4-FFF2-40B4-BE49-F238E27FC236}">
              <a16:creationId xmlns:a16="http://schemas.microsoft.com/office/drawing/2014/main" id="{B39B7FCE-355C-431F-89AE-D4D27EFA388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15" name="PoljeZBesedilom 4314">
          <a:extLst>
            <a:ext uri="{FF2B5EF4-FFF2-40B4-BE49-F238E27FC236}">
              <a16:creationId xmlns:a16="http://schemas.microsoft.com/office/drawing/2014/main" id="{7020622B-63EF-41F8-AA6E-A7B92A06B7D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16" name="PoljeZBesedilom 2">
          <a:extLst>
            <a:ext uri="{FF2B5EF4-FFF2-40B4-BE49-F238E27FC236}">
              <a16:creationId xmlns:a16="http://schemas.microsoft.com/office/drawing/2014/main" id="{40AA4EB5-2BE2-4DD6-A80D-4BB7B427B1A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17" name="PoljeZBesedilom 2">
          <a:extLst>
            <a:ext uri="{FF2B5EF4-FFF2-40B4-BE49-F238E27FC236}">
              <a16:creationId xmlns:a16="http://schemas.microsoft.com/office/drawing/2014/main" id="{BA0F4CA9-695B-411C-A77B-431AC93C374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18" name="PoljeZBesedilom 2">
          <a:extLst>
            <a:ext uri="{FF2B5EF4-FFF2-40B4-BE49-F238E27FC236}">
              <a16:creationId xmlns:a16="http://schemas.microsoft.com/office/drawing/2014/main" id="{114A0148-C2DF-4AF1-A651-7DFC4AD3700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19" name="PoljeZBesedilom 2">
          <a:extLst>
            <a:ext uri="{FF2B5EF4-FFF2-40B4-BE49-F238E27FC236}">
              <a16:creationId xmlns:a16="http://schemas.microsoft.com/office/drawing/2014/main" id="{26FFA3B1-DE63-43C0-9C74-00873624E6A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20" name="PoljeZBesedilom 2">
          <a:extLst>
            <a:ext uri="{FF2B5EF4-FFF2-40B4-BE49-F238E27FC236}">
              <a16:creationId xmlns:a16="http://schemas.microsoft.com/office/drawing/2014/main" id="{DFB62AF5-968F-440F-A792-2FAF4493596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21" name="PoljeZBesedilom 4320">
          <a:extLst>
            <a:ext uri="{FF2B5EF4-FFF2-40B4-BE49-F238E27FC236}">
              <a16:creationId xmlns:a16="http://schemas.microsoft.com/office/drawing/2014/main" id="{6EC6559D-423E-43F1-8E2F-E0EE68D4193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22" name="PoljeZBesedilom 2">
          <a:extLst>
            <a:ext uri="{FF2B5EF4-FFF2-40B4-BE49-F238E27FC236}">
              <a16:creationId xmlns:a16="http://schemas.microsoft.com/office/drawing/2014/main" id="{FC9A46FA-37B6-4123-B17E-2195BE86949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23" name="PoljeZBesedilom 2">
          <a:extLst>
            <a:ext uri="{FF2B5EF4-FFF2-40B4-BE49-F238E27FC236}">
              <a16:creationId xmlns:a16="http://schemas.microsoft.com/office/drawing/2014/main" id="{8B06F21A-7459-49F7-BDF5-FF3EBA12613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24" name="PoljeZBesedilom 2">
          <a:extLst>
            <a:ext uri="{FF2B5EF4-FFF2-40B4-BE49-F238E27FC236}">
              <a16:creationId xmlns:a16="http://schemas.microsoft.com/office/drawing/2014/main" id="{29B48577-B666-4FE4-AA0A-0949A4D8D1C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25" name="PoljeZBesedilom 2">
          <a:extLst>
            <a:ext uri="{FF2B5EF4-FFF2-40B4-BE49-F238E27FC236}">
              <a16:creationId xmlns:a16="http://schemas.microsoft.com/office/drawing/2014/main" id="{ACF47C62-99EC-4F5F-80E3-47939C41119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26" name="PoljeZBesedilom 2">
          <a:extLst>
            <a:ext uri="{FF2B5EF4-FFF2-40B4-BE49-F238E27FC236}">
              <a16:creationId xmlns:a16="http://schemas.microsoft.com/office/drawing/2014/main" id="{C33195B6-9437-4426-9794-6EBF6D6C57E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27" name="PoljeZBesedilom 4326">
          <a:extLst>
            <a:ext uri="{FF2B5EF4-FFF2-40B4-BE49-F238E27FC236}">
              <a16:creationId xmlns:a16="http://schemas.microsoft.com/office/drawing/2014/main" id="{09C68A77-E41B-45A2-BC34-6AAF6D2BB85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28" name="PoljeZBesedilom 2">
          <a:extLst>
            <a:ext uri="{FF2B5EF4-FFF2-40B4-BE49-F238E27FC236}">
              <a16:creationId xmlns:a16="http://schemas.microsoft.com/office/drawing/2014/main" id="{FD74E94A-2BCB-4851-A303-B979E8CD46C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29" name="PoljeZBesedilom 2">
          <a:extLst>
            <a:ext uri="{FF2B5EF4-FFF2-40B4-BE49-F238E27FC236}">
              <a16:creationId xmlns:a16="http://schemas.microsoft.com/office/drawing/2014/main" id="{CF1A94A8-D393-4EB2-99CA-FB38FB23D80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30" name="PoljeZBesedilom 2">
          <a:extLst>
            <a:ext uri="{FF2B5EF4-FFF2-40B4-BE49-F238E27FC236}">
              <a16:creationId xmlns:a16="http://schemas.microsoft.com/office/drawing/2014/main" id="{1FF6E573-FB7A-41A8-A72E-7E12E85A127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31" name="PoljeZBesedilom 2">
          <a:extLst>
            <a:ext uri="{FF2B5EF4-FFF2-40B4-BE49-F238E27FC236}">
              <a16:creationId xmlns:a16="http://schemas.microsoft.com/office/drawing/2014/main" id="{22BDEE50-1E8D-42C3-9470-26A3E50CECB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32" name="PoljeZBesedilom 2">
          <a:extLst>
            <a:ext uri="{FF2B5EF4-FFF2-40B4-BE49-F238E27FC236}">
              <a16:creationId xmlns:a16="http://schemas.microsoft.com/office/drawing/2014/main" id="{8B862437-8251-4161-9D97-CCD239C07A0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33" name="PoljeZBesedilom 4332">
          <a:extLst>
            <a:ext uri="{FF2B5EF4-FFF2-40B4-BE49-F238E27FC236}">
              <a16:creationId xmlns:a16="http://schemas.microsoft.com/office/drawing/2014/main" id="{67F2C797-9BD4-4BAB-BAAD-BF2DE046E5E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34" name="PoljeZBesedilom 2">
          <a:extLst>
            <a:ext uri="{FF2B5EF4-FFF2-40B4-BE49-F238E27FC236}">
              <a16:creationId xmlns:a16="http://schemas.microsoft.com/office/drawing/2014/main" id="{A4851D07-5863-48DB-82A2-03AF2628E31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35" name="PoljeZBesedilom 2">
          <a:extLst>
            <a:ext uri="{FF2B5EF4-FFF2-40B4-BE49-F238E27FC236}">
              <a16:creationId xmlns:a16="http://schemas.microsoft.com/office/drawing/2014/main" id="{BA15A798-92C6-4B79-A3A9-E4A7B3AC7D2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36" name="PoljeZBesedilom 2">
          <a:extLst>
            <a:ext uri="{FF2B5EF4-FFF2-40B4-BE49-F238E27FC236}">
              <a16:creationId xmlns:a16="http://schemas.microsoft.com/office/drawing/2014/main" id="{17C2999A-F8EC-4F5E-A76B-3EFDD3E5223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37" name="PoljeZBesedilom 2">
          <a:extLst>
            <a:ext uri="{FF2B5EF4-FFF2-40B4-BE49-F238E27FC236}">
              <a16:creationId xmlns:a16="http://schemas.microsoft.com/office/drawing/2014/main" id="{4F0626F6-863C-4B7D-AD75-F3944803F30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38" name="PoljeZBesedilom 2">
          <a:extLst>
            <a:ext uri="{FF2B5EF4-FFF2-40B4-BE49-F238E27FC236}">
              <a16:creationId xmlns:a16="http://schemas.microsoft.com/office/drawing/2014/main" id="{FAB5D364-0229-4F51-B005-6D67DAFDF99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39" name="PoljeZBesedilom 4338">
          <a:extLst>
            <a:ext uri="{FF2B5EF4-FFF2-40B4-BE49-F238E27FC236}">
              <a16:creationId xmlns:a16="http://schemas.microsoft.com/office/drawing/2014/main" id="{991DCC0A-D14B-44B5-BD01-E24F00B9E4D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40" name="PoljeZBesedilom 2">
          <a:extLst>
            <a:ext uri="{FF2B5EF4-FFF2-40B4-BE49-F238E27FC236}">
              <a16:creationId xmlns:a16="http://schemas.microsoft.com/office/drawing/2014/main" id="{5891D2B8-9851-447B-B4F8-C44AD3CB943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41" name="PoljeZBesedilom 2">
          <a:extLst>
            <a:ext uri="{FF2B5EF4-FFF2-40B4-BE49-F238E27FC236}">
              <a16:creationId xmlns:a16="http://schemas.microsoft.com/office/drawing/2014/main" id="{EE2B0E5F-D615-49AE-85A3-19C31498C11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42" name="PoljeZBesedilom 2">
          <a:extLst>
            <a:ext uri="{FF2B5EF4-FFF2-40B4-BE49-F238E27FC236}">
              <a16:creationId xmlns:a16="http://schemas.microsoft.com/office/drawing/2014/main" id="{B3274311-83AC-49C3-AB11-E43DE710B54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43" name="PoljeZBesedilom 2">
          <a:extLst>
            <a:ext uri="{FF2B5EF4-FFF2-40B4-BE49-F238E27FC236}">
              <a16:creationId xmlns:a16="http://schemas.microsoft.com/office/drawing/2014/main" id="{B23DA41D-EE58-47BB-859E-6F56CAA409A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44" name="PoljeZBesedilom 2">
          <a:extLst>
            <a:ext uri="{FF2B5EF4-FFF2-40B4-BE49-F238E27FC236}">
              <a16:creationId xmlns:a16="http://schemas.microsoft.com/office/drawing/2014/main" id="{8E802082-6E7E-4312-9E70-4873298CEC2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45" name="PoljeZBesedilom 4344">
          <a:extLst>
            <a:ext uri="{FF2B5EF4-FFF2-40B4-BE49-F238E27FC236}">
              <a16:creationId xmlns:a16="http://schemas.microsoft.com/office/drawing/2014/main" id="{F6D3DCCE-EA14-46B9-81CA-DE83DA3A349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46" name="PoljeZBesedilom 2">
          <a:extLst>
            <a:ext uri="{FF2B5EF4-FFF2-40B4-BE49-F238E27FC236}">
              <a16:creationId xmlns:a16="http://schemas.microsoft.com/office/drawing/2014/main" id="{6C6C82C4-E0A4-4685-865E-E5F090A1F29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47" name="PoljeZBesedilom 2">
          <a:extLst>
            <a:ext uri="{FF2B5EF4-FFF2-40B4-BE49-F238E27FC236}">
              <a16:creationId xmlns:a16="http://schemas.microsoft.com/office/drawing/2014/main" id="{EA9E4184-31A5-4FDA-A424-980193E3507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48" name="PoljeZBesedilom 2">
          <a:extLst>
            <a:ext uri="{FF2B5EF4-FFF2-40B4-BE49-F238E27FC236}">
              <a16:creationId xmlns:a16="http://schemas.microsoft.com/office/drawing/2014/main" id="{17B097E4-FF0E-4B1D-9CD8-E4FAFE20363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49" name="PoljeZBesedilom 2">
          <a:extLst>
            <a:ext uri="{FF2B5EF4-FFF2-40B4-BE49-F238E27FC236}">
              <a16:creationId xmlns:a16="http://schemas.microsoft.com/office/drawing/2014/main" id="{6EB6D43A-4E68-41C4-AF0A-090EA85B866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350" name="PoljeZBesedilom 2">
          <a:extLst>
            <a:ext uri="{FF2B5EF4-FFF2-40B4-BE49-F238E27FC236}">
              <a16:creationId xmlns:a16="http://schemas.microsoft.com/office/drawing/2014/main" id="{379B41F5-2AA7-41A8-9DEF-7045438A8647}"/>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351" name="PoljeZBesedilom 4350">
          <a:extLst>
            <a:ext uri="{FF2B5EF4-FFF2-40B4-BE49-F238E27FC236}">
              <a16:creationId xmlns:a16="http://schemas.microsoft.com/office/drawing/2014/main" id="{967BABEC-250E-4D80-AF21-6B47BDE85F3A}"/>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352" name="PoljeZBesedilom 2">
          <a:extLst>
            <a:ext uri="{FF2B5EF4-FFF2-40B4-BE49-F238E27FC236}">
              <a16:creationId xmlns:a16="http://schemas.microsoft.com/office/drawing/2014/main" id="{33528B78-52B3-4475-B96D-15C07AACD26F}"/>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353" name="PoljeZBesedilom 2">
          <a:extLst>
            <a:ext uri="{FF2B5EF4-FFF2-40B4-BE49-F238E27FC236}">
              <a16:creationId xmlns:a16="http://schemas.microsoft.com/office/drawing/2014/main" id="{B28DC6C1-F8F4-4FCC-9BFF-18DC6C71CABC}"/>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354" name="PoljeZBesedilom 2">
          <a:extLst>
            <a:ext uri="{FF2B5EF4-FFF2-40B4-BE49-F238E27FC236}">
              <a16:creationId xmlns:a16="http://schemas.microsoft.com/office/drawing/2014/main" id="{C9F008BE-2277-406D-928D-195C1F2F4019}"/>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355" name="PoljeZBesedilom 2">
          <a:extLst>
            <a:ext uri="{FF2B5EF4-FFF2-40B4-BE49-F238E27FC236}">
              <a16:creationId xmlns:a16="http://schemas.microsoft.com/office/drawing/2014/main" id="{FCE93265-BEAE-41D0-BA84-1B1FB4FFDC36}"/>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56" name="PoljeZBesedilom 2">
          <a:extLst>
            <a:ext uri="{FF2B5EF4-FFF2-40B4-BE49-F238E27FC236}">
              <a16:creationId xmlns:a16="http://schemas.microsoft.com/office/drawing/2014/main" id="{1B4D1535-4B25-4163-B8C0-0D0BA75767B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57" name="PoljeZBesedilom 4356">
          <a:extLst>
            <a:ext uri="{FF2B5EF4-FFF2-40B4-BE49-F238E27FC236}">
              <a16:creationId xmlns:a16="http://schemas.microsoft.com/office/drawing/2014/main" id="{595F4C2D-C941-4ED6-A35D-05FFEA9F8B4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58" name="PoljeZBesedilom 2">
          <a:extLst>
            <a:ext uri="{FF2B5EF4-FFF2-40B4-BE49-F238E27FC236}">
              <a16:creationId xmlns:a16="http://schemas.microsoft.com/office/drawing/2014/main" id="{7D9AD88E-8536-42B6-B15D-E39B608A436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59" name="PoljeZBesedilom 2">
          <a:extLst>
            <a:ext uri="{FF2B5EF4-FFF2-40B4-BE49-F238E27FC236}">
              <a16:creationId xmlns:a16="http://schemas.microsoft.com/office/drawing/2014/main" id="{73BE8677-F27D-4461-8766-1A0D99C5059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60" name="PoljeZBesedilom 2">
          <a:extLst>
            <a:ext uri="{FF2B5EF4-FFF2-40B4-BE49-F238E27FC236}">
              <a16:creationId xmlns:a16="http://schemas.microsoft.com/office/drawing/2014/main" id="{007B221E-D127-4478-8CF1-81A0C4AC168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61" name="PoljeZBesedilom 2">
          <a:extLst>
            <a:ext uri="{FF2B5EF4-FFF2-40B4-BE49-F238E27FC236}">
              <a16:creationId xmlns:a16="http://schemas.microsoft.com/office/drawing/2014/main" id="{A3DC61FD-B6F8-4B40-89B4-7C6D8464F5F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62" name="PoljeZBesedilom 2">
          <a:extLst>
            <a:ext uri="{FF2B5EF4-FFF2-40B4-BE49-F238E27FC236}">
              <a16:creationId xmlns:a16="http://schemas.microsoft.com/office/drawing/2014/main" id="{5DCA19E4-35ED-4371-BE6E-8604761D731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63" name="PoljeZBesedilom 4362">
          <a:extLst>
            <a:ext uri="{FF2B5EF4-FFF2-40B4-BE49-F238E27FC236}">
              <a16:creationId xmlns:a16="http://schemas.microsoft.com/office/drawing/2014/main" id="{23CEE4B0-7A8B-48BD-BF4F-366ACBE9568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64" name="PoljeZBesedilom 2">
          <a:extLst>
            <a:ext uri="{FF2B5EF4-FFF2-40B4-BE49-F238E27FC236}">
              <a16:creationId xmlns:a16="http://schemas.microsoft.com/office/drawing/2014/main" id="{6DD66D86-3D1D-4238-85AA-B5D45B15518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65" name="PoljeZBesedilom 2">
          <a:extLst>
            <a:ext uri="{FF2B5EF4-FFF2-40B4-BE49-F238E27FC236}">
              <a16:creationId xmlns:a16="http://schemas.microsoft.com/office/drawing/2014/main" id="{F0916983-4A57-4683-B7CB-8E50A8E7FF0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66" name="PoljeZBesedilom 2">
          <a:extLst>
            <a:ext uri="{FF2B5EF4-FFF2-40B4-BE49-F238E27FC236}">
              <a16:creationId xmlns:a16="http://schemas.microsoft.com/office/drawing/2014/main" id="{ADEC734D-5900-475C-8108-9EAEC39580F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67" name="PoljeZBesedilom 2">
          <a:extLst>
            <a:ext uri="{FF2B5EF4-FFF2-40B4-BE49-F238E27FC236}">
              <a16:creationId xmlns:a16="http://schemas.microsoft.com/office/drawing/2014/main" id="{92587AF0-A06B-4123-9DC7-FD13729A183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368" name="PoljeZBesedilom 2">
          <a:extLst>
            <a:ext uri="{FF2B5EF4-FFF2-40B4-BE49-F238E27FC236}">
              <a16:creationId xmlns:a16="http://schemas.microsoft.com/office/drawing/2014/main" id="{7C5E55D2-F307-4DED-BC9B-DB48B2667E60}"/>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369" name="PoljeZBesedilom 4368">
          <a:extLst>
            <a:ext uri="{FF2B5EF4-FFF2-40B4-BE49-F238E27FC236}">
              <a16:creationId xmlns:a16="http://schemas.microsoft.com/office/drawing/2014/main" id="{1C70807A-74A7-41EB-B94E-2A0B33D6CFFA}"/>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370" name="PoljeZBesedilom 2">
          <a:extLst>
            <a:ext uri="{FF2B5EF4-FFF2-40B4-BE49-F238E27FC236}">
              <a16:creationId xmlns:a16="http://schemas.microsoft.com/office/drawing/2014/main" id="{81EB9BC3-E868-4851-8A89-6B30DDE1173A}"/>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371" name="PoljeZBesedilom 2">
          <a:extLst>
            <a:ext uri="{FF2B5EF4-FFF2-40B4-BE49-F238E27FC236}">
              <a16:creationId xmlns:a16="http://schemas.microsoft.com/office/drawing/2014/main" id="{4BC2FFE2-E3D7-45B4-BEC0-83F07642471B}"/>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372" name="PoljeZBesedilom 2">
          <a:extLst>
            <a:ext uri="{FF2B5EF4-FFF2-40B4-BE49-F238E27FC236}">
              <a16:creationId xmlns:a16="http://schemas.microsoft.com/office/drawing/2014/main" id="{1A5E74D1-EA47-4F1D-BB93-77CB3C2E3DC5}"/>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373" name="PoljeZBesedilom 2">
          <a:extLst>
            <a:ext uri="{FF2B5EF4-FFF2-40B4-BE49-F238E27FC236}">
              <a16:creationId xmlns:a16="http://schemas.microsoft.com/office/drawing/2014/main" id="{2D4EE6A9-DA2E-4DE6-9CBF-F2ADE430F47D}"/>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374" name="PoljeZBesedilom 2">
          <a:extLst>
            <a:ext uri="{FF2B5EF4-FFF2-40B4-BE49-F238E27FC236}">
              <a16:creationId xmlns:a16="http://schemas.microsoft.com/office/drawing/2014/main" id="{5D5403BD-A6EB-4F35-A8FE-1CE40A3A120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375" name="PoljeZBesedilom 4374">
          <a:extLst>
            <a:ext uri="{FF2B5EF4-FFF2-40B4-BE49-F238E27FC236}">
              <a16:creationId xmlns:a16="http://schemas.microsoft.com/office/drawing/2014/main" id="{3385A885-6443-4D6B-AE5A-B24A27D3BAA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376" name="PoljeZBesedilom 2">
          <a:extLst>
            <a:ext uri="{FF2B5EF4-FFF2-40B4-BE49-F238E27FC236}">
              <a16:creationId xmlns:a16="http://schemas.microsoft.com/office/drawing/2014/main" id="{1010DD8E-8F3E-4892-B054-FF02DC994C3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377" name="PoljeZBesedilom 2">
          <a:extLst>
            <a:ext uri="{FF2B5EF4-FFF2-40B4-BE49-F238E27FC236}">
              <a16:creationId xmlns:a16="http://schemas.microsoft.com/office/drawing/2014/main" id="{EBAA3238-C87E-4C91-871A-C684E03308C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378" name="PoljeZBesedilom 2">
          <a:extLst>
            <a:ext uri="{FF2B5EF4-FFF2-40B4-BE49-F238E27FC236}">
              <a16:creationId xmlns:a16="http://schemas.microsoft.com/office/drawing/2014/main" id="{877CBC0F-7E3E-4E06-9D87-84007D13E17E}"/>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379" name="PoljeZBesedilom 2">
          <a:extLst>
            <a:ext uri="{FF2B5EF4-FFF2-40B4-BE49-F238E27FC236}">
              <a16:creationId xmlns:a16="http://schemas.microsoft.com/office/drawing/2014/main" id="{145EB77C-E849-462A-9D72-2ED03A7CAA6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380" name="PoljeZBesedilom 4379">
          <a:extLst>
            <a:ext uri="{FF2B5EF4-FFF2-40B4-BE49-F238E27FC236}">
              <a16:creationId xmlns:a16="http://schemas.microsoft.com/office/drawing/2014/main" id="{6D96388E-C92D-4F5E-B219-8915AB032706}"/>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381" name="PoljeZBesedilom 2">
          <a:extLst>
            <a:ext uri="{FF2B5EF4-FFF2-40B4-BE49-F238E27FC236}">
              <a16:creationId xmlns:a16="http://schemas.microsoft.com/office/drawing/2014/main" id="{01F23AB0-A88F-477D-A85D-995270B54629}"/>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382" name="PoljeZBesedilom 2">
          <a:extLst>
            <a:ext uri="{FF2B5EF4-FFF2-40B4-BE49-F238E27FC236}">
              <a16:creationId xmlns:a16="http://schemas.microsoft.com/office/drawing/2014/main" id="{DD1E2C5E-DB80-4B79-9174-F1AEB67B61CC}"/>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383" name="PoljeZBesedilom 2">
          <a:extLst>
            <a:ext uri="{FF2B5EF4-FFF2-40B4-BE49-F238E27FC236}">
              <a16:creationId xmlns:a16="http://schemas.microsoft.com/office/drawing/2014/main" id="{1EB8946F-20BF-4E3C-B930-681C2EB8CE29}"/>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384" name="PoljeZBesedilom 2">
          <a:extLst>
            <a:ext uri="{FF2B5EF4-FFF2-40B4-BE49-F238E27FC236}">
              <a16:creationId xmlns:a16="http://schemas.microsoft.com/office/drawing/2014/main" id="{51DFC2C9-3814-4F8A-82E4-30B2032BCF6A}"/>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385" name="PoljeZBesedilom 2">
          <a:extLst>
            <a:ext uri="{FF2B5EF4-FFF2-40B4-BE49-F238E27FC236}">
              <a16:creationId xmlns:a16="http://schemas.microsoft.com/office/drawing/2014/main" id="{C964EF7B-218F-4417-877B-28DB07B5BA4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386" name="PoljeZBesedilom 4385">
          <a:extLst>
            <a:ext uri="{FF2B5EF4-FFF2-40B4-BE49-F238E27FC236}">
              <a16:creationId xmlns:a16="http://schemas.microsoft.com/office/drawing/2014/main" id="{B29A4F15-1FA7-4F93-B144-3931A497BF9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387" name="PoljeZBesedilom 2">
          <a:extLst>
            <a:ext uri="{FF2B5EF4-FFF2-40B4-BE49-F238E27FC236}">
              <a16:creationId xmlns:a16="http://schemas.microsoft.com/office/drawing/2014/main" id="{75E3EDF1-D684-40BA-A923-07F51A1C056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388" name="PoljeZBesedilom 2">
          <a:extLst>
            <a:ext uri="{FF2B5EF4-FFF2-40B4-BE49-F238E27FC236}">
              <a16:creationId xmlns:a16="http://schemas.microsoft.com/office/drawing/2014/main" id="{57FA31F6-4452-43B9-A7C9-706B88AAEC9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389" name="PoljeZBesedilom 2">
          <a:extLst>
            <a:ext uri="{FF2B5EF4-FFF2-40B4-BE49-F238E27FC236}">
              <a16:creationId xmlns:a16="http://schemas.microsoft.com/office/drawing/2014/main" id="{8EC0CAC7-9E46-4054-A1C5-D6D29747D02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390" name="PoljeZBesedilom 2">
          <a:extLst>
            <a:ext uri="{FF2B5EF4-FFF2-40B4-BE49-F238E27FC236}">
              <a16:creationId xmlns:a16="http://schemas.microsoft.com/office/drawing/2014/main" id="{AF66CBB6-DFA0-4689-8D4A-E7E56C13B976}"/>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391" name="PoljeZBesedilom 4390">
          <a:extLst>
            <a:ext uri="{FF2B5EF4-FFF2-40B4-BE49-F238E27FC236}">
              <a16:creationId xmlns:a16="http://schemas.microsoft.com/office/drawing/2014/main" id="{53C5F01A-C5CE-495E-8D94-DE139DB90AFE}"/>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392" name="PoljeZBesedilom 2">
          <a:extLst>
            <a:ext uri="{FF2B5EF4-FFF2-40B4-BE49-F238E27FC236}">
              <a16:creationId xmlns:a16="http://schemas.microsoft.com/office/drawing/2014/main" id="{226187EF-62C8-4D0E-857B-CA2D6E2165FB}"/>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393" name="PoljeZBesedilom 2">
          <a:extLst>
            <a:ext uri="{FF2B5EF4-FFF2-40B4-BE49-F238E27FC236}">
              <a16:creationId xmlns:a16="http://schemas.microsoft.com/office/drawing/2014/main" id="{99DF16A9-735F-497B-A7C0-65921B1F5651}"/>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394" name="PoljeZBesedilom 2">
          <a:extLst>
            <a:ext uri="{FF2B5EF4-FFF2-40B4-BE49-F238E27FC236}">
              <a16:creationId xmlns:a16="http://schemas.microsoft.com/office/drawing/2014/main" id="{32AA5362-3C9C-4347-BD04-F3E1454E734F}"/>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395" name="PoljeZBesedilom 2">
          <a:extLst>
            <a:ext uri="{FF2B5EF4-FFF2-40B4-BE49-F238E27FC236}">
              <a16:creationId xmlns:a16="http://schemas.microsoft.com/office/drawing/2014/main" id="{B8295A08-6B1B-462F-9221-4ED54E8E6841}"/>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96" name="PoljeZBesedilom 2">
          <a:extLst>
            <a:ext uri="{FF2B5EF4-FFF2-40B4-BE49-F238E27FC236}">
              <a16:creationId xmlns:a16="http://schemas.microsoft.com/office/drawing/2014/main" id="{8FE0B644-ABF6-47DA-8D09-95189F2B894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97" name="PoljeZBesedilom 4396">
          <a:extLst>
            <a:ext uri="{FF2B5EF4-FFF2-40B4-BE49-F238E27FC236}">
              <a16:creationId xmlns:a16="http://schemas.microsoft.com/office/drawing/2014/main" id="{ABF60CAF-5A3F-4C3B-8C08-DB919D4C6B6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98" name="PoljeZBesedilom 2">
          <a:extLst>
            <a:ext uri="{FF2B5EF4-FFF2-40B4-BE49-F238E27FC236}">
              <a16:creationId xmlns:a16="http://schemas.microsoft.com/office/drawing/2014/main" id="{D7D22184-6B76-4731-AC27-87A2471EE40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399" name="PoljeZBesedilom 2">
          <a:extLst>
            <a:ext uri="{FF2B5EF4-FFF2-40B4-BE49-F238E27FC236}">
              <a16:creationId xmlns:a16="http://schemas.microsoft.com/office/drawing/2014/main" id="{8A214A39-9A45-47CF-8D03-32CF0222E8E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400" name="PoljeZBesedilom 2">
          <a:extLst>
            <a:ext uri="{FF2B5EF4-FFF2-40B4-BE49-F238E27FC236}">
              <a16:creationId xmlns:a16="http://schemas.microsoft.com/office/drawing/2014/main" id="{E4806FA1-6D6E-49CA-8714-276D48CC905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401" name="PoljeZBesedilom 2">
          <a:extLst>
            <a:ext uri="{FF2B5EF4-FFF2-40B4-BE49-F238E27FC236}">
              <a16:creationId xmlns:a16="http://schemas.microsoft.com/office/drawing/2014/main" id="{27E13E31-ECD9-4811-8D7F-3F4E0A6C1F7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402" name="PoljeZBesedilom 2">
          <a:extLst>
            <a:ext uri="{FF2B5EF4-FFF2-40B4-BE49-F238E27FC236}">
              <a16:creationId xmlns:a16="http://schemas.microsoft.com/office/drawing/2014/main" id="{F106C451-585D-4076-BFB9-624ABFEB50D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403" name="PoljeZBesedilom 4402">
          <a:extLst>
            <a:ext uri="{FF2B5EF4-FFF2-40B4-BE49-F238E27FC236}">
              <a16:creationId xmlns:a16="http://schemas.microsoft.com/office/drawing/2014/main" id="{BA80E348-DFAD-4792-BC43-1F6C714EDCC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404" name="PoljeZBesedilom 2">
          <a:extLst>
            <a:ext uri="{FF2B5EF4-FFF2-40B4-BE49-F238E27FC236}">
              <a16:creationId xmlns:a16="http://schemas.microsoft.com/office/drawing/2014/main" id="{BFA7F40F-97BB-41EA-9EF4-527D9A832A7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405" name="PoljeZBesedilom 2">
          <a:extLst>
            <a:ext uri="{FF2B5EF4-FFF2-40B4-BE49-F238E27FC236}">
              <a16:creationId xmlns:a16="http://schemas.microsoft.com/office/drawing/2014/main" id="{1ABF068D-C1B8-4D8E-BC33-A1DB600578C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406" name="PoljeZBesedilom 2">
          <a:extLst>
            <a:ext uri="{FF2B5EF4-FFF2-40B4-BE49-F238E27FC236}">
              <a16:creationId xmlns:a16="http://schemas.microsoft.com/office/drawing/2014/main" id="{F07D9622-B648-41C9-A9F7-9D6A3573429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407" name="PoljeZBesedilom 2">
          <a:extLst>
            <a:ext uri="{FF2B5EF4-FFF2-40B4-BE49-F238E27FC236}">
              <a16:creationId xmlns:a16="http://schemas.microsoft.com/office/drawing/2014/main" id="{69F0166D-FAC3-451D-84D4-87AE854B6FA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408" name="PoljeZBesedilom 2">
          <a:extLst>
            <a:ext uri="{FF2B5EF4-FFF2-40B4-BE49-F238E27FC236}">
              <a16:creationId xmlns:a16="http://schemas.microsoft.com/office/drawing/2014/main" id="{E018C1F7-73BB-4BFA-97B2-56962BA8CE48}"/>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409" name="PoljeZBesedilom 4408">
          <a:extLst>
            <a:ext uri="{FF2B5EF4-FFF2-40B4-BE49-F238E27FC236}">
              <a16:creationId xmlns:a16="http://schemas.microsoft.com/office/drawing/2014/main" id="{D01DAB6E-3532-4DC3-BD0E-2493A2166518}"/>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410" name="PoljeZBesedilom 2">
          <a:extLst>
            <a:ext uri="{FF2B5EF4-FFF2-40B4-BE49-F238E27FC236}">
              <a16:creationId xmlns:a16="http://schemas.microsoft.com/office/drawing/2014/main" id="{BCAB386F-4E53-4639-A9C8-F9B2642034C0}"/>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411" name="PoljeZBesedilom 2">
          <a:extLst>
            <a:ext uri="{FF2B5EF4-FFF2-40B4-BE49-F238E27FC236}">
              <a16:creationId xmlns:a16="http://schemas.microsoft.com/office/drawing/2014/main" id="{5D6DCD43-318D-47B1-9186-F9EF24F8702B}"/>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412" name="PoljeZBesedilom 2">
          <a:extLst>
            <a:ext uri="{FF2B5EF4-FFF2-40B4-BE49-F238E27FC236}">
              <a16:creationId xmlns:a16="http://schemas.microsoft.com/office/drawing/2014/main" id="{9431BF83-03A6-40DE-AC7C-79055561BABB}"/>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413" name="PoljeZBesedilom 2">
          <a:extLst>
            <a:ext uri="{FF2B5EF4-FFF2-40B4-BE49-F238E27FC236}">
              <a16:creationId xmlns:a16="http://schemas.microsoft.com/office/drawing/2014/main" id="{EA0DFB26-3302-4C91-A568-18B56547C81B}"/>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414" name="PoljeZBesedilom 2">
          <a:extLst>
            <a:ext uri="{FF2B5EF4-FFF2-40B4-BE49-F238E27FC236}">
              <a16:creationId xmlns:a16="http://schemas.microsoft.com/office/drawing/2014/main" id="{1C6B82DE-718A-484F-A492-6DAE890430F2}"/>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415" name="PoljeZBesedilom 4414">
          <a:extLst>
            <a:ext uri="{FF2B5EF4-FFF2-40B4-BE49-F238E27FC236}">
              <a16:creationId xmlns:a16="http://schemas.microsoft.com/office/drawing/2014/main" id="{891986F0-7918-4A8E-9178-C755567CF4A5}"/>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416" name="PoljeZBesedilom 2">
          <a:extLst>
            <a:ext uri="{FF2B5EF4-FFF2-40B4-BE49-F238E27FC236}">
              <a16:creationId xmlns:a16="http://schemas.microsoft.com/office/drawing/2014/main" id="{261CBE8A-1206-40D2-86AD-CEBB4680182C}"/>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417" name="PoljeZBesedilom 2">
          <a:extLst>
            <a:ext uri="{FF2B5EF4-FFF2-40B4-BE49-F238E27FC236}">
              <a16:creationId xmlns:a16="http://schemas.microsoft.com/office/drawing/2014/main" id="{2B7C243C-246E-4B14-AE32-83A57E3A774F}"/>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418" name="PoljeZBesedilom 2">
          <a:extLst>
            <a:ext uri="{FF2B5EF4-FFF2-40B4-BE49-F238E27FC236}">
              <a16:creationId xmlns:a16="http://schemas.microsoft.com/office/drawing/2014/main" id="{B28523C5-C210-4C27-BFF0-9F93FDFCAC00}"/>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419" name="PoljeZBesedilom 2">
          <a:extLst>
            <a:ext uri="{FF2B5EF4-FFF2-40B4-BE49-F238E27FC236}">
              <a16:creationId xmlns:a16="http://schemas.microsoft.com/office/drawing/2014/main" id="{A14ABA1C-5138-4423-B785-C7B77FE1A361}"/>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4420" name="PoljeZBesedilom 4419">
          <a:extLst>
            <a:ext uri="{FF2B5EF4-FFF2-40B4-BE49-F238E27FC236}">
              <a16:creationId xmlns:a16="http://schemas.microsoft.com/office/drawing/2014/main" id="{630D25BC-F1A9-4A70-8321-F308D31B5925}"/>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4421" name="PoljeZBesedilom 2">
          <a:extLst>
            <a:ext uri="{FF2B5EF4-FFF2-40B4-BE49-F238E27FC236}">
              <a16:creationId xmlns:a16="http://schemas.microsoft.com/office/drawing/2014/main" id="{AF58F0F3-1328-44E1-A66F-5897E9017D44}"/>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4422" name="PoljeZBesedilom 2">
          <a:extLst>
            <a:ext uri="{FF2B5EF4-FFF2-40B4-BE49-F238E27FC236}">
              <a16:creationId xmlns:a16="http://schemas.microsoft.com/office/drawing/2014/main" id="{F1DC1ABF-E98E-4093-8E9F-71182AA778E5}"/>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4423" name="PoljeZBesedilom 2">
          <a:extLst>
            <a:ext uri="{FF2B5EF4-FFF2-40B4-BE49-F238E27FC236}">
              <a16:creationId xmlns:a16="http://schemas.microsoft.com/office/drawing/2014/main" id="{7CAF883D-6E87-43E2-BD81-E831E9EE649D}"/>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4424" name="PoljeZBesedilom 2">
          <a:extLst>
            <a:ext uri="{FF2B5EF4-FFF2-40B4-BE49-F238E27FC236}">
              <a16:creationId xmlns:a16="http://schemas.microsoft.com/office/drawing/2014/main" id="{A08DF66F-92F5-422B-89A2-466EB97D867C}"/>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425" name="PoljeZBesedilom 2">
          <a:extLst>
            <a:ext uri="{FF2B5EF4-FFF2-40B4-BE49-F238E27FC236}">
              <a16:creationId xmlns:a16="http://schemas.microsoft.com/office/drawing/2014/main" id="{0736B92B-3844-4EF5-8F30-B7A4CDD2981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426" name="PoljeZBesedilom 4425">
          <a:extLst>
            <a:ext uri="{FF2B5EF4-FFF2-40B4-BE49-F238E27FC236}">
              <a16:creationId xmlns:a16="http://schemas.microsoft.com/office/drawing/2014/main" id="{7E589314-F1E3-4965-A4DB-77850D7673F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427" name="PoljeZBesedilom 2">
          <a:extLst>
            <a:ext uri="{FF2B5EF4-FFF2-40B4-BE49-F238E27FC236}">
              <a16:creationId xmlns:a16="http://schemas.microsoft.com/office/drawing/2014/main" id="{E31AEA20-F489-4E85-80B3-D5E8D2CFFC6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428" name="PoljeZBesedilom 2">
          <a:extLst>
            <a:ext uri="{FF2B5EF4-FFF2-40B4-BE49-F238E27FC236}">
              <a16:creationId xmlns:a16="http://schemas.microsoft.com/office/drawing/2014/main" id="{5613ED42-C7CD-4B0E-91E0-705F4526CC0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429" name="PoljeZBesedilom 2">
          <a:extLst>
            <a:ext uri="{FF2B5EF4-FFF2-40B4-BE49-F238E27FC236}">
              <a16:creationId xmlns:a16="http://schemas.microsoft.com/office/drawing/2014/main" id="{919323F2-20EA-4A2C-9FD8-E87D995BE20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430" name="PoljeZBesedilom 2">
          <a:extLst>
            <a:ext uri="{FF2B5EF4-FFF2-40B4-BE49-F238E27FC236}">
              <a16:creationId xmlns:a16="http://schemas.microsoft.com/office/drawing/2014/main" id="{936BF0B3-64B4-4861-9CE7-AEBA3FA7AAD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431" name="PoljeZBesedilom 2">
          <a:extLst>
            <a:ext uri="{FF2B5EF4-FFF2-40B4-BE49-F238E27FC236}">
              <a16:creationId xmlns:a16="http://schemas.microsoft.com/office/drawing/2014/main" id="{49747F9A-ED8B-4EF1-A13D-C35B377A16A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432" name="PoljeZBesedilom 4431">
          <a:extLst>
            <a:ext uri="{FF2B5EF4-FFF2-40B4-BE49-F238E27FC236}">
              <a16:creationId xmlns:a16="http://schemas.microsoft.com/office/drawing/2014/main" id="{C436A7D0-FD31-47AA-80C1-F104CA13509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433" name="PoljeZBesedilom 2">
          <a:extLst>
            <a:ext uri="{FF2B5EF4-FFF2-40B4-BE49-F238E27FC236}">
              <a16:creationId xmlns:a16="http://schemas.microsoft.com/office/drawing/2014/main" id="{56B79C4E-8098-44D8-99E2-1C30A4FA58A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434" name="PoljeZBesedilom 2">
          <a:extLst>
            <a:ext uri="{FF2B5EF4-FFF2-40B4-BE49-F238E27FC236}">
              <a16:creationId xmlns:a16="http://schemas.microsoft.com/office/drawing/2014/main" id="{EC222D20-CF8E-4076-AB10-514E5AA01AE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435" name="PoljeZBesedilom 2">
          <a:extLst>
            <a:ext uri="{FF2B5EF4-FFF2-40B4-BE49-F238E27FC236}">
              <a16:creationId xmlns:a16="http://schemas.microsoft.com/office/drawing/2014/main" id="{24B5B14B-1A22-4E17-BD98-CACC21E306A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436" name="PoljeZBesedilom 2">
          <a:extLst>
            <a:ext uri="{FF2B5EF4-FFF2-40B4-BE49-F238E27FC236}">
              <a16:creationId xmlns:a16="http://schemas.microsoft.com/office/drawing/2014/main" id="{CBA2AA41-AC00-446C-B937-04A236A23CC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437" name="PoljeZBesedilom 2">
          <a:extLst>
            <a:ext uri="{FF2B5EF4-FFF2-40B4-BE49-F238E27FC236}">
              <a16:creationId xmlns:a16="http://schemas.microsoft.com/office/drawing/2014/main" id="{721039B9-1110-40CC-854A-4B5AFE4AED9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438" name="PoljeZBesedilom 4437">
          <a:extLst>
            <a:ext uri="{FF2B5EF4-FFF2-40B4-BE49-F238E27FC236}">
              <a16:creationId xmlns:a16="http://schemas.microsoft.com/office/drawing/2014/main" id="{250E97A5-A967-41BF-9374-74B5DBCD2748}"/>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439" name="PoljeZBesedilom 2">
          <a:extLst>
            <a:ext uri="{FF2B5EF4-FFF2-40B4-BE49-F238E27FC236}">
              <a16:creationId xmlns:a16="http://schemas.microsoft.com/office/drawing/2014/main" id="{F4A235DA-BDFF-46C8-89ED-C9829B65043D}"/>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440" name="PoljeZBesedilom 2">
          <a:extLst>
            <a:ext uri="{FF2B5EF4-FFF2-40B4-BE49-F238E27FC236}">
              <a16:creationId xmlns:a16="http://schemas.microsoft.com/office/drawing/2014/main" id="{B8EAE651-F313-4E7D-AA70-779B9C578B37}"/>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441" name="PoljeZBesedilom 2">
          <a:extLst>
            <a:ext uri="{FF2B5EF4-FFF2-40B4-BE49-F238E27FC236}">
              <a16:creationId xmlns:a16="http://schemas.microsoft.com/office/drawing/2014/main" id="{1F13CCEB-22F5-4318-8F22-E2E3EBE16FAB}"/>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442" name="PoljeZBesedilom 2">
          <a:extLst>
            <a:ext uri="{FF2B5EF4-FFF2-40B4-BE49-F238E27FC236}">
              <a16:creationId xmlns:a16="http://schemas.microsoft.com/office/drawing/2014/main" id="{1251F8BF-F058-47DB-896B-BCE76CB9E68F}"/>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443" name="PoljeZBesedilom 2">
          <a:extLst>
            <a:ext uri="{FF2B5EF4-FFF2-40B4-BE49-F238E27FC236}">
              <a16:creationId xmlns:a16="http://schemas.microsoft.com/office/drawing/2014/main" id="{A0A752F0-968F-4B12-87EB-A53C0A28824B}"/>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444" name="PoljeZBesedilom 4443">
          <a:extLst>
            <a:ext uri="{FF2B5EF4-FFF2-40B4-BE49-F238E27FC236}">
              <a16:creationId xmlns:a16="http://schemas.microsoft.com/office/drawing/2014/main" id="{8D9F7B6D-DC65-4E5F-A2DE-C136116E15D3}"/>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445" name="PoljeZBesedilom 2">
          <a:extLst>
            <a:ext uri="{FF2B5EF4-FFF2-40B4-BE49-F238E27FC236}">
              <a16:creationId xmlns:a16="http://schemas.microsoft.com/office/drawing/2014/main" id="{E3C3FFE3-F391-4D36-A749-56CEF0C77E8E}"/>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446" name="PoljeZBesedilom 2">
          <a:extLst>
            <a:ext uri="{FF2B5EF4-FFF2-40B4-BE49-F238E27FC236}">
              <a16:creationId xmlns:a16="http://schemas.microsoft.com/office/drawing/2014/main" id="{79A0F881-DC1E-4891-BD82-120A27B5942A}"/>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447" name="PoljeZBesedilom 2">
          <a:extLst>
            <a:ext uri="{FF2B5EF4-FFF2-40B4-BE49-F238E27FC236}">
              <a16:creationId xmlns:a16="http://schemas.microsoft.com/office/drawing/2014/main" id="{A7BA4C11-5A18-4D36-8146-F6D3C84A56BF}"/>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448" name="PoljeZBesedilom 2">
          <a:extLst>
            <a:ext uri="{FF2B5EF4-FFF2-40B4-BE49-F238E27FC236}">
              <a16:creationId xmlns:a16="http://schemas.microsoft.com/office/drawing/2014/main" id="{AD0593A9-95C9-480D-BFD2-D68E14772ACC}"/>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4449" name="PoljeZBesedilom 4448">
          <a:extLst>
            <a:ext uri="{FF2B5EF4-FFF2-40B4-BE49-F238E27FC236}">
              <a16:creationId xmlns:a16="http://schemas.microsoft.com/office/drawing/2014/main" id="{1BE6EABE-F3E7-41DC-B014-E19C5C8A11EB}"/>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4450" name="PoljeZBesedilom 2">
          <a:extLst>
            <a:ext uri="{FF2B5EF4-FFF2-40B4-BE49-F238E27FC236}">
              <a16:creationId xmlns:a16="http://schemas.microsoft.com/office/drawing/2014/main" id="{7EFB0CF5-24F5-42D1-9ABE-1C6D372E223E}"/>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4451" name="PoljeZBesedilom 2">
          <a:extLst>
            <a:ext uri="{FF2B5EF4-FFF2-40B4-BE49-F238E27FC236}">
              <a16:creationId xmlns:a16="http://schemas.microsoft.com/office/drawing/2014/main" id="{1304F956-F88E-46C7-B2B9-0952ECA2863D}"/>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4452" name="PoljeZBesedilom 2">
          <a:extLst>
            <a:ext uri="{FF2B5EF4-FFF2-40B4-BE49-F238E27FC236}">
              <a16:creationId xmlns:a16="http://schemas.microsoft.com/office/drawing/2014/main" id="{7C412578-D404-489F-9425-F0A8F90E8260}"/>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4453" name="PoljeZBesedilom 2">
          <a:extLst>
            <a:ext uri="{FF2B5EF4-FFF2-40B4-BE49-F238E27FC236}">
              <a16:creationId xmlns:a16="http://schemas.microsoft.com/office/drawing/2014/main" id="{C88B8DC5-7390-472C-B465-14862FC14825}"/>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454" name="PoljeZBesedilom 2">
          <a:extLst>
            <a:ext uri="{FF2B5EF4-FFF2-40B4-BE49-F238E27FC236}">
              <a16:creationId xmlns:a16="http://schemas.microsoft.com/office/drawing/2014/main" id="{12848D72-1030-40E3-97D3-560AC83E3FFC}"/>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455" name="PoljeZBesedilom 4454">
          <a:extLst>
            <a:ext uri="{FF2B5EF4-FFF2-40B4-BE49-F238E27FC236}">
              <a16:creationId xmlns:a16="http://schemas.microsoft.com/office/drawing/2014/main" id="{9053B30A-CB75-4013-A532-81940873385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456" name="PoljeZBesedilom 2">
          <a:extLst>
            <a:ext uri="{FF2B5EF4-FFF2-40B4-BE49-F238E27FC236}">
              <a16:creationId xmlns:a16="http://schemas.microsoft.com/office/drawing/2014/main" id="{A8EA783F-85AF-490D-B75F-99B217A2448C}"/>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457" name="PoljeZBesedilom 2">
          <a:extLst>
            <a:ext uri="{FF2B5EF4-FFF2-40B4-BE49-F238E27FC236}">
              <a16:creationId xmlns:a16="http://schemas.microsoft.com/office/drawing/2014/main" id="{BD989D3B-EA23-44FD-B909-3AD5506CE19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458" name="PoljeZBesedilom 2">
          <a:extLst>
            <a:ext uri="{FF2B5EF4-FFF2-40B4-BE49-F238E27FC236}">
              <a16:creationId xmlns:a16="http://schemas.microsoft.com/office/drawing/2014/main" id="{508756F8-30DD-477F-9A9F-2A228457C2FE}"/>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459" name="PoljeZBesedilom 2">
          <a:extLst>
            <a:ext uri="{FF2B5EF4-FFF2-40B4-BE49-F238E27FC236}">
              <a16:creationId xmlns:a16="http://schemas.microsoft.com/office/drawing/2014/main" id="{3D1FCF59-B152-46E8-A33A-E28404B5D45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460" name="PoljeZBesedilom 2">
          <a:extLst>
            <a:ext uri="{FF2B5EF4-FFF2-40B4-BE49-F238E27FC236}">
              <a16:creationId xmlns:a16="http://schemas.microsoft.com/office/drawing/2014/main" id="{17FA4337-0E76-4D60-82AF-6E4BD3A5542A}"/>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461" name="PoljeZBesedilom 4460">
          <a:extLst>
            <a:ext uri="{FF2B5EF4-FFF2-40B4-BE49-F238E27FC236}">
              <a16:creationId xmlns:a16="http://schemas.microsoft.com/office/drawing/2014/main" id="{CFBDBA76-AACE-42C6-8F46-55C2A1C04787}"/>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462" name="PoljeZBesedilom 2">
          <a:extLst>
            <a:ext uri="{FF2B5EF4-FFF2-40B4-BE49-F238E27FC236}">
              <a16:creationId xmlns:a16="http://schemas.microsoft.com/office/drawing/2014/main" id="{2C7F92F7-C95B-4B89-A939-55279BE197E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463" name="PoljeZBesedilom 2">
          <a:extLst>
            <a:ext uri="{FF2B5EF4-FFF2-40B4-BE49-F238E27FC236}">
              <a16:creationId xmlns:a16="http://schemas.microsoft.com/office/drawing/2014/main" id="{BB23F242-E132-466C-802B-04CE094BAD63}"/>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464" name="PoljeZBesedilom 2">
          <a:extLst>
            <a:ext uri="{FF2B5EF4-FFF2-40B4-BE49-F238E27FC236}">
              <a16:creationId xmlns:a16="http://schemas.microsoft.com/office/drawing/2014/main" id="{652C6F08-310E-45E8-866D-A6FC595501F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465" name="PoljeZBesedilom 2">
          <a:extLst>
            <a:ext uri="{FF2B5EF4-FFF2-40B4-BE49-F238E27FC236}">
              <a16:creationId xmlns:a16="http://schemas.microsoft.com/office/drawing/2014/main" id="{4A70CDF1-A9DE-4586-B658-DB385340185C}"/>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466" name="PoljeZBesedilom 2">
          <a:extLst>
            <a:ext uri="{FF2B5EF4-FFF2-40B4-BE49-F238E27FC236}">
              <a16:creationId xmlns:a16="http://schemas.microsoft.com/office/drawing/2014/main" id="{E6D5573F-EE8F-4A13-B498-42E10F887907}"/>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467" name="PoljeZBesedilom 4466">
          <a:extLst>
            <a:ext uri="{FF2B5EF4-FFF2-40B4-BE49-F238E27FC236}">
              <a16:creationId xmlns:a16="http://schemas.microsoft.com/office/drawing/2014/main" id="{AACF7839-B0C2-41B4-886C-C1C9468C79F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468" name="PoljeZBesedilom 2">
          <a:extLst>
            <a:ext uri="{FF2B5EF4-FFF2-40B4-BE49-F238E27FC236}">
              <a16:creationId xmlns:a16="http://schemas.microsoft.com/office/drawing/2014/main" id="{B1CCD4B1-BA70-4955-B5CE-69A757DA9AF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469" name="PoljeZBesedilom 2">
          <a:extLst>
            <a:ext uri="{FF2B5EF4-FFF2-40B4-BE49-F238E27FC236}">
              <a16:creationId xmlns:a16="http://schemas.microsoft.com/office/drawing/2014/main" id="{DA36B429-9B20-4836-A6C7-3B1F961264B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470" name="PoljeZBesedilom 2">
          <a:extLst>
            <a:ext uri="{FF2B5EF4-FFF2-40B4-BE49-F238E27FC236}">
              <a16:creationId xmlns:a16="http://schemas.microsoft.com/office/drawing/2014/main" id="{A349BD1D-6588-4D20-AD88-37D5518B879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471" name="PoljeZBesedilom 2">
          <a:extLst>
            <a:ext uri="{FF2B5EF4-FFF2-40B4-BE49-F238E27FC236}">
              <a16:creationId xmlns:a16="http://schemas.microsoft.com/office/drawing/2014/main" id="{96D57E61-9894-45A1-B116-6F1E93529D8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472" name="PoljeZBesedilom 2">
          <a:extLst>
            <a:ext uri="{FF2B5EF4-FFF2-40B4-BE49-F238E27FC236}">
              <a16:creationId xmlns:a16="http://schemas.microsoft.com/office/drawing/2014/main" id="{0B704C17-4D1F-4A8F-A1BC-40510620E6E4}"/>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473" name="PoljeZBesedilom 4472">
          <a:extLst>
            <a:ext uri="{FF2B5EF4-FFF2-40B4-BE49-F238E27FC236}">
              <a16:creationId xmlns:a16="http://schemas.microsoft.com/office/drawing/2014/main" id="{F37CB4FD-7828-46F0-A98A-552C48EBB52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474" name="PoljeZBesedilom 2">
          <a:extLst>
            <a:ext uri="{FF2B5EF4-FFF2-40B4-BE49-F238E27FC236}">
              <a16:creationId xmlns:a16="http://schemas.microsoft.com/office/drawing/2014/main" id="{BD091EC3-AE07-4E25-99DB-6E078CA0D2F3}"/>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475" name="PoljeZBesedilom 2">
          <a:extLst>
            <a:ext uri="{FF2B5EF4-FFF2-40B4-BE49-F238E27FC236}">
              <a16:creationId xmlns:a16="http://schemas.microsoft.com/office/drawing/2014/main" id="{220CB351-F77D-41D9-8DD3-1D757F2AC0B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476" name="PoljeZBesedilom 2">
          <a:extLst>
            <a:ext uri="{FF2B5EF4-FFF2-40B4-BE49-F238E27FC236}">
              <a16:creationId xmlns:a16="http://schemas.microsoft.com/office/drawing/2014/main" id="{CD012C7F-A957-4FE2-AD74-A2D62B27270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477" name="PoljeZBesedilom 2">
          <a:extLst>
            <a:ext uri="{FF2B5EF4-FFF2-40B4-BE49-F238E27FC236}">
              <a16:creationId xmlns:a16="http://schemas.microsoft.com/office/drawing/2014/main" id="{B6C510BB-5AFA-4CFC-87C3-D19F0DA9D5D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478" name="PoljeZBesedilom 2">
          <a:extLst>
            <a:ext uri="{FF2B5EF4-FFF2-40B4-BE49-F238E27FC236}">
              <a16:creationId xmlns:a16="http://schemas.microsoft.com/office/drawing/2014/main" id="{9264D07C-9ED3-4676-BB43-62ED21E16F6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479" name="PoljeZBesedilom 4478">
          <a:extLst>
            <a:ext uri="{FF2B5EF4-FFF2-40B4-BE49-F238E27FC236}">
              <a16:creationId xmlns:a16="http://schemas.microsoft.com/office/drawing/2014/main" id="{A58288F8-AD06-4FC5-AFB8-21A35B1A4EA4}"/>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480" name="PoljeZBesedilom 2">
          <a:extLst>
            <a:ext uri="{FF2B5EF4-FFF2-40B4-BE49-F238E27FC236}">
              <a16:creationId xmlns:a16="http://schemas.microsoft.com/office/drawing/2014/main" id="{3BD50E4C-030D-431B-8B37-200A9E43ED54}"/>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481" name="PoljeZBesedilom 2">
          <a:extLst>
            <a:ext uri="{FF2B5EF4-FFF2-40B4-BE49-F238E27FC236}">
              <a16:creationId xmlns:a16="http://schemas.microsoft.com/office/drawing/2014/main" id="{1B616F19-598E-4C2F-83FC-D3542073DB7B}"/>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482" name="PoljeZBesedilom 2">
          <a:extLst>
            <a:ext uri="{FF2B5EF4-FFF2-40B4-BE49-F238E27FC236}">
              <a16:creationId xmlns:a16="http://schemas.microsoft.com/office/drawing/2014/main" id="{F40BB445-7688-44D7-A25F-FA6A32A23E5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483" name="PoljeZBesedilom 2">
          <a:extLst>
            <a:ext uri="{FF2B5EF4-FFF2-40B4-BE49-F238E27FC236}">
              <a16:creationId xmlns:a16="http://schemas.microsoft.com/office/drawing/2014/main" id="{0B807DF6-1660-4AE3-B8BA-6FC3A5972BC1}"/>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484" name="PoljeZBesedilom 2">
          <a:extLst>
            <a:ext uri="{FF2B5EF4-FFF2-40B4-BE49-F238E27FC236}">
              <a16:creationId xmlns:a16="http://schemas.microsoft.com/office/drawing/2014/main" id="{88021ACA-DC73-4ED9-B504-0F5E55464ED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485" name="PoljeZBesedilom 4484">
          <a:extLst>
            <a:ext uri="{FF2B5EF4-FFF2-40B4-BE49-F238E27FC236}">
              <a16:creationId xmlns:a16="http://schemas.microsoft.com/office/drawing/2014/main" id="{1569C74F-FC49-4682-823B-9A633E3415E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486" name="PoljeZBesedilom 2">
          <a:extLst>
            <a:ext uri="{FF2B5EF4-FFF2-40B4-BE49-F238E27FC236}">
              <a16:creationId xmlns:a16="http://schemas.microsoft.com/office/drawing/2014/main" id="{3D575EDC-4C6D-4DD8-976E-ED488B59AAE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487" name="PoljeZBesedilom 2">
          <a:extLst>
            <a:ext uri="{FF2B5EF4-FFF2-40B4-BE49-F238E27FC236}">
              <a16:creationId xmlns:a16="http://schemas.microsoft.com/office/drawing/2014/main" id="{6B2D4BF0-B845-472B-B7A5-5653696A2F9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488" name="PoljeZBesedilom 2">
          <a:extLst>
            <a:ext uri="{FF2B5EF4-FFF2-40B4-BE49-F238E27FC236}">
              <a16:creationId xmlns:a16="http://schemas.microsoft.com/office/drawing/2014/main" id="{71109C5C-C26E-4798-845C-C4C4F9ACBBB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489" name="PoljeZBesedilom 2">
          <a:extLst>
            <a:ext uri="{FF2B5EF4-FFF2-40B4-BE49-F238E27FC236}">
              <a16:creationId xmlns:a16="http://schemas.microsoft.com/office/drawing/2014/main" id="{5CF8D303-C5A5-4A88-871E-11264659FFC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490" name="PoljeZBesedilom 2">
          <a:extLst>
            <a:ext uri="{FF2B5EF4-FFF2-40B4-BE49-F238E27FC236}">
              <a16:creationId xmlns:a16="http://schemas.microsoft.com/office/drawing/2014/main" id="{38689978-F999-4D50-AEA3-F128EA2D76D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491" name="PoljeZBesedilom 4490">
          <a:extLst>
            <a:ext uri="{FF2B5EF4-FFF2-40B4-BE49-F238E27FC236}">
              <a16:creationId xmlns:a16="http://schemas.microsoft.com/office/drawing/2014/main" id="{6647A3BF-CD9A-4ACA-8A77-2726010E79D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492" name="PoljeZBesedilom 2">
          <a:extLst>
            <a:ext uri="{FF2B5EF4-FFF2-40B4-BE49-F238E27FC236}">
              <a16:creationId xmlns:a16="http://schemas.microsoft.com/office/drawing/2014/main" id="{31F10C82-A651-49AF-B6BF-D848E436290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493" name="PoljeZBesedilom 2">
          <a:extLst>
            <a:ext uri="{FF2B5EF4-FFF2-40B4-BE49-F238E27FC236}">
              <a16:creationId xmlns:a16="http://schemas.microsoft.com/office/drawing/2014/main" id="{408BEF51-013E-4BBF-B046-F4C9423FB74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494" name="PoljeZBesedilom 2">
          <a:extLst>
            <a:ext uri="{FF2B5EF4-FFF2-40B4-BE49-F238E27FC236}">
              <a16:creationId xmlns:a16="http://schemas.microsoft.com/office/drawing/2014/main" id="{09FBBEE8-A1DB-4C60-B181-752E0C23BC5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495" name="PoljeZBesedilom 2">
          <a:extLst>
            <a:ext uri="{FF2B5EF4-FFF2-40B4-BE49-F238E27FC236}">
              <a16:creationId xmlns:a16="http://schemas.microsoft.com/office/drawing/2014/main" id="{34084B8C-384A-4F30-A998-350C6BCFEE2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496" name="PoljeZBesedilom 2">
          <a:extLst>
            <a:ext uri="{FF2B5EF4-FFF2-40B4-BE49-F238E27FC236}">
              <a16:creationId xmlns:a16="http://schemas.microsoft.com/office/drawing/2014/main" id="{FA27AF0D-9BA0-4615-9131-26C74D36E15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497" name="PoljeZBesedilom 4496">
          <a:extLst>
            <a:ext uri="{FF2B5EF4-FFF2-40B4-BE49-F238E27FC236}">
              <a16:creationId xmlns:a16="http://schemas.microsoft.com/office/drawing/2014/main" id="{F24F1AAF-E994-45E8-8E28-E4FED3F3034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498" name="PoljeZBesedilom 2">
          <a:extLst>
            <a:ext uri="{FF2B5EF4-FFF2-40B4-BE49-F238E27FC236}">
              <a16:creationId xmlns:a16="http://schemas.microsoft.com/office/drawing/2014/main" id="{66D7E8E9-13FC-4C58-A28B-7480F876EE2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499" name="PoljeZBesedilom 2">
          <a:extLst>
            <a:ext uri="{FF2B5EF4-FFF2-40B4-BE49-F238E27FC236}">
              <a16:creationId xmlns:a16="http://schemas.microsoft.com/office/drawing/2014/main" id="{47CDD2D4-795A-445D-A321-559E297B185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500" name="PoljeZBesedilom 2">
          <a:extLst>
            <a:ext uri="{FF2B5EF4-FFF2-40B4-BE49-F238E27FC236}">
              <a16:creationId xmlns:a16="http://schemas.microsoft.com/office/drawing/2014/main" id="{F8BF9DD8-C687-4B05-A64B-719492A29A3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501" name="PoljeZBesedilom 2">
          <a:extLst>
            <a:ext uri="{FF2B5EF4-FFF2-40B4-BE49-F238E27FC236}">
              <a16:creationId xmlns:a16="http://schemas.microsoft.com/office/drawing/2014/main" id="{009E0B61-8C8E-4B10-A619-8842914E0F2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502" name="PoljeZBesedilom 2">
          <a:extLst>
            <a:ext uri="{FF2B5EF4-FFF2-40B4-BE49-F238E27FC236}">
              <a16:creationId xmlns:a16="http://schemas.microsoft.com/office/drawing/2014/main" id="{206DC893-FA60-42BD-9083-408A010DFFA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503" name="PoljeZBesedilom 4502">
          <a:extLst>
            <a:ext uri="{FF2B5EF4-FFF2-40B4-BE49-F238E27FC236}">
              <a16:creationId xmlns:a16="http://schemas.microsoft.com/office/drawing/2014/main" id="{8DD95D72-95E2-4187-843A-94313056F13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504" name="PoljeZBesedilom 2">
          <a:extLst>
            <a:ext uri="{FF2B5EF4-FFF2-40B4-BE49-F238E27FC236}">
              <a16:creationId xmlns:a16="http://schemas.microsoft.com/office/drawing/2014/main" id="{399D2497-E34A-4D90-A94D-B9DC3B06BBD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505" name="PoljeZBesedilom 2">
          <a:extLst>
            <a:ext uri="{FF2B5EF4-FFF2-40B4-BE49-F238E27FC236}">
              <a16:creationId xmlns:a16="http://schemas.microsoft.com/office/drawing/2014/main" id="{DAA9B28E-1234-4DFD-B70E-37EE15D65B7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506" name="PoljeZBesedilom 2">
          <a:extLst>
            <a:ext uri="{FF2B5EF4-FFF2-40B4-BE49-F238E27FC236}">
              <a16:creationId xmlns:a16="http://schemas.microsoft.com/office/drawing/2014/main" id="{4D635A94-A638-4D1B-A88B-8E65E827EDB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507" name="PoljeZBesedilom 2">
          <a:extLst>
            <a:ext uri="{FF2B5EF4-FFF2-40B4-BE49-F238E27FC236}">
              <a16:creationId xmlns:a16="http://schemas.microsoft.com/office/drawing/2014/main" id="{E41EFDE1-55E8-4B60-87AE-D50D8FA830F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508" name="PoljeZBesedilom 4507">
          <a:extLst>
            <a:ext uri="{FF2B5EF4-FFF2-40B4-BE49-F238E27FC236}">
              <a16:creationId xmlns:a16="http://schemas.microsoft.com/office/drawing/2014/main" id="{1E6DD773-B54F-472D-8ABC-2F20948FC782}"/>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509" name="PoljeZBesedilom 2">
          <a:extLst>
            <a:ext uri="{FF2B5EF4-FFF2-40B4-BE49-F238E27FC236}">
              <a16:creationId xmlns:a16="http://schemas.microsoft.com/office/drawing/2014/main" id="{023DB9EF-8D34-4AEC-AD2C-46C71254B39D}"/>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510" name="PoljeZBesedilom 2">
          <a:extLst>
            <a:ext uri="{FF2B5EF4-FFF2-40B4-BE49-F238E27FC236}">
              <a16:creationId xmlns:a16="http://schemas.microsoft.com/office/drawing/2014/main" id="{B01514C0-0ED0-413E-990D-235E2CE0F746}"/>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511" name="PoljeZBesedilom 2">
          <a:extLst>
            <a:ext uri="{FF2B5EF4-FFF2-40B4-BE49-F238E27FC236}">
              <a16:creationId xmlns:a16="http://schemas.microsoft.com/office/drawing/2014/main" id="{2BE40DE7-7834-49D0-9219-9D46D5C22A9C}"/>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512" name="PoljeZBesedilom 2">
          <a:extLst>
            <a:ext uri="{FF2B5EF4-FFF2-40B4-BE49-F238E27FC236}">
              <a16:creationId xmlns:a16="http://schemas.microsoft.com/office/drawing/2014/main" id="{065AC2B1-76F4-4D2D-BFE3-96446AA2233E}"/>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513" name="PoljeZBesedilom 2">
          <a:extLst>
            <a:ext uri="{FF2B5EF4-FFF2-40B4-BE49-F238E27FC236}">
              <a16:creationId xmlns:a16="http://schemas.microsoft.com/office/drawing/2014/main" id="{E919F87A-633C-42E3-9E88-E9E71AFF938F}"/>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514" name="PoljeZBesedilom 4513">
          <a:extLst>
            <a:ext uri="{FF2B5EF4-FFF2-40B4-BE49-F238E27FC236}">
              <a16:creationId xmlns:a16="http://schemas.microsoft.com/office/drawing/2014/main" id="{68EA83E0-DB58-4FA8-97A6-7AABA4ACBD3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515" name="PoljeZBesedilom 2">
          <a:extLst>
            <a:ext uri="{FF2B5EF4-FFF2-40B4-BE49-F238E27FC236}">
              <a16:creationId xmlns:a16="http://schemas.microsoft.com/office/drawing/2014/main" id="{F5A8B12C-67A5-4CAC-99E6-1A055AA684E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516" name="PoljeZBesedilom 2">
          <a:extLst>
            <a:ext uri="{FF2B5EF4-FFF2-40B4-BE49-F238E27FC236}">
              <a16:creationId xmlns:a16="http://schemas.microsoft.com/office/drawing/2014/main" id="{84C29531-BC73-4D85-BE1B-F3E2C90A61C1}"/>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517" name="PoljeZBesedilom 2">
          <a:extLst>
            <a:ext uri="{FF2B5EF4-FFF2-40B4-BE49-F238E27FC236}">
              <a16:creationId xmlns:a16="http://schemas.microsoft.com/office/drawing/2014/main" id="{ADD841E6-1A2C-41F3-B4BD-1D2FC242CEFE}"/>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518" name="PoljeZBesedilom 2">
          <a:extLst>
            <a:ext uri="{FF2B5EF4-FFF2-40B4-BE49-F238E27FC236}">
              <a16:creationId xmlns:a16="http://schemas.microsoft.com/office/drawing/2014/main" id="{8801114F-1C2A-41B1-B96B-55EA10422AAB}"/>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519" name="PoljeZBesedilom 2">
          <a:extLst>
            <a:ext uri="{FF2B5EF4-FFF2-40B4-BE49-F238E27FC236}">
              <a16:creationId xmlns:a16="http://schemas.microsoft.com/office/drawing/2014/main" id="{FAD526FD-E136-41D3-861F-657EB297CFB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520" name="PoljeZBesedilom 4519">
          <a:extLst>
            <a:ext uri="{FF2B5EF4-FFF2-40B4-BE49-F238E27FC236}">
              <a16:creationId xmlns:a16="http://schemas.microsoft.com/office/drawing/2014/main" id="{2D7359BD-884C-414E-97FE-EB11EFDB447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521" name="PoljeZBesedilom 2">
          <a:extLst>
            <a:ext uri="{FF2B5EF4-FFF2-40B4-BE49-F238E27FC236}">
              <a16:creationId xmlns:a16="http://schemas.microsoft.com/office/drawing/2014/main" id="{96223B8C-4AAC-4C3B-B317-60790838882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522" name="PoljeZBesedilom 2">
          <a:extLst>
            <a:ext uri="{FF2B5EF4-FFF2-40B4-BE49-F238E27FC236}">
              <a16:creationId xmlns:a16="http://schemas.microsoft.com/office/drawing/2014/main" id="{576A6055-07E4-481D-8AFF-BCD5FAFF8E8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523" name="PoljeZBesedilom 2">
          <a:extLst>
            <a:ext uri="{FF2B5EF4-FFF2-40B4-BE49-F238E27FC236}">
              <a16:creationId xmlns:a16="http://schemas.microsoft.com/office/drawing/2014/main" id="{71A8033F-375B-4967-AA6A-D16DD658DCA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524" name="PoljeZBesedilom 2">
          <a:extLst>
            <a:ext uri="{FF2B5EF4-FFF2-40B4-BE49-F238E27FC236}">
              <a16:creationId xmlns:a16="http://schemas.microsoft.com/office/drawing/2014/main" id="{3A3D0E01-F9B0-4125-A1D1-76641ACF955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525" name="PoljeZBesedilom 2">
          <a:extLst>
            <a:ext uri="{FF2B5EF4-FFF2-40B4-BE49-F238E27FC236}">
              <a16:creationId xmlns:a16="http://schemas.microsoft.com/office/drawing/2014/main" id="{3C26C002-7D99-4581-8C33-B521E965862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526" name="PoljeZBesedilom 4525">
          <a:extLst>
            <a:ext uri="{FF2B5EF4-FFF2-40B4-BE49-F238E27FC236}">
              <a16:creationId xmlns:a16="http://schemas.microsoft.com/office/drawing/2014/main" id="{5E61574D-353A-4E6E-A3B5-C0588B86F96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527" name="PoljeZBesedilom 2">
          <a:extLst>
            <a:ext uri="{FF2B5EF4-FFF2-40B4-BE49-F238E27FC236}">
              <a16:creationId xmlns:a16="http://schemas.microsoft.com/office/drawing/2014/main" id="{A2133008-F9CB-4DC7-BF04-B6ABC038BCA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528" name="PoljeZBesedilom 2">
          <a:extLst>
            <a:ext uri="{FF2B5EF4-FFF2-40B4-BE49-F238E27FC236}">
              <a16:creationId xmlns:a16="http://schemas.microsoft.com/office/drawing/2014/main" id="{1E9A0739-FEF5-4C84-9766-0AAE473688C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529" name="PoljeZBesedilom 2">
          <a:extLst>
            <a:ext uri="{FF2B5EF4-FFF2-40B4-BE49-F238E27FC236}">
              <a16:creationId xmlns:a16="http://schemas.microsoft.com/office/drawing/2014/main" id="{F1022D4C-978B-4C99-9CE8-43EC2922AA3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530" name="PoljeZBesedilom 2">
          <a:extLst>
            <a:ext uri="{FF2B5EF4-FFF2-40B4-BE49-F238E27FC236}">
              <a16:creationId xmlns:a16="http://schemas.microsoft.com/office/drawing/2014/main" id="{CD825E15-3478-4668-8FCD-E9291DAF6F4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531" name="PoljeZBesedilom 2">
          <a:extLst>
            <a:ext uri="{FF2B5EF4-FFF2-40B4-BE49-F238E27FC236}">
              <a16:creationId xmlns:a16="http://schemas.microsoft.com/office/drawing/2014/main" id="{18DDD7E8-D83B-472A-B9E6-BC0EC18AD5A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532" name="PoljeZBesedilom 4531">
          <a:extLst>
            <a:ext uri="{FF2B5EF4-FFF2-40B4-BE49-F238E27FC236}">
              <a16:creationId xmlns:a16="http://schemas.microsoft.com/office/drawing/2014/main" id="{A7B354F8-EEE1-414B-AED9-A30AF6F9E44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533" name="PoljeZBesedilom 2">
          <a:extLst>
            <a:ext uri="{FF2B5EF4-FFF2-40B4-BE49-F238E27FC236}">
              <a16:creationId xmlns:a16="http://schemas.microsoft.com/office/drawing/2014/main" id="{AF3714EB-8D0E-429E-ABA9-602FB5811F6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534" name="PoljeZBesedilom 2">
          <a:extLst>
            <a:ext uri="{FF2B5EF4-FFF2-40B4-BE49-F238E27FC236}">
              <a16:creationId xmlns:a16="http://schemas.microsoft.com/office/drawing/2014/main" id="{BAFA60B4-325E-447E-85E0-E06D159BB52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535" name="PoljeZBesedilom 2">
          <a:extLst>
            <a:ext uri="{FF2B5EF4-FFF2-40B4-BE49-F238E27FC236}">
              <a16:creationId xmlns:a16="http://schemas.microsoft.com/office/drawing/2014/main" id="{BC17605C-8A6C-4A16-B52E-616B4108AB0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536" name="PoljeZBesedilom 2">
          <a:extLst>
            <a:ext uri="{FF2B5EF4-FFF2-40B4-BE49-F238E27FC236}">
              <a16:creationId xmlns:a16="http://schemas.microsoft.com/office/drawing/2014/main" id="{67901B7B-580C-4555-ABDC-7BC843584AC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537" name="PoljeZBesedilom 2">
          <a:extLst>
            <a:ext uri="{FF2B5EF4-FFF2-40B4-BE49-F238E27FC236}">
              <a16:creationId xmlns:a16="http://schemas.microsoft.com/office/drawing/2014/main" id="{DB3E8916-4AD9-4D68-83EE-FFDD36EC743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538" name="PoljeZBesedilom 4537">
          <a:extLst>
            <a:ext uri="{FF2B5EF4-FFF2-40B4-BE49-F238E27FC236}">
              <a16:creationId xmlns:a16="http://schemas.microsoft.com/office/drawing/2014/main" id="{19F79DF5-260B-4808-AE37-C6D8B36773E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539" name="PoljeZBesedilom 2">
          <a:extLst>
            <a:ext uri="{FF2B5EF4-FFF2-40B4-BE49-F238E27FC236}">
              <a16:creationId xmlns:a16="http://schemas.microsoft.com/office/drawing/2014/main" id="{2930BC9D-A6F2-4494-B6EC-216DC78578D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540" name="PoljeZBesedilom 2">
          <a:extLst>
            <a:ext uri="{FF2B5EF4-FFF2-40B4-BE49-F238E27FC236}">
              <a16:creationId xmlns:a16="http://schemas.microsoft.com/office/drawing/2014/main" id="{66D675BD-3983-4FB3-966B-2E96B16CAEF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541" name="PoljeZBesedilom 2">
          <a:extLst>
            <a:ext uri="{FF2B5EF4-FFF2-40B4-BE49-F238E27FC236}">
              <a16:creationId xmlns:a16="http://schemas.microsoft.com/office/drawing/2014/main" id="{BD37462C-D66C-4EBD-A74A-F391AB2F7264}"/>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542" name="PoljeZBesedilom 2">
          <a:extLst>
            <a:ext uri="{FF2B5EF4-FFF2-40B4-BE49-F238E27FC236}">
              <a16:creationId xmlns:a16="http://schemas.microsoft.com/office/drawing/2014/main" id="{AF5381C5-62B8-4BAC-AA7E-6B058C83C026}"/>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543" name="PoljeZBesedilom 4542">
          <a:extLst>
            <a:ext uri="{FF2B5EF4-FFF2-40B4-BE49-F238E27FC236}">
              <a16:creationId xmlns:a16="http://schemas.microsoft.com/office/drawing/2014/main" id="{5ED1BFBE-B4A1-4A3A-920B-C96F5E62D22B}"/>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544" name="PoljeZBesedilom 2">
          <a:extLst>
            <a:ext uri="{FF2B5EF4-FFF2-40B4-BE49-F238E27FC236}">
              <a16:creationId xmlns:a16="http://schemas.microsoft.com/office/drawing/2014/main" id="{BF15A0AC-38B1-4573-954B-C22627C7D7EC}"/>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545" name="PoljeZBesedilom 2">
          <a:extLst>
            <a:ext uri="{FF2B5EF4-FFF2-40B4-BE49-F238E27FC236}">
              <a16:creationId xmlns:a16="http://schemas.microsoft.com/office/drawing/2014/main" id="{042F40E4-C3CC-47A0-B6CD-EA7536856DFD}"/>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546" name="PoljeZBesedilom 2">
          <a:extLst>
            <a:ext uri="{FF2B5EF4-FFF2-40B4-BE49-F238E27FC236}">
              <a16:creationId xmlns:a16="http://schemas.microsoft.com/office/drawing/2014/main" id="{EDBCB6EB-7C27-48CC-A44D-DFD8CC3306C1}"/>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547" name="PoljeZBesedilom 2">
          <a:extLst>
            <a:ext uri="{FF2B5EF4-FFF2-40B4-BE49-F238E27FC236}">
              <a16:creationId xmlns:a16="http://schemas.microsoft.com/office/drawing/2014/main" id="{45601821-A5AA-4BC9-9005-D31A14B2D4F9}"/>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48" name="PoljeZBesedilom 2">
          <a:extLst>
            <a:ext uri="{FF2B5EF4-FFF2-40B4-BE49-F238E27FC236}">
              <a16:creationId xmlns:a16="http://schemas.microsoft.com/office/drawing/2014/main" id="{B5B6B0FA-681E-4479-946E-4ED62AB6D83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49" name="PoljeZBesedilom 4548">
          <a:extLst>
            <a:ext uri="{FF2B5EF4-FFF2-40B4-BE49-F238E27FC236}">
              <a16:creationId xmlns:a16="http://schemas.microsoft.com/office/drawing/2014/main" id="{8A063DE7-FE68-4D8D-AECF-6BAC98E6D36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50" name="PoljeZBesedilom 2">
          <a:extLst>
            <a:ext uri="{FF2B5EF4-FFF2-40B4-BE49-F238E27FC236}">
              <a16:creationId xmlns:a16="http://schemas.microsoft.com/office/drawing/2014/main" id="{31121618-D406-4549-BBBF-E9BD6A1D4A9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51" name="PoljeZBesedilom 2">
          <a:extLst>
            <a:ext uri="{FF2B5EF4-FFF2-40B4-BE49-F238E27FC236}">
              <a16:creationId xmlns:a16="http://schemas.microsoft.com/office/drawing/2014/main" id="{5EEDB5B7-F228-4C59-A1D6-61A2201E8D7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52" name="PoljeZBesedilom 2">
          <a:extLst>
            <a:ext uri="{FF2B5EF4-FFF2-40B4-BE49-F238E27FC236}">
              <a16:creationId xmlns:a16="http://schemas.microsoft.com/office/drawing/2014/main" id="{D8C281D5-59DF-4090-BE99-32AC583D03A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53" name="PoljeZBesedilom 2">
          <a:extLst>
            <a:ext uri="{FF2B5EF4-FFF2-40B4-BE49-F238E27FC236}">
              <a16:creationId xmlns:a16="http://schemas.microsoft.com/office/drawing/2014/main" id="{ED2F9FD6-9E69-4B44-B31F-A80FB2E730F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54" name="PoljeZBesedilom 2">
          <a:extLst>
            <a:ext uri="{FF2B5EF4-FFF2-40B4-BE49-F238E27FC236}">
              <a16:creationId xmlns:a16="http://schemas.microsoft.com/office/drawing/2014/main" id="{01C407F1-C2CB-4ABE-9FF2-1DC53104093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55" name="PoljeZBesedilom 4554">
          <a:extLst>
            <a:ext uri="{FF2B5EF4-FFF2-40B4-BE49-F238E27FC236}">
              <a16:creationId xmlns:a16="http://schemas.microsoft.com/office/drawing/2014/main" id="{4D7B60F7-AF32-4BF3-BC25-3ADACBE37CA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56" name="PoljeZBesedilom 2">
          <a:extLst>
            <a:ext uri="{FF2B5EF4-FFF2-40B4-BE49-F238E27FC236}">
              <a16:creationId xmlns:a16="http://schemas.microsoft.com/office/drawing/2014/main" id="{23C35548-070C-4E62-B44B-26BF8E6A25A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57" name="PoljeZBesedilom 2">
          <a:extLst>
            <a:ext uri="{FF2B5EF4-FFF2-40B4-BE49-F238E27FC236}">
              <a16:creationId xmlns:a16="http://schemas.microsoft.com/office/drawing/2014/main" id="{DD7A2BB3-54FC-4536-A370-C77959263E7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58" name="PoljeZBesedilom 2">
          <a:extLst>
            <a:ext uri="{FF2B5EF4-FFF2-40B4-BE49-F238E27FC236}">
              <a16:creationId xmlns:a16="http://schemas.microsoft.com/office/drawing/2014/main" id="{C46F119E-DB3A-4A78-B43B-A1CA51B6687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59" name="PoljeZBesedilom 2">
          <a:extLst>
            <a:ext uri="{FF2B5EF4-FFF2-40B4-BE49-F238E27FC236}">
              <a16:creationId xmlns:a16="http://schemas.microsoft.com/office/drawing/2014/main" id="{D8D6C64C-0678-42A2-A26C-B0E831CD952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60" name="PoljeZBesedilom 2">
          <a:extLst>
            <a:ext uri="{FF2B5EF4-FFF2-40B4-BE49-F238E27FC236}">
              <a16:creationId xmlns:a16="http://schemas.microsoft.com/office/drawing/2014/main" id="{0C3EDCB4-2BC2-4869-8A3A-2A11A68E87E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61" name="PoljeZBesedilom 4560">
          <a:extLst>
            <a:ext uri="{FF2B5EF4-FFF2-40B4-BE49-F238E27FC236}">
              <a16:creationId xmlns:a16="http://schemas.microsoft.com/office/drawing/2014/main" id="{D92F95F6-50A5-4DB1-B0E8-5F7F6490C49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62" name="PoljeZBesedilom 2">
          <a:extLst>
            <a:ext uri="{FF2B5EF4-FFF2-40B4-BE49-F238E27FC236}">
              <a16:creationId xmlns:a16="http://schemas.microsoft.com/office/drawing/2014/main" id="{ADB6945F-727E-4352-87BF-14971139EDC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63" name="PoljeZBesedilom 2">
          <a:extLst>
            <a:ext uri="{FF2B5EF4-FFF2-40B4-BE49-F238E27FC236}">
              <a16:creationId xmlns:a16="http://schemas.microsoft.com/office/drawing/2014/main" id="{F2B37AAF-6F20-49D9-BE30-AA9DAE5A865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64" name="PoljeZBesedilom 2">
          <a:extLst>
            <a:ext uri="{FF2B5EF4-FFF2-40B4-BE49-F238E27FC236}">
              <a16:creationId xmlns:a16="http://schemas.microsoft.com/office/drawing/2014/main" id="{CBBD932A-A720-4DD6-ADAC-78E538A51BB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65" name="PoljeZBesedilom 2">
          <a:extLst>
            <a:ext uri="{FF2B5EF4-FFF2-40B4-BE49-F238E27FC236}">
              <a16:creationId xmlns:a16="http://schemas.microsoft.com/office/drawing/2014/main" id="{B6E74F12-B58F-4A31-8702-027D261CA9C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66" name="PoljeZBesedilom 2">
          <a:extLst>
            <a:ext uri="{FF2B5EF4-FFF2-40B4-BE49-F238E27FC236}">
              <a16:creationId xmlns:a16="http://schemas.microsoft.com/office/drawing/2014/main" id="{3E101242-089C-4FE6-9145-EDB0ED37E8F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67" name="PoljeZBesedilom 4566">
          <a:extLst>
            <a:ext uri="{FF2B5EF4-FFF2-40B4-BE49-F238E27FC236}">
              <a16:creationId xmlns:a16="http://schemas.microsoft.com/office/drawing/2014/main" id="{9F738EF3-6673-45DB-BEA9-B044D1BFAF2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68" name="PoljeZBesedilom 2">
          <a:extLst>
            <a:ext uri="{FF2B5EF4-FFF2-40B4-BE49-F238E27FC236}">
              <a16:creationId xmlns:a16="http://schemas.microsoft.com/office/drawing/2014/main" id="{EB32F7E4-2D8E-4A20-A6AB-62B73F0EC51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69" name="PoljeZBesedilom 2">
          <a:extLst>
            <a:ext uri="{FF2B5EF4-FFF2-40B4-BE49-F238E27FC236}">
              <a16:creationId xmlns:a16="http://schemas.microsoft.com/office/drawing/2014/main" id="{27998E83-C6E6-476E-B9DF-4B8135404FC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70" name="PoljeZBesedilom 2">
          <a:extLst>
            <a:ext uri="{FF2B5EF4-FFF2-40B4-BE49-F238E27FC236}">
              <a16:creationId xmlns:a16="http://schemas.microsoft.com/office/drawing/2014/main" id="{92F474A5-6008-4BCD-B4C2-BA171CA2225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71" name="PoljeZBesedilom 2">
          <a:extLst>
            <a:ext uri="{FF2B5EF4-FFF2-40B4-BE49-F238E27FC236}">
              <a16:creationId xmlns:a16="http://schemas.microsoft.com/office/drawing/2014/main" id="{9FFC83C7-7EF1-4A2F-AA53-DE21CD9D29E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72" name="PoljeZBesedilom 2">
          <a:extLst>
            <a:ext uri="{FF2B5EF4-FFF2-40B4-BE49-F238E27FC236}">
              <a16:creationId xmlns:a16="http://schemas.microsoft.com/office/drawing/2014/main" id="{AC20F004-D355-4367-99E6-8C6F40E4986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73" name="PoljeZBesedilom 4572">
          <a:extLst>
            <a:ext uri="{FF2B5EF4-FFF2-40B4-BE49-F238E27FC236}">
              <a16:creationId xmlns:a16="http://schemas.microsoft.com/office/drawing/2014/main" id="{299C0FC4-E89B-48B3-BCEE-D88954DDB2D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74" name="PoljeZBesedilom 2">
          <a:extLst>
            <a:ext uri="{FF2B5EF4-FFF2-40B4-BE49-F238E27FC236}">
              <a16:creationId xmlns:a16="http://schemas.microsoft.com/office/drawing/2014/main" id="{40304D22-A8DA-4B2B-8BE5-EEC1B127B77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75" name="PoljeZBesedilom 2">
          <a:extLst>
            <a:ext uri="{FF2B5EF4-FFF2-40B4-BE49-F238E27FC236}">
              <a16:creationId xmlns:a16="http://schemas.microsoft.com/office/drawing/2014/main" id="{723C3301-62A7-46B5-923A-F09DE684B93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76" name="PoljeZBesedilom 2">
          <a:extLst>
            <a:ext uri="{FF2B5EF4-FFF2-40B4-BE49-F238E27FC236}">
              <a16:creationId xmlns:a16="http://schemas.microsoft.com/office/drawing/2014/main" id="{FA308004-D2A2-43E5-90F1-A91345B4D32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77" name="PoljeZBesedilom 2">
          <a:extLst>
            <a:ext uri="{FF2B5EF4-FFF2-40B4-BE49-F238E27FC236}">
              <a16:creationId xmlns:a16="http://schemas.microsoft.com/office/drawing/2014/main" id="{E462F745-4872-41F2-9948-8E3A238336F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78" name="PoljeZBesedilom 2">
          <a:extLst>
            <a:ext uri="{FF2B5EF4-FFF2-40B4-BE49-F238E27FC236}">
              <a16:creationId xmlns:a16="http://schemas.microsoft.com/office/drawing/2014/main" id="{A0357C12-04ED-4885-9939-9937F15B145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79" name="PoljeZBesedilom 4578">
          <a:extLst>
            <a:ext uri="{FF2B5EF4-FFF2-40B4-BE49-F238E27FC236}">
              <a16:creationId xmlns:a16="http://schemas.microsoft.com/office/drawing/2014/main" id="{89A52743-2A71-4831-9E99-26EECE5CBDC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80" name="PoljeZBesedilom 2">
          <a:extLst>
            <a:ext uri="{FF2B5EF4-FFF2-40B4-BE49-F238E27FC236}">
              <a16:creationId xmlns:a16="http://schemas.microsoft.com/office/drawing/2014/main" id="{4722210C-CAE0-43B5-A6FF-4CBB58757A7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81" name="PoljeZBesedilom 2">
          <a:extLst>
            <a:ext uri="{FF2B5EF4-FFF2-40B4-BE49-F238E27FC236}">
              <a16:creationId xmlns:a16="http://schemas.microsoft.com/office/drawing/2014/main" id="{64097248-18A5-47E8-99E8-F9F5D5AC1A4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82" name="PoljeZBesedilom 2">
          <a:extLst>
            <a:ext uri="{FF2B5EF4-FFF2-40B4-BE49-F238E27FC236}">
              <a16:creationId xmlns:a16="http://schemas.microsoft.com/office/drawing/2014/main" id="{0C283452-A7DA-4EF9-9124-CA414C09B6C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83" name="PoljeZBesedilom 2">
          <a:extLst>
            <a:ext uri="{FF2B5EF4-FFF2-40B4-BE49-F238E27FC236}">
              <a16:creationId xmlns:a16="http://schemas.microsoft.com/office/drawing/2014/main" id="{FE8D22F2-A4B2-4267-9A98-47E87C97878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584" name="PoljeZBesedilom 2">
          <a:extLst>
            <a:ext uri="{FF2B5EF4-FFF2-40B4-BE49-F238E27FC236}">
              <a16:creationId xmlns:a16="http://schemas.microsoft.com/office/drawing/2014/main" id="{C0B57D51-438E-4A8B-893B-D75C0EE88748}"/>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585" name="PoljeZBesedilom 4584">
          <a:extLst>
            <a:ext uri="{FF2B5EF4-FFF2-40B4-BE49-F238E27FC236}">
              <a16:creationId xmlns:a16="http://schemas.microsoft.com/office/drawing/2014/main" id="{F4C89D14-6DB3-4F0F-B81A-56ECC9CC7CCC}"/>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586" name="PoljeZBesedilom 2">
          <a:extLst>
            <a:ext uri="{FF2B5EF4-FFF2-40B4-BE49-F238E27FC236}">
              <a16:creationId xmlns:a16="http://schemas.microsoft.com/office/drawing/2014/main" id="{C9C8B7DD-3954-4672-AF5F-0F90B9F56AC6}"/>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587" name="PoljeZBesedilom 2">
          <a:extLst>
            <a:ext uri="{FF2B5EF4-FFF2-40B4-BE49-F238E27FC236}">
              <a16:creationId xmlns:a16="http://schemas.microsoft.com/office/drawing/2014/main" id="{9BAC253C-1288-4E7F-A0D8-40FC71A69F0F}"/>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588" name="PoljeZBesedilom 2">
          <a:extLst>
            <a:ext uri="{FF2B5EF4-FFF2-40B4-BE49-F238E27FC236}">
              <a16:creationId xmlns:a16="http://schemas.microsoft.com/office/drawing/2014/main" id="{A01EBA1E-8DED-48A7-8FFA-C0197E01956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589" name="PoljeZBesedilom 2">
          <a:extLst>
            <a:ext uri="{FF2B5EF4-FFF2-40B4-BE49-F238E27FC236}">
              <a16:creationId xmlns:a16="http://schemas.microsoft.com/office/drawing/2014/main" id="{7A3B80D2-7594-453F-99A6-43321D10ABFC}"/>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90" name="PoljeZBesedilom 2">
          <a:extLst>
            <a:ext uri="{FF2B5EF4-FFF2-40B4-BE49-F238E27FC236}">
              <a16:creationId xmlns:a16="http://schemas.microsoft.com/office/drawing/2014/main" id="{0340E0A5-19CF-49F6-8125-8750A3F57BC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91" name="PoljeZBesedilom 4590">
          <a:extLst>
            <a:ext uri="{FF2B5EF4-FFF2-40B4-BE49-F238E27FC236}">
              <a16:creationId xmlns:a16="http://schemas.microsoft.com/office/drawing/2014/main" id="{7BBA7721-E07D-43BE-A4D9-D895B61DD36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92" name="PoljeZBesedilom 2">
          <a:extLst>
            <a:ext uri="{FF2B5EF4-FFF2-40B4-BE49-F238E27FC236}">
              <a16:creationId xmlns:a16="http://schemas.microsoft.com/office/drawing/2014/main" id="{E590D296-1CCF-4AA4-8EEE-96B911C32DC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93" name="PoljeZBesedilom 2">
          <a:extLst>
            <a:ext uri="{FF2B5EF4-FFF2-40B4-BE49-F238E27FC236}">
              <a16:creationId xmlns:a16="http://schemas.microsoft.com/office/drawing/2014/main" id="{2C200960-F744-4540-BB58-A3B39F330AD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94" name="PoljeZBesedilom 2">
          <a:extLst>
            <a:ext uri="{FF2B5EF4-FFF2-40B4-BE49-F238E27FC236}">
              <a16:creationId xmlns:a16="http://schemas.microsoft.com/office/drawing/2014/main" id="{62C02296-87BB-4B8C-B352-E78537AE3D9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95" name="PoljeZBesedilom 2">
          <a:extLst>
            <a:ext uri="{FF2B5EF4-FFF2-40B4-BE49-F238E27FC236}">
              <a16:creationId xmlns:a16="http://schemas.microsoft.com/office/drawing/2014/main" id="{E9AA6CB5-30F6-4CB4-8D10-5F0999695BB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96" name="PoljeZBesedilom 2">
          <a:extLst>
            <a:ext uri="{FF2B5EF4-FFF2-40B4-BE49-F238E27FC236}">
              <a16:creationId xmlns:a16="http://schemas.microsoft.com/office/drawing/2014/main" id="{B68686AF-9DFC-4A84-A93D-B96EBCF27A7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97" name="PoljeZBesedilom 4596">
          <a:extLst>
            <a:ext uri="{FF2B5EF4-FFF2-40B4-BE49-F238E27FC236}">
              <a16:creationId xmlns:a16="http://schemas.microsoft.com/office/drawing/2014/main" id="{A18D1916-89BF-461D-8CC6-89C9A65454F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98" name="PoljeZBesedilom 2">
          <a:extLst>
            <a:ext uri="{FF2B5EF4-FFF2-40B4-BE49-F238E27FC236}">
              <a16:creationId xmlns:a16="http://schemas.microsoft.com/office/drawing/2014/main" id="{733B2131-BC47-4B5A-BAFA-2DBB5E608DF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599" name="PoljeZBesedilom 2">
          <a:extLst>
            <a:ext uri="{FF2B5EF4-FFF2-40B4-BE49-F238E27FC236}">
              <a16:creationId xmlns:a16="http://schemas.microsoft.com/office/drawing/2014/main" id="{80502BBD-6B8D-47AC-A521-5EEC829AC7D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600" name="PoljeZBesedilom 2">
          <a:extLst>
            <a:ext uri="{FF2B5EF4-FFF2-40B4-BE49-F238E27FC236}">
              <a16:creationId xmlns:a16="http://schemas.microsoft.com/office/drawing/2014/main" id="{F4332D5F-8943-4860-88EF-0C1ED4E0EF2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601" name="PoljeZBesedilom 2">
          <a:extLst>
            <a:ext uri="{FF2B5EF4-FFF2-40B4-BE49-F238E27FC236}">
              <a16:creationId xmlns:a16="http://schemas.microsoft.com/office/drawing/2014/main" id="{0F0F3A05-27F3-44F7-94AA-0FCB5A7FFED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602" name="PoljeZBesedilom 2">
          <a:extLst>
            <a:ext uri="{FF2B5EF4-FFF2-40B4-BE49-F238E27FC236}">
              <a16:creationId xmlns:a16="http://schemas.microsoft.com/office/drawing/2014/main" id="{4E2C6632-528E-4DD5-9789-5BAB26F46559}"/>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603" name="PoljeZBesedilom 4602">
          <a:extLst>
            <a:ext uri="{FF2B5EF4-FFF2-40B4-BE49-F238E27FC236}">
              <a16:creationId xmlns:a16="http://schemas.microsoft.com/office/drawing/2014/main" id="{6C2B374A-A999-4FE0-AD08-5C77AC63D045}"/>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604" name="PoljeZBesedilom 2">
          <a:extLst>
            <a:ext uri="{FF2B5EF4-FFF2-40B4-BE49-F238E27FC236}">
              <a16:creationId xmlns:a16="http://schemas.microsoft.com/office/drawing/2014/main" id="{930C058D-6D66-4E1E-B5ED-FA9CF75F1230}"/>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605" name="PoljeZBesedilom 2">
          <a:extLst>
            <a:ext uri="{FF2B5EF4-FFF2-40B4-BE49-F238E27FC236}">
              <a16:creationId xmlns:a16="http://schemas.microsoft.com/office/drawing/2014/main" id="{698E4AC3-5BA6-4580-B915-5B6A2F8D2C34}"/>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606" name="PoljeZBesedilom 2">
          <a:extLst>
            <a:ext uri="{FF2B5EF4-FFF2-40B4-BE49-F238E27FC236}">
              <a16:creationId xmlns:a16="http://schemas.microsoft.com/office/drawing/2014/main" id="{652EF895-BCF6-42B5-BB1D-D245746A0A96}"/>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607" name="PoljeZBesedilom 2">
          <a:extLst>
            <a:ext uri="{FF2B5EF4-FFF2-40B4-BE49-F238E27FC236}">
              <a16:creationId xmlns:a16="http://schemas.microsoft.com/office/drawing/2014/main" id="{E4C2730C-B4E5-410F-AF99-2F792E6FA27F}"/>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608" name="PoljeZBesedilom 2">
          <a:extLst>
            <a:ext uri="{FF2B5EF4-FFF2-40B4-BE49-F238E27FC236}">
              <a16:creationId xmlns:a16="http://schemas.microsoft.com/office/drawing/2014/main" id="{33CB8056-BC10-445D-AF94-7E7A1959AD14}"/>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609" name="PoljeZBesedilom 4608">
          <a:extLst>
            <a:ext uri="{FF2B5EF4-FFF2-40B4-BE49-F238E27FC236}">
              <a16:creationId xmlns:a16="http://schemas.microsoft.com/office/drawing/2014/main" id="{B6272B8A-C600-4EEB-92C3-F653B378BEC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610" name="PoljeZBesedilom 2">
          <a:extLst>
            <a:ext uri="{FF2B5EF4-FFF2-40B4-BE49-F238E27FC236}">
              <a16:creationId xmlns:a16="http://schemas.microsoft.com/office/drawing/2014/main" id="{B1F338F9-6905-40EB-AB28-BB8BCEB351F6}"/>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611" name="PoljeZBesedilom 2">
          <a:extLst>
            <a:ext uri="{FF2B5EF4-FFF2-40B4-BE49-F238E27FC236}">
              <a16:creationId xmlns:a16="http://schemas.microsoft.com/office/drawing/2014/main" id="{2A34C25C-754F-4561-BB9C-9E83CFA1FB7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612" name="PoljeZBesedilom 2">
          <a:extLst>
            <a:ext uri="{FF2B5EF4-FFF2-40B4-BE49-F238E27FC236}">
              <a16:creationId xmlns:a16="http://schemas.microsoft.com/office/drawing/2014/main" id="{16EBBD76-16F4-4739-8A30-1CD65D09DBA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613" name="PoljeZBesedilom 2">
          <a:extLst>
            <a:ext uri="{FF2B5EF4-FFF2-40B4-BE49-F238E27FC236}">
              <a16:creationId xmlns:a16="http://schemas.microsoft.com/office/drawing/2014/main" id="{CD94172F-DD66-45F7-A068-4215464C836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614" name="PoljeZBesedilom 4613">
          <a:extLst>
            <a:ext uri="{FF2B5EF4-FFF2-40B4-BE49-F238E27FC236}">
              <a16:creationId xmlns:a16="http://schemas.microsoft.com/office/drawing/2014/main" id="{5E241E78-C2C1-47DB-922C-1487C6157B0E}"/>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615" name="PoljeZBesedilom 2">
          <a:extLst>
            <a:ext uri="{FF2B5EF4-FFF2-40B4-BE49-F238E27FC236}">
              <a16:creationId xmlns:a16="http://schemas.microsoft.com/office/drawing/2014/main" id="{29494C6D-E51A-4FDE-9481-99E3A01B8B37}"/>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616" name="PoljeZBesedilom 2">
          <a:extLst>
            <a:ext uri="{FF2B5EF4-FFF2-40B4-BE49-F238E27FC236}">
              <a16:creationId xmlns:a16="http://schemas.microsoft.com/office/drawing/2014/main" id="{81FC5E7A-550D-45F0-BC67-A31796492276}"/>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617" name="PoljeZBesedilom 2">
          <a:extLst>
            <a:ext uri="{FF2B5EF4-FFF2-40B4-BE49-F238E27FC236}">
              <a16:creationId xmlns:a16="http://schemas.microsoft.com/office/drawing/2014/main" id="{EBA5D750-8BA4-4222-AB62-680531A8A691}"/>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618" name="PoljeZBesedilom 2">
          <a:extLst>
            <a:ext uri="{FF2B5EF4-FFF2-40B4-BE49-F238E27FC236}">
              <a16:creationId xmlns:a16="http://schemas.microsoft.com/office/drawing/2014/main" id="{285ABA3A-51C3-42D2-9BC2-20D04C67C218}"/>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619" name="PoljeZBesedilom 2">
          <a:extLst>
            <a:ext uri="{FF2B5EF4-FFF2-40B4-BE49-F238E27FC236}">
              <a16:creationId xmlns:a16="http://schemas.microsoft.com/office/drawing/2014/main" id="{1BD0E959-3301-4C11-84A9-0F4D7D604654}"/>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620" name="PoljeZBesedilom 4619">
          <a:extLst>
            <a:ext uri="{FF2B5EF4-FFF2-40B4-BE49-F238E27FC236}">
              <a16:creationId xmlns:a16="http://schemas.microsoft.com/office/drawing/2014/main" id="{8C72B214-FAD9-44C3-8D81-78E8D0F0668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621" name="PoljeZBesedilom 2">
          <a:extLst>
            <a:ext uri="{FF2B5EF4-FFF2-40B4-BE49-F238E27FC236}">
              <a16:creationId xmlns:a16="http://schemas.microsoft.com/office/drawing/2014/main" id="{BDC263D7-64B4-4D67-AAFD-B1352DB33A9E}"/>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622" name="PoljeZBesedilom 2">
          <a:extLst>
            <a:ext uri="{FF2B5EF4-FFF2-40B4-BE49-F238E27FC236}">
              <a16:creationId xmlns:a16="http://schemas.microsoft.com/office/drawing/2014/main" id="{DF2D7F8B-FD5A-44E5-94CF-D3A8E240AE2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623" name="PoljeZBesedilom 2">
          <a:extLst>
            <a:ext uri="{FF2B5EF4-FFF2-40B4-BE49-F238E27FC236}">
              <a16:creationId xmlns:a16="http://schemas.microsoft.com/office/drawing/2014/main" id="{5E3F1BCD-50BD-4FC6-932F-F67D75C2A22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624" name="PoljeZBesedilom 2">
          <a:extLst>
            <a:ext uri="{FF2B5EF4-FFF2-40B4-BE49-F238E27FC236}">
              <a16:creationId xmlns:a16="http://schemas.microsoft.com/office/drawing/2014/main" id="{F28CF32F-A690-4788-AFCD-E1B5FD89BA6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625" name="PoljeZBesedilom 4624">
          <a:extLst>
            <a:ext uri="{FF2B5EF4-FFF2-40B4-BE49-F238E27FC236}">
              <a16:creationId xmlns:a16="http://schemas.microsoft.com/office/drawing/2014/main" id="{20233323-162C-4E06-9B8B-CD24429C5D87}"/>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626" name="PoljeZBesedilom 2">
          <a:extLst>
            <a:ext uri="{FF2B5EF4-FFF2-40B4-BE49-F238E27FC236}">
              <a16:creationId xmlns:a16="http://schemas.microsoft.com/office/drawing/2014/main" id="{C34D4853-E975-4756-A3E9-98F838EF4A35}"/>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627" name="PoljeZBesedilom 2">
          <a:extLst>
            <a:ext uri="{FF2B5EF4-FFF2-40B4-BE49-F238E27FC236}">
              <a16:creationId xmlns:a16="http://schemas.microsoft.com/office/drawing/2014/main" id="{2EC9779C-4603-4D68-8D26-C6945F5B578D}"/>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628" name="PoljeZBesedilom 2">
          <a:extLst>
            <a:ext uri="{FF2B5EF4-FFF2-40B4-BE49-F238E27FC236}">
              <a16:creationId xmlns:a16="http://schemas.microsoft.com/office/drawing/2014/main" id="{CD1A8E62-18C0-43B9-AD86-5A31463AA3E2}"/>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629" name="PoljeZBesedilom 2">
          <a:extLst>
            <a:ext uri="{FF2B5EF4-FFF2-40B4-BE49-F238E27FC236}">
              <a16:creationId xmlns:a16="http://schemas.microsoft.com/office/drawing/2014/main" id="{D36EF796-AF2E-470D-9800-DBDEED5A2BEE}"/>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630" name="PoljeZBesedilom 2">
          <a:extLst>
            <a:ext uri="{FF2B5EF4-FFF2-40B4-BE49-F238E27FC236}">
              <a16:creationId xmlns:a16="http://schemas.microsoft.com/office/drawing/2014/main" id="{ED6219D2-7319-4EAF-8933-AAAD0823A98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631" name="PoljeZBesedilom 4630">
          <a:extLst>
            <a:ext uri="{FF2B5EF4-FFF2-40B4-BE49-F238E27FC236}">
              <a16:creationId xmlns:a16="http://schemas.microsoft.com/office/drawing/2014/main" id="{C84A43F6-753D-424C-AF81-0DA3D416D89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632" name="PoljeZBesedilom 2">
          <a:extLst>
            <a:ext uri="{FF2B5EF4-FFF2-40B4-BE49-F238E27FC236}">
              <a16:creationId xmlns:a16="http://schemas.microsoft.com/office/drawing/2014/main" id="{851D6736-8234-4CB6-BEA9-99909B319DF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633" name="PoljeZBesedilom 2">
          <a:extLst>
            <a:ext uri="{FF2B5EF4-FFF2-40B4-BE49-F238E27FC236}">
              <a16:creationId xmlns:a16="http://schemas.microsoft.com/office/drawing/2014/main" id="{0701ED06-1A30-4122-BB33-8A942BE9AF6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634" name="PoljeZBesedilom 2">
          <a:extLst>
            <a:ext uri="{FF2B5EF4-FFF2-40B4-BE49-F238E27FC236}">
              <a16:creationId xmlns:a16="http://schemas.microsoft.com/office/drawing/2014/main" id="{69BC309C-0121-46E7-919A-0F20C8AAC42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635" name="PoljeZBesedilom 2">
          <a:extLst>
            <a:ext uri="{FF2B5EF4-FFF2-40B4-BE49-F238E27FC236}">
              <a16:creationId xmlns:a16="http://schemas.microsoft.com/office/drawing/2014/main" id="{DDD56CA4-0165-4954-9CCF-2E752129137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636" name="PoljeZBesedilom 2">
          <a:extLst>
            <a:ext uri="{FF2B5EF4-FFF2-40B4-BE49-F238E27FC236}">
              <a16:creationId xmlns:a16="http://schemas.microsoft.com/office/drawing/2014/main" id="{58EE2AE2-95CA-4750-B303-3675C72629E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637" name="PoljeZBesedilom 4636">
          <a:extLst>
            <a:ext uri="{FF2B5EF4-FFF2-40B4-BE49-F238E27FC236}">
              <a16:creationId xmlns:a16="http://schemas.microsoft.com/office/drawing/2014/main" id="{76CAE8B2-3B88-4BFD-9A3A-EA9436A298D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638" name="PoljeZBesedilom 2">
          <a:extLst>
            <a:ext uri="{FF2B5EF4-FFF2-40B4-BE49-F238E27FC236}">
              <a16:creationId xmlns:a16="http://schemas.microsoft.com/office/drawing/2014/main" id="{7657D012-A6F5-411D-BB38-0FDACB26698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639" name="PoljeZBesedilom 2">
          <a:extLst>
            <a:ext uri="{FF2B5EF4-FFF2-40B4-BE49-F238E27FC236}">
              <a16:creationId xmlns:a16="http://schemas.microsoft.com/office/drawing/2014/main" id="{3A2C8D75-2A02-4E51-ACF3-D39D9526E85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640" name="PoljeZBesedilom 2">
          <a:extLst>
            <a:ext uri="{FF2B5EF4-FFF2-40B4-BE49-F238E27FC236}">
              <a16:creationId xmlns:a16="http://schemas.microsoft.com/office/drawing/2014/main" id="{FB72DAFD-4BAA-4C09-A3DB-CDD071AA01D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641" name="PoljeZBesedilom 2">
          <a:extLst>
            <a:ext uri="{FF2B5EF4-FFF2-40B4-BE49-F238E27FC236}">
              <a16:creationId xmlns:a16="http://schemas.microsoft.com/office/drawing/2014/main" id="{836BC624-7970-448D-806C-A757C42E14B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642" name="PoljeZBesedilom 2">
          <a:extLst>
            <a:ext uri="{FF2B5EF4-FFF2-40B4-BE49-F238E27FC236}">
              <a16:creationId xmlns:a16="http://schemas.microsoft.com/office/drawing/2014/main" id="{59472081-89BA-432E-BACC-6ADC89764F1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643" name="PoljeZBesedilom 4642">
          <a:extLst>
            <a:ext uri="{FF2B5EF4-FFF2-40B4-BE49-F238E27FC236}">
              <a16:creationId xmlns:a16="http://schemas.microsoft.com/office/drawing/2014/main" id="{65622EE0-4F0B-4472-9A5C-F8D5E6C1367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644" name="PoljeZBesedilom 2">
          <a:extLst>
            <a:ext uri="{FF2B5EF4-FFF2-40B4-BE49-F238E27FC236}">
              <a16:creationId xmlns:a16="http://schemas.microsoft.com/office/drawing/2014/main" id="{E6C676D3-574C-4AA9-BB13-B7579638B93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645" name="PoljeZBesedilom 2">
          <a:extLst>
            <a:ext uri="{FF2B5EF4-FFF2-40B4-BE49-F238E27FC236}">
              <a16:creationId xmlns:a16="http://schemas.microsoft.com/office/drawing/2014/main" id="{B94F9F5B-57A9-4E17-ADCE-6F84A5C3BED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646" name="PoljeZBesedilom 2">
          <a:extLst>
            <a:ext uri="{FF2B5EF4-FFF2-40B4-BE49-F238E27FC236}">
              <a16:creationId xmlns:a16="http://schemas.microsoft.com/office/drawing/2014/main" id="{A3A48BD2-BA14-46FE-BD3C-2A48C4B1CCE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647" name="PoljeZBesedilom 2">
          <a:extLst>
            <a:ext uri="{FF2B5EF4-FFF2-40B4-BE49-F238E27FC236}">
              <a16:creationId xmlns:a16="http://schemas.microsoft.com/office/drawing/2014/main" id="{E1F3F1E6-B87F-4CAE-8271-CA9B3EC803B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648" name="PoljeZBesedilom 2">
          <a:extLst>
            <a:ext uri="{FF2B5EF4-FFF2-40B4-BE49-F238E27FC236}">
              <a16:creationId xmlns:a16="http://schemas.microsoft.com/office/drawing/2014/main" id="{D87FFC20-5A78-49F0-8471-B7B0F7AEB83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649" name="PoljeZBesedilom 4648">
          <a:extLst>
            <a:ext uri="{FF2B5EF4-FFF2-40B4-BE49-F238E27FC236}">
              <a16:creationId xmlns:a16="http://schemas.microsoft.com/office/drawing/2014/main" id="{F9AC1D1C-A000-4B35-970C-2C6B41B8A1D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650" name="PoljeZBesedilom 2">
          <a:extLst>
            <a:ext uri="{FF2B5EF4-FFF2-40B4-BE49-F238E27FC236}">
              <a16:creationId xmlns:a16="http://schemas.microsoft.com/office/drawing/2014/main" id="{1249538C-1161-48E9-BA93-B9D5FA83C4D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651" name="PoljeZBesedilom 2">
          <a:extLst>
            <a:ext uri="{FF2B5EF4-FFF2-40B4-BE49-F238E27FC236}">
              <a16:creationId xmlns:a16="http://schemas.microsoft.com/office/drawing/2014/main" id="{2DE2D7C2-85E3-4F0A-A348-88C45553D56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652" name="PoljeZBesedilom 2">
          <a:extLst>
            <a:ext uri="{FF2B5EF4-FFF2-40B4-BE49-F238E27FC236}">
              <a16:creationId xmlns:a16="http://schemas.microsoft.com/office/drawing/2014/main" id="{AEF05C2B-ADB6-4322-9A56-63CCBD08A27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653" name="PoljeZBesedilom 2">
          <a:extLst>
            <a:ext uri="{FF2B5EF4-FFF2-40B4-BE49-F238E27FC236}">
              <a16:creationId xmlns:a16="http://schemas.microsoft.com/office/drawing/2014/main" id="{3763F9C5-29EA-4605-BDBF-71A3A3E1996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654" name="PoljeZBesedilom 2">
          <a:extLst>
            <a:ext uri="{FF2B5EF4-FFF2-40B4-BE49-F238E27FC236}">
              <a16:creationId xmlns:a16="http://schemas.microsoft.com/office/drawing/2014/main" id="{C6741D5C-EBC2-4BCC-B242-D34F71E35C7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655" name="PoljeZBesedilom 4654">
          <a:extLst>
            <a:ext uri="{FF2B5EF4-FFF2-40B4-BE49-F238E27FC236}">
              <a16:creationId xmlns:a16="http://schemas.microsoft.com/office/drawing/2014/main" id="{5D4DF8B9-B1DC-4EE2-8593-BF5B0399EC1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656" name="PoljeZBesedilom 2">
          <a:extLst>
            <a:ext uri="{FF2B5EF4-FFF2-40B4-BE49-F238E27FC236}">
              <a16:creationId xmlns:a16="http://schemas.microsoft.com/office/drawing/2014/main" id="{3EB886B7-5A30-49F2-B9D9-A74B994839F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657" name="PoljeZBesedilom 2">
          <a:extLst>
            <a:ext uri="{FF2B5EF4-FFF2-40B4-BE49-F238E27FC236}">
              <a16:creationId xmlns:a16="http://schemas.microsoft.com/office/drawing/2014/main" id="{6330ACBF-B14E-4EEB-BBBD-EE3D3EAA197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658" name="PoljeZBesedilom 2">
          <a:extLst>
            <a:ext uri="{FF2B5EF4-FFF2-40B4-BE49-F238E27FC236}">
              <a16:creationId xmlns:a16="http://schemas.microsoft.com/office/drawing/2014/main" id="{F42D6B8E-62E7-4D4A-906C-B73084104E7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659" name="PoljeZBesedilom 2">
          <a:extLst>
            <a:ext uri="{FF2B5EF4-FFF2-40B4-BE49-F238E27FC236}">
              <a16:creationId xmlns:a16="http://schemas.microsoft.com/office/drawing/2014/main" id="{A7EC6AEB-DD15-4B8E-85D4-2251851B37B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660" name="PoljeZBesedilom 2">
          <a:extLst>
            <a:ext uri="{FF2B5EF4-FFF2-40B4-BE49-F238E27FC236}">
              <a16:creationId xmlns:a16="http://schemas.microsoft.com/office/drawing/2014/main" id="{D05065D5-7C21-409A-A32E-6545D509C47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661" name="PoljeZBesedilom 4660">
          <a:extLst>
            <a:ext uri="{FF2B5EF4-FFF2-40B4-BE49-F238E27FC236}">
              <a16:creationId xmlns:a16="http://schemas.microsoft.com/office/drawing/2014/main" id="{BEDD6C18-9A63-489F-8C94-40E0EB5A8F1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662" name="PoljeZBesedilom 2">
          <a:extLst>
            <a:ext uri="{FF2B5EF4-FFF2-40B4-BE49-F238E27FC236}">
              <a16:creationId xmlns:a16="http://schemas.microsoft.com/office/drawing/2014/main" id="{A2D3E610-2AEA-4ACE-9A74-18E80DA79C7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663" name="PoljeZBesedilom 2">
          <a:extLst>
            <a:ext uri="{FF2B5EF4-FFF2-40B4-BE49-F238E27FC236}">
              <a16:creationId xmlns:a16="http://schemas.microsoft.com/office/drawing/2014/main" id="{19634E6E-E9B9-440D-91D4-4424ABD36D6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664" name="PoljeZBesedilom 2">
          <a:extLst>
            <a:ext uri="{FF2B5EF4-FFF2-40B4-BE49-F238E27FC236}">
              <a16:creationId xmlns:a16="http://schemas.microsoft.com/office/drawing/2014/main" id="{5A814BA0-6568-434E-BD4F-AB078454930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665" name="PoljeZBesedilom 2">
          <a:extLst>
            <a:ext uri="{FF2B5EF4-FFF2-40B4-BE49-F238E27FC236}">
              <a16:creationId xmlns:a16="http://schemas.microsoft.com/office/drawing/2014/main" id="{6646834E-48FA-4536-8732-691460D2A57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666" name="PoljeZBesedilom 2">
          <a:extLst>
            <a:ext uri="{FF2B5EF4-FFF2-40B4-BE49-F238E27FC236}">
              <a16:creationId xmlns:a16="http://schemas.microsoft.com/office/drawing/2014/main" id="{D1069F59-09D9-4030-BE83-4F56280BAE58}"/>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667" name="PoljeZBesedilom 4666">
          <a:extLst>
            <a:ext uri="{FF2B5EF4-FFF2-40B4-BE49-F238E27FC236}">
              <a16:creationId xmlns:a16="http://schemas.microsoft.com/office/drawing/2014/main" id="{14084192-ED7F-4F33-99B9-DF0DCD2CB408}"/>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668" name="PoljeZBesedilom 2">
          <a:extLst>
            <a:ext uri="{FF2B5EF4-FFF2-40B4-BE49-F238E27FC236}">
              <a16:creationId xmlns:a16="http://schemas.microsoft.com/office/drawing/2014/main" id="{0F889D99-BC4F-4AAC-806D-994DCEC2DE23}"/>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669" name="PoljeZBesedilom 2">
          <a:extLst>
            <a:ext uri="{FF2B5EF4-FFF2-40B4-BE49-F238E27FC236}">
              <a16:creationId xmlns:a16="http://schemas.microsoft.com/office/drawing/2014/main" id="{5DC56AF6-DC0D-4C4D-A7FC-7DF0E4CCC16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670" name="PoljeZBesedilom 2">
          <a:extLst>
            <a:ext uri="{FF2B5EF4-FFF2-40B4-BE49-F238E27FC236}">
              <a16:creationId xmlns:a16="http://schemas.microsoft.com/office/drawing/2014/main" id="{C1A8A5AB-80BF-4336-A05F-D04F0D832AE9}"/>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671" name="PoljeZBesedilom 2">
          <a:extLst>
            <a:ext uri="{FF2B5EF4-FFF2-40B4-BE49-F238E27FC236}">
              <a16:creationId xmlns:a16="http://schemas.microsoft.com/office/drawing/2014/main" id="{AC04A503-10BA-4C9B-80DC-27324E88850B}"/>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672" name="PoljeZBesedilom 2">
          <a:extLst>
            <a:ext uri="{FF2B5EF4-FFF2-40B4-BE49-F238E27FC236}">
              <a16:creationId xmlns:a16="http://schemas.microsoft.com/office/drawing/2014/main" id="{B2474FD4-9D9C-4511-A005-1071451C7D8A}"/>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673" name="PoljeZBesedilom 4672">
          <a:extLst>
            <a:ext uri="{FF2B5EF4-FFF2-40B4-BE49-F238E27FC236}">
              <a16:creationId xmlns:a16="http://schemas.microsoft.com/office/drawing/2014/main" id="{BDACE112-AE62-4D03-B0EF-3F119E91F8B9}"/>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674" name="PoljeZBesedilom 2">
          <a:extLst>
            <a:ext uri="{FF2B5EF4-FFF2-40B4-BE49-F238E27FC236}">
              <a16:creationId xmlns:a16="http://schemas.microsoft.com/office/drawing/2014/main" id="{A81480E3-AF6D-42CA-9BA0-EB787B8B0991}"/>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675" name="PoljeZBesedilom 2">
          <a:extLst>
            <a:ext uri="{FF2B5EF4-FFF2-40B4-BE49-F238E27FC236}">
              <a16:creationId xmlns:a16="http://schemas.microsoft.com/office/drawing/2014/main" id="{23AFE340-AB59-4957-9D9E-B42DB9CC4847}"/>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676" name="PoljeZBesedilom 2">
          <a:extLst>
            <a:ext uri="{FF2B5EF4-FFF2-40B4-BE49-F238E27FC236}">
              <a16:creationId xmlns:a16="http://schemas.microsoft.com/office/drawing/2014/main" id="{A1C6D7F6-ADD5-41F8-83EF-399EA1E8A4FB}"/>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677" name="PoljeZBesedilom 2">
          <a:extLst>
            <a:ext uri="{FF2B5EF4-FFF2-40B4-BE49-F238E27FC236}">
              <a16:creationId xmlns:a16="http://schemas.microsoft.com/office/drawing/2014/main" id="{40EE3B65-1A77-4C44-94B7-E7451E1E95E8}"/>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4678" name="PoljeZBesedilom 4677">
          <a:extLst>
            <a:ext uri="{FF2B5EF4-FFF2-40B4-BE49-F238E27FC236}">
              <a16:creationId xmlns:a16="http://schemas.microsoft.com/office/drawing/2014/main" id="{EAB00742-0963-45CE-ACC6-6C96934BE1C0}"/>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4679" name="PoljeZBesedilom 2">
          <a:extLst>
            <a:ext uri="{FF2B5EF4-FFF2-40B4-BE49-F238E27FC236}">
              <a16:creationId xmlns:a16="http://schemas.microsoft.com/office/drawing/2014/main" id="{9DE30CD0-1C94-409D-BB61-2B12A544A0E4}"/>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4680" name="PoljeZBesedilom 2">
          <a:extLst>
            <a:ext uri="{FF2B5EF4-FFF2-40B4-BE49-F238E27FC236}">
              <a16:creationId xmlns:a16="http://schemas.microsoft.com/office/drawing/2014/main" id="{34930BA7-EDE8-48E8-8B19-76C43AFFF85E}"/>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4681" name="PoljeZBesedilom 2">
          <a:extLst>
            <a:ext uri="{FF2B5EF4-FFF2-40B4-BE49-F238E27FC236}">
              <a16:creationId xmlns:a16="http://schemas.microsoft.com/office/drawing/2014/main" id="{F64EC109-89F4-4267-89D4-19FE6F621D73}"/>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4682" name="PoljeZBesedilom 2">
          <a:extLst>
            <a:ext uri="{FF2B5EF4-FFF2-40B4-BE49-F238E27FC236}">
              <a16:creationId xmlns:a16="http://schemas.microsoft.com/office/drawing/2014/main" id="{3B097A99-3913-4D5F-88D3-3D80AE3AFEA4}"/>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683" name="PoljeZBesedilom 2">
          <a:extLst>
            <a:ext uri="{FF2B5EF4-FFF2-40B4-BE49-F238E27FC236}">
              <a16:creationId xmlns:a16="http://schemas.microsoft.com/office/drawing/2014/main" id="{09534304-B2A2-4BB4-887A-1AAC344AB11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684" name="PoljeZBesedilom 4683">
          <a:extLst>
            <a:ext uri="{FF2B5EF4-FFF2-40B4-BE49-F238E27FC236}">
              <a16:creationId xmlns:a16="http://schemas.microsoft.com/office/drawing/2014/main" id="{B568595E-5AD6-4CE5-A16D-666538F0F36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685" name="PoljeZBesedilom 2">
          <a:extLst>
            <a:ext uri="{FF2B5EF4-FFF2-40B4-BE49-F238E27FC236}">
              <a16:creationId xmlns:a16="http://schemas.microsoft.com/office/drawing/2014/main" id="{7ED1BD20-8309-4E59-AC6B-288F284D938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686" name="PoljeZBesedilom 2">
          <a:extLst>
            <a:ext uri="{FF2B5EF4-FFF2-40B4-BE49-F238E27FC236}">
              <a16:creationId xmlns:a16="http://schemas.microsoft.com/office/drawing/2014/main" id="{A7016D6C-6D53-4DF5-BCA6-E8D28406440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687" name="PoljeZBesedilom 2">
          <a:extLst>
            <a:ext uri="{FF2B5EF4-FFF2-40B4-BE49-F238E27FC236}">
              <a16:creationId xmlns:a16="http://schemas.microsoft.com/office/drawing/2014/main" id="{103B8B7A-ADB6-466A-A0EC-C2ABAC6A563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688" name="PoljeZBesedilom 2">
          <a:extLst>
            <a:ext uri="{FF2B5EF4-FFF2-40B4-BE49-F238E27FC236}">
              <a16:creationId xmlns:a16="http://schemas.microsoft.com/office/drawing/2014/main" id="{33A206E8-E54D-4FA9-860F-4F7F99849F1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689" name="PoljeZBesedilom 2">
          <a:extLst>
            <a:ext uri="{FF2B5EF4-FFF2-40B4-BE49-F238E27FC236}">
              <a16:creationId xmlns:a16="http://schemas.microsoft.com/office/drawing/2014/main" id="{D78855E2-B61F-4331-99C2-FE4B2E76ADC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690" name="PoljeZBesedilom 4689">
          <a:extLst>
            <a:ext uri="{FF2B5EF4-FFF2-40B4-BE49-F238E27FC236}">
              <a16:creationId xmlns:a16="http://schemas.microsoft.com/office/drawing/2014/main" id="{2D1E56DD-20C0-40C1-A29C-E075B336BE2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691" name="PoljeZBesedilom 2">
          <a:extLst>
            <a:ext uri="{FF2B5EF4-FFF2-40B4-BE49-F238E27FC236}">
              <a16:creationId xmlns:a16="http://schemas.microsoft.com/office/drawing/2014/main" id="{6BA320DB-2C83-42D9-B639-609DBB66ADC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692" name="PoljeZBesedilom 2">
          <a:extLst>
            <a:ext uri="{FF2B5EF4-FFF2-40B4-BE49-F238E27FC236}">
              <a16:creationId xmlns:a16="http://schemas.microsoft.com/office/drawing/2014/main" id="{ABA367EB-9202-4119-AA37-52E92E4C68D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693" name="PoljeZBesedilom 2">
          <a:extLst>
            <a:ext uri="{FF2B5EF4-FFF2-40B4-BE49-F238E27FC236}">
              <a16:creationId xmlns:a16="http://schemas.microsoft.com/office/drawing/2014/main" id="{8572F792-0A43-4759-93A1-864C17CA25B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694" name="PoljeZBesedilom 2">
          <a:extLst>
            <a:ext uri="{FF2B5EF4-FFF2-40B4-BE49-F238E27FC236}">
              <a16:creationId xmlns:a16="http://schemas.microsoft.com/office/drawing/2014/main" id="{DD60FBCB-FE1B-4EF0-9CF2-119F775E988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695" name="PoljeZBesedilom 2">
          <a:extLst>
            <a:ext uri="{FF2B5EF4-FFF2-40B4-BE49-F238E27FC236}">
              <a16:creationId xmlns:a16="http://schemas.microsoft.com/office/drawing/2014/main" id="{94BD99ED-0F95-4199-9DA3-FBB618E94D0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696" name="PoljeZBesedilom 4695">
          <a:extLst>
            <a:ext uri="{FF2B5EF4-FFF2-40B4-BE49-F238E27FC236}">
              <a16:creationId xmlns:a16="http://schemas.microsoft.com/office/drawing/2014/main" id="{CAC42BCA-0557-438E-8FF0-35F422AE1C1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697" name="PoljeZBesedilom 2">
          <a:extLst>
            <a:ext uri="{FF2B5EF4-FFF2-40B4-BE49-F238E27FC236}">
              <a16:creationId xmlns:a16="http://schemas.microsoft.com/office/drawing/2014/main" id="{E91FB23A-CC66-4BCD-A207-6D5A8A62A7A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698" name="PoljeZBesedilom 2">
          <a:extLst>
            <a:ext uri="{FF2B5EF4-FFF2-40B4-BE49-F238E27FC236}">
              <a16:creationId xmlns:a16="http://schemas.microsoft.com/office/drawing/2014/main" id="{4E258139-217C-4378-BA46-93B8170AF16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699" name="PoljeZBesedilom 2">
          <a:extLst>
            <a:ext uri="{FF2B5EF4-FFF2-40B4-BE49-F238E27FC236}">
              <a16:creationId xmlns:a16="http://schemas.microsoft.com/office/drawing/2014/main" id="{118D433B-E07C-44A7-83CC-C0E6DC6C9EA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700" name="PoljeZBesedilom 2">
          <a:extLst>
            <a:ext uri="{FF2B5EF4-FFF2-40B4-BE49-F238E27FC236}">
              <a16:creationId xmlns:a16="http://schemas.microsoft.com/office/drawing/2014/main" id="{C91BF4FC-FCC9-4F26-ABB9-17531336D71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701" name="PoljeZBesedilom 2">
          <a:extLst>
            <a:ext uri="{FF2B5EF4-FFF2-40B4-BE49-F238E27FC236}">
              <a16:creationId xmlns:a16="http://schemas.microsoft.com/office/drawing/2014/main" id="{054315E9-A78E-4556-B582-F85EEEFF9AB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702" name="PoljeZBesedilom 4701">
          <a:extLst>
            <a:ext uri="{FF2B5EF4-FFF2-40B4-BE49-F238E27FC236}">
              <a16:creationId xmlns:a16="http://schemas.microsoft.com/office/drawing/2014/main" id="{542D6A99-D980-4FD1-8EA3-73A5111E6A5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703" name="PoljeZBesedilom 2">
          <a:extLst>
            <a:ext uri="{FF2B5EF4-FFF2-40B4-BE49-F238E27FC236}">
              <a16:creationId xmlns:a16="http://schemas.microsoft.com/office/drawing/2014/main" id="{970E61EE-E631-4ECF-86C2-DD0E486B5B4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704" name="PoljeZBesedilom 2">
          <a:extLst>
            <a:ext uri="{FF2B5EF4-FFF2-40B4-BE49-F238E27FC236}">
              <a16:creationId xmlns:a16="http://schemas.microsoft.com/office/drawing/2014/main" id="{26E76243-2C83-4066-A651-64F4114F4A8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705" name="PoljeZBesedilom 2">
          <a:extLst>
            <a:ext uri="{FF2B5EF4-FFF2-40B4-BE49-F238E27FC236}">
              <a16:creationId xmlns:a16="http://schemas.microsoft.com/office/drawing/2014/main" id="{03DECF6E-07BD-4A44-A55F-C71C10BC0CE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706" name="PoljeZBesedilom 2">
          <a:extLst>
            <a:ext uri="{FF2B5EF4-FFF2-40B4-BE49-F238E27FC236}">
              <a16:creationId xmlns:a16="http://schemas.microsoft.com/office/drawing/2014/main" id="{3EE2C1F7-5DB7-41A1-BEF4-F9AF3A0276B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707" name="PoljeZBesedilom 2">
          <a:extLst>
            <a:ext uri="{FF2B5EF4-FFF2-40B4-BE49-F238E27FC236}">
              <a16:creationId xmlns:a16="http://schemas.microsoft.com/office/drawing/2014/main" id="{6DC21F52-F112-4371-BB59-48838A9A929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708" name="PoljeZBesedilom 4707">
          <a:extLst>
            <a:ext uri="{FF2B5EF4-FFF2-40B4-BE49-F238E27FC236}">
              <a16:creationId xmlns:a16="http://schemas.microsoft.com/office/drawing/2014/main" id="{EA6C658D-1B5D-40FA-B441-1B003CD855A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709" name="PoljeZBesedilom 2">
          <a:extLst>
            <a:ext uri="{FF2B5EF4-FFF2-40B4-BE49-F238E27FC236}">
              <a16:creationId xmlns:a16="http://schemas.microsoft.com/office/drawing/2014/main" id="{02AA352A-9287-40B3-8E46-19F0B6C292D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710" name="PoljeZBesedilom 2">
          <a:extLst>
            <a:ext uri="{FF2B5EF4-FFF2-40B4-BE49-F238E27FC236}">
              <a16:creationId xmlns:a16="http://schemas.microsoft.com/office/drawing/2014/main" id="{A6D1B138-8423-4768-8DA8-A78CB1A5B5A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711" name="PoljeZBesedilom 2">
          <a:extLst>
            <a:ext uri="{FF2B5EF4-FFF2-40B4-BE49-F238E27FC236}">
              <a16:creationId xmlns:a16="http://schemas.microsoft.com/office/drawing/2014/main" id="{E2A7DF95-1A73-47FD-A065-71C4B7DBADE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712" name="PoljeZBesedilom 2">
          <a:extLst>
            <a:ext uri="{FF2B5EF4-FFF2-40B4-BE49-F238E27FC236}">
              <a16:creationId xmlns:a16="http://schemas.microsoft.com/office/drawing/2014/main" id="{F04D61C5-411C-4C07-8FA4-26155153483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713" name="PoljeZBesedilom 2">
          <a:extLst>
            <a:ext uri="{FF2B5EF4-FFF2-40B4-BE49-F238E27FC236}">
              <a16:creationId xmlns:a16="http://schemas.microsoft.com/office/drawing/2014/main" id="{24D930A6-BD83-4C4F-93F2-CCCDC725C69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714" name="PoljeZBesedilom 4713">
          <a:extLst>
            <a:ext uri="{FF2B5EF4-FFF2-40B4-BE49-F238E27FC236}">
              <a16:creationId xmlns:a16="http://schemas.microsoft.com/office/drawing/2014/main" id="{AAE34D15-6B21-4687-827D-DFBC0F3E4C9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715" name="PoljeZBesedilom 2">
          <a:extLst>
            <a:ext uri="{FF2B5EF4-FFF2-40B4-BE49-F238E27FC236}">
              <a16:creationId xmlns:a16="http://schemas.microsoft.com/office/drawing/2014/main" id="{0DAD561F-A93D-4773-AE2F-E937304D254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716" name="PoljeZBesedilom 2">
          <a:extLst>
            <a:ext uri="{FF2B5EF4-FFF2-40B4-BE49-F238E27FC236}">
              <a16:creationId xmlns:a16="http://schemas.microsoft.com/office/drawing/2014/main" id="{2D24BAD7-CEF8-4B08-A9E7-9884DB3494F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717" name="PoljeZBesedilom 2">
          <a:extLst>
            <a:ext uri="{FF2B5EF4-FFF2-40B4-BE49-F238E27FC236}">
              <a16:creationId xmlns:a16="http://schemas.microsoft.com/office/drawing/2014/main" id="{05D86E1B-B3C4-4CCC-8488-D1334DDC474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718" name="PoljeZBesedilom 2">
          <a:extLst>
            <a:ext uri="{FF2B5EF4-FFF2-40B4-BE49-F238E27FC236}">
              <a16:creationId xmlns:a16="http://schemas.microsoft.com/office/drawing/2014/main" id="{605B3404-FFBF-49E2-8A36-46C97B63A6C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719" name="PoljeZBesedilom 2">
          <a:extLst>
            <a:ext uri="{FF2B5EF4-FFF2-40B4-BE49-F238E27FC236}">
              <a16:creationId xmlns:a16="http://schemas.microsoft.com/office/drawing/2014/main" id="{B3660A68-71C0-4B81-98E1-F0F914774FD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720" name="PoljeZBesedilom 4719">
          <a:extLst>
            <a:ext uri="{FF2B5EF4-FFF2-40B4-BE49-F238E27FC236}">
              <a16:creationId xmlns:a16="http://schemas.microsoft.com/office/drawing/2014/main" id="{A692DDA5-526A-459B-881A-BB5BC7608507}"/>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721" name="PoljeZBesedilom 2">
          <a:extLst>
            <a:ext uri="{FF2B5EF4-FFF2-40B4-BE49-F238E27FC236}">
              <a16:creationId xmlns:a16="http://schemas.microsoft.com/office/drawing/2014/main" id="{DA72AAC8-90C3-4EB8-946F-507C96EBF12C}"/>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722" name="PoljeZBesedilom 2">
          <a:extLst>
            <a:ext uri="{FF2B5EF4-FFF2-40B4-BE49-F238E27FC236}">
              <a16:creationId xmlns:a16="http://schemas.microsoft.com/office/drawing/2014/main" id="{88ACF0C4-E7C9-4562-85D4-2708AC536E8A}"/>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723" name="PoljeZBesedilom 2">
          <a:extLst>
            <a:ext uri="{FF2B5EF4-FFF2-40B4-BE49-F238E27FC236}">
              <a16:creationId xmlns:a16="http://schemas.microsoft.com/office/drawing/2014/main" id="{AF34C33F-290F-44BC-94A0-1A0414A26108}"/>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724" name="PoljeZBesedilom 2">
          <a:extLst>
            <a:ext uri="{FF2B5EF4-FFF2-40B4-BE49-F238E27FC236}">
              <a16:creationId xmlns:a16="http://schemas.microsoft.com/office/drawing/2014/main" id="{D6D5859E-E06C-4549-9BD7-DD86B395AFC5}"/>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725" name="PoljeZBesedilom 2">
          <a:extLst>
            <a:ext uri="{FF2B5EF4-FFF2-40B4-BE49-F238E27FC236}">
              <a16:creationId xmlns:a16="http://schemas.microsoft.com/office/drawing/2014/main" id="{6442C4C5-D148-4095-BC00-B92F71F4B0FF}"/>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726" name="PoljeZBesedilom 4725">
          <a:extLst>
            <a:ext uri="{FF2B5EF4-FFF2-40B4-BE49-F238E27FC236}">
              <a16:creationId xmlns:a16="http://schemas.microsoft.com/office/drawing/2014/main" id="{38BC67AF-778D-4187-B384-E27272D87171}"/>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727" name="PoljeZBesedilom 2">
          <a:extLst>
            <a:ext uri="{FF2B5EF4-FFF2-40B4-BE49-F238E27FC236}">
              <a16:creationId xmlns:a16="http://schemas.microsoft.com/office/drawing/2014/main" id="{F9A73F5B-CFC9-4AAC-B10A-C828106BE537}"/>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728" name="PoljeZBesedilom 2">
          <a:extLst>
            <a:ext uri="{FF2B5EF4-FFF2-40B4-BE49-F238E27FC236}">
              <a16:creationId xmlns:a16="http://schemas.microsoft.com/office/drawing/2014/main" id="{0A0241AD-2853-459B-879A-8368332D2EE7}"/>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729" name="PoljeZBesedilom 2">
          <a:extLst>
            <a:ext uri="{FF2B5EF4-FFF2-40B4-BE49-F238E27FC236}">
              <a16:creationId xmlns:a16="http://schemas.microsoft.com/office/drawing/2014/main" id="{7CF759D8-2340-4FF9-AC80-6DE74E0544D4}"/>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730" name="PoljeZBesedilom 2">
          <a:extLst>
            <a:ext uri="{FF2B5EF4-FFF2-40B4-BE49-F238E27FC236}">
              <a16:creationId xmlns:a16="http://schemas.microsoft.com/office/drawing/2014/main" id="{1CA815B9-D454-429D-945E-466648237BBD}"/>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4731" name="PoljeZBesedilom 4730">
          <a:extLst>
            <a:ext uri="{FF2B5EF4-FFF2-40B4-BE49-F238E27FC236}">
              <a16:creationId xmlns:a16="http://schemas.microsoft.com/office/drawing/2014/main" id="{259D4B12-3C07-4D11-BBB4-18AB927E6DD5}"/>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4732" name="PoljeZBesedilom 2">
          <a:extLst>
            <a:ext uri="{FF2B5EF4-FFF2-40B4-BE49-F238E27FC236}">
              <a16:creationId xmlns:a16="http://schemas.microsoft.com/office/drawing/2014/main" id="{B237A0CF-6895-4EE0-A24C-0FB2F5A8EAB6}"/>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4733" name="PoljeZBesedilom 2">
          <a:extLst>
            <a:ext uri="{FF2B5EF4-FFF2-40B4-BE49-F238E27FC236}">
              <a16:creationId xmlns:a16="http://schemas.microsoft.com/office/drawing/2014/main" id="{7DECEEB5-465B-4518-940A-BAC8FE506D4B}"/>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4734" name="PoljeZBesedilom 2">
          <a:extLst>
            <a:ext uri="{FF2B5EF4-FFF2-40B4-BE49-F238E27FC236}">
              <a16:creationId xmlns:a16="http://schemas.microsoft.com/office/drawing/2014/main" id="{80D6D7FE-7D0B-48F1-8D0D-2E266A0F6012}"/>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4735" name="PoljeZBesedilom 2">
          <a:extLst>
            <a:ext uri="{FF2B5EF4-FFF2-40B4-BE49-F238E27FC236}">
              <a16:creationId xmlns:a16="http://schemas.microsoft.com/office/drawing/2014/main" id="{4053DB43-0637-41C8-9492-9F3A2C20F30B}"/>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736" name="PoljeZBesedilom 2">
          <a:extLst>
            <a:ext uri="{FF2B5EF4-FFF2-40B4-BE49-F238E27FC236}">
              <a16:creationId xmlns:a16="http://schemas.microsoft.com/office/drawing/2014/main" id="{15690457-9E9A-4E82-A0CB-8EC7E1EF53F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737" name="PoljeZBesedilom 4736">
          <a:extLst>
            <a:ext uri="{FF2B5EF4-FFF2-40B4-BE49-F238E27FC236}">
              <a16:creationId xmlns:a16="http://schemas.microsoft.com/office/drawing/2014/main" id="{61156749-AE7C-406B-9212-5C1FAA41317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738" name="PoljeZBesedilom 2">
          <a:extLst>
            <a:ext uri="{FF2B5EF4-FFF2-40B4-BE49-F238E27FC236}">
              <a16:creationId xmlns:a16="http://schemas.microsoft.com/office/drawing/2014/main" id="{01CB3304-7ABF-4197-89CF-CA0B8364C34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739" name="PoljeZBesedilom 2">
          <a:extLst>
            <a:ext uri="{FF2B5EF4-FFF2-40B4-BE49-F238E27FC236}">
              <a16:creationId xmlns:a16="http://schemas.microsoft.com/office/drawing/2014/main" id="{5BD88F2F-D9E6-4488-BB09-EA7B166DA95F}"/>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740" name="PoljeZBesedilom 2">
          <a:extLst>
            <a:ext uri="{FF2B5EF4-FFF2-40B4-BE49-F238E27FC236}">
              <a16:creationId xmlns:a16="http://schemas.microsoft.com/office/drawing/2014/main" id="{CDFD32F4-151B-4BC1-B0C5-C13A50149E7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741" name="PoljeZBesedilom 2">
          <a:extLst>
            <a:ext uri="{FF2B5EF4-FFF2-40B4-BE49-F238E27FC236}">
              <a16:creationId xmlns:a16="http://schemas.microsoft.com/office/drawing/2014/main" id="{87EC16D0-92BB-43F7-9209-E00F6C8EBC97}"/>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742" name="PoljeZBesedilom 2">
          <a:extLst>
            <a:ext uri="{FF2B5EF4-FFF2-40B4-BE49-F238E27FC236}">
              <a16:creationId xmlns:a16="http://schemas.microsoft.com/office/drawing/2014/main" id="{19977498-34C0-4B43-BA9A-5F0D4FFC6623}"/>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743" name="PoljeZBesedilom 4742">
          <a:extLst>
            <a:ext uri="{FF2B5EF4-FFF2-40B4-BE49-F238E27FC236}">
              <a16:creationId xmlns:a16="http://schemas.microsoft.com/office/drawing/2014/main" id="{B44ED195-4C78-4FBD-9B02-47C672EC13E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744" name="PoljeZBesedilom 2">
          <a:extLst>
            <a:ext uri="{FF2B5EF4-FFF2-40B4-BE49-F238E27FC236}">
              <a16:creationId xmlns:a16="http://schemas.microsoft.com/office/drawing/2014/main" id="{DC303790-3807-4B57-B0B5-402C1A37114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745" name="PoljeZBesedilom 2">
          <a:extLst>
            <a:ext uri="{FF2B5EF4-FFF2-40B4-BE49-F238E27FC236}">
              <a16:creationId xmlns:a16="http://schemas.microsoft.com/office/drawing/2014/main" id="{A39EDFB9-157E-4814-B936-67D06023A57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746" name="PoljeZBesedilom 2">
          <a:extLst>
            <a:ext uri="{FF2B5EF4-FFF2-40B4-BE49-F238E27FC236}">
              <a16:creationId xmlns:a16="http://schemas.microsoft.com/office/drawing/2014/main" id="{AB588C10-71E0-475A-88F5-F318DC7031F1}"/>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747" name="PoljeZBesedilom 2">
          <a:extLst>
            <a:ext uri="{FF2B5EF4-FFF2-40B4-BE49-F238E27FC236}">
              <a16:creationId xmlns:a16="http://schemas.microsoft.com/office/drawing/2014/main" id="{125ED424-524E-49DB-B072-9FBF92FA5B9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748" name="PoljeZBesedilom 2">
          <a:extLst>
            <a:ext uri="{FF2B5EF4-FFF2-40B4-BE49-F238E27FC236}">
              <a16:creationId xmlns:a16="http://schemas.microsoft.com/office/drawing/2014/main" id="{8B58D891-00A9-4542-8579-B513CE9C176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749" name="PoljeZBesedilom 4748">
          <a:extLst>
            <a:ext uri="{FF2B5EF4-FFF2-40B4-BE49-F238E27FC236}">
              <a16:creationId xmlns:a16="http://schemas.microsoft.com/office/drawing/2014/main" id="{B450C8E0-CB3F-4512-9435-5D4CADB9CCAE}"/>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750" name="PoljeZBesedilom 2">
          <a:extLst>
            <a:ext uri="{FF2B5EF4-FFF2-40B4-BE49-F238E27FC236}">
              <a16:creationId xmlns:a16="http://schemas.microsoft.com/office/drawing/2014/main" id="{5E46CE08-ED15-4707-9EDA-E084EB16467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751" name="PoljeZBesedilom 2">
          <a:extLst>
            <a:ext uri="{FF2B5EF4-FFF2-40B4-BE49-F238E27FC236}">
              <a16:creationId xmlns:a16="http://schemas.microsoft.com/office/drawing/2014/main" id="{DB62EB7A-500A-402D-BDFE-C0AEC4571B1A}"/>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752" name="PoljeZBesedilom 2">
          <a:extLst>
            <a:ext uri="{FF2B5EF4-FFF2-40B4-BE49-F238E27FC236}">
              <a16:creationId xmlns:a16="http://schemas.microsoft.com/office/drawing/2014/main" id="{178E7F7B-E9E7-4402-B62C-680B0ADD346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753" name="PoljeZBesedilom 2">
          <a:extLst>
            <a:ext uri="{FF2B5EF4-FFF2-40B4-BE49-F238E27FC236}">
              <a16:creationId xmlns:a16="http://schemas.microsoft.com/office/drawing/2014/main" id="{D8C8192F-4740-4445-9B70-680789BD6BA7}"/>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754" name="PoljeZBesedilom 2">
          <a:extLst>
            <a:ext uri="{FF2B5EF4-FFF2-40B4-BE49-F238E27FC236}">
              <a16:creationId xmlns:a16="http://schemas.microsoft.com/office/drawing/2014/main" id="{74C8DB6E-52DB-4C73-AAA2-D3C2FD8548AA}"/>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755" name="PoljeZBesedilom 4754">
          <a:extLst>
            <a:ext uri="{FF2B5EF4-FFF2-40B4-BE49-F238E27FC236}">
              <a16:creationId xmlns:a16="http://schemas.microsoft.com/office/drawing/2014/main" id="{1EC6CF3C-358E-4D50-BCEE-9D18BB6C562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756" name="PoljeZBesedilom 2">
          <a:extLst>
            <a:ext uri="{FF2B5EF4-FFF2-40B4-BE49-F238E27FC236}">
              <a16:creationId xmlns:a16="http://schemas.microsoft.com/office/drawing/2014/main" id="{96061704-311D-48BB-B49A-8B928D62F221}"/>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757" name="PoljeZBesedilom 2">
          <a:extLst>
            <a:ext uri="{FF2B5EF4-FFF2-40B4-BE49-F238E27FC236}">
              <a16:creationId xmlns:a16="http://schemas.microsoft.com/office/drawing/2014/main" id="{206CF486-F162-43ED-844C-D8C03E0FBA1B}"/>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758" name="PoljeZBesedilom 2">
          <a:extLst>
            <a:ext uri="{FF2B5EF4-FFF2-40B4-BE49-F238E27FC236}">
              <a16:creationId xmlns:a16="http://schemas.microsoft.com/office/drawing/2014/main" id="{1EE22107-3D65-4C46-8736-82A94E42507C}"/>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759" name="PoljeZBesedilom 2">
          <a:extLst>
            <a:ext uri="{FF2B5EF4-FFF2-40B4-BE49-F238E27FC236}">
              <a16:creationId xmlns:a16="http://schemas.microsoft.com/office/drawing/2014/main" id="{35C4BC14-9BA7-4305-AA91-28747B0FECE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760" name="PoljeZBesedilom 2">
          <a:extLst>
            <a:ext uri="{FF2B5EF4-FFF2-40B4-BE49-F238E27FC236}">
              <a16:creationId xmlns:a16="http://schemas.microsoft.com/office/drawing/2014/main" id="{C906CC6C-C4CA-4B99-B343-9AFCE0A6307B}"/>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761" name="PoljeZBesedilom 4760">
          <a:extLst>
            <a:ext uri="{FF2B5EF4-FFF2-40B4-BE49-F238E27FC236}">
              <a16:creationId xmlns:a16="http://schemas.microsoft.com/office/drawing/2014/main" id="{2FAF1845-23B7-4784-A8F0-033882484BF3}"/>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762" name="PoljeZBesedilom 2">
          <a:extLst>
            <a:ext uri="{FF2B5EF4-FFF2-40B4-BE49-F238E27FC236}">
              <a16:creationId xmlns:a16="http://schemas.microsoft.com/office/drawing/2014/main" id="{FE6D5DB6-FDAD-45A2-BC40-E879CE65EF14}"/>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763" name="PoljeZBesedilom 2">
          <a:extLst>
            <a:ext uri="{FF2B5EF4-FFF2-40B4-BE49-F238E27FC236}">
              <a16:creationId xmlns:a16="http://schemas.microsoft.com/office/drawing/2014/main" id="{71C24362-A57C-4471-B607-823EF2A1304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764" name="PoljeZBesedilom 2">
          <a:extLst>
            <a:ext uri="{FF2B5EF4-FFF2-40B4-BE49-F238E27FC236}">
              <a16:creationId xmlns:a16="http://schemas.microsoft.com/office/drawing/2014/main" id="{4602487B-A924-4D9C-B99C-673F6820939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765" name="PoljeZBesedilom 2">
          <a:extLst>
            <a:ext uri="{FF2B5EF4-FFF2-40B4-BE49-F238E27FC236}">
              <a16:creationId xmlns:a16="http://schemas.microsoft.com/office/drawing/2014/main" id="{407B13BC-5D8D-497D-A9DA-3173D869911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766" name="PoljeZBesedilom 2">
          <a:extLst>
            <a:ext uri="{FF2B5EF4-FFF2-40B4-BE49-F238E27FC236}">
              <a16:creationId xmlns:a16="http://schemas.microsoft.com/office/drawing/2014/main" id="{A7C42965-6272-4353-9549-0E05FE159C0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767" name="PoljeZBesedilom 4766">
          <a:extLst>
            <a:ext uri="{FF2B5EF4-FFF2-40B4-BE49-F238E27FC236}">
              <a16:creationId xmlns:a16="http://schemas.microsoft.com/office/drawing/2014/main" id="{E11FF72D-5E99-4FA5-8F5E-18FF9B3D1EB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768" name="PoljeZBesedilom 2">
          <a:extLst>
            <a:ext uri="{FF2B5EF4-FFF2-40B4-BE49-F238E27FC236}">
              <a16:creationId xmlns:a16="http://schemas.microsoft.com/office/drawing/2014/main" id="{6A6A4D6C-7974-4CD0-8023-D83A113C404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769" name="PoljeZBesedilom 2">
          <a:extLst>
            <a:ext uri="{FF2B5EF4-FFF2-40B4-BE49-F238E27FC236}">
              <a16:creationId xmlns:a16="http://schemas.microsoft.com/office/drawing/2014/main" id="{DA3F66C2-9867-4480-BE04-0923EFD899B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770" name="PoljeZBesedilom 2">
          <a:extLst>
            <a:ext uri="{FF2B5EF4-FFF2-40B4-BE49-F238E27FC236}">
              <a16:creationId xmlns:a16="http://schemas.microsoft.com/office/drawing/2014/main" id="{07116E72-A435-40BC-BDFB-3CB2023386E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771" name="PoljeZBesedilom 2">
          <a:extLst>
            <a:ext uri="{FF2B5EF4-FFF2-40B4-BE49-F238E27FC236}">
              <a16:creationId xmlns:a16="http://schemas.microsoft.com/office/drawing/2014/main" id="{C0141CA0-F3E7-49FC-977D-0761D960591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772" name="PoljeZBesedilom 2">
          <a:extLst>
            <a:ext uri="{FF2B5EF4-FFF2-40B4-BE49-F238E27FC236}">
              <a16:creationId xmlns:a16="http://schemas.microsoft.com/office/drawing/2014/main" id="{AD0F677D-21B3-4D9B-B397-AA1F482C985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773" name="PoljeZBesedilom 4772">
          <a:extLst>
            <a:ext uri="{FF2B5EF4-FFF2-40B4-BE49-F238E27FC236}">
              <a16:creationId xmlns:a16="http://schemas.microsoft.com/office/drawing/2014/main" id="{ED487FF1-1063-460D-B420-7F1811E19D4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774" name="PoljeZBesedilom 2">
          <a:extLst>
            <a:ext uri="{FF2B5EF4-FFF2-40B4-BE49-F238E27FC236}">
              <a16:creationId xmlns:a16="http://schemas.microsoft.com/office/drawing/2014/main" id="{45F63F9D-196C-4F28-9BCF-C71B3F88463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775" name="PoljeZBesedilom 2">
          <a:extLst>
            <a:ext uri="{FF2B5EF4-FFF2-40B4-BE49-F238E27FC236}">
              <a16:creationId xmlns:a16="http://schemas.microsoft.com/office/drawing/2014/main" id="{AFD7006A-E857-414C-81E5-081874551AE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776" name="PoljeZBesedilom 2">
          <a:extLst>
            <a:ext uri="{FF2B5EF4-FFF2-40B4-BE49-F238E27FC236}">
              <a16:creationId xmlns:a16="http://schemas.microsoft.com/office/drawing/2014/main" id="{C3EDE039-0D02-406B-AE91-327094329FA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777" name="PoljeZBesedilom 2">
          <a:extLst>
            <a:ext uri="{FF2B5EF4-FFF2-40B4-BE49-F238E27FC236}">
              <a16:creationId xmlns:a16="http://schemas.microsoft.com/office/drawing/2014/main" id="{BB6B9747-224F-4FE8-8984-CC1C53ABB99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778" name="PoljeZBesedilom 2">
          <a:extLst>
            <a:ext uri="{FF2B5EF4-FFF2-40B4-BE49-F238E27FC236}">
              <a16:creationId xmlns:a16="http://schemas.microsoft.com/office/drawing/2014/main" id="{A8D67D47-57F9-4465-B028-828B41A6050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779" name="PoljeZBesedilom 4778">
          <a:extLst>
            <a:ext uri="{FF2B5EF4-FFF2-40B4-BE49-F238E27FC236}">
              <a16:creationId xmlns:a16="http://schemas.microsoft.com/office/drawing/2014/main" id="{D00DB095-6F9B-4956-A325-36F1E133288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780" name="PoljeZBesedilom 2">
          <a:extLst>
            <a:ext uri="{FF2B5EF4-FFF2-40B4-BE49-F238E27FC236}">
              <a16:creationId xmlns:a16="http://schemas.microsoft.com/office/drawing/2014/main" id="{693E719D-8FD2-4698-9291-39737B91C0D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781" name="PoljeZBesedilom 2">
          <a:extLst>
            <a:ext uri="{FF2B5EF4-FFF2-40B4-BE49-F238E27FC236}">
              <a16:creationId xmlns:a16="http://schemas.microsoft.com/office/drawing/2014/main" id="{37097667-8F18-494F-8EE2-C1ABE70BA03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782" name="PoljeZBesedilom 2">
          <a:extLst>
            <a:ext uri="{FF2B5EF4-FFF2-40B4-BE49-F238E27FC236}">
              <a16:creationId xmlns:a16="http://schemas.microsoft.com/office/drawing/2014/main" id="{CCBE4C44-245C-4795-A864-7D66E5CAD234}"/>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783" name="PoljeZBesedilom 2">
          <a:extLst>
            <a:ext uri="{FF2B5EF4-FFF2-40B4-BE49-F238E27FC236}">
              <a16:creationId xmlns:a16="http://schemas.microsoft.com/office/drawing/2014/main" id="{04F68961-B6C0-4D22-B70A-E1BF548C427E}"/>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784" name="PoljeZBesedilom 2">
          <a:extLst>
            <a:ext uri="{FF2B5EF4-FFF2-40B4-BE49-F238E27FC236}">
              <a16:creationId xmlns:a16="http://schemas.microsoft.com/office/drawing/2014/main" id="{AFB62F69-D061-4629-9FCA-BC69F954961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785" name="PoljeZBesedilom 4784">
          <a:extLst>
            <a:ext uri="{FF2B5EF4-FFF2-40B4-BE49-F238E27FC236}">
              <a16:creationId xmlns:a16="http://schemas.microsoft.com/office/drawing/2014/main" id="{5C0789E3-7316-4FBA-A650-81E74DEE26A4}"/>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786" name="PoljeZBesedilom 2">
          <a:extLst>
            <a:ext uri="{FF2B5EF4-FFF2-40B4-BE49-F238E27FC236}">
              <a16:creationId xmlns:a16="http://schemas.microsoft.com/office/drawing/2014/main" id="{695746E8-68CF-467B-97C3-343C753A746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787" name="PoljeZBesedilom 2">
          <a:extLst>
            <a:ext uri="{FF2B5EF4-FFF2-40B4-BE49-F238E27FC236}">
              <a16:creationId xmlns:a16="http://schemas.microsoft.com/office/drawing/2014/main" id="{D5D35C23-EE2F-426C-BBFF-D7B25AAD92A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788" name="PoljeZBesedilom 2">
          <a:extLst>
            <a:ext uri="{FF2B5EF4-FFF2-40B4-BE49-F238E27FC236}">
              <a16:creationId xmlns:a16="http://schemas.microsoft.com/office/drawing/2014/main" id="{90411943-5E92-4F70-A8E0-542435D8CDE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789" name="PoljeZBesedilom 2">
          <a:extLst>
            <a:ext uri="{FF2B5EF4-FFF2-40B4-BE49-F238E27FC236}">
              <a16:creationId xmlns:a16="http://schemas.microsoft.com/office/drawing/2014/main" id="{CB035293-E3FA-4F21-925B-50E0866F5164}"/>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790" name="PoljeZBesedilom 4789">
          <a:extLst>
            <a:ext uri="{FF2B5EF4-FFF2-40B4-BE49-F238E27FC236}">
              <a16:creationId xmlns:a16="http://schemas.microsoft.com/office/drawing/2014/main" id="{18036B2C-7702-4B8C-941B-1A07783941E0}"/>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791" name="PoljeZBesedilom 2">
          <a:extLst>
            <a:ext uri="{FF2B5EF4-FFF2-40B4-BE49-F238E27FC236}">
              <a16:creationId xmlns:a16="http://schemas.microsoft.com/office/drawing/2014/main" id="{72539FCB-4027-4CBE-92FE-23296E799160}"/>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792" name="PoljeZBesedilom 2">
          <a:extLst>
            <a:ext uri="{FF2B5EF4-FFF2-40B4-BE49-F238E27FC236}">
              <a16:creationId xmlns:a16="http://schemas.microsoft.com/office/drawing/2014/main" id="{B8A6AEAF-A228-487A-8ABA-CD80712D507A}"/>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793" name="PoljeZBesedilom 2">
          <a:extLst>
            <a:ext uri="{FF2B5EF4-FFF2-40B4-BE49-F238E27FC236}">
              <a16:creationId xmlns:a16="http://schemas.microsoft.com/office/drawing/2014/main" id="{D2910107-7AF4-4886-BDE8-F6E28768B926}"/>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794" name="PoljeZBesedilom 2">
          <a:extLst>
            <a:ext uri="{FF2B5EF4-FFF2-40B4-BE49-F238E27FC236}">
              <a16:creationId xmlns:a16="http://schemas.microsoft.com/office/drawing/2014/main" id="{3D670FCC-729A-487C-9125-DF4B93D78C55}"/>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795" name="PoljeZBesedilom 2">
          <a:extLst>
            <a:ext uri="{FF2B5EF4-FFF2-40B4-BE49-F238E27FC236}">
              <a16:creationId xmlns:a16="http://schemas.microsoft.com/office/drawing/2014/main" id="{1AE954CF-25F8-4C66-8F7A-7634E2B47FB3}"/>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796" name="PoljeZBesedilom 4795">
          <a:extLst>
            <a:ext uri="{FF2B5EF4-FFF2-40B4-BE49-F238E27FC236}">
              <a16:creationId xmlns:a16="http://schemas.microsoft.com/office/drawing/2014/main" id="{D8245605-E540-4583-A180-51142C64196B}"/>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797" name="PoljeZBesedilom 2">
          <a:extLst>
            <a:ext uri="{FF2B5EF4-FFF2-40B4-BE49-F238E27FC236}">
              <a16:creationId xmlns:a16="http://schemas.microsoft.com/office/drawing/2014/main" id="{B2907872-7B78-4982-BA70-B4671F3B4183}"/>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798" name="PoljeZBesedilom 2">
          <a:extLst>
            <a:ext uri="{FF2B5EF4-FFF2-40B4-BE49-F238E27FC236}">
              <a16:creationId xmlns:a16="http://schemas.microsoft.com/office/drawing/2014/main" id="{D0D43A49-F5F7-4D5D-8A02-C5712B0F677A}"/>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799" name="PoljeZBesedilom 2">
          <a:extLst>
            <a:ext uri="{FF2B5EF4-FFF2-40B4-BE49-F238E27FC236}">
              <a16:creationId xmlns:a16="http://schemas.microsoft.com/office/drawing/2014/main" id="{6C89F604-8E35-4F76-BDF2-276B8FB8E29A}"/>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800" name="PoljeZBesedilom 2">
          <a:extLst>
            <a:ext uri="{FF2B5EF4-FFF2-40B4-BE49-F238E27FC236}">
              <a16:creationId xmlns:a16="http://schemas.microsoft.com/office/drawing/2014/main" id="{ABE13842-6C5B-4875-A467-71856ABB18C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801" name="PoljeZBesedilom 2">
          <a:extLst>
            <a:ext uri="{FF2B5EF4-FFF2-40B4-BE49-F238E27FC236}">
              <a16:creationId xmlns:a16="http://schemas.microsoft.com/office/drawing/2014/main" id="{2AABF137-A3ED-404F-A9F4-20AB7C3E49B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802" name="PoljeZBesedilom 4801">
          <a:extLst>
            <a:ext uri="{FF2B5EF4-FFF2-40B4-BE49-F238E27FC236}">
              <a16:creationId xmlns:a16="http://schemas.microsoft.com/office/drawing/2014/main" id="{90131C8A-3A9D-4610-A201-F8C76134A35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803" name="PoljeZBesedilom 2">
          <a:extLst>
            <a:ext uri="{FF2B5EF4-FFF2-40B4-BE49-F238E27FC236}">
              <a16:creationId xmlns:a16="http://schemas.microsoft.com/office/drawing/2014/main" id="{012BB6B9-A22B-4746-ACDF-3CC8EDBA2FC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804" name="PoljeZBesedilom 2">
          <a:extLst>
            <a:ext uri="{FF2B5EF4-FFF2-40B4-BE49-F238E27FC236}">
              <a16:creationId xmlns:a16="http://schemas.microsoft.com/office/drawing/2014/main" id="{5E768BF5-3A6C-4D77-83F4-0B74D1AE7D2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805" name="PoljeZBesedilom 2">
          <a:extLst>
            <a:ext uri="{FF2B5EF4-FFF2-40B4-BE49-F238E27FC236}">
              <a16:creationId xmlns:a16="http://schemas.microsoft.com/office/drawing/2014/main" id="{A2737A6D-57FF-4CAB-B05F-09833C4793B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806" name="PoljeZBesedilom 2">
          <a:extLst>
            <a:ext uri="{FF2B5EF4-FFF2-40B4-BE49-F238E27FC236}">
              <a16:creationId xmlns:a16="http://schemas.microsoft.com/office/drawing/2014/main" id="{C6183127-765D-4DC7-87DE-F4EC81EA5BA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807" name="PoljeZBesedilom 2">
          <a:extLst>
            <a:ext uri="{FF2B5EF4-FFF2-40B4-BE49-F238E27FC236}">
              <a16:creationId xmlns:a16="http://schemas.microsoft.com/office/drawing/2014/main" id="{132BBB6E-7E87-4E51-B09A-3FFD006AAD2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808" name="PoljeZBesedilom 4807">
          <a:extLst>
            <a:ext uri="{FF2B5EF4-FFF2-40B4-BE49-F238E27FC236}">
              <a16:creationId xmlns:a16="http://schemas.microsoft.com/office/drawing/2014/main" id="{2688673F-D8AE-4A0D-B84C-6802CD953B6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809" name="PoljeZBesedilom 2">
          <a:extLst>
            <a:ext uri="{FF2B5EF4-FFF2-40B4-BE49-F238E27FC236}">
              <a16:creationId xmlns:a16="http://schemas.microsoft.com/office/drawing/2014/main" id="{ED9290C8-23AD-43E8-9104-53B93E54ED5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810" name="PoljeZBesedilom 2">
          <a:extLst>
            <a:ext uri="{FF2B5EF4-FFF2-40B4-BE49-F238E27FC236}">
              <a16:creationId xmlns:a16="http://schemas.microsoft.com/office/drawing/2014/main" id="{122D962A-D3B9-4C57-BF80-FE89C865FA8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811" name="PoljeZBesedilom 2">
          <a:extLst>
            <a:ext uri="{FF2B5EF4-FFF2-40B4-BE49-F238E27FC236}">
              <a16:creationId xmlns:a16="http://schemas.microsoft.com/office/drawing/2014/main" id="{0EC11240-4C7F-4329-BDB5-967692B2323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812" name="PoljeZBesedilom 2">
          <a:extLst>
            <a:ext uri="{FF2B5EF4-FFF2-40B4-BE49-F238E27FC236}">
              <a16:creationId xmlns:a16="http://schemas.microsoft.com/office/drawing/2014/main" id="{DA2F31B3-1F0E-4976-BB2F-6E8C5EA9CE9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813" name="PoljeZBesedilom 2">
          <a:extLst>
            <a:ext uri="{FF2B5EF4-FFF2-40B4-BE49-F238E27FC236}">
              <a16:creationId xmlns:a16="http://schemas.microsoft.com/office/drawing/2014/main" id="{62355078-0D0F-45B1-A203-5995B8FB143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814" name="PoljeZBesedilom 4813">
          <a:extLst>
            <a:ext uri="{FF2B5EF4-FFF2-40B4-BE49-F238E27FC236}">
              <a16:creationId xmlns:a16="http://schemas.microsoft.com/office/drawing/2014/main" id="{0DC18C04-0D74-4241-BB5A-FC08E9FC0EF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815" name="PoljeZBesedilom 2">
          <a:extLst>
            <a:ext uri="{FF2B5EF4-FFF2-40B4-BE49-F238E27FC236}">
              <a16:creationId xmlns:a16="http://schemas.microsoft.com/office/drawing/2014/main" id="{BB1C7E0D-2980-43CE-A9B0-1E188E803CB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816" name="PoljeZBesedilom 2">
          <a:extLst>
            <a:ext uri="{FF2B5EF4-FFF2-40B4-BE49-F238E27FC236}">
              <a16:creationId xmlns:a16="http://schemas.microsoft.com/office/drawing/2014/main" id="{A2A0A2F4-176A-47B1-97DB-DE00390CE8A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817" name="PoljeZBesedilom 2">
          <a:extLst>
            <a:ext uri="{FF2B5EF4-FFF2-40B4-BE49-F238E27FC236}">
              <a16:creationId xmlns:a16="http://schemas.microsoft.com/office/drawing/2014/main" id="{F1FDECC8-83F7-4CBF-A0C3-82C275C6069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818" name="PoljeZBesedilom 2">
          <a:extLst>
            <a:ext uri="{FF2B5EF4-FFF2-40B4-BE49-F238E27FC236}">
              <a16:creationId xmlns:a16="http://schemas.microsoft.com/office/drawing/2014/main" id="{D156EE96-D485-4246-8AAD-34D57D9F733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819" name="PoljeZBesedilom 2">
          <a:extLst>
            <a:ext uri="{FF2B5EF4-FFF2-40B4-BE49-F238E27FC236}">
              <a16:creationId xmlns:a16="http://schemas.microsoft.com/office/drawing/2014/main" id="{7D0D070A-70E7-43BA-A505-64A13FDC6A8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820" name="PoljeZBesedilom 4819">
          <a:extLst>
            <a:ext uri="{FF2B5EF4-FFF2-40B4-BE49-F238E27FC236}">
              <a16:creationId xmlns:a16="http://schemas.microsoft.com/office/drawing/2014/main" id="{0DE07B05-AD35-4CFB-ACA6-3E4B8A4B08F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821" name="PoljeZBesedilom 2">
          <a:extLst>
            <a:ext uri="{FF2B5EF4-FFF2-40B4-BE49-F238E27FC236}">
              <a16:creationId xmlns:a16="http://schemas.microsoft.com/office/drawing/2014/main" id="{032CC0A7-1038-4577-A0D8-831F91EC631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822" name="PoljeZBesedilom 2">
          <a:extLst>
            <a:ext uri="{FF2B5EF4-FFF2-40B4-BE49-F238E27FC236}">
              <a16:creationId xmlns:a16="http://schemas.microsoft.com/office/drawing/2014/main" id="{48386B50-4A23-4C5D-AC5F-3EA6200E531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823" name="PoljeZBesedilom 2">
          <a:extLst>
            <a:ext uri="{FF2B5EF4-FFF2-40B4-BE49-F238E27FC236}">
              <a16:creationId xmlns:a16="http://schemas.microsoft.com/office/drawing/2014/main" id="{7AEFC8A9-0445-4C8D-AACB-7C81222DF19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824" name="PoljeZBesedilom 2">
          <a:extLst>
            <a:ext uri="{FF2B5EF4-FFF2-40B4-BE49-F238E27FC236}">
              <a16:creationId xmlns:a16="http://schemas.microsoft.com/office/drawing/2014/main" id="{A54B9B0C-5F4E-49C9-900B-819043F2416E}"/>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825" name="PoljeZBesedilom 4824">
          <a:extLst>
            <a:ext uri="{FF2B5EF4-FFF2-40B4-BE49-F238E27FC236}">
              <a16:creationId xmlns:a16="http://schemas.microsoft.com/office/drawing/2014/main" id="{0C2B807A-6078-49DA-9113-462802B8172B}"/>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826" name="PoljeZBesedilom 2">
          <a:extLst>
            <a:ext uri="{FF2B5EF4-FFF2-40B4-BE49-F238E27FC236}">
              <a16:creationId xmlns:a16="http://schemas.microsoft.com/office/drawing/2014/main" id="{F402464B-7EB1-46CE-904A-361A682E0EA9}"/>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827" name="PoljeZBesedilom 2">
          <a:extLst>
            <a:ext uri="{FF2B5EF4-FFF2-40B4-BE49-F238E27FC236}">
              <a16:creationId xmlns:a16="http://schemas.microsoft.com/office/drawing/2014/main" id="{DDAF00C7-5282-44C6-B7D4-242BB57C7E6D}"/>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828" name="PoljeZBesedilom 2">
          <a:extLst>
            <a:ext uri="{FF2B5EF4-FFF2-40B4-BE49-F238E27FC236}">
              <a16:creationId xmlns:a16="http://schemas.microsoft.com/office/drawing/2014/main" id="{7DC020C7-089D-470F-B3FB-7538F00E2430}"/>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829" name="PoljeZBesedilom 2">
          <a:extLst>
            <a:ext uri="{FF2B5EF4-FFF2-40B4-BE49-F238E27FC236}">
              <a16:creationId xmlns:a16="http://schemas.microsoft.com/office/drawing/2014/main" id="{7D7D8A4D-77BB-4F34-B452-3330BF77C6D0}"/>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30" name="PoljeZBesedilom 2">
          <a:extLst>
            <a:ext uri="{FF2B5EF4-FFF2-40B4-BE49-F238E27FC236}">
              <a16:creationId xmlns:a16="http://schemas.microsoft.com/office/drawing/2014/main" id="{3ECEB3A7-416D-4B98-8799-D0701C9ABF1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31" name="PoljeZBesedilom 4830">
          <a:extLst>
            <a:ext uri="{FF2B5EF4-FFF2-40B4-BE49-F238E27FC236}">
              <a16:creationId xmlns:a16="http://schemas.microsoft.com/office/drawing/2014/main" id="{7A0828C2-DE74-4B28-BE88-607E7F316D2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32" name="PoljeZBesedilom 2">
          <a:extLst>
            <a:ext uri="{FF2B5EF4-FFF2-40B4-BE49-F238E27FC236}">
              <a16:creationId xmlns:a16="http://schemas.microsoft.com/office/drawing/2014/main" id="{CF1424C9-2398-4AC5-BCC0-3E1EE6B0204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33" name="PoljeZBesedilom 2">
          <a:extLst>
            <a:ext uri="{FF2B5EF4-FFF2-40B4-BE49-F238E27FC236}">
              <a16:creationId xmlns:a16="http://schemas.microsoft.com/office/drawing/2014/main" id="{3DD0BDC8-D775-40C9-ADF2-7D4088A75AB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34" name="PoljeZBesedilom 2">
          <a:extLst>
            <a:ext uri="{FF2B5EF4-FFF2-40B4-BE49-F238E27FC236}">
              <a16:creationId xmlns:a16="http://schemas.microsoft.com/office/drawing/2014/main" id="{07EE7766-AFAE-497B-813B-6BF28FF8719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35" name="PoljeZBesedilom 2">
          <a:extLst>
            <a:ext uri="{FF2B5EF4-FFF2-40B4-BE49-F238E27FC236}">
              <a16:creationId xmlns:a16="http://schemas.microsoft.com/office/drawing/2014/main" id="{E0C95BF3-FF68-4231-B834-E26EF750137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36" name="PoljeZBesedilom 2">
          <a:extLst>
            <a:ext uri="{FF2B5EF4-FFF2-40B4-BE49-F238E27FC236}">
              <a16:creationId xmlns:a16="http://schemas.microsoft.com/office/drawing/2014/main" id="{68A5A594-FF6F-4C32-A8B3-86010EE5A12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37" name="PoljeZBesedilom 4836">
          <a:extLst>
            <a:ext uri="{FF2B5EF4-FFF2-40B4-BE49-F238E27FC236}">
              <a16:creationId xmlns:a16="http://schemas.microsoft.com/office/drawing/2014/main" id="{913EA580-2FC0-4E9D-A783-03A33CEF720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38" name="PoljeZBesedilom 2">
          <a:extLst>
            <a:ext uri="{FF2B5EF4-FFF2-40B4-BE49-F238E27FC236}">
              <a16:creationId xmlns:a16="http://schemas.microsoft.com/office/drawing/2014/main" id="{238C3F67-31DE-46DC-A15C-C1AE5371944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39" name="PoljeZBesedilom 2">
          <a:extLst>
            <a:ext uri="{FF2B5EF4-FFF2-40B4-BE49-F238E27FC236}">
              <a16:creationId xmlns:a16="http://schemas.microsoft.com/office/drawing/2014/main" id="{449B4950-CDE5-4F4C-A653-7914739D845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40" name="PoljeZBesedilom 2">
          <a:extLst>
            <a:ext uri="{FF2B5EF4-FFF2-40B4-BE49-F238E27FC236}">
              <a16:creationId xmlns:a16="http://schemas.microsoft.com/office/drawing/2014/main" id="{58AA056A-A421-4E87-92EF-3018127989F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41" name="PoljeZBesedilom 2">
          <a:extLst>
            <a:ext uri="{FF2B5EF4-FFF2-40B4-BE49-F238E27FC236}">
              <a16:creationId xmlns:a16="http://schemas.microsoft.com/office/drawing/2014/main" id="{80D2683B-F90E-4D7D-A1CF-57625ED1FBE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42" name="PoljeZBesedilom 2">
          <a:extLst>
            <a:ext uri="{FF2B5EF4-FFF2-40B4-BE49-F238E27FC236}">
              <a16:creationId xmlns:a16="http://schemas.microsoft.com/office/drawing/2014/main" id="{9A09225F-458A-429E-90F7-8D492BB6D14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43" name="PoljeZBesedilom 4842">
          <a:extLst>
            <a:ext uri="{FF2B5EF4-FFF2-40B4-BE49-F238E27FC236}">
              <a16:creationId xmlns:a16="http://schemas.microsoft.com/office/drawing/2014/main" id="{D23077A7-1C93-4478-81C4-0D83BDBE163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44" name="PoljeZBesedilom 2">
          <a:extLst>
            <a:ext uri="{FF2B5EF4-FFF2-40B4-BE49-F238E27FC236}">
              <a16:creationId xmlns:a16="http://schemas.microsoft.com/office/drawing/2014/main" id="{74A88AFB-8529-4EFC-B2A3-B482CC56DA7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45" name="PoljeZBesedilom 2">
          <a:extLst>
            <a:ext uri="{FF2B5EF4-FFF2-40B4-BE49-F238E27FC236}">
              <a16:creationId xmlns:a16="http://schemas.microsoft.com/office/drawing/2014/main" id="{725CB46E-CF81-4632-91E5-902BF4647D7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46" name="PoljeZBesedilom 2">
          <a:extLst>
            <a:ext uri="{FF2B5EF4-FFF2-40B4-BE49-F238E27FC236}">
              <a16:creationId xmlns:a16="http://schemas.microsoft.com/office/drawing/2014/main" id="{1E5B2270-12F7-4767-9F92-620876E0AC9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47" name="PoljeZBesedilom 2">
          <a:extLst>
            <a:ext uri="{FF2B5EF4-FFF2-40B4-BE49-F238E27FC236}">
              <a16:creationId xmlns:a16="http://schemas.microsoft.com/office/drawing/2014/main" id="{157DC740-06D7-46F7-9E66-39DD6FD9570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48" name="PoljeZBesedilom 2">
          <a:extLst>
            <a:ext uri="{FF2B5EF4-FFF2-40B4-BE49-F238E27FC236}">
              <a16:creationId xmlns:a16="http://schemas.microsoft.com/office/drawing/2014/main" id="{05E45A3A-9D8D-46AD-94ED-C094D2A1B3F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49" name="PoljeZBesedilom 4848">
          <a:extLst>
            <a:ext uri="{FF2B5EF4-FFF2-40B4-BE49-F238E27FC236}">
              <a16:creationId xmlns:a16="http://schemas.microsoft.com/office/drawing/2014/main" id="{6133D7B9-2667-46C8-AB7A-1D841149969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50" name="PoljeZBesedilom 2">
          <a:extLst>
            <a:ext uri="{FF2B5EF4-FFF2-40B4-BE49-F238E27FC236}">
              <a16:creationId xmlns:a16="http://schemas.microsoft.com/office/drawing/2014/main" id="{C463B1BA-5584-48F2-A225-AC600814F16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51" name="PoljeZBesedilom 2">
          <a:extLst>
            <a:ext uri="{FF2B5EF4-FFF2-40B4-BE49-F238E27FC236}">
              <a16:creationId xmlns:a16="http://schemas.microsoft.com/office/drawing/2014/main" id="{5FF867CB-9A21-478C-ABC9-C3A183ADF90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52" name="PoljeZBesedilom 2">
          <a:extLst>
            <a:ext uri="{FF2B5EF4-FFF2-40B4-BE49-F238E27FC236}">
              <a16:creationId xmlns:a16="http://schemas.microsoft.com/office/drawing/2014/main" id="{4F472DF3-EF93-4D5F-8427-D64B77155CE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53" name="PoljeZBesedilom 2">
          <a:extLst>
            <a:ext uri="{FF2B5EF4-FFF2-40B4-BE49-F238E27FC236}">
              <a16:creationId xmlns:a16="http://schemas.microsoft.com/office/drawing/2014/main" id="{3BF0D69E-2D85-431A-8203-F2BB39DA787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54" name="PoljeZBesedilom 2">
          <a:extLst>
            <a:ext uri="{FF2B5EF4-FFF2-40B4-BE49-F238E27FC236}">
              <a16:creationId xmlns:a16="http://schemas.microsoft.com/office/drawing/2014/main" id="{2C625073-35DA-45A4-A9E0-89ACA77F69C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55" name="PoljeZBesedilom 4854">
          <a:extLst>
            <a:ext uri="{FF2B5EF4-FFF2-40B4-BE49-F238E27FC236}">
              <a16:creationId xmlns:a16="http://schemas.microsoft.com/office/drawing/2014/main" id="{CE74825B-7B9F-47EE-9C02-FD7A379F1F5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56" name="PoljeZBesedilom 2">
          <a:extLst>
            <a:ext uri="{FF2B5EF4-FFF2-40B4-BE49-F238E27FC236}">
              <a16:creationId xmlns:a16="http://schemas.microsoft.com/office/drawing/2014/main" id="{2132B76B-5081-4995-9649-F109B8B768E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57" name="PoljeZBesedilom 2">
          <a:extLst>
            <a:ext uri="{FF2B5EF4-FFF2-40B4-BE49-F238E27FC236}">
              <a16:creationId xmlns:a16="http://schemas.microsoft.com/office/drawing/2014/main" id="{72A81B5D-0ED6-42E7-97FF-B5E48AF9F0F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58" name="PoljeZBesedilom 2">
          <a:extLst>
            <a:ext uri="{FF2B5EF4-FFF2-40B4-BE49-F238E27FC236}">
              <a16:creationId xmlns:a16="http://schemas.microsoft.com/office/drawing/2014/main" id="{1CA00A1E-1038-483E-8527-88FC077B359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59" name="PoljeZBesedilom 2">
          <a:extLst>
            <a:ext uri="{FF2B5EF4-FFF2-40B4-BE49-F238E27FC236}">
              <a16:creationId xmlns:a16="http://schemas.microsoft.com/office/drawing/2014/main" id="{4AED50D4-8E0B-421E-BA2A-3F9CA414C07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60" name="PoljeZBesedilom 2">
          <a:extLst>
            <a:ext uri="{FF2B5EF4-FFF2-40B4-BE49-F238E27FC236}">
              <a16:creationId xmlns:a16="http://schemas.microsoft.com/office/drawing/2014/main" id="{1D141C08-7A5B-48D5-8279-E79EB29235B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61" name="PoljeZBesedilom 4860">
          <a:extLst>
            <a:ext uri="{FF2B5EF4-FFF2-40B4-BE49-F238E27FC236}">
              <a16:creationId xmlns:a16="http://schemas.microsoft.com/office/drawing/2014/main" id="{5EF25050-AE02-470A-8466-B47508E34ED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62" name="PoljeZBesedilom 2">
          <a:extLst>
            <a:ext uri="{FF2B5EF4-FFF2-40B4-BE49-F238E27FC236}">
              <a16:creationId xmlns:a16="http://schemas.microsoft.com/office/drawing/2014/main" id="{EB2AEC4F-8542-4A88-8F36-EA901CBB436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63" name="PoljeZBesedilom 2">
          <a:extLst>
            <a:ext uri="{FF2B5EF4-FFF2-40B4-BE49-F238E27FC236}">
              <a16:creationId xmlns:a16="http://schemas.microsoft.com/office/drawing/2014/main" id="{3025DA89-DD44-4304-83DC-4DD8D095F4C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64" name="PoljeZBesedilom 2">
          <a:extLst>
            <a:ext uri="{FF2B5EF4-FFF2-40B4-BE49-F238E27FC236}">
              <a16:creationId xmlns:a16="http://schemas.microsoft.com/office/drawing/2014/main" id="{5F3D92D5-26FB-4709-86C7-EB94265CAD9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65" name="PoljeZBesedilom 2">
          <a:extLst>
            <a:ext uri="{FF2B5EF4-FFF2-40B4-BE49-F238E27FC236}">
              <a16:creationId xmlns:a16="http://schemas.microsoft.com/office/drawing/2014/main" id="{DDBC3EBD-613A-4972-BFBD-7924B2B2C69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866" name="PoljeZBesedilom 2">
          <a:extLst>
            <a:ext uri="{FF2B5EF4-FFF2-40B4-BE49-F238E27FC236}">
              <a16:creationId xmlns:a16="http://schemas.microsoft.com/office/drawing/2014/main" id="{B732A6BF-0A29-4DE4-ACA8-98A0229ED795}"/>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867" name="PoljeZBesedilom 4866">
          <a:extLst>
            <a:ext uri="{FF2B5EF4-FFF2-40B4-BE49-F238E27FC236}">
              <a16:creationId xmlns:a16="http://schemas.microsoft.com/office/drawing/2014/main" id="{56A553DB-39E5-4333-BF26-88741C584543}"/>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868" name="PoljeZBesedilom 2">
          <a:extLst>
            <a:ext uri="{FF2B5EF4-FFF2-40B4-BE49-F238E27FC236}">
              <a16:creationId xmlns:a16="http://schemas.microsoft.com/office/drawing/2014/main" id="{D8BB9D7A-B0E6-4A3A-BA7E-10DABEDBD788}"/>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869" name="PoljeZBesedilom 2">
          <a:extLst>
            <a:ext uri="{FF2B5EF4-FFF2-40B4-BE49-F238E27FC236}">
              <a16:creationId xmlns:a16="http://schemas.microsoft.com/office/drawing/2014/main" id="{5910B186-3FDF-4DF5-ACCB-7AE5A85CF2B3}"/>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870" name="PoljeZBesedilom 2">
          <a:extLst>
            <a:ext uri="{FF2B5EF4-FFF2-40B4-BE49-F238E27FC236}">
              <a16:creationId xmlns:a16="http://schemas.microsoft.com/office/drawing/2014/main" id="{D09C797F-7E65-4265-AA71-29E0963662DD}"/>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871" name="PoljeZBesedilom 2">
          <a:extLst>
            <a:ext uri="{FF2B5EF4-FFF2-40B4-BE49-F238E27FC236}">
              <a16:creationId xmlns:a16="http://schemas.microsoft.com/office/drawing/2014/main" id="{BCED6599-CF18-4DD3-BC77-4A278514BA25}"/>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72" name="PoljeZBesedilom 2">
          <a:extLst>
            <a:ext uri="{FF2B5EF4-FFF2-40B4-BE49-F238E27FC236}">
              <a16:creationId xmlns:a16="http://schemas.microsoft.com/office/drawing/2014/main" id="{FF2B6F4E-4FFE-4C29-A58F-6C95D4EA5AF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73" name="PoljeZBesedilom 4872">
          <a:extLst>
            <a:ext uri="{FF2B5EF4-FFF2-40B4-BE49-F238E27FC236}">
              <a16:creationId xmlns:a16="http://schemas.microsoft.com/office/drawing/2014/main" id="{1F248C3A-1B1F-4D9B-9BA0-C3C703608AD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74" name="PoljeZBesedilom 2">
          <a:extLst>
            <a:ext uri="{FF2B5EF4-FFF2-40B4-BE49-F238E27FC236}">
              <a16:creationId xmlns:a16="http://schemas.microsoft.com/office/drawing/2014/main" id="{70E9A976-5CCD-4954-BA7E-AA3E4E57DB0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75" name="PoljeZBesedilom 2">
          <a:extLst>
            <a:ext uri="{FF2B5EF4-FFF2-40B4-BE49-F238E27FC236}">
              <a16:creationId xmlns:a16="http://schemas.microsoft.com/office/drawing/2014/main" id="{4A02BFD9-8C57-4102-9C52-BE62E2A880E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76" name="PoljeZBesedilom 2">
          <a:extLst>
            <a:ext uri="{FF2B5EF4-FFF2-40B4-BE49-F238E27FC236}">
              <a16:creationId xmlns:a16="http://schemas.microsoft.com/office/drawing/2014/main" id="{28E3BEA0-C364-441C-A8EE-712E7C5E2D1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77" name="PoljeZBesedilom 2">
          <a:extLst>
            <a:ext uri="{FF2B5EF4-FFF2-40B4-BE49-F238E27FC236}">
              <a16:creationId xmlns:a16="http://schemas.microsoft.com/office/drawing/2014/main" id="{07465E36-F9A2-4486-86FB-5E02ABD678C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78" name="PoljeZBesedilom 2">
          <a:extLst>
            <a:ext uri="{FF2B5EF4-FFF2-40B4-BE49-F238E27FC236}">
              <a16:creationId xmlns:a16="http://schemas.microsoft.com/office/drawing/2014/main" id="{A52CC51A-BFAC-44FA-AEA8-E5B4ACB533D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79" name="PoljeZBesedilom 4878">
          <a:extLst>
            <a:ext uri="{FF2B5EF4-FFF2-40B4-BE49-F238E27FC236}">
              <a16:creationId xmlns:a16="http://schemas.microsoft.com/office/drawing/2014/main" id="{E4F11B7E-42DA-459D-B8F2-A41CD6E541C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80" name="PoljeZBesedilom 2">
          <a:extLst>
            <a:ext uri="{FF2B5EF4-FFF2-40B4-BE49-F238E27FC236}">
              <a16:creationId xmlns:a16="http://schemas.microsoft.com/office/drawing/2014/main" id="{91D45045-3AE9-4F00-9974-C7B7481D427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81" name="PoljeZBesedilom 2">
          <a:extLst>
            <a:ext uri="{FF2B5EF4-FFF2-40B4-BE49-F238E27FC236}">
              <a16:creationId xmlns:a16="http://schemas.microsoft.com/office/drawing/2014/main" id="{D205C0AC-0239-46D8-8E3A-A67155C3DCB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82" name="PoljeZBesedilom 2">
          <a:extLst>
            <a:ext uri="{FF2B5EF4-FFF2-40B4-BE49-F238E27FC236}">
              <a16:creationId xmlns:a16="http://schemas.microsoft.com/office/drawing/2014/main" id="{0A3A7817-6965-4456-AD31-706065C7078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883" name="PoljeZBesedilom 2">
          <a:extLst>
            <a:ext uri="{FF2B5EF4-FFF2-40B4-BE49-F238E27FC236}">
              <a16:creationId xmlns:a16="http://schemas.microsoft.com/office/drawing/2014/main" id="{5BC68691-B74A-4745-A560-BCA73F2316B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884" name="PoljeZBesedilom 2">
          <a:extLst>
            <a:ext uri="{FF2B5EF4-FFF2-40B4-BE49-F238E27FC236}">
              <a16:creationId xmlns:a16="http://schemas.microsoft.com/office/drawing/2014/main" id="{4C07B412-BE77-49B8-B9D5-A6AF2D8E99E8}"/>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885" name="PoljeZBesedilom 4884">
          <a:extLst>
            <a:ext uri="{FF2B5EF4-FFF2-40B4-BE49-F238E27FC236}">
              <a16:creationId xmlns:a16="http://schemas.microsoft.com/office/drawing/2014/main" id="{745ADD53-F8DC-4B95-BD26-16F1A7859465}"/>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886" name="PoljeZBesedilom 2">
          <a:extLst>
            <a:ext uri="{FF2B5EF4-FFF2-40B4-BE49-F238E27FC236}">
              <a16:creationId xmlns:a16="http://schemas.microsoft.com/office/drawing/2014/main" id="{624F3F14-73D2-4A30-95B3-1032A597FB2F}"/>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887" name="PoljeZBesedilom 2">
          <a:extLst>
            <a:ext uri="{FF2B5EF4-FFF2-40B4-BE49-F238E27FC236}">
              <a16:creationId xmlns:a16="http://schemas.microsoft.com/office/drawing/2014/main" id="{F5779030-F033-49DD-A773-F9EEBE7AA48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888" name="PoljeZBesedilom 2">
          <a:extLst>
            <a:ext uri="{FF2B5EF4-FFF2-40B4-BE49-F238E27FC236}">
              <a16:creationId xmlns:a16="http://schemas.microsoft.com/office/drawing/2014/main" id="{E425DD0E-7C46-422B-90A9-24CED9C82808}"/>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889" name="PoljeZBesedilom 2">
          <a:extLst>
            <a:ext uri="{FF2B5EF4-FFF2-40B4-BE49-F238E27FC236}">
              <a16:creationId xmlns:a16="http://schemas.microsoft.com/office/drawing/2014/main" id="{D74350DA-49B2-474F-87AD-F367E770A0B0}"/>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890" name="PoljeZBesedilom 2">
          <a:extLst>
            <a:ext uri="{FF2B5EF4-FFF2-40B4-BE49-F238E27FC236}">
              <a16:creationId xmlns:a16="http://schemas.microsoft.com/office/drawing/2014/main" id="{44ED002C-7019-4265-BD8B-5DFA40283FD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891" name="PoljeZBesedilom 4890">
          <a:extLst>
            <a:ext uri="{FF2B5EF4-FFF2-40B4-BE49-F238E27FC236}">
              <a16:creationId xmlns:a16="http://schemas.microsoft.com/office/drawing/2014/main" id="{99CA9690-502F-4A75-BF93-29BEFF4F496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892" name="PoljeZBesedilom 2">
          <a:extLst>
            <a:ext uri="{FF2B5EF4-FFF2-40B4-BE49-F238E27FC236}">
              <a16:creationId xmlns:a16="http://schemas.microsoft.com/office/drawing/2014/main" id="{EFAFEBF5-0547-444F-9A2B-B38D4A8EC7AE}"/>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893" name="PoljeZBesedilom 2">
          <a:extLst>
            <a:ext uri="{FF2B5EF4-FFF2-40B4-BE49-F238E27FC236}">
              <a16:creationId xmlns:a16="http://schemas.microsoft.com/office/drawing/2014/main" id="{D528E3AF-3969-47FE-88AB-F0A90B0016D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894" name="PoljeZBesedilom 2">
          <a:extLst>
            <a:ext uri="{FF2B5EF4-FFF2-40B4-BE49-F238E27FC236}">
              <a16:creationId xmlns:a16="http://schemas.microsoft.com/office/drawing/2014/main" id="{737A1D45-00C0-4D25-AF68-9736E657CA1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895" name="PoljeZBesedilom 2">
          <a:extLst>
            <a:ext uri="{FF2B5EF4-FFF2-40B4-BE49-F238E27FC236}">
              <a16:creationId xmlns:a16="http://schemas.microsoft.com/office/drawing/2014/main" id="{0513D0B8-CBCC-4AA4-9308-53EF305EC42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896" name="PoljeZBesedilom 4895">
          <a:extLst>
            <a:ext uri="{FF2B5EF4-FFF2-40B4-BE49-F238E27FC236}">
              <a16:creationId xmlns:a16="http://schemas.microsoft.com/office/drawing/2014/main" id="{E76EBE17-DBF3-4A5C-AA15-881BD2EFF1DF}"/>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897" name="PoljeZBesedilom 2">
          <a:extLst>
            <a:ext uri="{FF2B5EF4-FFF2-40B4-BE49-F238E27FC236}">
              <a16:creationId xmlns:a16="http://schemas.microsoft.com/office/drawing/2014/main" id="{87106811-973A-4FE3-96EA-D83F6D08EAF5}"/>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898" name="PoljeZBesedilom 2">
          <a:extLst>
            <a:ext uri="{FF2B5EF4-FFF2-40B4-BE49-F238E27FC236}">
              <a16:creationId xmlns:a16="http://schemas.microsoft.com/office/drawing/2014/main" id="{AF7FD2C5-9017-43ED-A6BB-93C9688D9506}"/>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899" name="PoljeZBesedilom 2">
          <a:extLst>
            <a:ext uri="{FF2B5EF4-FFF2-40B4-BE49-F238E27FC236}">
              <a16:creationId xmlns:a16="http://schemas.microsoft.com/office/drawing/2014/main" id="{D846A312-2798-4277-994B-58A51FED9E8E}"/>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900" name="PoljeZBesedilom 2">
          <a:extLst>
            <a:ext uri="{FF2B5EF4-FFF2-40B4-BE49-F238E27FC236}">
              <a16:creationId xmlns:a16="http://schemas.microsoft.com/office/drawing/2014/main" id="{8A968A7A-0A20-44F4-B0B7-C04871981D86}"/>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901" name="PoljeZBesedilom 2">
          <a:extLst>
            <a:ext uri="{FF2B5EF4-FFF2-40B4-BE49-F238E27FC236}">
              <a16:creationId xmlns:a16="http://schemas.microsoft.com/office/drawing/2014/main" id="{64B6054B-7537-42F2-8E10-A3B46803D8C4}"/>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902" name="PoljeZBesedilom 4901">
          <a:extLst>
            <a:ext uri="{FF2B5EF4-FFF2-40B4-BE49-F238E27FC236}">
              <a16:creationId xmlns:a16="http://schemas.microsoft.com/office/drawing/2014/main" id="{E4C05568-B823-4684-B1FD-0B05E9B494A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903" name="PoljeZBesedilom 2">
          <a:extLst>
            <a:ext uri="{FF2B5EF4-FFF2-40B4-BE49-F238E27FC236}">
              <a16:creationId xmlns:a16="http://schemas.microsoft.com/office/drawing/2014/main" id="{16E8097E-8ED7-4E17-8120-EF14B6A58CA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904" name="PoljeZBesedilom 2">
          <a:extLst>
            <a:ext uri="{FF2B5EF4-FFF2-40B4-BE49-F238E27FC236}">
              <a16:creationId xmlns:a16="http://schemas.microsoft.com/office/drawing/2014/main" id="{6AEDE966-729C-4DA3-8009-CAFFE5EE73D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905" name="PoljeZBesedilom 2">
          <a:extLst>
            <a:ext uri="{FF2B5EF4-FFF2-40B4-BE49-F238E27FC236}">
              <a16:creationId xmlns:a16="http://schemas.microsoft.com/office/drawing/2014/main" id="{E833993A-E60F-49E5-BC2D-A8292E6B099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4906" name="PoljeZBesedilom 2">
          <a:extLst>
            <a:ext uri="{FF2B5EF4-FFF2-40B4-BE49-F238E27FC236}">
              <a16:creationId xmlns:a16="http://schemas.microsoft.com/office/drawing/2014/main" id="{FB2933D9-F817-4D68-9F69-3DF17427A54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907" name="PoljeZBesedilom 4906">
          <a:extLst>
            <a:ext uri="{FF2B5EF4-FFF2-40B4-BE49-F238E27FC236}">
              <a16:creationId xmlns:a16="http://schemas.microsoft.com/office/drawing/2014/main" id="{90E8A0D6-6592-4037-B366-3C79B5C47283}"/>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908" name="PoljeZBesedilom 2">
          <a:extLst>
            <a:ext uri="{FF2B5EF4-FFF2-40B4-BE49-F238E27FC236}">
              <a16:creationId xmlns:a16="http://schemas.microsoft.com/office/drawing/2014/main" id="{30D4DC8B-11D9-470B-A84C-7FC6FC090D2B}"/>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909" name="PoljeZBesedilom 2">
          <a:extLst>
            <a:ext uri="{FF2B5EF4-FFF2-40B4-BE49-F238E27FC236}">
              <a16:creationId xmlns:a16="http://schemas.microsoft.com/office/drawing/2014/main" id="{6B397D9E-9CF1-4C23-A7F8-27825C4CB4E0}"/>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910" name="PoljeZBesedilom 2">
          <a:extLst>
            <a:ext uri="{FF2B5EF4-FFF2-40B4-BE49-F238E27FC236}">
              <a16:creationId xmlns:a16="http://schemas.microsoft.com/office/drawing/2014/main" id="{2E20F764-CAFB-4721-8AB3-A0100A7429D4}"/>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4911" name="PoljeZBesedilom 2">
          <a:extLst>
            <a:ext uri="{FF2B5EF4-FFF2-40B4-BE49-F238E27FC236}">
              <a16:creationId xmlns:a16="http://schemas.microsoft.com/office/drawing/2014/main" id="{3863932E-30D4-4512-B5C3-1090B533C32E}"/>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912" name="PoljeZBesedilom 2">
          <a:extLst>
            <a:ext uri="{FF2B5EF4-FFF2-40B4-BE49-F238E27FC236}">
              <a16:creationId xmlns:a16="http://schemas.microsoft.com/office/drawing/2014/main" id="{9CE25AEB-31BE-4FE0-B9C9-A68B7CE1E10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913" name="PoljeZBesedilom 4912">
          <a:extLst>
            <a:ext uri="{FF2B5EF4-FFF2-40B4-BE49-F238E27FC236}">
              <a16:creationId xmlns:a16="http://schemas.microsoft.com/office/drawing/2014/main" id="{29C7F5ED-B518-48A1-88B5-BF623E414DE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914" name="PoljeZBesedilom 2">
          <a:extLst>
            <a:ext uri="{FF2B5EF4-FFF2-40B4-BE49-F238E27FC236}">
              <a16:creationId xmlns:a16="http://schemas.microsoft.com/office/drawing/2014/main" id="{D4DA6B22-D2CC-4512-B6AB-AA69593370B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915" name="PoljeZBesedilom 2">
          <a:extLst>
            <a:ext uri="{FF2B5EF4-FFF2-40B4-BE49-F238E27FC236}">
              <a16:creationId xmlns:a16="http://schemas.microsoft.com/office/drawing/2014/main" id="{CF78FCDF-8008-42EB-819E-0EF0D24DBBA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916" name="PoljeZBesedilom 2">
          <a:extLst>
            <a:ext uri="{FF2B5EF4-FFF2-40B4-BE49-F238E27FC236}">
              <a16:creationId xmlns:a16="http://schemas.microsoft.com/office/drawing/2014/main" id="{B45AA80E-119B-4504-B77F-3388E975632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917" name="PoljeZBesedilom 2">
          <a:extLst>
            <a:ext uri="{FF2B5EF4-FFF2-40B4-BE49-F238E27FC236}">
              <a16:creationId xmlns:a16="http://schemas.microsoft.com/office/drawing/2014/main" id="{20837EB7-DC00-4C17-AA52-5A3DEED4C3B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918" name="PoljeZBesedilom 2">
          <a:extLst>
            <a:ext uri="{FF2B5EF4-FFF2-40B4-BE49-F238E27FC236}">
              <a16:creationId xmlns:a16="http://schemas.microsoft.com/office/drawing/2014/main" id="{43FD4AF8-F91D-44D4-A4E6-DAFF1ECADC4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919" name="PoljeZBesedilom 4918">
          <a:extLst>
            <a:ext uri="{FF2B5EF4-FFF2-40B4-BE49-F238E27FC236}">
              <a16:creationId xmlns:a16="http://schemas.microsoft.com/office/drawing/2014/main" id="{00F070A7-F080-402E-87BA-D92E1F2A045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920" name="PoljeZBesedilom 2">
          <a:extLst>
            <a:ext uri="{FF2B5EF4-FFF2-40B4-BE49-F238E27FC236}">
              <a16:creationId xmlns:a16="http://schemas.microsoft.com/office/drawing/2014/main" id="{D43892A5-D2CA-413F-A1A6-7BFF72855B7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921" name="PoljeZBesedilom 2">
          <a:extLst>
            <a:ext uri="{FF2B5EF4-FFF2-40B4-BE49-F238E27FC236}">
              <a16:creationId xmlns:a16="http://schemas.microsoft.com/office/drawing/2014/main" id="{DB1E9AED-8A77-4E32-A9F4-EEDF092A3B4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922" name="PoljeZBesedilom 2">
          <a:extLst>
            <a:ext uri="{FF2B5EF4-FFF2-40B4-BE49-F238E27FC236}">
              <a16:creationId xmlns:a16="http://schemas.microsoft.com/office/drawing/2014/main" id="{3E7002BE-42C1-4EF7-B989-09F3E583E0F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923" name="PoljeZBesedilom 2">
          <a:extLst>
            <a:ext uri="{FF2B5EF4-FFF2-40B4-BE49-F238E27FC236}">
              <a16:creationId xmlns:a16="http://schemas.microsoft.com/office/drawing/2014/main" id="{D92DFE52-08F1-4F50-BD94-0DC76FA0441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924" name="PoljeZBesedilom 2">
          <a:extLst>
            <a:ext uri="{FF2B5EF4-FFF2-40B4-BE49-F238E27FC236}">
              <a16:creationId xmlns:a16="http://schemas.microsoft.com/office/drawing/2014/main" id="{9E195828-734D-42D0-8A27-4E7B570E00A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925" name="PoljeZBesedilom 4924">
          <a:extLst>
            <a:ext uri="{FF2B5EF4-FFF2-40B4-BE49-F238E27FC236}">
              <a16:creationId xmlns:a16="http://schemas.microsoft.com/office/drawing/2014/main" id="{D36AE9C7-2AC1-4A70-9A56-27E8AA67D24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926" name="PoljeZBesedilom 2">
          <a:extLst>
            <a:ext uri="{FF2B5EF4-FFF2-40B4-BE49-F238E27FC236}">
              <a16:creationId xmlns:a16="http://schemas.microsoft.com/office/drawing/2014/main" id="{86E05E70-CF70-46EF-85F2-3F8F59540CA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927" name="PoljeZBesedilom 2">
          <a:extLst>
            <a:ext uri="{FF2B5EF4-FFF2-40B4-BE49-F238E27FC236}">
              <a16:creationId xmlns:a16="http://schemas.microsoft.com/office/drawing/2014/main" id="{5098E067-CAEE-4F13-8720-FBEFDC81997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928" name="PoljeZBesedilom 2">
          <a:extLst>
            <a:ext uri="{FF2B5EF4-FFF2-40B4-BE49-F238E27FC236}">
              <a16:creationId xmlns:a16="http://schemas.microsoft.com/office/drawing/2014/main" id="{2E4A127F-EB16-4AFB-87B5-A0B80999A5E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929" name="PoljeZBesedilom 2">
          <a:extLst>
            <a:ext uri="{FF2B5EF4-FFF2-40B4-BE49-F238E27FC236}">
              <a16:creationId xmlns:a16="http://schemas.microsoft.com/office/drawing/2014/main" id="{ED248240-8765-406F-AC37-E52B3E3AE96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930" name="PoljeZBesedilom 2">
          <a:extLst>
            <a:ext uri="{FF2B5EF4-FFF2-40B4-BE49-F238E27FC236}">
              <a16:creationId xmlns:a16="http://schemas.microsoft.com/office/drawing/2014/main" id="{B9F79AA1-BEC1-4299-96D5-13DD3908E58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931" name="PoljeZBesedilom 4930">
          <a:extLst>
            <a:ext uri="{FF2B5EF4-FFF2-40B4-BE49-F238E27FC236}">
              <a16:creationId xmlns:a16="http://schemas.microsoft.com/office/drawing/2014/main" id="{49F8E653-CC11-4039-8491-5309EF81068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932" name="PoljeZBesedilom 2">
          <a:extLst>
            <a:ext uri="{FF2B5EF4-FFF2-40B4-BE49-F238E27FC236}">
              <a16:creationId xmlns:a16="http://schemas.microsoft.com/office/drawing/2014/main" id="{D34505C3-094F-4DAA-937B-5C7B8CDAAB5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933" name="PoljeZBesedilom 2">
          <a:extLst>
            <a:ext uri="{FF2B5EF4-FFF2-40B4-BE49-F238E27FC236}">
              <a16:creationId xmlns:a16="http://schemas.microsoft.com/office/drawing/2014/main" id="{642F2495-5B62-4714-B4CA-59577064EFD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934" name="PoljeZBesedilom 2">
          <a:extLst>
            <a:ext uri="{FF2B5EF4-FFF2-40B4-BE49-F238E27FC236}">
              <a16:creationId xmlns:a16="http://schemas.microsoft.com/office/drawing/2014/main" id="{1F8F69B7-F3EB-4CD2-8CEC-EB589542156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935" name="PoljeZBesedilom 2">
          <a:extLst>
            <a:ext uri="{FF2B5EF4-FFF2-40B4-BE49-F238E27FC236}">
              <a16:creationId xmlns:a16="http://schemas.microsoft.com/office/drawing/2014/main" id="{C631A67C-6BA0-4A1C-B609-D3B2D181A81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936" name="PoljeZBesedilom 2">
          <a:extLst>
            <a:ext uri="{FF2B5EF4-FFF2-40B4-BE49-F238E27FC236}">
              <a16:creationId xmlns:a16="http://schemas.microsoft.com/office/drawing/2014/main" id="{3ABE40A1-A668-4E59-AC61-EF38D3F425A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937" name="PoljeZBesedilom 4936">
          <a:extLst>
            <a:ext uri="{FF2B5EF4-FFF2-40B4-BE49-F238E27FC236}">
              <a16:creationId xmlns:a16="http://schemas.microsoft.com/office/drawing/2014/main" id="{0B792FEE-0B27-410D-ACC9-D25B2DF94470}"/>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938" name="PoljeZBesedilom 2">
          <a:extLst>
            <a:ext uri="{FF2B5EF4-FFF2-40B4-BE49-F238E27FC236}">
              <a16:creationId xmlns:a16="http://schemas.microsoft.com/office/drawing/2014/main" id="{AF8F5B8E-B355-4A88-9BE1-8015CFEFF615}"/>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939" name="PoljeZBesedilom 2">
          <a:extLst>
            <a:ext uri="{FF2B5EF4-FFF2-40B4-BE49-F238E27FC236}">
              <a16:creationId xmlns:a16="http://schemas.microsoft.com/office/drawing/2014/main" id="{88535A1D-2361-4003-A522-0CC0BE9412E7}"/>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940" name="PoljeZBesedilom 2">
          <a:extLst>
            <a:ext uri="{FF2B5EF4-FFF2-40B4-BE49-F238E27FC236}">
              <a16:creationId xmlns:a16="http://schemas.microsoft.com/office/drawing/2014/main" id="{8C71DD1B-8CDD-4F4B-9C92-823C21EF20D4}"/>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941" name="PoljeZBesedilom 2">
          <a:extLst>
            <a:ext uri="{FF2B5EF4-FFF2-40B4-BE49-F238E27FC236}">
              <a16:creationId xmlns:a16="http://schemas.microsoft.com/office/drawing/2014/main" id="{FF0CD77B-3CDD-40CB-863F-6181F369A86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942" name="PoljeZBesedilom 2">
          <a:extLst>
            <a:ext uri="{FF2B5EF4-FFF2-40B4-BE49-F238E27FC236}">
              <a16:creationId xmlns:a16="http://schemas.microsoft.com/office/drawing/2014/main" id="{58FF6B1F-A7D5-4D43-A1BA-DD545614F651}"/>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943" name="PoljeZBesedilom 4942">
          <a:extLst>
            <a:ext uri="{FF2B5EF4-FFF2-40B4-BE49-F238E27FC236}">
              <a16:creationId xmlns:a16="http://schemas.microsoft.com/office/drawing/2014/main" id="{7031E2F3-4FBB-4A8E-AEEC-A5C6E2DF066E}"/>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944" name="PoljeZBesedilom 2">
          <a:extLst>
            <a:ext uri="{FF2B5EF4-FFF2-40B4-BE49-F238E27FC236}">
              <a16:creationId xmlns:a16="http://schemas.microsoft.com/office/drawing/2014/main" id="{516D13D0-03D0-4913-932E-68784359F190}"/>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945" name="PoljeZBesedilom 2">
          <a:extLst>
            <a:ext uri="{FF2B5EF4-FFF2-40B4-BE49-F238E27FC236}">
              <a16:creationId xmlns:a16="http://schemas.microsoft.com/office/drawing/2014/main" id="{7A0E4118-0A34-4E35-B5C5-BF91C25FE8D7}"/>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946" name="PoljeZBesedilom 2">
          <a:extLst>
            <a:ext uri="{FF2B5EF4-FFF2-40B4-BE49-F238E27FC236}">
              <a16:creationId xmlns:a16="http://schemas.microsoft.com/office/drawing/2014/main" id="{760D96ED-95C3-4CCB-A143-5BC3B20F9EB5}"/>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947" name="PoljeZBesedilom 2">
          <a:extLst>
            <a:ext uri="{FF2B5EF4-FFF2-40B4-BE49-F238E27FC236}">
              <a16:creationId xmlns:a16="http://schemas.microsoft.com/office/drawing/2014/main" id="{0A057EAE-9004-484C-B3C7-E9696A050CF1}"/>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4948" name="PoljeZBesedilom 4947">
          <a:extLst>
            <a:ext uri="{FF2B5EF4-FFF2-40B4-BE49-F238E27FC236}">
              <a16:creationId xmlns:a16="http://schemas.microsoft.com/office/drawing/2014/main" id="{4172CBA0-0CA6-4480-87CE-14405D9E03CF}"/>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4949" name="PoljeZBesedilom 2">
          <a:extLst>
            <a:ext uri="{FF2B5EF4-FFF2-40B4-BE49-F238E27FC236}">
              <a16:creationId xmlns:a16="http://schemas.microsoft.com/office/drawing/2014/main" id="{42E0DB74-8DA4-43F5-84FB-7AA7022DFFFF}"/>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4950" name="PoljeZBesedilom 2">
          <a:extLst>
            <a:ext uri="{FF2B5EF4-FFF2-40B4-BE49-F238E27FC236}">
              <a16:creationId xmlns:a16="http://schemas.microsoft.com/office/drawing/2014/main" id="{0729F5EA-2CDA-4AB4-8669-4938DC7CA936}"/>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4951" name="PoljeZBesedilom 2">
          <a:extLst>
            <a:ext uri="{FF2B5EF4-FFF2-40B4-BE49-F238E27FC236}">
              <a16:creationId xmlns:a16="http://schemas.microsoft.com/office/drawing/2014/main" id="{FF79D577-ABD2-4808-99E7-DCEF38602BD0}"/>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4952" name="PoljeZBesedilom 2">
          <a:extLst>
            <a:ext uri="{FF2B5EF4-FFF2-40B4-BE49-F238E27FC236}">
              <a16:creationId xmlns:a16="http://schemas.microsoft.com/office/drawing/2014/main" id="{ABB20AEB-4ECE-4DB1-92BE-4F92F89210A6}"/>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953" name="PoljeZBesedilom 2">
          <a:extLst>
            <a:ext uri="{FF2B5EF4-FFF2-40B4-BE49-F238E27FC236}">
              <a16:creationId xmlns:a16="http://schemas.microsoft.com/office/drawing/2014/main" id="{95343ED0-1D52-45D1-96D7-DD704DFBBEA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954" name="PoljeZBesedilom 4953">
          <a:extLst>
            <a:ext uri="{FF2B5EF4-FFF2-40B4-BE49-F238E27FC236}">
              <a16:creationId xmlns:a16="http://schemas.microsoft.com/office/drawing/2014/main" id="{EB950B1F-95CC-4EF8-A5C1-1DDBA4B3C3A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955" name="PoljeZBesedilom 2">
          <a:extLst>
            <a:ext uri="{FF2B5EF4-FFF2-40B4-BE49-F238E27FC236}">
              <a16:creationId xmlns:a16="http://schemas.microsoft.com/office/drawing/2014/main" id="{AEA23CAE-2E15-42E0-9484-CBCBFF9C590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956" name="PoljeZBesedilom 2">
          <a:extLst>
            <a:ext uri="{FF2B5EF4-FFF2-40B4-BE49-F238E27FC236}">
              <a16:creationId xmlns:a16="http://schemas.microsoft.com/office/drawing/2014/main" id="{C0E94ACA-51B2-4AB1-A871-9109005C6B5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957" name="PoljeZBesedilom 2">
          <a:extLst>
            <a:ext uri="{FF2B5EF4-FFF2-40B4-BE49-F238E27FC236}">
              <a16:creationId xmlns:a16="http://schemas.microsoft.com/office/drawing/2014/main" id="{CAD61298-43B8-4810-B274-E618074DC61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958" name="PoljeZBesedilom 2">
          <a:extLst>
            <a:ext uri="{FF2B5EF4-FFF2-40B4-BE49-F238E27FC236}">
              <a16:creationId xmlns:a16="http://schemas.microsoft.com/office/drawing/2014/main" id="{E0F67324-4A5E-46C2-8A4A-FCECE20A3E9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959" name="PoljeZBesedilom 2">
          <a:extLst>
            <a:ext uri="{FF2B5EF4-FFF2-40B4-BE49-F238E27FC236}">
              <a16:creationId xmlns:a16="http://schemas.microsoft.com/office/drawing/2014/main" id="{67F097CD-66C1-4F04-AEE5-F705B3861FC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960" name="PoljeZBesedilom 4959">
          <a:extLst>
            <a:ext uri="{FF2B5EF4-FFF2-40B4-BE49-F238E27FC236}">
              <a16:creationId xmlns:a16="http://schemas.microsoft.com/office/drawing/2014/main" id="{DBD822CA-915C-49CE-A458-AB098BEB902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961" name="PoljeZBesedilom 2">
          <a:extLst>
            <a:ext uri="{FF2B5EF4-FFF2-40B4-BE49-F238E27FC236}">
              <a16:creationId xmlns:a16="http://schemas.microsoft.com/office/drawing/2014/main" id="{A32231E3-8262-4993-AA22-49F33158DBC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962" name="PoljeZBesedilom 2">
          <a:extLst>
            <a:ext uri="{FF2B5EF4-FFF2-40B4-BE49-F238E27FC236}">
              <a16:creationId xmlns:a16="http://schemas.microsoft.com/office/drawing/2014/main" id="{657633D6-CAB7-48AB-9607-88DA39F40C6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963" name="PoljeZBesedilom 2">
          <a:extLst>
            <a:ext uri="{FF2B5EF4-FFF2-40B4-BE49-F238E27FC236}">
              <a16:creationId xmlns:a16="http://schemas.microsoft.com/office/drawing/2014/main" id="{C75FDCDF-0650-49A7-BDB2-1838D4FCC0E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4964" name="PoljeZBesedilom 2">
          <a:extLst>
            <a:ext uri="{FF2B5EF4-FFF2-40B4-BE49-F238E27FC236}">
              <a16:creationId xmlns:a16="http://schemas.microsoft.com/office/drawing/2014/main" id="{1BFD8094-34B2-45F1-9D87-9FED29E3198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965" name="PoljeZBesedilom 2">
          <a:extLst>
            <a:ext uri="{FF2B5EF4-FFF2-40B4-BE49-F238E27FC236}">
              <a16:creationId xmlns:a16="http://schemas.microsoft.com/office/drawing/2014/main" id="{A6C404B9-86C7-40E3-A780-7936CFE8BE0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966" name="PoljeZBesedilom 4965">
          <a:extLst>
            <a:ext uri="{FF2B5EF4-FFF2-40B4-BE49-F238E27FC236}">
              <a16:creationId xmlns:a16="http://schemas.microsoft.com/office/drawing/2014/main" id="{7C5939E0-F197-456B-9BA0-C3E64A8A99D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967" name="PoljeZBesedilom 2">
          <a:extLst>
            <a:ext uri="{FF2B5EF4-FFF2-40B4-BE49-F238E27FC236}">
              <a16:creationId xmlns:a16="http://schemas.microsoft.com/office/drawing/2014/main" id="{31662C9D-CE83-40B7-9C8F-4AC145E7644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968" name="PoljeZBesedilom 2">
          <a:extLst>
            <a:ext uri="{FF2B5EF4-FFF2-40B4-BE49-F238E27FC236}">
              <a16:creationId xmlns:a16="http://schemas.microsoft.com/office/drawing/2014/main" id="{00BEAFDE-BC75-41EB-9D37-00899241BF6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969" name="PoljeZBesedilom 2">
          <a:extLst>
            <a:ext uri="{FF2B5EF4-FFF2-40B4-BE49-F238E27FC236}">
              <a16:creationId xmlns:a16="http://schemas.microsoft.com/office/drawing/2014/main" id="{6786C400-CC20-4F24-81B4-8BF974A61E7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970" name="PoljeZBesedilom 2">
          <a:extLst>
            <a:ext uri="{FF2B5EF4-FFF2-40B4-BE49-F238E27FC236}">
              <a16:creationId xmlns:a16="http://schemas.microsoft.com/office/drawing/2014/main" id="{E609BFDB-198D-4EF1-8906-9BCCDF39FD4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971" name="PoljeZBesedilom 2">
          <a:extLst>
            <a:ext uri="{FF2B5EF4-FFF2-40B4-BE49-F238E27FC236}">
              <a16:creationId xmlns:a16="http://schemas.microsoft.com/office/drawing/2014/main" id="{2804D9BB-0FCC-467F-B6A3-C6CC99B710B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972" name="PoljeZBesedilom 4971">
          <a:extLst>
            <a:ext uri="{FF2B5EF4-FFF2-40B4-BE49-F238E27FC236}">
              <a16:creationId xmlns:a16="http://schemas.microsoft.com/office/drawing/2014/main" id="{2EB2E43E-F44F-4377-A4E2-454D6A85B22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973" name="PoljeZBesedilom 2">
          <a:extLst>
            <a:ext uri="{FF2B5EF4-FFF2-40B4-BE49-F238E27FC236}">
              <a16:creationId xmlns:a16="http://schemas.microsoft.com/office/drawing/2014/main" id="{86C2D879-0A41-4738-AB27-E8704C23C4A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974" name="PoljeZBesedilom 2">
          <a:extLst>
            <a:ext uri="{FF2B5EF4-FFF2-40B4-BE49-F238E27FC236}">
              <a16:creationId xmlns:a16="http://schemas.microsoft.com/office/drawing/2014/main" id="{E5958EE0-E377-46E2-878D-94520CBA3EC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975" name="PoljeZBesedilom 2">
          <a:extLst>
            <a:ext uri="{FF2B5EF4-FFF2-40B4-BE49-F238E27FC236}">
              <a16:creationId xmlns:a16="http://schemas.microsoft.com/office/drawing/2014/main" id="{722853A0-54FD-4A84-B24F-6CF39F4DA11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4976" name="PoljeZBesedilom 2">
          <a:extLst>
            <a:ext uri="{FF2B5EF4-FFF2-40B4-BE49-F238E27FC236}">
              <a16:creationId xmlns:a16="http://schemas.microsoft.com/office/drawing/2014/main" id="{A70C0048-1645-42A5-8689-868C1CCBC8F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977" name="PoljeZBesedilom 2">
          <a:extLst>
            <a:ext uri="{FF2B5EF4-FFF2-40B4-BE49-F238E27FC236}">
              <a16:creationId xmlns:a16="http://schemas.microsoft.com/office/drawing/2014/main" id="{F750C9DB-E8F5-4C99-A273-D755A2DE22E3}"/>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978" name="PoljeZBesedilom 4977">
          <a:extLst>
            <a:ext uri="{FF2B5EF4-FFF2-40B4-BE49-F238E27FC236}">
              <a16:creationId xmlns:a16="http://schemas.microsoft.com/office/drawing/2014/main" id="{7E81BDC7-D270-4784-9552-6B890C46B894}"/>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979" name="PoljeZBesedilom 2">
          <a:extLst>
            <a:ext uri="{FF2B5EF4-FFF2-40B4-BE49-F238E27FC236}">
              <a16:creationId xmlns:a16="http://schemas.microsoft.com/office/drawing/2014/main" id="{D4E5B711-CE88-433C-8DFC-BD3E47773FED}"/>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980" name="PoljeZBesedilom 2">
          <a:extLst>
            <a:ext uri="{FF2B5EF4-FFF2-40B4-BE49-F238E27FC236}">
              <a16:creationId xmlns:a16="http://schemas.microsoft.com/office/drawing/2014/main" id="{8E17169C-0D24-4B20-8BFA-793F1773DC2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981" name="PoljeZBesedilom 2">
          <a:extLst>
            <a:ext uri="{FF2B5EF4-FFF2-40B4-BE49-F238E27FC236}">
              <a16:creationId xmlns:a16="http://schemas.microsoft.com/office/drawing/2014/main" id="{40BC74F0-04DE-452B-BC9B-0420A0889154}"/>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4982" name="PoljeZBesedilom 2">
          <a:extLst>
            <a:ext uri="{FF2B5EF4-FFF2-40B4-BE49-F238E27FC236}">
              <a16:creationId xmlns:a16="http://schemas.microsoft.com/office/drawing/2014/main" id="{1445C8E9-BED5-4375-8F70-03A54450AFD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983" name="PoljeZBesedilom 2">
          <a:extLst>
            <a:ext uri="{FF2B5EF4-FFF2-40B4-BE49-F238E27FC236}">
              <a16:creationId xmlns:a16="http://schemas.microsoft.com/office/drawing/2014/main" id="{FB975787-F18E-4AD9-8841-1CBAE76D7A0B}"/>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984" name="PoljeZBesedilom 4983">
          <a:extLst>
            <a:ext uri="{FF2B5EF4-FFF2-40B4-BE49-F238E27FC236}">
              <a16:creationId xmlns:a16="http://schemas.microsoft.com/office/drawing/2014/main" id="{AABBBD06-68EB-4C38-A6E1-C15E3239EB2C}"/>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985" name="PoljeZBesedilom 2">
          <a:extLst>
            <a:ext uri="{FF2B5EF4-FFF2-40B4-BE49-F238E27FC236}">
              <a16:creationId xmlns:a16="http://schemas.microsoft.com/office/drawing/2014/main" id="{4EB29FCA-2CCB-4835-84F3-158A3757387C}"/>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986" name="PoljeZBesedilom 2">
          <a:extLst>
            <a:ext uri="{FF2B5EF4-FFF2-40B4-BE49-F238E27FC236}">
              <a16:creationId xmlns:a16="http://schemas.microsoft.com/office/drawing/2014/main" id="{66E5C81F-0400-4AF4-BC69-20124E3C1F5F}"/>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987" name="PoljeZBesedilom 2">
          <a:extLst>
            <a:ext uri="{FF2B5EF4-FFF2-40B4-BE49-F238E27FC236}">
              <a16:creationId xmlns:a16="http://schemas.microsoft.com/office/drawing/2014/main" id="{85BF2266-D029-4460-80F6-33C42210DB97}"/>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4988" name="PoljeZBesedilom 2">
          <a:extLst>
            <a:ext uri="{FF2B5EF4-FFF2-40B4-BE49-F238E27FC236}">
              <a16:creationId xmlns:a16="http://schemas.microsoft.com/office/drawing/2014/main" id="{EAE74D67-9060-4C3B-B7BB-E0701FA67235}"/>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4989" name="PoljeZBesedilom 4988">
          <a:extLst>
            <a:ext uri="{FF2B5EF4-FFF2-40B4-BE49-F238E27FC236}">
              <a16:creationId xmlns:a16="http://schemas.microsoft.com/office/drawing/2014/main" id="{DAFA080F-12B0-412F-89AA-82D2C82BEBF3}"/>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4990" name="PoljeZBesedilom 2">
          <a:extLst>
            <a:ext uri="{FF2B5EF4-FFF2-40B4-BE49-F238E27FC236}">
              <a16:creationId xmlns:a16="http://schemas.microsoft.com/office/drawing/2014/main" id="{1C975976-A1E6-4729-A22C-B3C7F5ACFD56}"/>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4991" name="PoljeZBesedilom 2">
          <a:extLst>
            <a:ext uri="{FF2B5EF4-FFF2-40B4-BE49-F238E27FC236}">
              <a16:creationId xmlns:a16="http://schemas.microsoft.com/office/drawing/2014/main" id="{6F1B4F04-6D21-424C-94EB-A3B0B3A48671}"/>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4992" name="PoljeZBesedilom 2">
          <a:extLst>
            <a:ext uri="{FF2B5EF4-FFF2-40B4-BE49-F238E27FC236}">
              <a16:creationId xmlns:a16="http://schemas.microsoft.com/office/drawing/2014/main" id="{43C71230-4F27-4F47-B70E-E53907DCA0C2}"/>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4993" name="PoljeZBesedilom 2">
          <a:extLst>
            <a:ext uri="{FF2B5EF4-FFF2-40B4-BE49-F238E27FC236}">
              <a16:creationId xmlns:a16="http://schemas.microsoft.com/office/drawing/2014/main" id="{8326F727-BB10-4DA7-A14A-0DAEBC6D20AE}"/>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994" name="PoljeZBesedilom 2">
          <a:extLst>
            <a:ext uri="{FF2B5EF4-FFF2-40B4-BE49-F238E27FC236}">
              <a16:creationId xmlns:a16="http://schemas.microsoft.com/office/drawing/2014/main" id="{FC5E22D7-41ED-46E9-BDF2-D3A2E159A8B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995" name="PoljeZBesedilom 4994">
          <a:extLst>
            <a:ext uri="{FF2B5EF4-FFF2-40B4-BE49-F238E27FC236}">
              <a16:creationId xmlns:a16="http://schemas.microsoft.com/office/drawing/2014/main" id="{439F30FE-748A-4FD2-A610-0B4C33FC161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996" name="PoljeZBesedilom 2">
          <a:extLst>
            <a:ext uri="{FF2B5EF4-FFF2-40B4-BE49-F238E27FC236}">
              <a16:creationId xmlns:a16="http://schemas.microsoft.com/office/drawing/2014/main" id="{22D76017-6F8B-49EF-B20E-78CC2E9038C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997" name="PoljeZBesedilom 2">
          <a:extLst>
            <a:ext uri="{FF2B5EF4-FFF2-40B4-BE49-F238E27FC236}">
              <a16:creationId xmlns:a16="http://schemas.microsoft.com/office/drawing/2014/main" id="{E502E2CA-6651-47BE-97A7-D47EEE3857A1}"/>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998" name="PoljeZBesedilom 2">
          <a:extLst>
            <a:ext uri="{FF2B5EF4-FFF2-40B4-BE49-F238E27FC236}">
              <a16:creationId xmlns:a16="http://schemas.microsoft.com/office/drawing/2014/main" id="{AF34B25E-D2AA-41C8-B904-D855D9233C7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4999" name="PoljeZBesedilom 2">
          <a:extLst>
            <a:ext uri="{FF2B5EF4-FFF2-40B4-BE49-F238E27FC236}">
              <a16:creationId xmlns:a16="http://schemas.microsoft.com/office/drawing/2014/main" id="{55E87761-8B7B-48A7-B66C-7C808F504F4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000" name="PoljeZBesedilom 2">
          <a:extLst>
            <a:ext uri="{FF2B5EF4-FFF2-40B4-BE49-F238E27FC236}">
              <a16:creationId xmlns:a16="http://schemas.microsoft.com/office/drawing/2014/main" id="{8280B5CC-6C00-4989-B344-9074F29C9081}"/>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001" name="PoljeZBesedilom 5000">
          <a:extLst>
            <a:ext uri="{FF2B5EF4-FFF2-40B4-BE49-F238E27FC236}">
              <a16:creationId xmlns:a16="http://schemas.microsoft.com/office/drawing/2014/main" id="{CC11D72B-85ED-4722-BF32-8A7B2A8849DF}"/>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002" name="PoljeZBesedilom 2">
          <a:extLst>
            <a:ext uri="{FF2B5EF4-FFF2-40B4-BE49-F238E27FC236}">
              <a16:creationId xmlns:a16="http://schemas.microsoft.com/office/drawing/2014/main" id="{513BA5D9-722A-4458-B4B3-D7163EB5EC7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003" name="PoljeZBesedilom 2">
          <a:extLst>
            <a:ext uri="{FF2B5EF4-FFF2-40B4-BE49-F238E27FC236}">
              <a16:creationId xmlns:a16="http://schemas.microsoft.com/office/drawing/2014/main" id="{6670CCE8-54BA-41AA-A716-79AD2E49B5D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004" name="PoljeZBesedilom 2">
          <a:extLst>
            <a:ext uri="{FF2B5EF4-FFF2-40B4-BE49-F238E27FC236}">
              <a16:creationId xmlns:a16="http://schemas.microsoft.com/office/drawing/2014/main" id="{707D9351-C223-484F-9E06-2CBE7564F32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005" name="PoljeZBesedilom 2">
          <a:extLst>
            <a:ext uri="{FF2B5EF4-FFF2-40B4-BE49-F238E27FC236}">
              <a16:creationId xmlns:a16="http://schemas.microsoft.com/office/drawing/2014/main" id="{49F083AE-2AAC-4054-9E7E-60F68A14C30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006" name="PoljeZBesedilom 2">
          <a:extLst>
            <a:ext uri="{FF2B5EF4-FFF2-40B4-BE49-F238E27FC236}">
              <a16:creationId xmlns:a16="http://schemas.microsoft.com/office/drawing/2014/main" id="{8C012C96-EC44-4E0D-903F-84A9AAC9B99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007" name="PoljeZBesedilom 5006">
          <a:extLst>
            <a:ext uri="{FF2B5EF4-FFF2-40B4-BE49-F238E27FC236}">
              <a16:creationId xmlns:a16="http://schemas.microsoft.com/office/drawing/2014/main" id="{828B9C5A-EFB8-4A4C-A9A9-1C20CE6547B1}"/>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008" name="PoljeZBesedilom 2">
          <a:extLst>
            <a:ext uri="{FF2B5EF4-FFF2-40B4-BE49-F238E27FC236}">
              <a16:creationId xmlns:a16="http://schemas.microsoft.com/office/drawing/2014/main" id="{0968D9E5-E6FB-45E0-896D-58EDC7E37CB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009" name="PoljeZBesedilom 2">
          <a:extLst>
            <a:ext uri="{FF2B5EF4-FFF2-40B4-BE49-F238E27FC236}">
              <a16:creationId xmlns:a16="http://schemas.microsoft.com/office/drawing/2014/main" id="{88ECFBBA-1B84-40A6-94EB-F4BD7D5CACF4}"/>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010" name="PoljeZBesedilom 2">
          <a:extLst>
            <a:ext uri="{FF2B5EF4-FFF2-40B4-BE49-F238E27FC236}">
              <a16:creationId xmlns:a16="http://schemas.microsoft.com/office/drawing/2014/main" id="{3BB86A10-1D48-4A45-8F17-D778431CC09F}"/>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011" name="PoljeZBesedilom 2">
          <a:extLst>
            <a:ext uri="{FF2B5EF4-FFF2-40B4-BE49-F238E27FC236}">
              <a16:creationId xmlns:a16="http://schemas.microsoft.com/office/drawing/2014/main" id="{32E35F31-4D39-406F-9A90-EE5E08C9226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012" name="PoljeZBesedilom 2">
          <a:extLst>
            <a:ext uri="{FF2B5EF4-FFF2-40B4-BE49-F238E27FC236}">
              <a16:creationId xmlns:a16="http://schemas.microsoft.com/office/drawing/2014/main" id="{9C27B441-E6EC-455B-853D-ABD3E9F9851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013" name="PoljeZBesedilom 5012">
          <a:extLst>
            <a:ext uri="{FF2B5EF4-FFF2-40B4-BE49-F238E27FC236}">
              <a16:creationId xmlns:a16="http://schemas.microsoft.com/office/drawing/2014/main" id="{282F3603-F425-4891-AC80-BA539A809CB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014" name="PoljeZBesedilom 2">
          <a:extLst>
            <a:ext uri="{FF2B5EF4-FFF2-40B4-BE49-F238E27FC236}">
              <a16:creationId xmlns:a16="http://schemas.microsoft.com/office/drawing/2014/main" id="{E0CE5A2E-A310-4662-B46C-0706F8C14AFF}"/>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015" name="PoljeZBesedilom 2">
          <a:extLst>
            <a:ext uri="{FF2B5EF4-FFF2-40B4-BE49-F238E27FC236}">
              <a16:creationId xmlns:a16="http://schemas.microsoft.com/office/drawing/2014/main" id="{05893369-0192-469B-8900-FE8CA94BB813}"/>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016" name="PoljeZBesedilom 2">
          <a:extLst>
            <a:ext uri="{FF2B5EF4-FFF2-40B4-BE49-F238E27FC236}">
              <a16:creationId xmlns:a16="http://schemas.microsoft.com/office/drawing/2014/main" id="{AED0E445-4400-415A-BC5A-25C46CA171E4}"/>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017" name="PoljeZBesedilom 2">
          <a:extLst>
            <a:ext uri="{FF2B5EF4-FFF2-40B4-BE49-F238E27FC236}">
              <a16:creationId xmlns:a16="http://schemas.microsoft.com/office/drawing/2014/main" id="{B2568CD2-BF17-43B7-9961-B6159264E89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018" name="PoljeZBesedilom 2">
          <a:extLst>
            <a:ext uri="{FF2B5EF4-FFF2-40B4-BE49-F238E27FC236}">
              <a16:creationId xmlns:a16="http://schemas.microsoft.com/office/drawing/2014/main" id="{EE110C14-9DF7-461E-A467-26DA16404CCE}"/>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019" name="PoljeZBesedilom 5018">
          <a:extLst>
            <a:ext uri="{FF2B5EF4-FFF2-40B4-BE49-F238E27FC236}">
              <a16:creationId xmlns:a16="http://schemas.microsoft.com/office/drawing/2014/main" id="{6847D492-E341-4E81-A154-C98AC3F3745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020" name="PoljeZBesedilom 2">
          <a:extLst>
            <a:ext uri="{FF2B5EF4-FFF2-40B4-BE49-F238E27FC236}">
              <a16:creationId xmlns:a16="http://schemas.microsoft.com/office/drawing/2014/main" id="{66BE91AF-3169-4FE7-9099-D80DB4EF9A84}"/>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021" name="PoljeZBesedilom 2">
          <a:extLst>
            <a:ext uri="{FF2B5EF4-FFF2-40B4-BE49-F238E27FC236}">
              <a16:creationId xmlns:a16="http://schemas.microsoft.com/office/drawing/2014/main" id="{F391BF60-8DB4-400F-ABC4-622520A2DADA}"/>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022" name="PoljeZBesedilom 2">
          <a:extLst>
            <a:ext uri="{FF2B5EF4-FFF2-40B4-BE49-F238E27FC236}">
              <a16:creationId xmlns:a16="http://schemas.microsoft.com/office/drawing/2014/main" id="{58586023-28EE-44E2-94AD-5460018CBC27}"/>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023" name="PoljeZBesedilom 2">
          <a:extLst>
            <a:ext uri="{FF2B5EF4-FFF2-40B4-BE49-F238E27FC236}">
              <a16:creationId xmlns:a16="http://schemas.microsoft.com/office/drawing/2014/main" id="{541CEFD7-D951-4C78-A057-463C2A2B0164}"/>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024" name="PoljeZBesedilom 2">
          <a:extLst>
            <a:ext uri="{FF2B5EF4-FFF2-40B4-BE49-F238E27FC236}">
              <a16:creationId xmlns:a16="http://schemas.microsoft.com/office/drawing/2014/main" id="{A78362C0-24EC-4B3F-97B5-9488DF49523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025" name="PoljeZBesedilom 5024">
          <a:extLst>
            <a:ext uri="{FF2B5EF4-FFF2-40B4-BE49-F238E27FC236}">
              <a16:creationId xmlns:a16="http://schemas.microsoft.com/office/drawing/2014/main" id="{8AC6A9DE-DA1B-4986-AD95-FF7DF2B5BB6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026" name="PoljeZBesedilom 2">
          <a:extLst>
            <a:ext uri="{FF2B5EF4-FFF2-40B4-BE49-F238E27FC236}">
              <a16:creationId xmlns:a16="http://schemas.microsoft.com/office/drawing/2014/main" id="{D956F86C-1E3F-425B-9B68-850B66C5CE8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027" name="PoljeZBesedilom 2">
          <a:extLst>
            <a:ext uri="{FF2B5EF4-FFF2-40B4-BE49-F238E27FC236}">
              <a16:creationId xmlns:a16="http://schemas.microsoft.com/office/drawing/2014/main" id="{7C7FB6B0-5733-4763-B909-146CAB7FF2E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028" name="PoljeZBesedilom 2">
          <a:extLst>
            <a:ext uri="{FF2B5EF4-FFF2-40B4-BE49-F238E27FC236}">
              <a16:creationId xmlns:a16="http://schemas.microsoft.com/office/drawing/2014/main" id="{FA2058F9-7377-4D96-9069-C2CCABF0111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029" name="PoljeZBesedilom 2">
          <a:extLst>
            <a:ext uri="{FF2B5EF4-FFF2-40B4-BE49-F238E27FC236}">
              <a16:creationId xmlns:a16="http://schemas.microsoft.com/office/drawing/2014/main" id="{18A09905-08CE-454D-AC3D-A5A68E047B0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030" name="PoljeZBesedilom 2">
          <a:extLst>
            <a:ext uri="{FF2B5EF4-FFF2-40B4-BE49-F238E27FC236}">
              <a16:creationId xmlns:a16="http://schemas.microsoft.com/office/drawing/2014/main" id="{DA34D367-4F67-4782-98ED-F910A5C1EF6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031" name="PoljeZBesedilom 5030">
          <a:extLst>
            <a:ext uri="{FF2B5EF4-FFF2-40B4-BE49-F238E27FC236}">
              <a16:creationId xmlns:a16="http://schemas.microsoft.com/office/drawing/2014/main" id="{05E09F39-45AB-4E5A-B5CE-AF5A396C74A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032" name="PoljeZBesedilom 2">
          <a:extLst>
            <a:ext uri="{FF2B5EF4-FFF2-40B4-BE49-F238E27FC236}">
              <a16:creationId xmlns:a16="http://schemas.microsoft.com/office/drawing/2014/main" id="{63F3945B-EB6A-4C01-89F4-360728E8325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033" name="PoljeZBesedilom 2">
          <a:extLst>
            <a:ext uri="{FF2B5EF4-FFF2-40B4-BE49-F238E27FC236}">
              <a16:creationId xmlns:a16="http://schemas.microsoft.com/office/drawing/2014/main" id="{7D9B5C8F-C458-4B37-A972-FA05D40EDFC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034" name="PoljeZBesedilom 2">
          <a:extLst>
            <a:ext uri="{FF2B5EF4-FFF2-40B4-BE49-F238E27FC236}">
              <a16:creationId xmlns:a16="http://schemas.microsoft.com/office/drawing/2014/main" id="{C6828BAA-B223-48CC-A3E0-E4495AC7699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035" name="PoljeZBesedilom 2">
          <a:extLst>
            <a:ext uri="{FF2B5EF4-FFF2-40B4-BE49-F238E27FC236}">
              <a16:creationId xmlns:a16="http://schemas.microsoft.com/office/drawing/2014/main" id="{418D582F-00EA-4E07-A0F4-B0E55AA5F5B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036" name="PoljeZBesedilom 2">
          <a:extLst>
            <a:ext uri="{FF2B5EF4-FFF2-40B4-BE49-F238E27FC236}">
              <a16:creationId xmlns:a16="http://schemas.microsoft.com/office/drawing/2014/main" id="{10B8EC33-D0D1-42CB-9B15-62F6A552439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037" name="PoljeZBesedilom 5036">
          <a:extLst>
            <a:ext uri="{FF2B5EF4-FFF2-40B4-BE49-F238E27FC236}">
              <a16:creationId xmlns:a16="http://schemas.microsoft.com/office/drawing/2014/main" id="{12A5769E-1C4B-4FCF-90E8-6A5CAA598B8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038" name="PoljeZBesedilom 2">
          <a:extLst>
            <a:ext uri="{FF2B5EF4-FFF2-40B4-BE49-F238E27FC236}">
              <a16:creationId xmlns:a16="http://schemas.microsoft.com/office/drawing/2014/main" id="{5C6FA507-E459-4559-B8A1-8B184F8C794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039" name="PoljeZBesedilom 2">
          <a:extLst>
            <a:ext uri="{FF2B5EF4-FFF2-40B4-BE49-F238E27FC236}">
              <a16:creationId xmlns:a16="http://schemas.microsoft.com/office/drawing/2014/main" id="{42A6D3CA-42F4-4A88-8EB2-5565B0ACC7C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040" name="PoljeZBesedilom 2">
          <a:extLst>
            <a:ext uri="{FF2B5EF4-FFF2-40B4-BE49-F238E27FC236}">
              <a16:creationId xmlns:a16="http://schemas.microsoft.com/office/drawing/2014/main" id="{762106F4-7BE2-47E3-8AB4-8C651A21BAB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041" name="PoljeZBesedilom 2">
          <a:extLst>
            <a:ext uri="{FF2B5EF4-FFF2-40B4-BE49-F238E27FC236}">
              <a16:creationId xmlns:a16="http://schemas.microsoft.com/office/drawing/2014/main" id="{97DAF2F5-0488-4C81-82ED-E71D4659517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042" name="PoljeZBesedilom 2">
          <a:extLst>
            <a:ext uri="{FF2B5EF4-FFF2-40B4-BE49-F238E27FC236}">
              <a16:creationId xmlns:a16="http://schemas.microsoft.com/office/drawing/2014/main" id="{1BD17082-91AA-4970-A870-6FB2E0B8124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043" name="PoljeZBesedilom 5042">
          <a:extLst>
            <a:ext uri="{FF2B5EF4-FFF2-40B4-BE49-F238E27FC236}">
              <a16:creationId xmlns:a16="http://schemas.microsoft.com/office/drawing/2014/main" id="{C6544B33-F04C-4DAF-AFA6-4013EA941BE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044" name="PoljeZBesedilom 2">
          <a:extLst>
            <a:ext uri="{FF2B5EF4-FFF2-40B4-BE49-F238E27FC236}">
              <a16:creationId xmlns:a16="http://schemas.microsoft.com/office/drawing/2014/main" id="{B351ACF9-C571-4783-927F-F205E2E4DD0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045" name="PoljeZBesedilom 2">
          <a:extLst>
            <a:ext uri="{FF2B5EF4-FFF2-40B4-BE49-F238E27FC236}">
              <a16:creationId xmlns:a16="http://schemas.microsoft.com/office/drawing/2014/main" id="{446D9398-0B8B-4277-B80E-4EB294D8842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046" name="PoljeZBesedilom 2">
          <a:extLst>
            <a:ext uri="{FF2B5EF4-FFF2-40B4-BE49-F238E27FC236}">
              <a16:creationId xmlns:a16="http://schemas.microsoft.com/office/drawing/2014/main" id="{04B3F2B1-DFDC-42C2-83B2-79CB1F42B8A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047" name="PoljeZBesedilom 2">
          <a:extLst>
            <a:ext uri="{FF2B5EF4-FFF2-40B4-BE49-F238E27FC236}">
              <a16:creationId xmlns:a16="http://schemas.microsoft.com/office/drawing/2014/main" id="{630052BA-440F-4872-A809-CC24D657342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048" name="PoljeZBesedilom 5047">
          <a:extLst>
            <a:ext uri="{FF2B5EF4-FFF2-40B4-BE49-F238E27FC236}">
              <a16:creationId xmlns:a16="http://schemas.microsoft.com/office/drawing/2014/main" id="{482A5F47-2DD0-4F3D-8CB2-306162C1CA02}"/>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049" name="PoljeZBesedilom 2">
          <a:extLst>
            <a:ext uri="{FF2B5EF4-FFF2-40B4-BE49-F238E27FC236}">
              <a16:creationId xmlns:a16="http://schemas.microsoft.com/office/drawing/2014/main" id="{EED21BFB-A8B6-4E0B-9C18-3FFD96C52C76}"/>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050" name="PoljeZBesedilom 2">
          <a:extLst>
            <a:ext uri="{FF2B5EF4-FFF2-40B4-BE49-F238E27FC236}">
              <a16:creationId xmlns:a16="http://schemas.microsoft.com/office/drawing/2014/main" id="{3626216F-0C07-42B9-B232-616D31A23D52}"/>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051" name="PoljeZBesedilom 2">
          <a:extLst>
            <a:ext uri="{FF2B5EF4-FFF2-40B4-BE49-F238E27FC236}">
              <a16:creationId xmlns:a16="http://schemas.microsoft.com/office/drawing/2014/main" id="{9B88C5D4-699A-4108-80CE-221081C883A3}"/>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052" name="PoljeZBesedilom 2">
          <a:extLst>
            <a:ext uri="{FF2B5EF4-FFF2-40B4-BE49-F238E27FC236}">
              <a16:creationId xmlns:a16="http://schemas.microsoft.com/office/drawing/2014/main" id="{5296EDAE-2438-4735-A6C7-D975449B10BE}"/>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053" name="PoljeZBesedilom 2">
          <a:extLst>
            <a:ext uri="{FF2B5EF4-FFF2-40B4-BE49-F238E27FC236}">
              <a16:creationId xmlns:a16="http://schemas.microsoft.com/office/drawing/2014/main" id="{7ED8B74B-FB0F-4F5F-B8A1-A823796B60BB}"/>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054" name="PoljeZBesedilom 5053">
          <a:extLst>
            <a:ext uri="{FF2B5EF4-FFF2-40B4-BE49-F238E27FC236}">
              <a16:creationId xmlns:a16="http://schemas.microsoft.com/office/drawing/2014/main" id="{ADDACA00-F70F-4E95-9532-A9F4CD9CF52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055" name="PoljeZBesedilom 2">
          <a:extLst>
            <a:ext uri="{FF2B5EF4-FFF2-40B4-BE49-F238E27FC236}">
              <a16:creationId xmlns:a16="http://schemas.microsoft.com/office/drawing/2014/main" id="{0E2865FD-0AD8-48BE-9AA0-3CCCDF3BCE04}"/>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056" name="PoljeZBesedilom 2">
          <a:extLst>
            <a:ext uri="{FF2B5EF4-FFF2-40B4-BE49-F238E27FC236}">
              <a16:creationId xmlns:a16="http://schemas.microsoft.com/office/drawing/2014/main" id="{13DB6BEF-511C-4931-ADFA-0C15DC50987C}"/>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057" name="PoljeZBesedilom 2">
          <a:extLst>
            <a:ext uri="{FF2B5EF4-FFF2-40B4-BE49-F238E27FC236}">
              <a16:creationId xmlns:a16="http://schemas.microsoft.com/office/drawing/2014/main" id="{8DDF80F4-571B-49AF-A4C0-6B3F7D12C9A4}"/>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058" name="PoljeZBesedilom 2">
          <a:extLst>
            <a:ext uri="{FF2B5EF4-FFF2-40B4-BE49-F238E27FC236}">
              <a16:creationId xmlns:a16="http://schemas.microsoft.com/office/drawing/2014/main" id="{F6A01E28-6BD0-4CC0-A832-6C70170B785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059" name="PoljeZBesedilom 2">
          <a:extLst>
            <a:ext uri="{FF2B5EF4-FFF2-40B4-BE49-F238E27FC236}">
              <a16:creationId xmlns:a16="http://schemas.microsoft.com/office/drawing/2014/main" id="{A82C1FB3-AF58-4FB5-894C-38680CFA5FE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060" name="PoljeZBesedilom 5059">
          <a:extLst>
            <a:ext uri="{FF2B5EF4-FFF2-40B4-BE49-F238E27FC236}">
              <a16:creationId xmlns:a16="http://schemas.microsoft.com/office/drawing/2014/main" id="{61A1E6DB-DE46-4E3D-B307-5B5243A7D62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061" name="PoljeZBesedilom 2">
          <a:extLst>
            <a:ext uri="{FF2B5EF4-FFF2-40B4-BE49-F238E27FC236}">
              <a16:creationId xmlns:a16="http://schemas.microsoft.com/office/drawing/2014/main" id="{58ED71CE-B55F-44D9-829E-E242DC9F6EA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062" name="PoljeZBesedilom 2">
          <a:extLst>
            <a:ext uri="{FF2B5EF4-FFF2-40B4-BE49-F238E27FC236}">
              <a16:creationId xmlns:a16="http://schemas.microsoft.com/office/drawing/2014/main" id="{B966590F-EB1B-4DDF-8FB2-999A9BD2E7A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063" name="PoljeZBesedilom 2">
          <a:extLst>
            <a:ext uri="{FF2B5EF4-FFF2-40B4-BE49-F238E27FC236}">
              <a16:creationId xmlns:a16="http://schemas.microsoft.com/office/drawing/2014/main" id="{3AE30BE2-A05A-4FA9-A4DF-C0EC44EBBE6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064" name="PoljeZBesedilom 2">
          <a:extLst>
            <a:ext uri="{FF2B5EF4-FFF2-40B4-BE49-F238E27FC236}">
              <a16:creationId xmlns:a16="http://schemas.microsoft.com/office/drawing/2014/main" id="{91DA78EE-C4B8-4232-A9D1-9A946378015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065" name="PoljeZBesedilom 2">
          <a:extLst>
            <a:ext uri="{FF2B5EF4-FFF2-40B4-BE49-F238E27FC236}">
              <a16:creationId xmlns:a16="http://schemas.microsoft.com/office/drawing/2014/main" id="{AC481867-98FA-48E1-96D3-A9623C2CDC0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066" name="PoljeZBesedilom 5065">
          <a:extLst>
            <a:ext uri="{FF2B5EF4-FFF2-40B4-BE49-F238E27FC236}">
              <a16:creationId xmlns:a16="http://schemas.microsoft.com/office/drawing/2014/main" id="{E78F2F02-2D54-4B6A-B2A4-0DE9455C980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067" name="PoljeZBesedilom 2">
          <a:extLst>
            <a:ext uri="{FF2B5EF4-FFF2-40B4-BE49-F238E27FC236}">
              <a16:creationId xmlns:a16="http://schemas.microsoft.com/office/drawing/2014/main" id="{9385ED1B-96E0-42E4-A3CB-A348B618F95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068" name="PoljeZBesedilom 2">
          <a:extLst>
            <a:ext uri="{FF2B5EF4-FFF2-40B4-BE49-F238E27FC236}">
              <a16:creationId xmlns:a16="http://schemas.microsoft.com/office/drawing/2014/main" id="{FAC7AA0D-3D5A-43C4-9D17-B49A875B8C5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069" name="PoljeZBesedilom 2">
          <a:extLst>
            <a:ext uri="{FF2B5EF4-FFF2-40B4-BE49-F238E27FC236}">
              <a16:creationId xmlns:a16="http://schemas.microsoft.com/office/drawing/2014/main" id="{FD01FC32-AEFB-4DBC-B3EA-81C2551058A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070" name="PoljeZBesedilom 2">
          <a:extLst>
            <a:ext uri="{FF2B5EF4-FFF2-40B4-BE49-F238E27FC236}">
              <a16:creationId xmlns:a16="http://schemas.microsoft.com/office/drawing/2014/main" id="{2DC748C7-D196-4AB6-A464-97C84C23639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071" name="PoljeZBesedilom 2">
          <a:extLst>
            <a:ext uri="{FF2B5EF4-FFF2-40B4-BE49-F238E27FC236}">
              <a16:creationId xmlns:a16="http://schemas.microsoft.com/office/drawing/2014/main" id="{8243F369-401C-4DC1-81C2-0BA6A6E7AF3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072" name="PoljeZBesedilom 5071">
          <a:extLst>
            <a:ext uri="{FF2B5EF4-FFF2-40B4-BE49-F238E27FC236}">
              <a16:creationId xmlns:a16="http://schemas.microsoft.com/office/drawing/2014/main" id="{481AD9FC-3256-4C65-B290-05945A8C6096}"/>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073" name="PoljeZBesedilom 2">
          <a:extLst>
            <a:ext uri="{FF2B5EF4-FFF2-40B4-BE49-F238E27FC236}">
              <a16:creationId xmlns:a16="http://schemas.microsoft.com/office/drawing/2014/main" id="{C7DB23AB-7BBC-438D-9EF4-FD2BB0C3034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074" name="PoljeZBesedilom 2">
          <a:extLst>
            <a:ext uri="{FF2B5EF4-FFF2-40B4-BE49-F238E27FC236}">
              <a16:creationId xmlns:a16="http://schemas.microsoft.com/office/drawing/2014/main" id="{CB5965C6-5630-4F32-80FC-E75C9FA9045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075" name="PoljeZBesedilom 2">
          <a:extLst>
            <a:ext uri="{FF2B5EF4-FFF2-40B4-BE49-F238E27FC236}">
              <a16:creationId xmlns:a16="http://schemas.microsoft.com/office/drawing/2014/main" id="{1A584E1C-4A0A-416C-AF17-DB5EEF5E1E9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076" name="PoljeZBesedilom 2">
          <a:extLst>
            <a:ext uri="{FF2B5EF4-FFF2-40B4-BE49-F238E27FC236}">
              <a16:creationId xmlns:a16="http://schemas.microsoft.com/office/drawing/2014/main" id="{AC0E256B-3D9B-439B-8908-D504E966260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077" name="PoljeZBesedilom 2">
          <a:extLst>
            <a:ext uri="{FF2B5EF4-FFF2-40B4-BE49-F238E27FC236}">
              <a16:creationId xmlns:a16="http://schemas.microsoft.com/office/drawing/2014/main" id="{3621CFFD-399D-4898-B27B-ED37E2FB8EA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078" name="PoljeZBesedilom 5077">
          <a:extLst>
            <a:ext uri="{FF2B5EF4-FFF2-40B4-BE49-F238E27FC236}">
              <a16:creationId xmlns:a16="http://schemas.microsoft.com/office/drawing/2014/main" id="{56C7713D-E00E-4F28-8C62-77F76338691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079" name="PoljeZBesedilom 2">
          <a:extLst>
            <a:ext uri="{FF2B5EF4-FFF2-40B4-BE49-F238E27FC236}">
              <a16:creationId xmlns:a16="http://schemas.microsoft.com/office/drawing/2014/main" id="{B6C40F48-CE60-45A1-A761-D74C28FD2EA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080" name="PoljeZBesedilom 2">
          <a:extLst>
            <a:ext uri="{FF2B5EF4-FFF2-40B4-BE49-F238E27FC236}">
              <a16:creationId xmlns:a16="http://schemas.microsoft.com/office/drawing/2014/main" id="{3E242930-5149-4C3D-834C-8DB21E369DF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081" name="PoljeZBesedilom 2">
          <a:extLst>
            <a:ext uri="{FF2B5EF4-FFF2-40B4-BE49-F238E27FC236}">
              <a16:creationId xmlns:a16="http://schemas.microsoft.com/office/drawing/2014/main" id="{70CDE052-0D23-4AA1-AA7D-86D3B21FB4EE}"/>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082" name="PoljeZBesedilom 2">
          <a:extLst>
            <a:ext uri="{FF2B5EF4-FFF2-40B4-BE49-F238E27FC236}">
              <a16:creationId xmlns:a16="http://schemas.microsoft.com/office/drawing/2014/main" id="{6B4F0D90-EC80-4F10-A80F-6526E96E1E7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083" name="PoljeZBesedilom 5082">
          <a:extLst>
            <a:ext uri="{FF2B5EF4-FFF2-40B4-BE49-F238E27FC236}">
              <a16:creationId xmlns:a16="http://schemas.microsoft.com/office/drawing/2014/main" id="{1BB0B031-C56D-423A-90AC-63A7F10A113F}"/>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084" name="PoljeZBesedilom 2">
          <a:extLst>
            <a:ext uri="{FF2B5EF4-FFF2-40B4-BE49-F238E27FC236}">
              <a16:creationId xmlns:a16="http://schemas.microsoft.com/office/drawing/2014/main" id="{6FF5BCBC-0A53-4C7D-9B2D-9076963F2969}"/>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085" name="PoljeZBesedilom 2">
          <a:extLst>
            <a:ext uri="{FF2B5EF4-FFF2-40B4-BE49-F238E27FC236}">
              <a16:creationId xmlns:a16="http://schemas.microsoft.com/office/drawing/2014/main" id="{0D00B6BE-0218-4122-8CC5-9161406512C8}"/>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086" name="PoljeZBesedilom 2">
          <a:extLst>
            <a:ext uri="{FF2B5EF4-FFF2-40B4-BE49-F238E27FC236}">
              <a16:creationId xmlns:a16="http://schemas.microsoft.com/office/drawing/2014/main" id="{D2408657-1C75-480E-A6E3-14071C29C2D4}"/>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087" name="PoljeZBesedilom 2">
          <a:extLst>
            <a:ext uri="{FF2B5EF4-FFF2-40B4-BE49-F238E27FC236}">
              <a16:creationId xmlns:a16="http://schemas.microsoft.com/office/drawing/2014/main" id="{2E0A8AE7-1188-41D2-896D-4282A08DA80A}"/>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088" name="PoljeZBesedilom 2">
          <a:extLst>
            <a:ext uri="{FF2B5EF4-FFF2-40B4-BE49-F238E27FC236}">
              <a16:creationId xmlns:a16="http://schemas.microsoft.com/office/drawing/2014/main" id="{B142B7BA-CAAD-45CF-91B9-0CF6BE4F816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089" name="PoljeZBesedilom 5088">
          <a:extLst>
            <a:ext uri="{FF2B5EF4-FFF2-40B4-BE49-F238E27FC236}">
              <a16:creationId xmlns:a16="http://schemas.microsoft.com/office/drawing/2014/main" id="{3CBDFD65-C80C-420C-BA6A-FA07F18CAF0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090" name="PoljeZBesedilom 2">
          <a:extLst>
            <a:ext uri="{FF2B5EF4-FFF2-40B4-BE49-F238E27FC236}">
              <a16:creationId xmlns:a16="http://schemas.microsoft.com/office/drawing/2014/main" id="{719BC712-BD49-4DFB-994A-D698CDA6C42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091" name="PoljeZBesedilom 2">
          <a:extLst>
            <a:ext uri="{FF2B5EF4-FFF2-40B4-BE49-F238E27FC236}">
              <a16:creationId xmlns:a16="http://schemas.microsoft.com/office/drawing/2014/main" id="{8AA4C66A-8199-4B21-92B0-4DE5F5AC97A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092" name="PoljeZBesedilom 2">
          <a:extLst>
            <a:ext uri="{FF2B5EF4-FFF2-40B4-BE49-F238E27FC236}">
              <a16:creationId xmlns:a16="http://schemas.microsoft.com/office/drawing/2014/main" id="{64FFE069-FF57-4B96-8596-56145BE0614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093" name="PoljeZBesedilom 2">
          <a:extLst>
            <a:ext uri="{FF2B5EF4-FFF2-40B4-BE49-F238E27FC236}">
              <a16:creationId xmlns:a16="http://schemas.microsoft.com/office/drawing/2014/main" id="{235F22EE-D2E3-4527-872D-1872E52A3E4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094" name="PoljeZBesedilom 2">
          <a:extLst>
            <a:ext uri="{FF2B5EF4-FFF2-40B4-BE49-F238E27FC236}">
              <a16:creationId xmlns:a16="http://schemas.microsoft.com/office/drawing/2014/main" id="{6BF6222A-618B-47BF-A332-59D2218F91B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095" name="PoljeZBesedilom 5094">
          <a:extLst>
            <a:ext uri="{FF2B5EF4-FFF2-40B4-BE49-F238E27FC236}">
              <a16:creationId xmlns:a16="http://schemas.microsoft.com/office/drawing/2014/main" id="{498BEC4C-70CF-48D2-8879-21FFCAD68CC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096" name="PoljeZBesedilom 2">
          <a:extLst>
            <a:ext uri="{FF2B5EF4-FFF2-40B4-BE49-F238E27FC236}">
              <a16:creationId xmlns:a16="http://schemas.microsoft.com/office/drawing/2014/main" id="{0D1A8378-B4CF-4B82-89E1-B5C5021855C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097" name="PoljeZBesedilom 2">
          <a:extLst>
            <a:ext uri="{FF2B5EF4-FFF2-40B4-BE49-F238E27FC236}">
              <a16:creationId xmlns:a16="http://schemas.microsoft.com/office/drawing/2014/main" id="{4CEAC62F-C45A-4B0F-8A68-0BF422A5777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098" name="PoljeZBesedilom 2">
          <a:extLst>
            <a:ext uri="{FF2B5EF4-FFF2-40B4-BE49-F238E27FC236}">
              <a16:creationId xmlns:a16="http://schemas.microsoft.com/office/drawing/2014/main" id="{48E8C218-17BD-4436-9468-3ABCC018277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099" name="PoljeZBesedilom 2">
          <a:extLst>
            <a:ext uri="{FF2B5EF4-FFF2-40B4-BE49-F238E27FC236}">
              <a16:creationId xmlns:a16="http://schemas.microsoft.com/office/drawing/2014/main" id="{72BBA234-787F-4F4A-ABDD-D79ECF2E784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100" name="PoljeZBesedilom 2">
          <a:extLst>
            <a:ext uri="{FF2B5EF4-FFF2-40B4-BE49-F238E27FC236}">
              <a16:creationId xmlns:a16="http://schemas.microsoft.com/office/drawing/2014/main" id="{70A91E39-6489-435E-9B01-6453FF16820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101" name="PoljeZBesedilom 5100">
          <a:extLst>
            <a:ext uri="{FF2B5EF4-FFF2-40B4-BE49-F238E27FC236}">
              <a16:creationId xmlns:a16="http://schemas.microsoft.com/office/drawing/2014/main" id="{33718CF7-455B-4E9F-A662-0D555629CD0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102" name="PoljeZBesedilom 2">
          <a:extLst>
            <a:ext uri="{FF2B5EF4-FFF2-40B4-BE49-F238E27FC236}">
              <a16:creationId xmlns:a16="http://schemas.microsoft.com/office/drawing/2014/main" id="{9643F499-BACE-40D5-9FA9-BEE67AAF24C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103" name="PoljeZBesedilom 2">
          <a:extLst>
            <a:ext uri="{FF2B5EF4-FFF2-40B4-BE49-F238E27FC236}">
              <a16:creationId xmlns:a16="http://schemas.microsoft.com/office/drawing/2014/main" id="{8855FE5F-7F78-480F-98AB-A7E97863C88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104" name="PoljeZBesedilom 2">
          <a:extLst>
            <a:ext uri="{FF2B5EF4-FFF2-40B4-BE49-F238E27FC236}">
              <a16:creationId xmlns:a16="http://schemas.microsoft.com/office/drawing/2014/main" id="{52C79354-BB51-42FC-8A0E-BAC71AF22F4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105" name="PoljeZBesedilom 2">
          <a:extLst>
            <a:ext uri="{FF2B5EF4-FFF2-40B4-BE49-F238E27FC236}">
              <a16:creationId xmlns:a16="http://schemas.microsoft.com/office/drawing/2014/main" id="{67B29A9D-C34F-4AAA-A5E2-A3A283B1343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106" name="PoljeZBesedilom 2">
          <a:extLst>
            <a:ext uri="{FF2B5EF4-FFF2-40B4-BE49-F238E27FC236}">
              <a16:creationId xmlns:a16="http://schemas.microsoft.com/office/drawing/2014/main" id="{5132E58C-4390-4533-98DA-8A67BFA850E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107" name="PoljeZBesedilom 5106">
          <a:extLst>
            <a:ext uri="{FF2B5EF4-FFF2-40B4-BE49-F238E27FC236}">
              <a16:creationId xmlns:a16="http://schemas.microsoft.com/office/drawing/2014/main" id="{33C26E2E-6582-44E8-BA3B-471E31427DF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108" name="PoljeZBesedilom 2">
          <a:extLst>
            <a:ext uri="{FF2B5EF4-FFF2-40B4-BE49-F238E27FC236}">
              <a16:creationId xmlns:a16="http://schemas.microsoft.com/office/drawing/2014/main" id="{166E7038-5252-4F77-97DA-6B5A7C38AE8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109" name="PoljeZBesedilom 2">
          <a:extLst>
            <a:ext uri="{FF2B5EF4-FFF2-40B4-BE49-F238E27FC236}">
              <a16:creationId xmlns:a16="http://schemas.microsoft.com/office/drawing/2014/main" id="{3A47AE44-680A-4D80-9A7C-36826A06152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110" name="PoljeZBesedilom 2">
          <a:extLst>
            <a:ext uri="{FF2B5EF4-FFF2-40B4-BE49-F238E27FC236}">
              <a16:creationId xmlns:a16="http://schemas.microsoft.com/office/drawing/2014/main" id="{2CD1AEFC-4E48-44B0-90C7-29E97EE5CBC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111" name="PoljeZBesedilom 2">
          <a:extLst>
            <a:ext uri="{FF2B5EF4-FFF2-40B4-BE49-F238E27FC236}">
              <a16:creationId xmlns:a16="http://schemas.microsoft.com/office/drawing/2014/main" id="{755779C3-39A7-4455-88C7-233B418692D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112" name="PoljeZBesedilom 2">
          <a:extLst>
            <a:ext uri="{FF2B5EF4-FFF2-40B4-BE49-F238E27FC236}">
              <a16:creationId xmlns:a16="http://schemas.microsoft.com/office/drawing/2014/main" id="{BBA5BAA0-EB79-4CBB-A92C-23B2141E08C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113" name="PoljeZBesedilom 5112">
          <a:extLst>
            <a:ext uri="{FF2B5EF4-FFF2-40B4-BE49-F238E27FC236}">
              <a16:creationId xmlns:a16="http://schemas.microsoft.com/office/drawing/2014/main" id="{C2C2F5ED-720A-4D9F-982A-4085375A1BE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114" name="PoljeZBesedilom 2">
          <a:extLst>
            <a:ext uri="{FF2B5EF4-FFF2-40B4-BE49-F238E27FC236}">
              <a16:creationId xmlns:a16="http://schemas.microsoft.com/office/drawing/2014/main" id="{C20BD98F-BF08-49E5-81FE-0A37AF06066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115" name="PoljeZBesedilom 2">
          <a:extLst>
            <a:ext uri="{FF2B5EF4-FFF2-40B4-BE49-F238E27FC236}">
              <a16:creationId xmlns:a16="http://schemas.microsoft.com/office/drawing/2014/main" id="{713DDBF4-3BAF-4CAC-8778-3F794D97F47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116" name="PoljeZBesedilom 2">
          <a:extLst>
            <a:ext uri="{FF2B5EF4-FFF2-40B4-BE49-F238E27FC236}">
              <a16:creationId xmlns:a16="http://schemas.microsoft.com/office/drawing/2014/main" id="{5D31CF1D-306B-4BD9-9FDE-063D9621E7E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117" name="PoljeZBesedilom 2">
          <a:extLst>
            <a:ext uri="{FF2B5EF4-FFF2-40B4-BE49-F238E27FC236}">
              <a16:creationId xmlns:a16="http://schemas.microsoft.com/office/drawing/2014/main" id="{5ECF52B8-B9BF-4385-8264-DD039A2DB1E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118" name="PoljeZBesedilom 2">
          <a:extLst>
            <a:ext uri="{FF2B5EF4-FFF2-40B4-BE49-F238E27FC236}">
              <a16:creationId xmlns:a16="http://schemas.microsoft.com/office/drawing/2014/main" id="{9448EB10-89B6-49C1-893C-27ABD984623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119" name="PoljeZBesedilom 5118">
          <a:extLst>
            <a:ext uri="{FF2B5EF4-FFF2-40B4-BE49-F238E27FC236}">
              <a16:creationId xmlns:a16="http://schemas.microsoft.com/office/drawing/2014/main" id="{C6C53A88-348A-4892-BC6E-5C07CC12080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120" name="PoljeZBesedilom 2">
          <a:extLst>
            <a:ext uri="{FF2B5EF4-FFF2-40B4-BE49-F238E27FC236}">
              <a16:creationId xmlns:a16="http://schemas.microsoft.com/office/drawing/2014/main" id="{F458FF84-9956-4914-A0A3-F21A691463A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121" name="PoljeZBesedilom 2">
          <a:extLst>
            <a:ext uri="{FF2B5EF4-FFF2-40B4-BE49-F238E27FC236}">
              <a16:creationId xmlns:a16="http://schemas.microsoft.com/office/drawing/2014/main" id="{22565F5E-33B2-4FCC-AD68-8670423D4B1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122" name="PoljeZBesedilom 2">
          <a:extLst>
            <a:ext uri="{FF2B5EF4-FFF2-40B4-BE49-F238E27FC236}">
              <a16:creationId xmlns:a16="http://schemas.microsoft.com/office/drawing/2014/main" id="{454D7D6E-5903-4384-A9C4-3CFA27E17E8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123" name="PoljeZBesedilom 2">
          <a:extLst>
            <a:ext uri="{FF2B5EF4-FFF2-40B4-BE49-F238E27FC236}">
              <a16:creationId xmlns:a16="http://schemas.microsoft.com/office/drawing/2014/main" id="{0385DE52-34FB-4803-BBF9-C13A1687D38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124" name="PoljeZBesedilom 2">
          <a:extLst>
            <a:ext uri="{FF2B5EF4-FFF2-40B4-BE49-F238E27FC236}">
              <a16:creationId xmlns:a16="http://schemas.microsoft.com/office/drawing/2014/main" id="{BC2E531C-3E3E-41FB-85BA-BA435C825888}"/>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125" name="PoljeZBesedilom 5124">
          <a:extLst>
            <a:ext uri="{FF2B5EF4-FFF2-40B4-BE49-F238E27FC236}">
              <a16:creationId xmlns:a16="http://schemas.microsoft.com/office/drawing/2014/main" id="{A20AFE43-7C95-4A60-B9DC-75184E06A052}"/>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126" name="PoljeZBesedilom 2">
          <a:extLst>
            <a:ext uri="{FF2B5EF4-FFF2-40B4-BE49-F238E27FC236}">
              <a16:creationId xmlns:a16="http://schemas.microsoft.com/office/drawing/2014/main" id="{FA59B07C-743E-4712-BCFC-9B021EA9464F}"/>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127" name="PoljeZBesedilom 2">
          <a:extLst>
            <a:ext uri="{FF2B5EF4-FFF2-40B4-BE49-F238E27FC236}">
              <a16:creationId xmlns:a16="http://schemas.microsoft.com/office/drawing/2014/main" id="{920F1527-A2A8-40D7-9514-95422AC2A05F}"/>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128" name="PoljeZBesedilom 2">
          <a:extLst>
            <a:ext uri="{FF2B5EF4-FFF2-40B4-BE49-F238E27FC236}">
              <a16:creationId xmlns:a16="http://schemas.microsoft.com/office/drawing/2014/main" id="{E3882E26-12F2-4551-B73C-E50869DD543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129" name="PoljeZBesedilom 2">
          <a:extLst>
            <a:ext uri="{FF2B5EF4-FFF2-40B4-BE49-F238E27FC236}">
              <a16:creationId xmlns:a16="http://schemas.microsoft.com/office/drawing/2014/main" id="{1ECFB89C-4381-4739-8BFA-F24C389190CC}"/>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130" name="PoljeZBesedilom 2">
          <a:extLst>
            <a:ext uri="{FF2B5EF4-FFF2-40B4-BE49-F238E27FC236}">
              <a16:creationId xmlns:a16="http://schemas.microsoft.com/office/drawing/2014/main" id="{60D58192-EF98-4317-A06A-09D1BC4A514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131" name="PoljeZBesedilom 5130">
          <a:extLst>
            <a:ext uri="{FF2B5EF4-FFF2-40B4-BE49-F238E27FC236}">
              <a16:creationId xmlns:a16="http://schemas.microsoft.com/office/drawing/2014/main" id="{12E34919-3F2F-4742-B1C7-1092863B662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132" name="PoljeZBesedilom 2">
          <a:extLst>
            <a:ext uri="{FF2B5EF4-FFF2-40B4-BE49-F238E27FC236}">
              <a16:creationId xmlns:a16="http://schemas.microsoft.com/office/drawing/2014/main" id="{01B68958-3E39-40FE-996D-BDA75CC074E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133" name="PoljeZBesedilom 2">
          <a:extLst>
            <a:ext uri="{FF2B5EF4-FFF2-40B4-BE49-F238E27FC236}">
              <a16:creationId xmlns:a16="http://schemas.microsoft.com/office/drawing/2014/main" id="{737FA458-610C-4363-9008-83513FADB01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134" name="PoljeZBesedilom 2">
          <a:extLst>
            <a:ext uri="{FF2B5EF4-FFF2-40B4-BE49-F238E27FC236}">
              <a16:creationId xmlns:a16="http://schemas.microsoft.com/office/drawing/2014/main" id="{F7FDE67E-7785-48A2-A038-D90654E1694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135" name="PoljeZBesedilom 2">
          <a:extLst>
            <a:ext uri="{FF2B5EF4-FFF2-40B4-BE49-F238E27FC236}">
              <a16:creationId xmlns:a16="http://schemas.microsoft.com/office/drawing/2014/main" id="{E89B7333-7B76-49A8-BA7B-7F98A855A7C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136" name="PoljeZBesedilom 2">
          <a:extLst>
            <a:ext uri="{FF2B5EF4-FFF2-40B4-BE49-F238E27FC236}">
              <a16:creationId xmlns:a16="http://schemas.microsoft.com/office/drawing/2014/main" id="{9111FEEF-80EA-4F4F-8537-684281F5B7F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137" name="PoljeZBesedilom 5136">
          <a:extLst>
            <a:ext uri="{FF2B5EF4-FFF2-40B4-BE49-F238E27FC236}">
              <a16:creationId xmlns:a16="http://schemas.microsoft.com/office/drawing/2014/main" id="{3C028EDD-6C6C-4156-A645-8250A6D294D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138" name="PoljeZBesedilom 2">
          <a:extLst>
            <a:ext uri="{FF2B5EF4-FFF2-40B4-BE49-F238E27FC236}">
              <a16:creationId xmlns:a16="http://schemas.microsoft.com/office/drawing/2014/main" id="{D5DE72CE-D484-4270-856A-487CCDC8640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139" name="PoljeZBesedilom 2">
          <a:extLst>
            <a:ext uri="{FF2B5EF4-FFF2-40B4-BE49-F238E27FC236}">
              <a16:creationId xmlns:a16="http://schemas.microsoft.com/office/drawing/2014/main" id="{5C7F2B54-8493-40A1-891F-9A5E5E7A9F7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140" name="PoljeZBesedilom 2">
          <a:extLst>
            <a:ext uri="{FF2B5EF4-FFF2-40B4-BE49-F238E27FC236}">
              <a16:creationId xmlns:a16="http://schemas.microsoft.com/office/drawing/2014/main" id="{AC505AF1-851A-4B19-8135-EB0778477FD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141" name="PoljeZBesedilom 2">
          <a:extLst>
            <a:ext uri="{FF2B5EF4-FFF2-40B4-BE49-F238E27FC236}">
              <a16:creationId xmlns:a16="http://schemas.microsoft.com/office/drawing/2014/main" id="{A9300BCC-5A5E-4F7D-BD13-0B073BF58E3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142" name="PoljeZBesedilom 2">
          <a:extLst>
            <a:ext uri="{FF2B5EF4-FFF2-40B4-BE49-F238E27FC236}">
              <a16:creationId xmlns:a16="http://schemas.microsoft.com/office/drawing/2014/main" id="{A44270AE-0F4F-486C-9626-6DD48C3A6F1B}"/>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143" name="PoljeZBesedilom 5142">
          <a:extLst>
            <a:ext uri="{FF2B5EF4-FFF2-40B4-BE49-F238E27FC236}">
              <a16:creationId xmlns:a16="http://schemas.microsoft.com/office/drawing/2014/main" id="{A36E0B88-DFC8-46DF-AE62-C56602D66F7A}"/>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144" name="PoljeZBesedilom 2">
          <a:extLst>
            <a:ext uri="{FF2B5EF4-FFF2-40B4-BE49-F238E27FC236}">
              <a16:creationId xmlns:a16="http://schemas.microsoft.com/office/drawing/2014/main" id="{E6A47F13-634E-45FC-84BD-2DE6071E243B}"/>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145" name="PoljeZBesedilom 2">
          <a:extLst>
            <a:ext uri="{FF2B5EF4-FFF2-40B4-BE49-F238E27FC236}">
              <a16:creationId xmlns:a16="http://schemas.microsoft.com/office/drawing/2014/main" id="{1FDDA07E-668C-4AAC-B711-7E0904CF246A}"/>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146" name="PoljeZBesedilom 2">
          <a:extLst>
            <a:ext uri="{FF2B5EF4-FFF2-40B4-BE49-F238E27FC236}">
              <a16:creationId xmlns:a16="http://schemas.microsoft.com/office/drawing/2014/main" id="{BC4D433C-50FC-48DD-B404-CC3A988B6E26}"/>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147" name="PoljeZBesedilom 2">
          <a:extLst>
            <a:ext uri="{FF2B5EF4-FFF2-40B4-BE49-F238E27FC236}">
              <a16:creationId xmlns:a16="http://schemas.microsoft.com/office/drawing/2014/main" id="{4F43E594-8D5E-4BB9-B6D0-F500269A9A24}"/>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148" name="PoljeZBesedilom 2">
          <a:extLst>
            <a:ext uri="{FF2B5EF4-FFF2-40B4-BE49-F238E27FC236}">
              <a16:creationId xmlns:a16="http://schemas.microsoft.com/office/drawing/2014/main" id="{9929375E-20D4-4904-BDF0-1CCF439A90F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149" name="PoljeZBesedilom 5148">
          <a:extLst>
            <a:ext uri="{FF2B5EF4-FFF2-40B4-BE49-F238E27FC236}">
              <a16:creationId xmlns:a16="http://schemas.microsoft.com/office/drawing/2014/main" id="{F194794D-B07C-4A3B-B37E-F59B43AA7E7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150" name="PoljeZBesedilom 2">
          <a:extLst>
            <a:ext uri="{FF2B5EF4-FFF2-40B4-BE49-F238E27FC236}">
              <a16:creationId xmlns:a16="http://schemas.microsoft.com/office/drawing/2014/main" id="{A5EF1B63-38E6-4F46-BD4A-D03E4DD695A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151" name="PoljeZBesedilom 2">
          <a:extLst>
            <a:ext uri="{FF2B5EF4-FFF2-40B4-BE49-F238E27FC236}">
              <a16:creationId xmlns:a16="http://schemas.microsoft.com/office/drawing/2014/main" id="{5F3653DD-0053-40D0-85C0-82BAEAE09C5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152" name="PoljeZBesedilom 2">
          <a:extLst>
            <a:ext uri="{FF2B5EF4-FFF2-40B4-BE49-F238E27FC236}">
              <a16:creationId xmlns:a16="http://schemas.microsoft.com/office/drawing/2014/main" id="{C2C5F79D-A19E-4130-A0D1-FA6A08844F5E}"/>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153" name="PoljeZBesedilom 2">
          <a:extLst>
            <a:ext uri="{FF2B5EF4-FFF2-40B4-BE49-F238E27FC236}">
              <a16:creationId xmlns:a16="http://schemas.microsoft.com/office/drawing/2014/main" id="{31EBADAF-48F3-4272-9417-DDF5B584EDF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154" name="PoljeZBesedilom 5153">
          <a:extLst>
            <a:ext uri="{FF2B5EF4-FFF2-40B4-BE49-F238E27FC236}">
              <a16:creationId xmlns:a16="http://schemas.microsoft.com/office/drawing/2014/main" id="{476DDB53-5E88-4872-8875-5F51B6927259}"/>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155" name="PoljeZBesedilom 2">
          <a:extLst>
            <a:ext uri="{FF2B5EF4-FFF2-40B4-BE49-F238E27FC236}">
              <a16:creationId xmlns:a16="http://schemas.microsoft.com/office/drawing/2014/main" id="{0A8D1B06-1073-4498-AC54-C758BE5D61CD}"/>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156" name="PoljeZBesedilom 2">
          <a:extLst>
            <a:ext uri="{FF2B5EF4-FFF2-40B4-BE49-F238E27FC236}">
              <a16:creationId xmlns:a16="http://schemas.microsoft.com/office/drawing/2014/main" id="{616977D1-1BDE-4DAE-A87E-B3047AA5BD5E}"/>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157" name="PoljeZBesedilom 2">
          <a:extLst>
            <a:ext uri="{FF2B5EF4-FFF2-40B4-BE49-F238E27FC236}">
              <a16:creationId xmlns:a16="http://schemas.microsoft.com/office/drawing/2014/main" id="{C5401211-721D-45D1-953F-09AADFB42767}"/>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158" name="PoljeZBesedilom 2">
          <a:extLst>
            <a:ext uri="{FF2B5EF4-FFF2-40B4-BE49-F238E27FC236}">
              <a16:creationId xmlns:a16="http://schemas.microsoft.com/office/drawing/2014/main" id="{0FC8F15D-F9D2-470E-A410-8D74D8E561C8}"/>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159" name="PoljeZBesedilom 2">
          <a:extLst>
            <a:ext uri="{FF2B5EF4-FFF2-40B4-BE49-F238E27FC236}">
              <a16:creationId xmlns:a16="http://schemas.microsoft.com/office/drawing/2014/main" id="{D58CEFA5-AA29-4F47-80E4-43424B0F792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160" name="PoljeZBesedilom 5159">
          <a:extLst>
            <a:ext uri="{FF2B5EF4-FFF2-40B4-BE49-F238E27FC236}">
              <a16:creationId xmlns:a16="http://schemas.microsoft.com/office/drawing/2014/main" id="{52D08647-E6B4-4F3A-AE36-B7288468C44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161" name="PoljeZBesedilom 2">
          <a:extLst>
            <a:ext uri="{FF2B5EF4-FFF2-40B4-BE49-F238E27FC236}">
              <a16:creationId xmlns:a16="http://schemas.microsoft.com/office/drawing/2014/main" id="{39189AD6-529B-4320-8A95-3D3A6408A89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162" name="PoljeZBesedilom 2">
          <a:extLst>
            <a:ext uri="{FF2B5EF4-FFF2-40B4-BE49-F238E27FC236}">
              <a16:creationId xmlns:a16="http://schemas.microsoft.com/office/drawing/2014/main" id="{0AFC5A20-C37F-45E0-B66E-8E4B9A0BFD2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163" name="PoljeZBesedilom 2">
          <a:extLst>
            <a:ext uri="{FF2B5EF4-FFF2-40B4-BE49-F238E27FC236}">
              <a16:creationId xmlns:a16="http://schemas.microsoft.com/office/drawing/2014/main" id="{0D6A2C4D-BB8B-4ECD-9BC1-372ACE21444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164" name="PoljeZBesedilom 2">
          <a:extLst>
            <a:ext uri="{FF2B5EF4-FFF2-40B4-BE49-F238E27FC236}">
              <a16:creationId xmlns:a16="http://schemas.microsoft.com/office/drawing/2014/main" id="{64097AB8-7500-425E-B72A-50D6AC3A673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165" name="PoljeZBesedilom 5164">
          <a:extLst>
            <a:ext uri="{FF2B5EF4-FFF2-40B4-BE49-F238E27FC236}">
              <a16:creationId xmlns:a16="http://schemas.microsoft.com/office/drawing/2014/main" id="{2CC82791-A3B8-453E-82EC-CB7DC99F8149}"/>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166" name="PoljeZBesedilom 2">
          <a:extLst>
            <a:ext uri="{FF2B5EF4-FFF2-40B4-BE49-F238E27FC236}">
              <a16:creationId xmlns:a16="http://schemas.microsoft.com/office/drawing/2014/main" id="{58DF1513-2B06-424C-A983-2C1EF3EB0F86}"/>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167" name="PoljeZBesedilom 2">
          <a:extLst>
            <a:ext uri="{FF2B5EF4-FFF2-40B4-BE49-F238E27FC236}">
              <a16:creationId xmlns:a16="http://schemas.microsoft.com/office/drawing/2014/main" id="{19A7C538-A446-49B4-BAA6-B7B4027A2B55}"/>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168" name="PoljeZBesedilom 2">
          <a:extLst>
            <a:ext uri="{FF2B5EF4-FFF2-40B4-BE49-F238E27FC236}">
              <a16:creationId xmlns:a16="http://schemas.microsoft.com/office/drawing/2014/main" id="{1E514C95-8D93-410A-86D7-1FD4A7B27CBA}"/>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169" name="PoljeZBesedilom 2">
          <a:extLst>
            <a:ext uri="{FF2B5EF4-FFF2-40B4-BE49-F238E27FC236}">
              <a16:creationId xmlns:a16="http://schemas.microsoft.com/office/drawing/2014/main" id="{963D0D28-26ED-4067-8C79-BA166E118D28}"/>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170" name="PoljeZBesedilom 2">
          <a:extLst>
            <a:ext uri="{FF2B5EF4-FFF2-40B4-BE49-F238E27FC236}">
              <a16:creationId xmlns:a16="http://schemas.microsoft.com/office/drawing/2014/main" id="{9F9C60DA-F550-45F3-9ED0-B848DB1C6FD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171" name="PoljeZBesedilom 5170">
          <a:extLst>
            <a:ext uri="{FF2B5EF4-FFF2-40B4-BE49-F238E27FC236}">
              <a16:creationId xmlns:a16="http://schemas.microsoft.com/office/drawing/2014/main" id="{DCE0FBF4-28AC-42B0-B22D-12FD98142CD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172" name="PoljeZBesedilom 2">
          <a:extLst>
            <a:ext uri="{FF2B5EF4-FFF2-40B4-BE49-F238E27FC236}">
              <a16:creationId xmlns:a16="http://schemas.microsoft.com/office/drawing/2014/main" id="{523E0DBA-DDEE-44D5-9FF3-D26C3F8B56F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173" name="PoljeZBesedilom 2">
          <a:extLst>
            <a:ext uri="{FF2B5EF4-FFF2-40B4-BE49-F238E27FC236}">
              <a16:creationId xmlns:a16="http://schemas.microsoft.com/office/drawing/2014/main" id="{69804CC3-BF31-4BD9-B547-ACE3452262A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174" name="PoljeZBesedilom 2">
          <a:extLst>
            <a:ext uri="{FF2B5EF4-FFF2-40B4-BE49-F238E27FC236}">
              <a16:creationId xmlns:a16="http://schemas.microsoft.com/office/drawing/2014/main" id="{1F2388E4-2EF5-4C41-9E4F-455823BA918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175" name="PoljeZBesedilom 2">
          <a:extLst>
            <a:ext uri="{FF2B5EF4-FFF2-40B4-BE49-F238E27FC236}">
              <a16:creationId xmlns:a16="http://schemas.microsoft.com/office/drawing/2014/main" id="{3EB430CE-3C97-4901-8009-20161251130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176" name="PoljeZBesedilom 2">
          <a:extLst>
            <a:ext uri="{FF2B5EF4-FFF2-40B4-BE49-F238E27FC236}">
              <a16:creationId xmlns:a16="http://schemas.microsoft.com/office/drawing/2014/main" id="{F6666861-B71D-4FDB-9C8C-A20E6CDE8B2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177" name="PoljeZBesedilom 5176">
          <a:extLst>
            <a:ext uri="{FF2B5EF4-FFF2-40B4-BE49-F238E27FC236}">
              <a16:creationId xmlns:a16="http://schemas.microsoft.com/office/drawing/2014/main" id="{3A5D0CA9-97BC-49A6-B6A6-0C0B16C7B3F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178" name="PoljeZBesedilom 2">
          <a:extLst>
            <a:ext uri="{FF2B5EF4-FFF2-40B4-BE49-F238E27FC236}">
              <a16:creationId xmlns:a16="http://schemas.microsoft.com/office/drawing/2014/main" id="{6B3A9B1A-E109-4FD4-8FCC-4E127E99443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179" name="PoljeZBesedilom 2">
          <a:extLst>
            <a:ext uri="{FF2B5EF4-FFF2-40B4-BE49-F238E27FC236}">
              <a16:creationId xmlns:a16="http://schemas.microsoft.com/office/drawing/2014/main" id="{764FACC3-AD7D-44C3-AB4C-CCB528E048D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180" name="PoljeZBesedilom 2">
          <a:extLst>
            <a:ext uri="{FF2B5EF4-FFF2-40B4-BE49-F238E27FC236}">
              <a16:creationId xmlns:a16="http://schemas.microsoft.com/office/drawing/2014/main" id="{412B9AC1-5137-4DB4-9819-2895AE2BCE8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181" name="PoljeZBesedilom 2">
          <a:extLst>
            <a:ext uri="{FF2B5EF4-FFF2-40B4-BE49-F238E27FC236}">
              <a16:creationId xmlns:a16="http://schemas.microsoft.com/office/drawing/2014/main" id="{B160B955-A7F0-44FA-B319-481E6E98FCD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182" name="PoljeZBesedilom 2">
          <a:extLst>
            <a:ext uri="{FF2B5EF4-FFF2-40B4-BE49-F238E27FC236}">
              <a16:creationId xmlns:a16="http://schemas.microsoft.com/office/drawing/2014/main" id="{B0A10AD6-00CE-4AC9-9F16-B0F3D4D8018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183" name="PoljeZBesedilom 5182">
          <a:extLst>
            <a:ext uri="{FF2B5EF4-FFF2-40B4-BE49-F238E27FC236}">
              <a16:creationId xmlns:a16="http://schemas.microsoft.com/office/drawing/2014/main" id="{BE82B694-03EB-4742-A350-5D2866A1609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184" name="PoljeZBesedilom 2">
          <a:extLst>
            <a:ext uri="{FF2B5EF4-FFF2-40B4-BE49-F238E27FC236}">
              <a16:creationId xmlns:a16="http://schemas.microsoft.com/office/drawing/2014/main" id="{FB8D3E2C-B074-4DE8-A882-5836343A068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185" name="PoljeZBesedilom 2">
          <a:extLst>
            <a:ext uri="{FF2B5EF4-FFF2-40B4-BE49-F238E27FC236}">
              <a16:creationId xmlns:a16="http://schemas.microsoft.com/office/drawing/2014/main" id="{22337A1A-51FD-4554-AC24-8277218E6E4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186" name="PoljeZBesedilom 2">
          <a:extLst>
            <a:ext uri="{FF2B5EF4-FFF2-40B4-BE49-F238E27FC236}">
              <a16:creationId xmlns:a16="http://schemas.microsoft.com/office/drawing/2014/main" id="{3BD6A401-A266-4320-B783-AF0E8B6C91C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187" name="PoljeZBesedilom 2">
          <a:extLst>
            <a:ext uri="{FF2B5EF4-FFF2-40B4-BE49-F238E27FC236}">
              <a16:creationId xmlns:a16="http://schemas.microsoft.com/office/drawing/2014/main" id="{C8E41D23-FE76-4AAE-8405-DDE868484B6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188" name="PoljeZBesedilom 2">
          <a:extLst>
            <a:ext uri="{FF2B5EF4-FFF2-40B4-BE49-F238E27FC236}">
              <a16:creationId xmlns:a16="http://schemas.microsoft.com/office/drawing/2014/main" id="{6B18CEAF-B981-4A28-9BF2-8A972FC6F56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189" name="PoljeZBesedilom 5188">
          <a:extLst>
            <a:ext uri="{FF2B5EF4-FFF2-40B4-BE49-F238E27FC236}">
              <a16:creationId xmlns:a16="http://schemas.microsoft.com/office/drawing/2014/main" id="{C161EFF1-A4B3-440B-9A79-D8564FCF3BB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190" name="PoljeZBesedilom 2">
          <a:extLst>
            <a:ext uri="{FF2B5EF4-FFF2-40B4-BE49-F238E27FC236}">
              <a16:creationId xmlns:a16="http://schemas.microsoft.com/office/drawing/2014/main" id="{B4D89F8B-9492-48AA-BC13-2FC7C2294C3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191" name="PoljeZBesedilom 2">
          <a:extLst>
            <a:ext uri="{FF2B5EF4-FFF2-40B4-BE49-F238E27FC236}">
              <a16:creationId xmlns:a16="http://schemas.microsoft.com/office/drawing/2014/main" id="{9D66BC02-C4AE-450E-8B3C-F9595B663C5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192" name="PoljeZBesedilom 2">
          <a:extLst>
            <a:ext uri="{FF2B5EF4-FFF2-40B4-BE49-F238E27FC236}">
              <a16:creationId xmlns:a16="http://schemas.microsoft.com/office/drawing/2014/main" id="{3C6A162C-F6D2-4CA4-83E7-CE8E7950BD5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193" name="PoljeZBesedilom 2">
          <a:extLst>
            <a:ext uri="{FF2B5EF4-FFF2-40B4-BE49-F238E27FC236}">
              <a16:creationId xmlns:a16="http://schemas.microsoft.com/office/drawing/2014/main" id="{04B17B1C-08A7-4C48-A824-5C1D74C8A75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194" name="PoljeZBesedilom 2">
          <a:extLst>
            <a:ext uri="{FF2B5EF4-FFF2-40B4-BE49-F238E27FC236}">
              <a16:creationId xmlns:a16="http://schemas.microsoft.com/office/drawing/2014/main" id="{D254B511-68E4-41A9-BB40-30C2C52AAEC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195" name="PoljeZBesedilom 5194">
          <a:extLst>
            <a:ext uri="{FF2B5EF4-FFF2-40B4-BE49-F238E27FC236}">
              <a16:creationId xmlns:a16="http://schemas.microsoft.com/office/drawing/2014/main" id="{92FFC127-2EA1-48AF-8EBD-C12D1DB28C5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196" name="PoljeZBesedilom 2">
          <a:extLst>
            <a:ext uri="{FF2B5EF4-FFF2-40B4-BE49-F238E27FC236}">
              <a16:creationId xmlns:a16="http://schemas.microsoft.com/office/drawing/2014/main" id="{927FBD0D-0E31-4969-B0F0-77D31D05214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197" name="PoljeZBesedilom 2">
          <a:extLst>
            <a:ext uri="{FF2B5EF4-FFF2-40B4-BE49-F238E27FC236}">
              <a16:creationId xmlns:a16="http://schemas.microsoft.com/office/drawing/2014/main" id="{A0E98314-7E6F-4477-9425-608A0293096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198" name="PoljeZBesedilom 2">
          <a:extLst>
            <a:ext uri="{FF2B5EF4-FFF2-40B4-BE49-F238E27FC236}">
              <a16:creationId xmlns:a16="http://schemas.microsoft.com/office/drawing/2014/main" id="{F20AD406-8D2D-4476-A956-1FD9AC4562E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199" name="PoljeZBesedilom 2">
          <a:extLst>
            <a:ext uri="{FF2B5EF4-FFF2-40B4-BE49-F238E27FC236}">
              <a16:creationId xmlns:a16="http://schemas.microsoft.com/office/drawing/2014/main" id="{D850C02E-21F0-4040-9698-64C7D0D1F3E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200" name="PoljeZBesedilom 2">
          <a:extLst>
            <a:ext uri="{FF2B5EF4-FFF2-40B4-BE49-F238E27FC236}">
              <a16:creationId xmlns:a16="http://schemas.microsoft.com/office/drawing/2014/main" id="{08B43A43-87EE-435A-9FBB-6034EDEADE6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201" name="PoljeZBesedilom 5200">
          <a:extLst>
            <a:ext uri="{FF2B5EF4-FFF2-40B4-BE49-F238E27FC236}">
              <a16:creationId xmlns:a16="http://schemas.microsoft.com/office/drawing/2014/main" id="{1B4A5050-23E2-4366-B152-49157D246EC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202" name="PoljeZBesedilom 2">
          <a:extLst>
            <a:ext uri="{FF2B5EF4-FFF2-40B4-BE49-F238E27FC236}">
              <a16:creationId xmlns:a16="http://schemas.microsoft.com/office/drawing/2014/main" id="{4389DD88-8AF8-4248-AAC8-053F9DFF657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203" name="PoljeZBesedilom 2">
          <a:extLst>
            <a:ext uri="{FF2B5EF4-FFF2-40B4-BE49-F238E27FC236}">
              <a16:creationId xmlns:a16="http://schemas.microsoft.com/office/drawing/2014/main" id="{C834ED33-30E2-4DEE-829A-00790237D58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204" name="PoljeZBesedilom 2">
          <a:extLst>
            <a:ext uri="{FF2B5EF4-FFF2-40B4-BE49-F238E27FC236}">
              <a16:creationId xmlns:a16="http://schemas.microsoft.com/office/drawing/2014/main" id="{7816906C-EBAF-42FF-9713-10BFA644685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205" name="PoljeZBesedilom 2">
          <a:extLst>
            <a:ext uri="{FF2B5EF4-FFF2-40B4-BE49-F238E27FC236}">
              <a16:creationId xmlns:a16="http://schemas.microsoft.com/office/drawing/2014/main" id="{1944ADC5-C1AE-40F0-BF3A-EE1804BD4C8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206" name="PoljeZBesedilom 2">
          <a:extLst>
            <a:ext uri="{FF2B5EF4-FFF2-40B4-BE49-F238E27FC236}">
              <a16:creationId xmlns:a16="http://schemas.microsoft.com/office/drawing/2014/main" id="{FEB0540C-706B-42E6-A39D-75BB12F818E2}"/>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207" name="PoljeZBesedilom 5206">
          <a:extLst>
            <a:ext uri="{FF2B5EF4-FFF2-40B4-BE49-F238E27FC236}">
              <a16:creationId xmlns:a16="http://schemas.microsoft.com/office/drawing/2014/main" id="{6807C7F1-01CF-4F58-AD9D-3D7D7A691126}"/>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208" name="PoljeZBesedilom 2">
          <a:extLst>
            <a:ext uri="{FF2B5EF4-FFF2-40B4-BE49-F238E27FC236}">
              <a16:creationId xmlns:a16="http://schemas.microsoft.com/office/drawing/2014/main" id="{769C1D73-E2E3-4C92-B010-0DC8B2A6765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209" name="PoljeZBesedilom 2">
          <a:extLst>
            <a:ext uri="{FF2B5EF4-FFF2-40B4-BE49-F238E27FC236}">
              <a16:creationId xmlns:a16="http://schemas.microsoft.com/office/drawing/2014/main" id="{D48FFC6C-E8E2-47D8-99C1-86A55BD43A0A}"/>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210" name="PoljeZBesedilom 2">
          <a:extLst>
            <a:ext uri="{FF2B5EF4-FFF2-40B4-BE49-F238E27FC236}">
              <a16:creationId xmlns:a16="http://schemas.microsoft.com/office/drawing/2014/main" id="{97D1650B-90A0-417F-8626-3E611BEBD9E7}"/>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211" name="PoljeZBesedilom 2">
          <a:extLst>
            <a:ext uri="{FF2B5EF4-FFF2-40B4-BE49-F238E27FC236}">
              <a16:creationId xmlns:a16="http://schemas.microsoft.com/office/drawing/2014/main" id="{F0CD7D11-B2A5-43B2-B8AE-BF5EBA5BE6EB}"/>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5212" name="PoljeZBesedilom 2">
          <a:extLst>
            <a:ext uri="{FF2B5EF4-FFF2-40B4-BE49-F238E27FC236}">
              <a16:creationId xmlns:a16="http://schemas.microsoft.com/office/drawing/2014/main" id="{4C0511BB-358C-4921-B3BB-61BEA60B3161}"/>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5213" name="PoljeZBesedilom 5212">
          <a:extLst>
            <a:ext uri="{FF2B5EF4-FFF2-40B4-BE49-F238E27FC236}">
              <a16:creationId xmlns:a16="http://schemas.microsoft.com/office/drawing/2014/main" id="{53D19513-89B6-4A8D-94EF-12833E6E02A8}"/>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5214" name="PoljeZBesedilom 2">
          <a:extLst>
            <a:ext uri="{FF2B5EF4-FFF2-40B4-BE49-F238E27FC236}">
              <a16:creationId xmlns:a16="http://schemas.microsoft.com/office/drawing/2014/main" id="{DEB18F70-18AB-4F9C-ADF8-7594BC6B129E}"/>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5215" name="PoljeZBesedilom 2">
          <a:extLst>
            <a:ext uri="{FF2B5EF4-FFF2-40B4-BE49-F238E27FC236}">
              <a16:creationId xmlns:a16="http://schemas.microsoft.com/office/drawing/2014/main" id="{E23439A9-08E6-4FA8-8888-942A6B0B2CE1}"/>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5216" name="PoljeZBesedilom 2">
          <a:extLst>
            <a:ext uri="{FF2B5EF4-FFF2-40B4-BE49-F238E27FC236}">
              <a16:creationId xmlns:a16="http://schemas.microsoft.com/office/drawing/2014/main" id="{4BCF3D50-6638-416D-8FE8-9646633D818F}"/>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5217" name="PoljeZBesedilom 2">
          <a:extLst>
            <a:ext uri="{FF2B5EF4-FFF2-40B4-BE49-F238E27FC236}">
              <a16:creationId xmlns:a16="http://schemas.microsoft.com/office/drawing/2014/main" id="{2D695053-6522-4393-B58E-C8488B543487}"/>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5218" name="PoljeZBesedilom 5217">
          <a:extLst>
            <a:ext uri="{FF2B5EF4-FFF2-40B4-BE49-F238E27FC236}">
              <a16:creationId xmlns:a16="http://schemas.microsoft.com/office/drawing/2014/main" id="{8618267A-6776-406E-9A1A-B2B3B3201293}"/>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5219" name="PoljeZBesedilom 2">
          <a:extLst>
            <a:ext uri="{FF2B5EF4-FFF2-40B4-BE49-F238E27FC236}">
              <a16:creationId xmlns:a16="http://schemas.microsoft.com/office/drawing/2014/main" id="{FD0EE760-F2A6-43A3-8482-1ECC5FFE1ABD}"/>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5220" name="PoljeZBesedilom 2">
          <a:extLst>
            <a:ext uri="{FF2B5EF4-FFF2-40B4-BE49-F238E27FC236}">
              <a16:creationId xmlns:a16="http://schemas.microsoft.com/office/drawing/2014/main" id="{90915FC5-305F-4AD4-B4AE-21CC1AD65E99}"/>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5221" name="PoljeZBesedilom 2">
          <a:extLst>
            <a:ext uri="{FF2B5EF4-FFF2-40B4-BE49-F238E27FC236}">
              <a16:creationId xmlns:a16="http://schemas.microsoft.com/office/drawing/2014/main" id="{B12B68F3-B6EB-4B22-8B9C-68C137432A89}"/>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5222" name="PoljeZBesedilom 2">
          <a:extLst>
            <a:ext uri="{FF2B5EF4-FFF2-40B4-BE49-F238E27FC236}">
              <a16:creationId xmlns:a16="http://schemas.microsoft.com/office/drawing/2014/main" id="{F75FE54A-E7CC-4900-AE3A-C14D0B7EECA4}"/>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223" name="PoljeZBesedilom 2">
          <a:extLst>
            <a:ext uri="{FF2B5EF4-FFF2-40B4-BE49-F238E27FC236}">
              <a16:creationId xmlns:a16="http://schemas.microsoft.com/office/drawing/2014/main" id="{8D53E99D-BC5D-45FD-AE55-E900F02802B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224" name="PoljeZBesedilom 5223">
          <a:extLst>
            <a:ext uri="{FF2B5EF4-FFF2-40B4-BE49-F238E27FC236}">
              <a16:creationId xmlns:a16="http://schemas.microsoft.com/office/drawing/2014/main" id="{20C062C4-34FA-4FD1-AB35-C618C4FE470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225" name="PoljeZBesedilom 2">
          <a:extLst>
            <a:ext uri="{FF2B5EF4-FFF2-40B4-BE49-F238E27FC236}">
              <a16:creationId xmlns:a16="http://schemas.microsoft.com/office/drawing/2014/main" id="{A60DDA24-C8A8-4294-A45A-2D850190028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226" name="PoljeZBesedilom 2">
          <a:extLst>
            <a:ext uri="{FF2B5EF4-FFF2-40B4-BE49-F238E27FC236}">
              <a16:creationId xmlns:a16="http://schemas.microsoft.com/office/drawing/2014/main" id="{EC8BCBD2-F21D-4779-9C44-38F256EEAC2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227" name="PoljeZBesedilom 2">
          <a:extLst>
            <a:ext uri="{FF2B5EF4-FFF2-40B4-BE49-F238E27FC236}">
              <a16:creationId xmlns:a16="http://schemas.microsoft.com/office/drawing/2014/main" id="{61929BEF-6204-407B-B908-B567438E2DF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228" name="PoljeZBesedilom 2">
          <a:extLst>
            <a:ext uri="{FF2B5EF4-FFF2-40B4-BE49-F238E27FC236}">
              <a16:creationId xmlns:a16="http://schemas.microsoft.com/office/drawing/2014/main" id="{06572388-E2C0-4A52-81C8-DBA3ACB1D09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229" name="PoljeZBesedilom 2">
          <a:extLst>
            <a:ext uri="{FF2B5EF4-FFF2-40B4-BE49-F238E27FC236}">
              <a16:creationId xmlns:a16="http://schemas.microsoft.com/office/drawing/2014/main" id="{98AB7422-977B-4428-A0B6-F4DD00C70DE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230" name="PoljeZBesedilom 5229">
          <a:extLst>
            <a:ext uri="{FF2B5EF4-FFF2-40B4-BE49-F238E27FC236}">
              <a16:creationId xmlns:a16="http://schemas.microsoft.com/office/drawing/2014/main" id="{6616CC4B-A736-4B30-943B-400B626E503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231" name="PoljeZBesedilom 2">
          <a:extLst>
            <a:ext uri="{FF2B5EF4-FFF2-40B4-BE49-F238E27FC236}">
              <a16:creationId xmlns:a16="http://schemas.microsoft.com/office/drawing/2014/main" id="{8FD2032B-B5AA-4009-93F3-17593F56B0A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232" name="PoljeZBesedilom 2">
          <a:extLst>
            <a:ext uri="{FF2B5EF4-FFF2-40B4-BE49-F238E27FC236}">
              <a16:creationId xmlns:a16="http://schemas.microsoft.com/office/drawing/2014/main" id="{FB3949FB-45FE-4316-8C7B-8D3A8A99364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233" name="PoljeZBesedilom 2">
          <a:extLst>
            <a:ext uri="{FF2B5EF4-FFF2-40B4-BE49-F238E27FC236}">
              <a16:creationId xmlns:a16="http://schemas.microsoft.com/office/drawing/2014/main" id="{61AE2520-DA7F-455D-881D-DEFFCD6A643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234" name="PoljeZBesedilom 2">
          <a:extLst>
            <a:ext uri="{FF2B5EF4-FFF2-40B4-BE49-F238E27FC236}">
              <a16:creationId xmlns:a16="http://schemas.microsoft.com/office/drawing/2014/main" id="{EFDB4281-D0C7-4139-8919-A5EA988A2B8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235" name="PoljeZBesedilom 2">
          <a:extLst>
            <a:ext uri="{FF2B5EF4-FFF2-40B4-BE49-F238E27FC236}">
              <a16:creationId xmlns:a16="http://schemas.microsoft.com/office/drawing/2014/main" id="{4A2E3C3C-64A9-4D24-9FA8-AE438ACA6CA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236" name="PoljeZBesedilom 5235">
          <a:extLst>
            <a:ext uri="{FF2B5EF4-FFF2-40B4-BE49-F238E27FC236}">
              <a16:creationId xmlns:a16="http://schemas.microsoft.com/office/drawing/2014/main" id="{6DC3401E-1D47-4F30-84BF-9E64C8E6B0F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237" name="PoljeZBesedilom 2">
          <a:extLst>
            <a:ext uri="{FF2B5EF4-FFF2-40B4-BE49-F238E27FC236}">
              <a16:creationId xmlns:a16="http://schemas.microsoft.com/office/drawing/2014/main" id="{B5C38F7B-2B6E-48A8-AF92-B7CA3CD6FD4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238" name="PoljeZBesedilom 2">
          <a:extLst>
            <a:ext uri="{FF2B5EF4-FFF2-40B4-BE49-F238E27FC236}">
              <a16:creationId xmlns:a16="http://schemas.microsoft.com/office/drawing/2014/main" id="{BABBAE36-CCA9-43C9-A865-2424FCB0EB9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239" name="PoljeZBesedilom 2">
          <a:extLst>
            <a:ext uri="{FF2B5EF4-FFF2-40B4-BE49-F238E27FC236}">
              <a16:creationId xmlns:a16="http://schemas.microsoft.com/office/drawing/2014/main" id="{A4FC96F8-8AFA-4E4E-9188-F758BF2A8BB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240" name="PoljeZBesedilom 2">
          <a:extLst>
            <a:ext uri="{FF2B5EF4-FFF2-40B4-BE49-F238E27FC236}">
              <a16:creationId xmlns:a16="http://schemas.microsoft.com/office/drawing/2014/main" id="{27C3BEC9-09AC-43FF-B906-E6E4E164EF2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241" name="PoljeZBesedilom 2">
          <a:extLst>
            <a:ext uri="{FF2B5EF4-FFF2-40B4-BE49-F238E27FC236}">
              <a16:creationId xmlns:a16="http://schemas.microsoft.com/office/drawing/2014/main" id="{7E1CCD35-1F7D-41A0-B6A3-91E0516174C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242" name="PoljeZBesedilom 5241">
          <a:extLst>
            <a:ext uri="{FF2B5EF4-FFF2-40B4-BE49-F238E27FC236}">
              <a16:creationId xmlns:a16="http://schemas.microsoft.com/office/drawing/2014/main" id="{B293D46C-E748-4734-BA6C-66DBD56505E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243" name="PoljeZBesedilom 2">
          <a:extLst>
            <a:ext uri="{FF2B5EF4-FFF2-40B4-BE49-F238E27FC236}">
              <a16:creationId xmlns:a16="http://schemas.microsoft.com/office/drawing/2014/main" id="{DFF2F38B-6543-4B68-A5B2-81DBDC48859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244" name="PoljeZBesedilom 2">
          <a:extLst>
            <a:ext uri="{FF2B5EF4-FFF2-40B4-BE49-F238E27FC236}">
              <a16:creationId xmlns:a16="http://schemas.microsoft.com/office/drawing/2014/main" id="{EF5BD000-E79D-4A5F-82D4-AADA6B53E77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245" name="PoljeZBesedilom 2">
          <a:extLst>
            <a:ext uri="{FF2B5EF4-FFF2-40B4-BE49-F238E27FC236}">
              <a16:creationId xmlns:a16="http://schemas.microsoft.com/office/drawing/2014/main" id="{5E3A0C49-82D2-417B-8514-C8EF8F5F3B2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246" name="PoljeZBesedilom 2">
          <a:extLst>
            <a:ext uri="{FF2B5EF4-FFF2-40B4-BE49-F238E27FC236}">
              <a16:creationId xmlns:a16="http://schemas.microsoft.com/office/drawing/2014/main" id="{35CD2271-0241-4418-80CA-D702BEF7A36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247" name="PoljeZBesedilom 2">
          <a:extLst>
            <a:ext uri="{FF2B5EF4-FFF2-40B4-BE49-F238E27FC236}">
              <a16:creationId xmlns:a16="http://schemas.microsoft.com/office/drawing/2014/main" id="{03D6D58B-083F-4B78-849B-4A6D7910D4D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248" name="PoljeZBesedilom 5247">
          <a:extLst>
            <a:ext uri="{FF2B5EF4-FFF2-40B4-BE49-F238E27FC236}">
              <a16:creationId xmlns:a16="http://schemas.microsoft.com/office/drawing/2014/main" id="{10F540B8-0366-4275-B4AE-D06D9FFF7C5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249" name="PoljeZBesedilom 2">
          <a:extLst>
            <a:ext uri="{FF2B5EF4-FFF2-40B4-BE49-F238E27FC236}">
              <a16:creationId xmlns:a16="http://schemas.microsoft.com/office/drawing/2014/main" id="{C418E70F-1907-4C5A-8A8B-2013B00DED7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250" name="PoljeZBesedilom 2">
          <a:extLst>
            <a:ext uri="{FF2B5EF4-FFF2-40B4-BE49-F238E27FC236}">
              <a16:creationId xmlns:a16="http://schemas.microsoft.com/office/drawing/2014/main" id="{28254D56-D1CF-44F6-AAD9-CDA152BA128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251" name="PoljeZBesedilom 2">
          <a:extLst>
            <a:ext uri="{FF2B5EF4-FFF2-40B4-BE49-F238E27FC236}">
              <a16:creationId xmlns:a16="http://schemas.microsoft.com/office/drawing/2014/main" id="{53299834-2A54-4D19-9A1A-456B71DFE10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252" name="PoljeZBesedilom 2">
          <a:extLst>
            <a:ext uri="{FF2B5EF4-FFF2-40B4-BE49-F238E27FC236}">
              <a16:creationId xmlns:a16="http://schemas.microsoft.com/office/drawing/2014/main" id="{76DF7024-2ECC-433E-B7E3-76C2E6B3F73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253" name="PoljeZBesedilom 2">
          <a:extLst>
            <a:ext uri="{FF2B5EF4-FFF2-40B4-BE49-F238E27FC236}">
              <a16:creationId xmlns:a16="http://schemas.microsoft.com/office/drawing/2014/main" id="{88CD1AA0-2C26-4FF9-AC55-A636DB1D9AB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254" name="PoljeZBesedilom 5253">
          <a:extLst>
            <a:ext uri="{FF2B5EF4-FFF2-40B4-BE49-F238E27FC236}">
              <a16:creationId xmlns:a16="http://schemas.microsoft.com/office/drawing/2014/main" id="{C412A5CA-54B8-42B2-A007-B4F711A726A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255" name="PoljeZBesedilom 2">
          <a:extLst>
            <a:ext uri="{FF2B5EF4-FFF2-40B4-BE49-F238E27FC236}">
              <a16:creationId xmlns:a16="http://schemas.microsoft.com/office/drawing/2014/main" id="{7A3EE34B-D1A5-46BC-97AA-1ED00C656E8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256" name="PoljeZBesedilom 2">
          <a:extLst>
            <a:ext uri="{FF2B5EF4-FFF2-40B4-BE49-F238E27FC236}">
              <a16:creationId xmlns:a16="http://schemas.microsoft.com/office/drawing/2014/main" id="{606AC750-2483-45E6-A7E4-E4E6DAF0752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257" name="PoljeZBesedilom 2">
          <a:extLst>
            <a:ext uri="{FF2B5EF4-FFF2-40B4-BE49-F238E27FC236}">
              <a16:creationId xmlns:a16="http://schemas.microsoft.com/office/drawing/2014/main" id="{B0B8C559-E47C-4D8B-B3A3-A353AB62096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258" name="PoljeZBesedilom 2">
          <a:extLst>
            <a:ext uri="{FF2B5EF4-FFF2-40B4-BE49-F238E27FC236}">
              <a16:creationId xmlns:a16="http://schemas.microsoft.com/office/drawing/2014/main" id="{B6FDBC0F-E753-4F2D-99D6-11A8175E5F7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259" name="PoljeZBesedilom 2">
          <a:extLst>
            <a:ext uri="{FF2B5EF4-FFF2-40B4-BE49-F238E27FC236}">
              <a16:creationId xmlns:a16="http://schemas.microsoft.com/office/drawing/2014/main" id="{A62E3C9D-22CB-4148-92B5-B54F3FA8DC09}"/>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260" name="PoljeZBesedilom 5259">
          <a:extLst>
            <a:ext uri="{FF2B5EF4-FFF2-40B4-BE49-F238E27FC236}">
              <a16:creationId xmlns:a16="http://schemas.microsoft.com/office/drawing/2014/main" id="{2242FD84-DA3C-48D2-8171-8DC47F7C04E6}"/>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261" name="PoljeZBesedilom 2">
          <a:extLst>
            <a:ext uri="{FF2B5EF4-FFF2-40B4-BE49-F238E27FC236}">
              <a16:creationId xmlns:a16="http://schemas.microsoft.com/office/drawing/2014/main" id="{1C289BE9-666F-4B57-9212-9950BD77BBEA}"/>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262" name="PoljeZBesedilom 2">
          <a:extLst>
            <a:ext uri="{FF2B5EF4-FFF2-40B4-BE49-F238E27FC236}">
              <a16:creationId xmlns:a16="http://schemas.microsoft.com/office/drawing/2014/main" id="{51DEE2A4-5C2D-4C28-B6A5-1A1ECB8401D9}"/>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263" name="PoljeZBesedilom 2">
          <a:extLst>
            <a:ext uri="{FF2B5EF4-FFF2-40B4-BE49-F238E27FC236}">
              <a16:creationId xmlns:a16="http://schemas.microsoft.com/office/drawing/2014/main" id="{3D829652-FD71-405D-ACD4-B186A946B3AF}"/>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264" name="PoljeZBesedilom 2">
          <a:extLst>
            <a:ext uri="{FF2B5EF4-FFF2-40B4-BE49-F238E27FC236}">
              <a16:creationId xmlns:a16="http://schemas.microsoft.com/office/drawing/2014/main" id="{F91791AA-4EB3-49F8-BFF1-D30789CEC433}"/>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5265" name="PoljeZBesedilom 2">
          <a:extLst>
            <a:ext uri="{FF2B5EF4-FFF2-40B4-BE49-F238E27FC236}">
              <a16:creationId xmlns:a16="http://schemas.microsoft.com/office/drawing/2014/main" id="{322CB452-AE6B-4BE7-91B7-421D39B18E7E}"/>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5266" name="PoljeZBesedilom 5265">
          <a:extLst>
            <a:ext uri="{FF2B5EF4-FFF2-40B4-BE49-F238E27FC236}">
              <a16:creationId xmlns:a16="http://schemas.microsoft.com/office/drawing/2014/main" id="{E8DFADCC-A5A1-4E21-9312-0E63339DAE31}"/>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5267" name="PoljeZBesedilom 2">
          <a:extLst>
            <a:ext uri="{FF2B5EF4-FFF2-40B4-BE49-F238E27FC236}">
              <a16:creationId xmlns:a16="http://schemas.microsoft.com/office/drawing/2014/main" id="{4FAFDD82-A93C-4A96-B6BC-1795007C88C1}"/>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5268" name="PoljeZBesedilom 2">
          <a:extLst>
            <a:ext uri="{FF2B5EF4-FFF2-40B4-BE49-F238E27FC236}">
              <a16:creationId xmlns:a16="http://schemas.microsoft.com/office/drawing/2014/main" id="{55899CF4-44F9-41D4-973B-84E862CE771C}"/>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5269" name="PoljeZBesedilom 2">
          <a:extLst>
            <a:ext uri="{FF2B5EF4-FFF2-40B4-BE49-F238E27FC236}">
              <a16:creationId xmlns:a16="http://schemas.microsoft.com/office/drawing/2014/main" id="{14171B85-0743-4821-8A92-F7DD19933BF0}"/>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5270" name="PoljeZBesedilom 2">
          <a:extLst>
            <a:ext uri="{FF2B5EF4-FFF2-40B4-BE49-F238E27FC236}">
              <a16:creationId xmlns:a16="http://schemas.microsoft.com/office/drawing/2014/main" id="{2B185729-A747-494A-8B22-7E51BAE6AAE3}"/>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5271" name="PoljeZBesedilom 5270">
          <a:extLst>
            <a:ext uri="{FF2B5EF4-FFF2-40B4-BE49-F238E27FC236}">
              <a16:creationId xmlns:a16="http://schemas.microsoft.com/office/drawing/2014/main" id="{84028960-347F-42EE-9581-68F85BD9D1D0}"/>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5272" name="PoljeZBesedilom 2">
          <a:extLst>
            <a:ext uri="{FF2B5EF4-FFF2-40B4-BE49-F238E27FC236}">
              <a16:creationId xmlns:a16="http://schemas.microsoft.com/office/drawing/2014/main" id="{62AE4CF1-68AC-4538-9FD3-6629011106B9}"/>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5273" name="PoljeZBesedilom 2">
          <a:extLst>
            <a:ext uri="{FF2B5EF4-FFF2-40B4-BE49-F238E27FC236}">
              <a16:creationId xmlns:a16="http://schemas.microsoft.com/office/drawing/2014/main" id="{622D5D46-673F-4DE0-B0C0-898CF053457D}"/>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5274" name="PoljeZBesedilom 2">
          <a:extLst>
            <a:ext uri="{FF2B5EF4-FFF2-40B4-BE49-F238E27FC236}">
              <a16:creationId xmlns:a16="http://schemas.microsoft.com/office/drawing/2014/main" id="{EEF54B8A-999D-48DB-8E9A-A9CE55C3576E}"/>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5275" name="PoljeZBesedilom 2">
          <a:extLst>
            <a:ext uri="{FF2B5EF4-FFF2-40B4-BE49-F238E27FC236}">
              <a16:creationId xmlns:a16="http://schemas.microsoft.com/office/drawing/2014/main" id="{3932104A-E2B7-42CC-8692-370E566FC8AE}"/>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276" name="PoljeZBesedilom 2">
          <a:extLst>
            <a:ext uri="{FF2B5EF4-FFF2-40B4-BE49-F238E27FC236}">
              <a16:creationId xmlns:a16="http://schemas.microsoft.com/office/drawing/2014/main" id="{BD70B7CB-FE13-4008-8EA1-334FE2EF3D6F}"/>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277" name="PoljeZBesedilom 5276">
          <a:extLst>
            <a:ext uri="{FF2B5EF4-FFF2-40B4-BE49-F238E27FC236}">
              <a16:creationId xmlns:a16="http://schemas.microsoft.com/office/drawing/2014/main" id="{9C47CB0D-937B-42C4-B5EE-47B5FB53D48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278" name="PoljeZBesedilom 2">
          <a:extLst>
            <a:ext uri="{FF2B5EF4-FFF2-40B4-BE49-F238E27FC236}">
              <a16:creationId xmlns:a16="http://schemas.microsoft.com/office/drawing/2014/main" id="{F61D339E-88D0-4F7B-96F6-92D60A7FA6F4}"/>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279" name="PoljeZBesedilom 2">
          <a:extLst>
            <a:ext uri="{FF2B5EF4-FFF2-40B4-BE49-F238E27FC236}">
              <a16:creationId xmlns:a16="http://schemas.microsoft.com/office/drawing/2014/main" id="{140383F5-97AE-43B5-85AA-EAE6F49865A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280" name="PoljeZBesedilom 2">
          <a:extLst>
            <a:ext uri="{FF2B5EF4-FFF2-40B4-BE49-F238E27FC236}">
              <a16:creationId xmlns:a16="http://schemas.microsoft.com/office/drawing/2014/main" id="{B0D077B7-064A-4D15-9E40-79E0F6FE1EB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281" name="PoljeZBesedilom 2">
          <a:extLst>
            <a:ext uri="{FF2B5EF4-FFF2-40B4-BE49-F238E27FC236}">
              <a16:creationId xmlns:a16="http://schemas.microsoft.com/office/drawing/2014/main" id="{84290C1A-38BB-47D4-AD47-272C6380E2BB}"/>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282" name="PoljeZBesedilom 2">
          <a:extLst>
            <a:ext uri="{FF2B5EF4-FFF2-40B4-BE49-F238E27FC236}">
              <a16:creationId xmlns:a16="http://schemas.microsoft.com/office/drawing/2014/main" id="{7349ADB8-3CBB-4C1E-BB33-7FDED25C0A3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283" name="PoljeZBesedilom 5282">
          <a:extLst>
            <a:ext uri="{FF2B5EF4-FFF2-40B4-BE49-F238E27FC236}">
              <a16:creationId xmlns:a16="http://schemas.microsoft.com/office/drawing/2014/main" id="{5EAECE53-F838-4F94-AD2B-3C97EF287AFC}"/>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284" name="PoljeZBesedilom 2">
          <a:extLst>
            <a:ext uri="{FF2B5EF4-FFF2-40B4-BE49-F238E27FC236}">
              <a16:creationId xmlns:a16="http://schemas.microsoft.com/office/drawing/2014/main" id="{ABFB91BF-B7F6-41B8-9CE2-97CC00C90E71}"/>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285" name="PoljeZBesedilom 2">
          <a:extLst>
            <a:ext uri="{FF2B5EF4-FFF2-40B4-BE49-F238E27FC236}">
              <a16:creationId xmlns:a16="http://schemas.microsoft.com/office/drawing/2014/main" id="{91BAEC93-127C-4201-A8FA-2879AF57E3A7}"/>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286" name="PoljeZBesedilom 2">
          <a:extLst>
            <a:ext uri="{FF2B5EF4-FFF2-40B4-BE49-F238E27FC236}">
              <a16:creationId xmlns:a16="http://schemas.microsoft.com/office/drawing/2014/main" id="{8308CD2A-7CB9-4B01-A129-9C278269679E}"/>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287" name="PoljeZBesedilom 2">
          <a:extLst>
            <a:ext uri="{FF2B5EF4-FFF2-40B4-BE49-F238E27FC236}">
              <a16:creationId xmlns:a16="http://schemas.microsoft.com/office/drawing/2014/main" id="{6445F1FF-F596-4042-835B-DA84BD331EDE}"/>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288" name="PoljeZBesedilom 2">
          <a:extLst>
            <a:ext uri="{FF2B5EF4-FFF2-40B4-BE49-F238E27FC236}">
              <a16:creationId xmlns:a16="http://schemas.microsoft.com/office/drawing/2014/main" id="{B2CFCC6A-4139-415E-83E5-3121E7FA54D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289" name="PoljeZBesedilom 5288">
          <a:extLst>
            <a:ext uri="{FF2B5EF4-FFF2-40B4-BE49-F238E27FC236}">
              <a16:creationId xmlns:a16="http://schemas.microsoft.com/office/drawing/2014/main" id="{CA995331-E8CF-4EC7-A073-14403EB0FA1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290" name="PoljeZBesedilom 2">
          <a:extLst>
            <a:ext uri="{FF2B5EF4-FFF2-40B4-BE49-F238E27FC236}">
              <a16:creationId xmlns:a16="http://schemas.microsoft.com/office/drawing/2014/main" id="{BA100B4E-5DE1-4B8A-B248-28427B2B3C4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291" name="PoljeZBesedilom 2">
          <a:extLst>
            <a:ext uri="{FF2B5EF4-FFF2-40B4-BE49-F238E27FC236}">
              <a16:creationId xmlns:a16="http://schemas.microsoft.com/office/drawing/2014/main" id="{B82DC8FB-76AD-4484-880F-8E189E3318FF}"/>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292" name="PoljeZBesedilom 2">
          <a:extLst>
            <a:ext uri="{FF2B5EF4-FFF2-40B4-BE49-F238E27FC236}">
              <a16:creationId xmlns:a16="http://schemas.microsoft.com/office/drawing/2014/main" id="{68F26C3B-AFD7-446B-A60A-0C31EEF635FF}"/>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293" name="PoljeZBesedilom 2">
          <a:extLst>
            <a:ext uri="{FF2B5EF4-FFF2-40B4-BE49-F238E27FC236}">
              <a16:creationId xmlns:a16="http://schemas.microsoft.com/office/drawing/2014/main" id="{C00035C7-38A2-454A-9444-A2124BDDA44C}"/>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294" name="PoljeZBesedilom 2">
          <a:extLst>
            <a:ext uri="{FF2B5EF4-FFF2-40B4-BE49-F238E27FC236}">
              <a16:creationId xmlns:a16="http://schemas.microsoft.com/office/drawing/2014/main" id="{E2EA36E7-D263-41D7-B1A4-7BEAF11898A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295" name="PoljeZBesedilom 5294">
          <a:extLst>
            <a:ext uri="{FF2B5EF4-FFF2-40B4-BE49-F238E27FC236}">
              <a16:creationId xmlns:a16="http://schemas.microsoft.com/office/drawing/2014/main" id="{F84D83F5-13CC-4024-B70D-94C07EF1C4DB}"/>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296" name="PoljeZBesedilom 2">
          <a:extLst>
            <a:ext uri="{FF2B5EF4-FFF2-40B4-BE49-F238E27FC236}">
              <a16:creationId xmlns:a16="http://schemas.microsoft.com/office/drawing/2014/main" id="{CDFE5BB9-B4F1-46CE-AC89-E03174B63F1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297" name="PoljeZBesedilom 2">
          <a:extLst>
            <a:ext uri="{FF2B5EF4-FFF2-40B4-BE49-F238E27FC236}">
              <a16:creationId xmlns:a16="http://schemas.microsoft.com/office/drawing/2014/main" id="{826C6E97-05AD-4AB6-93A0-8EA4CDE3806C}"/>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298" name="PoljeZBesedilom 2">
          <a:extLst>
            <a:ext uri="{FF2B5EF4-FFF2-40B4-BE49-F238E27FC236}">
              <a16:creationId xmlns:a16="http://schemas.microsoft.com/office/drawing/2014/main" id="{B02A0CB8-B879-428F-8A16-26CA6BF3ECB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299" name="PoljeZBesedilom 2">
          <a:extLst>
            <a:ext uri="{FF2B5EF4-FFF2-40B4-BE49-F238E27FC236}">
              <a16:creationId xmlns:a16="http://schemas.microsoft.com/office/drawing/2014/main" id="{25551806-8803-48CE-BAC8-A955456BC90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300" name="PoljeZBesedilom 2">
          <a:extLst>
            <a:ext uri="{FF2B5EF4-FFF2-40B4-BE49-F238E27FC236}">
              <a16:creationId xmlns:a16="http://schemas.microsoft.com/office/drawing/2014/main" id="{4FED7654-59AB-4321-8DC8-3516E59DF79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301" name="PoljeZBesedilom 5300">
          <a:extLst>
            <a:ext uri="{FF2B5EF4-FFF2-40B4-BE49-F238E27FC236}">
              <a16:creationId xmlns:a16="http://schemas.microsoft.com/office/drawing/2014/main" id="{FD55F7C2-3961-4511-91A2-547B06821C97}"/>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302" name="PoljeZBesedilom 2">
          <a:extLst>
            <a:ext uri="{FF2B5EF4-FFF2-40B4-BE49-F238E27FC236}">
              <a16:creationId xmlns:a16="http://schemas.microsoft.com/office/drawing/2014/main" id="{A18C8CD0-2EAF-4494-B586-0A262392949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303" name="PoljeZBesedilom 2">
          <a:extLst>
            <a:ext uri="{FF2B5EF4-FFF2-40B4-BE49-F238E27FC236}">
              <a16:creationId xmlns:a16="http://schemas.microsoft.com/office/drawing/2014/main" id="{C48ACE41-8958-4BB2-ABDF-1485C73D354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304" name="PoljeZBesedilom 2">
          <a:extLst>
            <a:ext uri="{FF2B5EF4-FFF2-40B4-BE49-F238E27FC236}">
              <a16:creationId xmlns:a16="http://schemas.microsoft.com/office/drawing/2014/main" id="{2E3C45BB-9B35-4CCD-B750-C3814D179733}"/>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305" name="PoljeZBesedilom 2">
          <a:extLst>
            <a:ext uri="{FF2B5EF4-FFF2-40B4-BE49-F238E27FC236}">
              <a16:creationId xmlns:a16="http://schemas.microsoft.com/office/drawing/2014/main" id="{031D1516-0DEE-4859-8796-B6493B54AC0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306" name="PoljeZBesedilom 2">
          <a:extLst>
            <a:ext uri="{FF2B5EF4-FFF2-40B4-BE49-F238E27FC236}">
              <a16:creationId xmlns:a16="http://schemas.microsoft.com/office/drawing/2014/main" id="{6C0AD469-D471-4652-BC02-FA93D78BEE8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307" name="PoljeZBesedilom 5306">
          <a:extLst>
            <a:ext uri="{FF2B5EF4-FFF2-40B4-BE49-F238E27FC236}">
              <a16:creationId xmlns:a16="http://schemas.microsoft.com/office/drawing/2014/main" id="{68734B90-5D9B-4FAD-A321-0838ACA34E7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308" name="PoljeZBesedilom 2">
          <a:extLst>
            <a:ext uri="{FF2B5EF4-FFF2-40B4-BE49-F238E27FC236}">
              <a16:creationId xmlns:a16="http://schemas.microsoft.com/office/drawing/2014/main" id="{A8B88E31-7A59-4026-8C40-F5327647671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309" name="PoljeZBesedilom 2">
          <a:extLst>
            <a:ext uri="{FF2B5EF4-FFF2-40B4-BE49-F238E27FC236}">
              <a16:creationId xmlns:a16="http://schemas.microsoft.com/office/drawing/2014/main" id="{014234AA-A2DC-4942-92EF-5C177672BF0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310" name="PoljeZBesedilom 2">
          <a:extLst>
            <a:ext uri="{FF2B5EF4-FFF2-40B4-BE49-F238E27FC236}">
              <a16:creationId xmlns:a16="http://schemas.microsoft.com/office/drawing/2014/main" id="{54B7B4F1-38C2-4F8E-BDEE-BB9624FBD99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311" name="PoljeZBesedilom 2">
          <a:extLst>
            <a:ext uri="{FF2B5EF4-FFF2-40B4-BE49-F238E27FC236}">
              <a16:creationId xmlns:a16="http://schemas.microsoft.com/office/drawing/2014/main" id="{72FE6512-6579-4BB5-848E-7E14B8B1D2C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312" name="PoljeZBesedilom 2">
          <a:extLst>
            <a:ext uri="{FF2B5EF4-FFF2-40B4-BE49-F238E27FC236}">
              <a16:creationId xmlns:a16="http://schemas.microsoft.com/office/drawing/2014/main" id="{3189A23F-A91B-41F0-AF68-571DCF2EE6C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313" name="PoljeZBesedilom 5312">
          <a:extLst>
            <a:ext uri="{FF2B5EF4-FFF2-40B4-BE49-F238E27FC236}">
              <a16:creationId xmlns:a16="http://schemas.microsoft.com/office/drawing/2014/main" id="{4D485CBC-6ACC-4B3B-A096-5FC452F7E44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314" name="PoljeZBesedilom 2">
          <a:extLst>
            <a:ext uri="{FF2B5EF4-FFF2-40B4-BE49-F238E27FC236}">
              <a16:creationId xmlns:a16="http://schemas.microsoft.com/office/drawing/2014/main" id="{E1DA19B4-077F-4B73-B211-C064922D624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315" name="PoljeZBesedilom 2">
          <a:extLst>
            <a:ext uri="{FF2B5EF4-FFF2-40B4-BE49-F238E27FC236}">
              <a16:creationId xmlns:a16="http://schemas.microsoft.com/office/drawing/2014/main" id="{C8558B0D-D3FC-4190-8A17-B01C386CB2E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316" name="PoljeZBesedilom 2">
          <a:extLst>
            <a:ext uri="{FF2B5EF4-FFF2-40B4-BE49-F238E27FC236}">
              <a16:creationId xmlns:a16="http://schemas.microsoft.com/office/drawing/2014/main" id="{E243B4F7-570D-40EC-86EE-C9D3F0FA9F8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317" name="PoljeZBesedilom 2">
          <a:extLst>
            <a:ext uri="{FF2B5EF4-FFF2-40B4-BE49-F238E27FC236}">
              <a16:creationId xmlns:a16="http://schemas.microsoft.com/office/drawing/2014/main" id="{CDFDCB5D-22D7-4E5C-ABC6-F188E854465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318" name="PoljeZBesedilom 2">
          <a:extLst>
            <a:ext uri="{FF2B5EF4-FFF2-40B4-BE49-F238E27FC236}">
              <a16:creationId xmlns:a16="http://schemas.microsoft.com/office/drawing/2014/main" id="{55DC27A9-64E3-4419-A289-9FA8D8F2DF1E}"/>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319" name="PoljeZBesedilom 5318">
          <a:extLst>
            <a:ext uri="{FF2B5EF4-FFF2-40B4-BE49-F238E27FC236}">
              <a16:creationId xmlns:a16="http://schemas.microsoft.com/office/drawing/2014/main" id="{D3B92206-410B-42F8-BEFA-2676BA62DC5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320" name="PoljeZBesedilom 2">
          <a:extLst>
            <a:ext uri="{FF2B5EF4-FFF2-40B4-BE49-F238E27FC236}">
              <a16:creationId xmlns:a16="http://schemas.microsoft.com/office/drawing/2014/main" id="{8CC6DC71-9C32-47AD-A54E-C2629D64AEE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321" name="PoljeZBesedilom 2">
          <a:extLst>
            <a:ext uri="{FF2B5EF4-FFF2-40B4-BE49-F238E27FC236}">
              <a16:creationId xmlns:a16="http://schemas.microsoft.com/office/drawing/2014/main" id="{86A89FF8-2748-4C4A-AC54-404B59A1FFF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322" name="PoljeZBesedilom 2">
          <a:extLst>
            <a:ext uri="{FF2B5EF4-FFF2-40B4-BE49-F238E27FC236}">
              <a16:creationId xmlns:a16="http://schemas.microsoft.com/office/drawing/2014/main" id="{0584EAB6-E974-4E5C-8230-4D2646C3283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323" name="PoljeZBesedilom 2">
          <a:extLst>
            <a:ext uri="{FF2B5EF4-FFF2-40B4-BE49-F238E27FC236}">
              <a16:creationId xmlns:a16="http://schemas.microsoft.com/office/drawing/2014/main" id="{70539FC4-6F75-4304-AA1B-D8461F13265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324" name="PoljeZBesedilom 2">
          <a:extLst>
            <a:ext uri="{FF2B5EF4-FFF2-40B4-BE49-F238E27FC236}">
              <a16:creationId xmlns:a16="http://schemas.microsoft.com/office/drawing/2014/main" id="{AEF3BB96-F080-4D20-92AC-B10EA75E187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325" name="PoljeZBesedilom 5324">
          <a:extLst>
            <a:ext uri="{FF2B5EF4-FFF2-40B4-BE49-F238E27FC236}">
              <a16:creationId xmlns:a16="http://schemas.microsoft.com/office/drawing/2014/main" id="{372F48FF-E24B-4F70-913A-2F96FB8E5E66}"/>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326" name="PoljeZBesedilom 2">
          <a:extLst>
            <a:ext uri="{FF2B5EF4-FFF2-40B4-BE49-F238E27FC236}">
              <a16:creationId xmlns:a16="http://schemas.microsoft.com/office/drawing/2014/main" id="{FDB84DC6-4F4E-4B67-A558-628483707EB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327" name="PoljeZBesedilom 2">
          <a:extLst>
            <a:ext uri="{FF2B5EF4-FFF2-40B4-BE49-F238E27FC236}">
              <a16:creationId xmlns:a16="http://schemas.microsoft.com/office/drawing/2014/main" id="{A0882C12-9C73-4CC3-9A53-D567F801198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328" name="PoljeZBesedilom 2">
          <a:extLst>
            <a:ext uri="{FF2B5EF4-FFF2-40B4-BE49-F238E27FC236}">
              <a16:creationId xmlns:a16="http://schemas.microsoft.com/office/drawing/2014/main" id="{BF63CA2E-C797-40B3-8F72-D487E36C239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329" name="PoljeZBesedilom 2">
          <a:extLst>
            <a:ext uri="{FF2B5EF4-FFF2-40B4-BE49-F238E27FC236}">
              <a16:creationId xmlns:a16="http://schemas.microsoft.com/office/drawing/2014/main" id="{909856C9-55CA-41FE-87D5-B9986135A1A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330" name="PoljeZBesedilom 5329">
          <a:extLst>
            <a:ext uri="{FF2B5EF4-FFF2-40B4-BE49-F238E27FC236}">
              <a16:creationId xmlns:a16="http://schemas.microsoft.com/office/drawing/2014/main" id="{4FCDD4CD-0361-4DD8-AC78-F438CAA10BD0}"/>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331" name="PoljeZBesedilom 2">
          <a:extLst>
            <a:ext uri="{FF2B5EF4-FFF2-40B4-BE49-F238E27FC236}">
              <a16:creationId xmlns:a16="http://schemas.microsoft.com/office/drawing/2014/main" id="{55F2B922-81F9-43A9-ABAB-39A521827453}"/>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332" name="PoljeZBesedilom 2">
          <a:extLst>
            <a:ext uri="{FF2B5EF4-FFF2-40B4-BE49-F238E27FC236}">
              <a16:creationId xmlns:a16="http://schemas.microsoft.com/office/drawing/2014/main" id="{1903CFF0-FF5C-41AB-94C3-C137379DEE75}"/>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333" name="PoljeZBesedilom 2">
          <a:extLst>
            <a:ext uri="{FF2B5EF4-FFF2-40B4-BE49-F238E27FC236}">
              <a16:creationId xmlns:a16="http://schemas.microsoft.com/office/drawing/2014/main" id="{49336A50-E0C6-4B1C-A61C-0FC9166AC0E3}"/>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334" name="PoljeZBesedilom 2">
          <a:extLst>
            <a:ext uri="{FF2B5EF4-FFF2-40B4-BE49-F238E27FC236}">
              <a16:creationId xmlns:a16="http://schemas.microsoft.com/office/drawing/2014/main" id="{0DC540FE-F558-4213-B7AB-4CA0D44FB8CE}"/>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335" name="PoljeZBesedilom 2">
          <a:extLst>
            <a:ext uri="{FF2B5EF4-FFF2-40B4-BE49-F238E27FC236}">
              <a16:creationId xmlns:a16="http://schemas.microsoft.com/office/drawing/2014/main" id="{E7DCD31A-96DD-44BE-B22B-D7EBB474F6D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336" name="PoljeZBesedilom 5335">
          <a:extLst>
            <a:ext uri="{FF2B5EF4-FFF2-40B4-BE49-F238E27FC236}">
              <a16:creationId xmlns:a16="http://schemas.microsoft.com/office/drawing/2014/main" id="{E4A43366-B9AF-4DE8-BE54-56242BE15399}"/>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337" name="PoljeZBesedilom 2">
          <a:extLst>
            <a:ext uri="{FF2B5EF4-FFF2-40B4-BE49-F238E27FC236}">
              <a16:creationId xmlns:a16="http://schemas.microsoft.com/office/drawing/2014/main" id="{34233C50-6E33-48F2-A708-3DF76CB54B97}"/>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338" name="PoljeZBesedilom 2">
          <a:extLst>
            <a:ext uri="{FF2B5EF4-FFF2-40B4-BE49-F238E27FC236}">
              <a16:creationId xmlns:a16="http://schemas.microsoft.com/office/drawing/2014/main" id="{1358C179-2BDC-4C7F-98AE-1F386C4E9AC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339" name="PoljeZBesedilom 2">
          <a:extLst>
            <a:ext uri="{FF2B5EF4-FFF2-40B4-BE49-F238E27FC236}">
              <a16:creationId xmlns:a16="http://schemas.microsoft.com/office/drawing/2014/main" id="{87A3EAF5-F352-4743-8D48-9546F65BA1E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340" name="PoljeZBesedilom 2">
          <a:extLst>
            <a:ext uri="{FF2B5EF4-FFF2-40B4-BE49-F238E27FC236}">
              <a16:creationId xmlns:a16="http://schemas.microsoft.com/office/drawing/2014/main" id="{7568030A-E865-4642-97E8-EACF76E2F7D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341" name="PoljeZBesedilom 2">
          <a:extLst>
            <a:ext uri="{FF2B5EF4-FFF2-40B4-BE49-F238E27FC236}">
              <a16:creationId xmlns:a16="http://schemas.microsoft.com/office/drawing/2014/main" id="{8099E47B-8CB3-483F-BDD8-9B7E65588C7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342" name="PoljeZBesedilom 5341">
          <a:extLst>
            <a:ext uri="{FF2B5EF4-FFF2-40B4-BE49-F238E27FC236}">
              <a16:creationId xmlns:a16="http://schemas.microsoft.com/office/drawing/2014/main" id="{EF8F9BBE-AF86-438F-9475-0C6AF125053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343" name="PoljeZBesedilom 2">
          <a:extLst>
            <a:ext uri="{FF2B5EF4-FFF2-40B4-BE49-F238E27FC236}">
              <a16:creationId xmlns:a16="http://schemas.microsoft.com/office/drawing/2014/main" id="{B55E94A9-4727-4227-BFD2-42A77C7C973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344" name="PoljeZBesedilom 2">
          <a:extLst>
            <a:ext uri="{FF2B5EF4-FFF2-40B4-BE49-F238E27FC236}">
              <a16:creationId xmlns:a16="http://schemas.microsoft.com/office/drawing/2014/main" id="{6E56EA8B-BE22-44A6-AE10-81D8E3FF8A6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345" name="PoljeZBesedilom 2">
          <a:extLst>
            <a:ext uri="{FF2B5EF4-FFF2-40B4-BE49-F238E27FC236}">
              <a16:creationId xmlns:a16="http://schemas.microsoft.com/office/drawing/2014/main" id="{A2C97B44-808E-4B02-8B07-624C55872ECC}"/>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346" name="PoljeZBesedilom 2">
          <a:extLst>
            <a:ext uri="{FF2B5EF4-FFF2-40B4-BE49-F238E27FC236}">
              <a16:creationId xmlns:a16="http://schemas.microsoft.com/office/drawing/2014/main" id="{134E7C2D-03A8-40D1-9AD7-A60D07282E4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347" name="PoljeZBesedilom 2">
          <a:extLst>
            <a:ext uri="{FF2B5EF4-FFF2-40B4-BE49-F238E27FC236}">
              <a16:creationId xmlns:a16="http://schemas.microsoft.com/office/drawing/2014/main" id="{173BFB00-A175-42B1-8941-EBEAC05E0AA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348" name="PoljeZBesedilom 5347">
          <a:extLst>
            <a:ext uri="{FF2B5EF4-FFF2-40B4-BE49-F238E27FC236}">
              <a16:creationId xmlns:a16="http://schemas.microsoft.com/office/drawing/2014/main" id="{ABEBB870-60AF-41CD-AAF7-E6029513D23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349" name="PoljeZBesedilom 2">
          <a:extLst>
            <a:ext uri="{FF2B5EF4-FFF2-40B4-BE49-F238E27FC236}">
              <a16:creationId xmlns:a16="http://schemas.microsoft.com/office/drawing/2014/main" id="{5CEB775B-621E-4231-94CD-30D9C3D3646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350" name="PoljeZBesedilom 2">
          <a:extLst>
            <a:ext uri="{FF2B5EF4-FFF2-40B4-BE49-F238E27FC236}">
              <a16:creationId xmlns:a16="http://schemas.microsoft.com/office/drawing/2014/main" id="{7F33813F-DB27-40ED-806C-366083A9E21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351" name="PoljeZBesedilom 2">
          <a:extLst>
            <a:ext uri="{FF2B5EF4-FFF2-40B4-BE49-F238E27FC236}">
              <a16:creationId xmlns:a16="http://schemas.microsoft.com/office/drawing/2014/main" id="{FAADE696-62AA-477B-8211-C8D77DF7672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352" name="PoljeZBesedilom 2">
          <a:extLst>
            <a:ext uri="{FF2B5EF4-FFF2-40B4-BE49-F238E27FC236}">
              <a16:creationId xmlns:a16="http://schemas.microsoft.com/office/drawing/2014/main" id="{0ABEBD34-03D6-4BDF-BFD9-FF91C4A079D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353" name="PoljeZBesedilom 2">
          <a:extLst>
            <a:ext uri="{FF2B5EF4-FFF2-40B4-BE49-F238E27FC236}">
              <a16:creationId xmlns:a16="http://schemas.microsoft.com/office/drawing/2014/main" id="{EC301EA2-A95C-495B-A675-1B044601E7F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354" name="PoljeZBesedilom 5353">
          <a:extLst>
            <a:ext uri="{FF2B5EF4-FFF2-40B4-BE49-F238E27FC236}">
              <a16:creationId xmlns:a16="http://schemas.microsoft.com/office/drawing/2014/main" id="{A20E9C61-F96C-4E81-9AFA-579C239DC0A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355" name="PoljeZBesedilom 2">
          <a:extLst>
            <a:ext uri="{FF2B5EF4-FFF2-40B4-BE49-F238E27FC236}">
              <a16:creationId xmlns:a16="http://schemas.microsoft.com/office/drawing/2014/main" id="{D94CE7E9-F107-469C-B301-7F523D606C7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356" name="PoljeZBesedilom 2">
          <a:extLst>
            <a:ext uri="{FF2B5EF4-FFF2-40B4-BE49-F238E27FC236}">
              <a16:creationId xmlns:a16="http://schemas.microsoft.com/office/drawing/2014/main" id="{6C23F73D-8B61-4835-8821-3A2E2F7A238E}"/>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357" name="PoljeZBesedilom 2">
          <a:extLst>
            <a:ext uri="{FF2B5EF4-FFF2-40B4-BE49-F238E27FC236}">
              <a16:creationId xmlns:a16="http://schemas.microsoft.com/office/drawing/2014/main" id="{AC5C18D4-285A-4405-ACBB-9B6D8D08876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358" name="PoljeZBesedilom 2">
          <a:extLst>
            <a:ext uri="{FF2B5EF4-FFF2-40B4-BE49-F238E27FC236}">
              <a16:creationId xmlns:a16="http://schemas.microsoft.com/office/drawing/2014/main" id="{12661404-99DC-403F-95A2-FF44D7751AE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359" name="PoljeZBesedilom 2">
          <a:extLst>
            <a:ext uri="{FF2B5EF4-FFF2-40B4-BE49-F238E27FC236}">
              <a16:creationId xmlns:a16="http://schemas.microsoft.com/office/drawing/2014/main" id="{451ECDA3-F56E-4651-8FAF-373DED0B97D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360" name="PoljeZBesedilom 5359">
          <a:extLst>
            <a:ext uri="{FF2B5EF4-FFF2-40B4-BE49-F238E27FC236}">
              <a16:creationId xmlns:a16="http://schemas.microsoft.com/office/drawing/2014/main" id="{EE29CAA2-ACED-4EFF-B759-4E7D0FEEAE0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361" name="PoljeZBesedilom 2">
          <a:extLst>
            <a:ext uri="{FF2B5EF4-FFF2-40B4-BE49-F238E27FC236}">
              <a16:creationId xmlns:a16="http://schemas.microsoft.com/office/drawing/2014/main" id="{65F5954A-22F8-4C35-952C-8BEDE0979DF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362" name="PoljeZBesedilom 2">
          <a:extLst>
            <a:ext uri="{FF2B5EF4-FFF2-40B4-BE49-F238E27FC236}">
              <a16:creationId xmlns:a16="http://schemas.microsoft.com/office/drawing/2014/main" id="{BD21B5F6-C03C-4DE8-8594-42A2973D433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363" name="PoljeZBesedilom 2">
          <a:extLst>
            <a:ext uri="{FF2B5EF4-FFF2-40B4-BE49-F238E27FC236}">
              <a16:creationId xmlns:a16="http://schemas.microsoft.com/office/drawing/2014/main" id="{104D0D34-078C-4C36-85E7-80F1A40ED21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364" name="PoljeZBesedilom 2">
          <a:extLst>
            <a:ext uri="{FF2B5EF4-FFF2-40B4-BE49-F238E27FC236}">
              <a16:creationId xmlns:a16="http://schemas.microsoft.com/office/drawing/2014/main" id="{74469C67-3546-4E7E-A262-23C82D27559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365" name="PoljeZBesedilom 5364">
          <a:extLst>
            <a:ext uri="{FF2B5EF4-FFF2-40B4-BE49-F238E27FC236}">
              <a16:creationId xmlns:a16="http://schemas.microsoft.com/office/drawing/2014/main" id="{4DA6644A-6495-4429-9DB7-F3117A8DCA8F}"/>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366" name="PoljeZBesedilom 2">
          <a:extLst>
            <a:ext uri="{FF2B5EF4-FFF2-40B4-BE49-F238E27FC236}">
              <a16:creationId xmlns:a16="http://schemas.microsoft.com/office/drawing/2014/main" id="{A23157C0-7454-4ECD-A7BD-47E01E4746CD}"/>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367" name="PoljeZBesedilom 2">
          <a:extLst>
            <a:ext uri="{FF2B5EF4-FFF2-40B4-BE49-F238E27FC236}">
              <a16:creationId xmlns:a16="http://schemas.microsoft.com/office/drawing/2014/main" id="{F76BAAD4-A06B-4348-B20F-778C5D6E47C1}"/>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368" name="PoljeZBesedilom 2">
          <a:extLst>
            <a:ext uri="{FF2B5EF4-FFF2-40B4-BE49-F238E27FC236}">
              <a16:creationId xmlns:a16="http://schemas.microsoft.com/office/drawing/2014/main" id="{F5ED544F-645D-4F38-BC22-AC31DEFABB43}"/>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369" name="PoljeZBesedilom 2">
          <a:extLst>
            <a:ext uri="{FF2B5EF4-FFF2-40B4-BE49-F238E27FC236}">
              <a16:creationId xmlns:a16="http://schemas.microsoft.com/office/drawing/2014/main" id="{16AE6693-F51A-4F45-896E-F5539133CF85}"/>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370" name="PoljeZBesedilom 2">
          <a:extLst>
            <a:ext uri="{FF2B5EF4-FFF2-40B4-BE49-F238E27FC236}">
              <a16:creationId xmlns:a16="http://schemas.microsoft.com/office/drawing/2014/main" id="{B0C6D26E-0962-46B3-98FE-C135BD38BE3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371" name="PoljeZBesedilom 5370">
          <a:extLst>
            <a:ext uri="{FF2B5EF4-FFF2-40B4-BE49-F238E27FC236}">
              <a16:creationId xmlns:a16="http://schemas.microsoft.com/office/drawing/2014/main" id="{3027F0D0-0349-440A-B8B8-81D890726A0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372" name="PoljeZBesedilom 2">
          <a:extLst>
            <a:ext uri="{FF2B5EF4-FFF2-40B4-BE49-F238E27FC236}">
              <a16:creationId xmlns:a16="http://schemas.microsoft.com/office/drawing/2014/main" id="{2CAA75DD-4A13-490E-95F0-67B759C701B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373" name="PoljeZBesedilom 2">
          <a:extLst>
            <a:ext uri="{FF2B5EF4-FFF2-40B4-BE49-F238E27FC236}">
              <a16:creationId xmlns:a16="http://schemas.microsoft.com/office/drawing/2014/main" id="{BBD8CBAD-09A3-4941-A02F-62E62DF07F1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374" name="PoljeZBesedilom 2">
          <a:extLst>
            <a:ext uri="{FF2B5EF4-FFF2-40B4-BE49-F238E27FC236}">
              <a16:creationId xmlns:a16="http://schemas.microsoft.com/office/drawing/2014/main" id="{ADE427D6-964C-4023-9033-7AE46057408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375" name="PoljeZBesedilom 2">
          <a:extLst>
            <a:ext uri="{FF2B5EF4-FFF2-40B4-BE49-F238E27FC236}">
              <a16:creationId xmlns:a16="http://schemas.microsoft.com/office/drawing/2014/main" id="{8FCD4805-9FD3-4DD5-A3A4-440C6D2F9E6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376" name="PoljeZBesedilom 2">
          <a:extLst>
            <a:ext uri="{FF2B5EF4-FFF2-40B4-BE49-F238E27FC236}">
              <a16:creationId xmlns:a16="http://schemas.microsoft.com/office/drawing/2014/main" id="{4755C8CC-7E50-4C0E-986A-2C7F2932D36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377" name="PoljeZBesedilom 5376">
          <a:extLst>
            <a:ext uri="{FF2B5EF4-FFF2-40B4-BE49-F238E27FC236}">
              <a16:creationId xmlns:a16="http://schemas.microsoft.com/office/drawing/2014/main" id="{FC71F2B7-385C-409C-96C4-FF74D48AFC8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378" name="PoljeZBesedilom 2">
          <a:extLst>
            <a:ext uri="{FF2B5EF4-FFF2-40B4-BE49-F238E27FC236}">
              <a16:creationId xmlns:a16="http://schemas.microsoft.com/office/drawing/2014/main" id="{02089149-F803-4F12-9A04-0E139C39256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379" name="PoljeZBesedilom 2">
          <a:extLst>
            <a:ext uri="{FF2B5EF4-FFF2-40B4-BE49-F238E27FC236}">
              <a16:creationId xmlns:a16="http://schemas.microsoft.com/office/drawing/2014/main" id="{E8856688-6477-4376-8AAF-C9C03368720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380" name="PoljeZBesedilom 2">
          <a:extLst>
            <a:ext uri="{FF2B5EF4-FFF2-40B4-BE49-F238E27FC236}">
              <a16:creationId xmlns:a16="http://schemas.microsoft.com/office/drawing/2014/main" id="{658E8B03-B0E7-4D2D-9B49-F2607A70DE3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381" name="PoljeZBesedilom 2">
          <a:extLst>
            <a:ext uri="{FF2B5EF4-FFF2-40B4-BE49-F238E27FC236}">
              <a16:creationId xmlns:a16="http://schemas.microsoft.com/office/drawing/2014/main" id="{6C9AA77D-7F9C-4C97-9AE9-E75BBEAD942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382" name="PoljeZBesedilom 2">
          <a:extLst>
            <a:ext uri="{FF2B5EF4-FFF2-40B4-BE49-F238E27FC236}">
              <a16:creationId xmlns:a16="http://schemas.microsoft.com/office/drawing/2014/main" id="{1D4F561B-9B37-4C98-85E9-09D60084A9A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383" name="PoljeZBesedilom 5382">
          <a:extLst>
            <a:ext uri="{FF2B5EF4-FFF2-40B4-BE49-F238E27FC236}">
              <a16:creationId xmlns:a16="http://schemas.microsoft.com/office/drawing/2014/main" id="{958C469E-EF6E-42CA-AF00-25477CA6678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384" name="PoljeZBesedilom 2">
          <a:extLst>
            <a:ext uri="{FF2B5EF4-FFF2-40B4-BE49-F238E27FC236}">
              <a16:creationId xmlns:a16="http://schemas.microsoft.com/office/drawing/2014/main" id="{338BEDCB-E6F5-4742-A6FA-50A376BE47B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385" name="PoljeZBesedilom 2">
          <a:extLst>
            <a:ext uri="{FF2B5EF4-FFF2-40B4-BE49-F238E27FC236}">
              <a16:creationId xmlns:a16="http://schemas.microsoft.com/office/drawing/2014/main" id="{7F05D473-BF5F-4787-A0C6-0B48A8A0DF7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386" name="PoljeZBesedilom 2">
          <a:extLst>
            <a:ext uri="{FF2B5EF4-FFF2-40B4-BE49-F238E27FC236}">
              <a16:creationId xmlns:a16="http://schemas.microsoft.com/office/drawing/2014/main" id="{7BB16CC1-91EA-472A-8442-0E15C93D29A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387" name="PoljeZBesedilom 2">
          <a:extLst>
            <a:ext uri="{FF2B5EF4-FFF2-40B4-BE49-F238E27FC236}">
              <a16:creationId xmlns:a16="http://schemas.microsoft.com/office/drawing/2014/main" id="{10A656C0-C8EA-4510-86B9-969435D5D2A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388" name="PoljeZBesedilom 2">
          <a:extLst>
            <a:ext uri="{FF2B5EF4-FFF2-40B4-BE49-F238E27FC236}">
              <a16:creationId xmlns:a16="http://schemas.microsoft.com/office/drawing/2014/main" id="{AE2A6338-6618-4B64-9A5A-A8217DE83F8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389" name="PoljeZBesedilom 5388">
          <a:extLst>
            <a:ext uri="{FF2B5EF4-FFF2-40B4-BE49-F238E27FC236}">
              <a16:creationId xmlns:a16="http://schemas.microsoft.com/office/drawing/2014/main" id="{87A3E04D-7BD4-437B-804B-FFBB7D610C8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390" name="PoljeZBesedilom 2">
          <a:extLst>
            <a:ext uri="{FF2B5EF4-FFF2-40B4-BE49-F238E27FC236}">
              <a16:creationId xmlns:a16="http://schemas.microsoft.com/office/drawing/2014/main" id="{674573D7-D5D3-4D8B-A101-5C79A7FED4D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391" name="PoljeZBesedilom 2">
          <a:extLst>
            <a:ext uri="{FF2B5EF4-FFF2-40B4-BE49-F238E27FC236}">
              <a16:creationId xmlns:a16="http://schemas.microsoft.com/office/drawing/2014/main" id="{F5D6C17A-96EE-4EE3-AF73-438743482A9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392" name="PoljeZBesedilom 2">
          <a:extLst>
            <a:ext uri="{FF2B5EF4-FFF2-40B4-BE49-F238E27FC236}">
              <a16:creationId xmlns:a16="http://schemas.microsoft.com/office/drawing/2014/main" id="{457D42AF-4C44-4EAF-9B97-EA39B6674CA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393" name="PoljeZBesedilom 2">
          <a:extLst>
            <a:ext uri="{FF2B5EF4-FFF2-40B4-BE49-F238E27FC236}">
              <a16:creationId xmlns:a16="http://schemas.microsoft.com/office/drawing/2014/main" id="{D267A66C-7ECF-4EB3-A438-12CA80508B5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394" name="PoljeZBesedilom 2">
          <a:extLst>
            <a:ext uri="{FF2B5EF4-FFF2-40B4-BE49-F238E27FC236}">
              <a16:creationId xmlns:a16="http://schemas.microsoft.com/office/drawing/2014/main" id="{5800B7E5-2402-4174-A8AD-B479F1566FB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395" name="PoljeZBesedilom 5394">
          <a:extLst>
            <a:ext uri="{FF2B5EF4-FFF2-40B4-BE49-F238E27FC236}">
              <a16:creationId xmlns:a16="http://schemas.microsoft.com/office/drawing/2014/main" id="{152ADB91-F9D2-435C-A350-2F675201E9A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396" name="PoljeZBesedilom 2">
          <a:extLst>
            <a:ext uri="{FF2B5EF4-FFF2-40B4-BE49-F238E27FC236}">
              <a16:creationId xmlns:a16="http://schemas.microsoft.com/office/drawing/2014/main" id="{CFE3134C-9B9B-47B1-9855-5E971049B40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397" name="PoljeZBesedilom 2">
          <a:extLst>
            <a:ext uri="{FF2B5EF4-FFF2-40B4-BE49-F238E27FC236}">
              <a16:creationId xmlns:a16="http://schemas.microsoft.com/office/drawing/2014/main" id="{D23486C0-895F-41E1-9C91-787AC6CD657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398" name="PoljeZBesedilom 2">
          <a:extLst>
            <a:ext uri="{FF2B5EF4-FFF2-40B4-BE49-F238E27FC236}">
              <a16:creationId xmlns:a16="http://schemas.microsoft.com/office/drawing/2014/main" id="{96E6C9E3-7DB1-41DB-B69D-F61AEDCC850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399" name="PoljeZBesedilom 2">
          <a:extLst>
            <a:ext uri="{FF2B5EF4-FFF2-40B4-BE49-F238E27FC236}">
              <a16:creationId xmlns:a16="http://schemas.microsoft.com/office/drawing/2014/main" id="{E53937BF-59EC-40EC-9BF3-4E25C08F1B5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400" name="PoljeZBesedilom 2">
          <a:extLst>
            <a:ext uri="{FF2B5EF4-FFF2-40B4-BE49-F238E27FC236}">
              <a16:creationId xmlns:a16="http://schemas.microsoft.com/office/drawing/2014/main" id="{42674F83-6BFD-4BA0-A527-DEB9756CEC1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401" name="PoljeZBesedilom 5400">
          <a:extLst>
            <a:ext uri="{FF2B5EF4-FFF2-40B4-BE49-F238E27FC236}">
              <a16:creationId xmlns:a16="http://schemas.microsoft.com/office/drawing/2014/main" id="{D8C40A96-DD88-44EB-9BF1-44E11607D95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402" name="PoljeZBesedilom 2">
          <a:extLst>
            <a:ext uri="{FF2B5EF4-FFF2-40B4-BE49-F238E27FC236}">
              <a16:creationId xmlns:a16="http://schemas.microsoft.com/office/drawing/2014/main" id="{5F6358E9-4E88-475B-8FFE-E363F942FCD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403" name="PoljeZBesedilom 2">
          <a:extLst>
            <a:ext uri="{FF2B5EF4-FFF2-40B4-BE49-F238E27FC236}">
              <a16:creationId xmlns:a16="http://schemas.microsoft.com/office/drawing/2014/main" id="{0455F5B1-9B00-4E3A-981A-29DF093C6B7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404" name="PoljeZBesedilom 2">
          <a:extLst>
            <a:ext uri="{FF2B5EF4-FFF2-40B4-BE49-F238E27FC236}">
              <a16:creationId xmlns:a16="http://schemas.microsoft.com/office/drawing/2014/main" id="{26366DAE-E243-45C1-8AD4-D0192E1089C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405" name="PoljeZBesedilom 2">
          <a:extLst>
            <a:ext uri="{FF2B5EF4-FFF2-40B4-BE49-F238E27FC236}">
              <a16:creationId xmlns:a16="http://schemas.microsoft.com/office/drawing/2014/main" id="{C32A6209-EAF3-4A73-B8E2-6E72E7CD1D5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406" name="PoljeZBesedilom 2">
          <a:extLst>
            <a:ext uri="{FF2B5EF4-FFF2-40B4-BE49-F238E27FC236}">
              <a16:creationId xmlns:a16="http://schemas.microsoft.com/office/drawing/2014/main" id="{BDE6733E-9575-4218-9BC1-419DE8DF5AB2}"/>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407" name="PoljeZBesedilom 5406">
          <a:extLst>
            <a:ext uri="{FF2B5EF4-FFF2-40B4-BE49-F238E27FC236}">
              <a16:creationId xmlns:a16="http://schemas.microsoft.com/office/drawing/2014/main" id="{B5B815B3-16C2-4E9C-992A-1F4FA9821984}"/>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408" name="PoljeZBesedilom 2">
          <a:extLst>
            <a:ext uri="{FF2B5EF4-FFF2-40B4-BE49-F238E27FC236}">
              <a16:creationId xmlns:a16="http://schemas.microsoft.com/office/drawing/2014/main" id="{4B12D168-41EB-4561-B19E-65E9B9B623B9}"/>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409" name="PoljeZBesedilom 2">
          <a:extLst>
            <a:ext uri="{FF2B5EF4-FFF2-40B4-BE49-F238E27FC236}">
              <a16:creationId xmlns:a16="http://schemas.microsoft.com/office/drawing/2014/main" id="{C2DDA702-6517-4D3E-8139-D15A6F51630C}"/>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410" name="PoljeZBesedilom 2">
          <a:extLst>
            <a:ext uri="{FF2B5EF4-FFF2-40B4-BE49-F238E27FC236}">
              <a16:creationId xmlns:a16="http://schemas.microsoft.com/office/drawing/2014/main" id="{F26A7AD5-4581-43E7-AADE-B3D8094E517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411" name="PoljeZBesedilom 2">
          <a:extLst>
            <a:ext uri="{FF2B5EF4-FFF2-40B4-BE49-F238E27FC236}">
              <a16:creationId xmlns:a16="http://schemas.microsoft.com/office/drawing/2014/main" id="{8E81CFB9-0F90-483A-ABE0-FA797A4B108F}"/>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412" name="PoljeZBesedilom 2">
          <a:extLst>
            <a:ext uri="{FF2B5EF4-FFF2-40B4-BE49-F238E27FC236}">
              <a16:creationId xmlns:a16="http://schemas.microsoft.com/office/drawing/2014/main" id="{C110B236-616B-4A8C-9631-628545DA65D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413" name="PoljeZBesedilom 5412">
          <a:extLst>
            <a:ext uri="{FF2B5EF4-FFF2-40B4-BE49-F238E27FC236}">
              <a16:creationId xmlns:a16="http://schemas.microsoft.com/office/drawing/2014/main" id="{226BAD43-EF8A-4D45-A7E9-E56EF7F6AEF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414" name="PoljeZBesedilom 2">
          <a:extLst>
            <a:ext uri="{FF2B5EF4-FFF2-40B4-BE49-F238E27FC236}">
              <a16:creationId xmlns:a16="http://schemas.microsoft.com/office/drawing/2014/main" id="{3658AC95-E662-4B1B-B3E0-B670675EF63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415" name="PoljeZBesedilom 2">
          <a:extLst>
            <a:ext uri="{FF2B5EF4-FFF2-40B4-BE49-F238E27FC236}">
              <a16:creationId xmlns:a16="http://schemas.microsoft.com/office/drawing/2014/main" id="{1B9C9D3D-C869-4708-8112-2A281A80F19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416" name="PoljeZBesedilom 2">
          <a:extLst>
            <a:ext uri="{FF2B5EF4-FFF2-40B4-BE49-F238E27FC236}">
              <a16:creationId xmlns:a16="http://schemas.microsoft.com/office/drawing/2014/main" id="{B88E2F59-EC9D-48DF-AD59-8E068E19C90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417" name="PoljeZBesedilom 2">
          <a:extLst>
            <a:ext uri="{FF2B5EF4-FFF2-40B4-BE49-F238E27FC236}">
              <a16:creationId xmlns:a16="http://schemas.microsoft.com/office/drawing/2014/main" id="{A38C4625-13F0-45E2-B441-62D3606DA56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418" name="PoljeZBesedilom 2">
          <a:extLst>
            <a:ext uri="{FF2B5EF4-FFF2-40B4-BE49-F238E27FC236}">
              <a16:creationId xmlns:a16="http://schemas.microsoft.com/office/drawing/2014/main" id="{3657820C-B7DF-42D9-A92A-C1516B8F518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419" name="PoljeZBesedilom 5418">
          <a:extLst>
            <a:ext uri="{FF2B5EF4-FFF2-40B4-BE49-F238E27FC236}">
              <a16:creationId xmlns:a16="http://schemas.microsoft.com/office/drawing/2014/main" id="{62B7C01D-E8AA-4FC5-887F-19F0A4AB134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420" name="PoljeZBesedilom 2">
          <a:extLst>
            <a:ext uri="{FF2B5EF4-FFF2-40B4-BE49-F238E27FC236}">
              <a16:creationId xmlns:a16="http://schemas.microsoft.com/office/drawing/2014/main" id="{A7AEEA89-1CE7-4612-883D-5BE9EC7C763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421" name="PoljeZBesedilom 2">
          <a:extLst>
            <a:ext uri="{FF2B5EF4-FFF2-40B4-BE49-F238E27FC236}">
              <a16:creationId xmlns:a16="http://schemas.microsoft.com/office/drawing/2014/main" id="{1BDF4851-086B-4607-BF3C-B25BFC60C3E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422" name="PoljeZBesedilom 2">
          <a:extLst>
            <a:ext uri="{FF2B5EF4-FFF2-40B4-BE49-F238E27FC236}">
              <a16:creationId xmlns:a16="http://schemas.microsoft.com/office/drawing/2014/main" id="{65C2A701-F175-48EA-A25C-F996CABC9AA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423" name="PoljeZBesedilom 2">
          <a:extLst>
            <a:ext uri="{FF2B5EF4-FFF2-40B4-BE49-F238E27FC236}">
              <a16:creationId xmlns:a16="http://schemas.microsoft.com/office/drawing/2014/main" id="{5E63398A-1B9D-498D-B8D4-DDB668E81CD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424" name="PoljeZBesedilom 2">
          <a:extLst>
            <a:ext uri="{FF2B5EF4-FFF2-40B4-BE49-F238E27FC236}">
              <a16:creationId xmlns:a16="http://schemas.microsoft.com/office/drawing/2014/main" id="{6401AF00-B1B4-4F72-BB83-93174EA45716}"/>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425" name="PoljeZBesedilom 5424">
          <a:extLst>
            <a:ext uri="{FF2B5EF4-FFF2-40B4-BE49-F238E27FC236}">
              <a16:creationId xmlns:a16="http://schemas.microsoft.com/office/drawing/2014/main" id="{C7EFC237-A173-47B5-8D82-9B16FF9E4C60}"/>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426" name="PoljeZBesedilom 2">
          <a:extLst>
            <a:ext uri="{FF2B5EF4-FFF2-40B4-BE49-F238E27FC236}">
              <a16:creationId xmlns:a16="http://schemas.microsoft.com/office/drawing/2014/main" id="{3499552E-194A-48AC-81B9-0C66C19A18C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427" name="PoljeZBesedilom 2">
          <a:extLst>
            <a:ext uri="{FF2B5EF4-FFF2-40B4-BE49-F238E27FC236}">
              <a16:creationId xmlns:a16="http://schemas.microsoft.com/office/drawing/2014/main" id="{EB09E352-A568-419B-9AD3-CBD80005957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428" name="PoljeZBesedilom 2">
          <a:extLst>
            <a:ext uri="{FF2B5EF4-FFF2-40B4-BE49-F238E27FC236}">
              <a16:creationId xmlns:a16="http://schemas.microsoft.com/office/drawing/2014/main" id="{9E537E11-EE11-4600-B88F-15F7DA2BD014}"/>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429" name="PoljeZBesedilom 2">
          <a:extLst>
            <a:ext uri="{FF2B5EF4-FFF2-40B4-BE49-F238E27FC236}">
              <a16:creationId xmlns:a16="http://schemas.microsoft.com/office/drawing/2014/main" id="{473CCE8C-88C6-4CD4-8A55-A4F3768DE745}"/>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430" name="PoljeZBesedilom 2">
          <a:extLst>
            <a:ext uri="{FF2B5EF4-FFF2-40B4-BE49-F238E27FC236}">
              <a16:creationId xmlns:a16="http://schemas.microsoft.com/office/drawing/2014/main" id="{080874C1-4E25-4E6A-A7A0-E0C1C5846CB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431" name="PoljeZBesedilom 5430">
          <a:extLst>
            <a:ext uri="{FF2B5EF4-FFF2-40B4-BE49-F238E27FC236}">
              <a16:creationId xmlns:a16="http://schemas.microsoft.com/office/drawing/2014/main" id="{259318FF-B7F7-4F98-A772-A9AD716E4D2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432" name="PoljeZBesedilom 2">
          <a:extLst>
            <a:ext uri="{FF2B5EF4-FFF2-40B4-BE49-F238E27FC236}">
              <a16:creationId xmlns:a16="http://schemas.microsoft.com/office/drawing/2014/main" id="{C3E3C352-226A-4503-95D3-1499CD6A5AA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433" name="PoljeZBesedilom 2">
          <a:extLst>
            <a:ext uri="{FF2B5EF4-FFF2-40B4-BE49-F238E27FC236}">
              <a16:creationId xmlns:a16="http://schemas.microsoft.com/office/drawing/2014/main" id="{6E47DAEA-669F-477A-97AF-C18220C29D1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434" name="PoljeZBesedilom 2">
          <a:extLst>
            <a:ext uri="{FF2B5EF4-FFF2-40B4-BE49-F238E27FC236}">
              <a16:creationId xmlns:a16="http://schemas.microsoft.com/office/drawing/2014/main" id="{A53D2AC6-0083-45CA-8174-35415C4CCE4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435" name="PoljeZBesedilom 2">
          <a:extLst>
            <a:ext uri="{FF2B5EF4-FFF2-40B4-BE49-F238E27FC236}">
              <a16:creationId xmlns:a16="http://schemas.microsoft.com/office/drawing/2014/main" id="{51A301F4-FD54-4623-8AE3-11AEDD0729A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436" name="PoljeZBesedilom 5435">
          <a:extLst>
            <a:ext uri="{FF2B5EF4-FFF2-40B4-BE49-F238E27FC236}">
              <a16:creationId xmlns:a16="http://schemas.microsoft.com/office/drawing/2014/main" id="{A74AB6B5-28BC-4E81-889E-067D556E7A34}"/>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437" name="PoljeZBesedilom 2">
          <a:extLst>
            <a:ext uri="{FF2B5EF4-FFF2-40B4-BE49-F238E27FC236}">
              <a16:creationId xmlns:a16="http://schemas.microsoft.com/office/drawing/2014/main" id="{EAB14346-4384-4D46-B81B-938262E540F1}"/>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438" name="PoljeZBesedilom 2">
          <a:extLst>
            <a:ext uri="{FF2B5EF4-FFF2-40B4-BE49-F238E27FC236}">
              <a16:creationId xmlns:a16="http://schemas.microsoft.com/office/drawing/2014/main" id="{BD9996CB-AB35-443F-8BEB-E9ED76CD9111}"/>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439" name="PoljeZBesedilom 2">
          <a:extLst>
            <a:ext uri="{FF2B5EF4-FFF2-40B4-BE49-F238E27FC236}">
              <a16:creationId xmlns:a16="http://schemas.microsoft.com/office/drawing/2014/main" id="{C5953F79-B4F6-487A-9A43-FBDA049C05B0}"/>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440" name="PoljeZBesedilom 2">
          <a:extLst>
            <a:ext uri="{FF2B5EF4-FFF2-40B4-BE49-F238E27FC236}">
              <a16:creationId xmlns:a16="http://schemas.microsoft.com/office/drawing/2014/main" id="{83E1C43E-ACB8-4521-97C8-9143683A0C55}"/>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441" name="PoljeZBesedilom 2">
          <a:extLst>
            <a:ext uri="{FF2B5EF4-FFF2-40B4-BE49-F238E27FC236}">
              <a16:creationId xmlns:a16="http://schemas.microsoft.com/office/drawing/2014/main" id="{A8B53834-66A1-44F8-8480-37956D59F2D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442" name="PoljeZBesedilom 5441">
          <a:extLst>
            <a:ext uri="{FF2B5EF4-FFF2-40B4-BE49-F238E27FC236}">
              <a16:creationId xmlns:a16="http://schemas.microsoft.com/office/drawing/2014/main" id="{27D326EE-6B3D-4D6F-A46A-C4D386283B8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443" name="PoljeZBesedilom 2">
          <a:extLst>
            <a:ext uri="{FF2B5EF4-FFF2-40B4-BE49-F238E27FC236}">
              <a16:creationId xmlns:a16="http://schemas.microsoft.com/office/drawing/2014/main" id="{41FCEFF8-78F8-4695-9452-678322F675F6}"/>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444" name="PoljeZBesedilom 2">
          <a:extLst>
            <a:ext uri="{FF2B5EF4-FFF2-40B4-BE49-F238E27FC236}">
              <a16:creationId xmlns:a16="http://schemas.microsoft.com/office/drawing/2014/main" id="{006CB519-67CD-41B2-85AC-45B758ECF3A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445" name="PoljeZBesedilom 2">
          <a:extLst>
            <a:ext uri="{FF2B5EF4-FFF2-40B4-BE49-F238E27FC236}">
              <a16:creationId xmlns:a16="http://schemas.microsoft.com/office/drawing/2014/main" id="{D2256830-FA4D-4C5F-8503-39922F1F26C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446" name="PoljeZBesedilom 2">
          <a:extLst>
            <a:ext uri="{FF2B5EF4-FFF2-40B4-BE49-F238E27FC236}">
              <a16:creationId xmlns:a16="http://schemas.microsoft.com/office/drawing/2014/main" id="{5D5D2253-E334-4C52-8C4E-7A78C233F01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447" name="PoljeZBesedilom 5446">
          <a:extLst>
            <a:ext uri="{FF2B5EF4-FFF2-40B4-BE49-F238E27FC236}">
              <a16:creationId xmlns:a16="http://schemas.microsoft.com/office/drawing/2014/main" id="{F0BCE5F6-D989-4A81-813F-A3182CD7C6BF}"/>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448" name="PoljeZBesedilom 2">
          <a:extLst>
            <a:ext uri="{FF2B5EF4-FFF2-40B4-BE49-F238E27FC236}">
              <a16:creationId xmlns:a16="http://schemas.microsoft.com/office/drawing/2014/main" id="{8D58494E-C11E-4D3D-851D-1AB2BA60966B}"/>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449" name="PoljeZBesedilom 2">
          <a:extLst>
            <a:ext uri="{FF2B5EF4-FFF2-40B4-BE49-F238E27FC236}">
              <a16:creationId xmlns:a16="http://schemas.microsoft.com/office/drawing/2014/main" id="{A6DF6880-E74B-456B-93F0-854C2006E7EE}"/>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450" name="PoljeZBesedilom 2">
          <a:extLst>
            <a:ext uri="{FF2B5EF4-FFF2-40B4-BE49-F238E27FC236}">
              <a16:creationId xmlns:a16="http://schemas.microsoft.com/office/drawing/2014/main" id="{58154D6D-5EAD-46AC-BFCE-D4C8F7AD6CB7}"/>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451" name="PoljeZBesedilom 2">
          <a:extLst>
            <a:ext uri="{FF2B5EF4-FFF2-40B4-BE49-F238E27FC236}">
              <a16:creationId xmlns:a16="http://schemas.microsoft.com/office/drawing/2014/main" id="{2474D087-11E0-423A-AF9E-1910F74C6E27}"/>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452" name="PoljeZBesedilom 2">
          <a:extLst>
            <a:ext uri="{FF2B5EF4-FFF2-40B4-BE49-F238E27FC236}">
              <a16:creationId xmlns:a16="http://schemas.microsoft.com/office/drawing/2014/main" id="{6CAB14AC-403B-44C3-B41C-1C4089E4C3B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453" name="PoljeZBesedilom 5452">
          <a:extLst>
            <a:ext uri="{FF2B5EF4-FFF2-40B4-BE49-F238E27FC236}">
              <a16:creationId xmlns:a16="http://schemas.microsoft.com/office/drawing/2014/main" id="{AE2DD77B-55DB-4FDC-AB16-360BFA6D5FC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454" name="PoljeZBesedilom 2">
          <a:extLst>
            <a:ext uri="{FF2B5EF4-FFF2-40B4-BE49-F238E27FC236}">
              <a16:creationId xmlns:a16="http://schemas.microsoft.com/office/drawing/2014/main" id="{C275679C-CEEF-4D1C-B736-DEF411D230B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455" name="PoljeZBesedilom 2">
          <a:extLst>
            <a:ext uri="{FF2B5EF4-FFF2-40B4-BE49-F238E27FC236}">
              <a16:creationId xmlns:a16="http://schemas.microsoft.com/office/drawing/2014/main" id="{091135BD-17DA-4929-9F4B-B34AC5912FF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456" name="PoljeZBesedilom 2">
          <a:extLst>
            <a:ext uri="{FF2B5EF4-FFF2-40B4-BE49-F238E27FC236}">
              <a16:creationId xmlns:a16="http://schemas.microsoft.com/office/drawing/2014/main" id="{72110DF4-1304-4EF0-BC18-C7DB8852ED9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457" name="PoljeZBesedilom 2">
          <a:extLst>
            <a:ext uri="{FF2B5EF4-FFF2-40B4-BE49-F238E27FC236}">
              <a16:creationId xmlns:a16="http://schemas.microsoft.com/office/drawing/2014/main" id="{404C73F9-6295-46C5-8961-5DF9ED4A500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458" name="PoljeZBesedilom 2">
          <a:extLst>
            <a:ext uri="{FF2B5EF4-FFF2-40B4-BE49-F238E27FC236}">
              <a16:creationId xmlns:a16="http://schemas.microsoft.com/office/drawing/2014/main" id="{E7EDF6A8-CF4A-409B-90E0-3152851E278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459" name="PoljeZBesedilom 5458">
          <a:extLst>
            <a:ext uri="{FF2B5EF4-FFF2-40B4-BE49-F238E27FC236}">
              <a16:creationId xmlns:a16="http://schemas.microsoft.com/office/drawing/2014/main" id="{3CB7D268-7222-415C-9426-1E064381409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460" name="PoljeZBesedilom 2">
          <a:extLst>
            <a:ext uri="{FF2B5EF4-FFF2-40B4-BE49-F238E27FC236}">
              <a16:creationId xmlns:a16="http://schemas.microsoft.com/office/drawing/2014/main" id="{8AFE743F-071F-41C8-A3AA-ECAD88DA555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461" name="PoljeZBesedilom 2">
          <a:extLst>
            <a:ext uri="{FF2B5EF4-FFF2-40B4-BE49-F238E27FC236}">
              <a16:creationId xmlns:a16="http://schemas.microsoft.com/office/drawing/2014/main" id="{47152468-CD4F-4432-9A72-797DE84B969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462" name="PoljeZBesedilom 2">
          <a:extLst>
            <a:ext uri="{FF2B5EF4-FFF2-40B4-BE49-F238E27FC236}">
              <a16:creationId xmlns:a16="http://schemas.microsoft.com/office/drawing/2014/main" id="{0F28DC7F-33C2-4F01-8823-9A5120299D6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463" name="PoljeZBesedilom 2">
          <a:extLst>
            <a:ext uri="{FF2B5EF4-FFF2-40B4-BE49-F238E27FC236}">
              <a16:creationId xmlns:a16="http://schemas.microsoft.com/office/drawing/2014/main" id="{4381A229-CD78-445E-AB17-CBAC5465A53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464" name="PoljeZBesedilom 2">
          <a:extLst>
            <a:ext uri="{FF2B5EF4-FFF2-40B4-BE49-F238E27FC236}">
              <a16:creationId xmlns:a16="http://schemas.microsoft.com/office/drawing/2014/main" id="{FA8FA23C-F076-484E-B6C8-2885F0E7899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465" name="PoljeZBesedilom 5464">
          <a:extLst>
            <a:ext uri="{FF2B5EF4-FFF2-40B4-BE49-F238E27FC236}">
              <a16:creationId xmlns:a16="http://schemas.microsoft.com/office/drawing/2014/main" id="{6083919B-A75C-4225-99C2-A606BF1F284B}"/>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466" name="PoljeZBesedilom 2">
          <a:extLst>
            <a:ext uri="{FF2B5EF4-FFF2-40B4-BE49-F238E27FC236}">
              <a16:creationId xmlns:a16="http://schemas.microsoft.com/office/drawing/2014/main" id="{2D0AA0E8-A90C-49AF-BEAD-E980EA15D80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467" name="PoljeZBesedilom 2">
          <a:extLst>
            <a:ext uri="{FF2B5EF4-FFF2-40B4-BE49-F238E27FC236}">
              <a16:creationId xmlns:a16="http://schemas.microsoft.com/office/drawing/2014/main" id="{31937FCC-3CE8-4724-A379-80FB3F19389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468" name="PoljeZBesedilom 2">
          <a:extLst>
            <a:ext uri="{FF2B5EF4-FFF2-40B4-BE49-F238E27FC236}">
              <a16:creationId xmlns:a16="http://schemas.microsoft.com/office/drawing/2014/main" id="{0DAB8FB6-48FA-4FAC-9035-E203DDF590C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469" name="PoljeZBesedilom 2">
          <a:extLst>
            <a:ext uri="{FF2B5EF4-FFF2-40B4-BE49-F238E27FC236}">
              <a16:creationId xmlns:a16="http://schemas.microsoft.com/office/drawing/2014/main" id="{C3FA923D-44E4-48A1-95C2-598430387AF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470" name="PoljeZBesedilom 2">
          <a:extLst>
            <a:ext uri="{FF2B5EF4-FFF2-40B4-BE49-F238E27FC236}">
              <a16:creationId xmlns:a16="http://schemas.microsoft.com/office/drawing/2014/main" id="{9B690E7A-E588-4470-9935-497317AFF30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471" name="PoljeZBesedilom 5470">
          <a:extLst>
            <a:ext uri="{FF2B5EF4-FFF2-40B4-BE49-F238E27FC236}">
              <a16:creationId xmlns:a16="http://schemas.microsoft.com/office/drawing/2014/main" id="{2952141D-40C2-4F20-A672-A735026B758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472" name="PoljeZBesedilom 2">
          <a:extLst>
            <a:ext uri="{FF2B5EF4-FFF2-40B4-BE49-F238E27FC236}">
              <a16:creationId xmlns:a16="http://schemas.microsoft.com/office/drawing/2014/main" id="{74346954-B9B8-429A-AD7B-E110A19C523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473" name="PoljeZBesedilom 2">
          <a:extLst>
            <a:ext uri="{FF2B5EF4-FFF2-40B4-BE49-F238E27FC236}">
              <a16:creationId xmlns:a16="http://schemas.microsoft.com/office/drawing/2014/main" id="{AE55A175-180A-40E7-BA31-CF1EAC6969F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474" name="PoljeZBesedilom 2">
          <a:extLst>
            <a:ext uri="{FF2B5EF4-FFF2-40B4-BE49-F238E27FC236}">
              <a16:creationId xmlns:a16="http://schemas.microsoft.com/office/drawing/2014/main" id="{7AA39128-B8E0-49C2-8EFE-519A5D5171C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475" name="PoljeZBesedilom 2">
          <a:extLst>
            <a:ext uri="{FF2B5EF4-FFF2-40B4-BE49-F238E27FC236}">
              <a16:creationId xmlns:a16="http://schemas.microsoft.com/office/drawing/2014/main" id="{2A7181FC-91E3-4A80-B511-75F91A89A04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476" name="PoljeZBesedilom 2">
          <a:extLst>
            <a:ext uri="{FF2B5EF4-FFF2-40B4-BE49-F238E27FC236}">
              <a16:creationId xmlns:a16="http://schemas.microsoft.com/office/drawing/2014/main" id="{34BBB5BB-7461-4BC6-9C9F-A9B56063ACD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477" name="PoljeZBesedilom 5476">
          <a:extLst>
            <a:ext uri="{FF2B5EF4-FFF2-40B4-BE49-F238E27FC236}">
              <a16:creationId xmlns:a16="http://schemas.microsoft.com/office/drawing/2014/main" id="{4B071F98-B9E2-4EC4-8323-5073786CB06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478" name="PoljeZBesedilom 2">
          <a:extLst>
            <a:ext uri="{FF2B5EF4-FFF2-40B4-BE49-F238E27FC236}">
              <a16:creationId xmlns:a16="http://schemas.microsoft.com/office/drawing/2014/main" id="{AC16E5F8-0309-4FB1-8511-7FC0E4BCF3D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479" name="PoljeZBesedilom 2">
          <a:extLst>
            <a:ext uri="{FF2B5EF4-FFF2-40B4-BE49-F238E27FC236}">
              <a16:creationId xmlns:a16="http://schemas.microsoft.com/office/drawing/2014/main" id="{A81F1412-2906-413B-A09A-4F05876E59A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480" name="PoljeZBesedilom 2">
          <a:extLst>
            <a:ext uri="{FF2B5EF4-FFF2-40B4-BE49-F238E27FC236}">
              <a16:creationId xmlns:a16="http://schemas.microsoft.com/office/drawing/2014/main" id="{5DF6F2F0-DB38-47C8-8C45-DF1290E9FD8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481" name="PoljeZBesedilom 2">
          <a:extLst>
            <a:ext uri="{FF2B5EF4-FFF2-40B4-BE49-F238E27FC236}">
              <a16:creationId xmlns:a16="http://schemas.microsoft.com/office/drawing/2014/main" id="{4A2F3827-552E-4DE4-8388-5DDEA5EF061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482" name="PoljeZBesedilom 2">
          <a:extLst>
            <a:ext uri="{FF2B5EF4-FFF2-40B4-BE49-F238E27FC236}">
              <a16:creationId xmlns:a16="http://schemas.microsoft.com/office/drawing/2014/main" id="{F9F2AAAC-E7C5-4651-A9DF-A64E15A6622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483" name="PoljeZBesedilom 5482">
          <a:extLst>
            <a:ext uri="{FF2B5EF4-FFF2-40B4-BE49-F238E27FC236}">
              <a16:creationId xmlns:a16="http://schemas.microsoft.com/office/drawing/2014/main" id="{5E80B125-E091-4D2E-A843-054DE978218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484" name="PoljeZBesedilom 2">
          <a:extLst>
            <a:ext uri="{FF2B5EF4-FFF2-40B4-BE49-F238E27FC236}">
              <a16:creationId xmlns:a16="http://schemas.microsoft.com/office/drawing/2014/main" id="{9107ADCD-4077-4F1B-B3B4-99F0A818638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485" name="PoljeZBesedilom 2">
          <a:extLst>
            <a:ext uri="{FF2B5EF4-FFF2-40B4-BE49-F238E27FC236}">
              <a16:creationId xmlns:a16="http://schemas.microsoft.com/office/drawing/2014/main" id="{CD5D427C-37EA-4EE8-B66C-05744069468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486" name="PoljeZBesedilom 2">
          <a:extLst>
            <a:ext uri="{FF2B5EF4-FFF2-40B4-BE49-F238E27FC236}">
              <a16:creationId xmlns:a16="http://schemas.microsoft.com/office/drawing/2014/main" id="{6F7DCF25-F278-44C9-A8B7-EA338BC039A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487" name="PoljeZBesedilom 2">
          <a:extLst>
            <a:ext uri="{FF2B5EF4-FFF2-40B4-BE49-F238E27FC236}">
              <a16:creationId xmlns:a16="http://schemas.microsoft.com/office/drawing/2014/main" id="{9AAA3FF9-9D14-4C7C-8BC3-46363DBF8A5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488" name="PoljeZBesedilom 2">
          <a:extLst>
            <a:ext uri="{FF2B5EF4-FFF2-40B4-BE49-F238E27FC236}">
              <a16:creationId xmlns:a16="http://schemas.microsoft.com/office/drawing/2014/main" id="{FB27530A-9DF7-4DD2-BCF5-598F162E192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489" name="PoljeZBesedilom 5488">
          <a:extLst>
            <a:ext uri="{FF2B5EF4-FFF2-40B4-BE49-F238E27FC236}">
              <a16:creationId xmlns:a16="http://schemas.microsoft.com/office/drawing/2014/main" id="{1DE6B50C-8D1B-4511-B2D9-4B6AC7EB5ED2}"/>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490" name="PoljeZBesedilom 2">
          <a:extLst>
            <a:ext uri="{FF2B5EF4-FFF2-40B4-BE49-F238E27FC236}">
              <a16:creationId xmlns:a16="http://schemas.microsoft.com/office/drawing/2014/main" id="{FCFB6670-F6DA-4F15-8229-467EDBCB712C}"/>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491" name="PoljeZBesedilom 2">
          <a:extLst>
            <a:ext uri="{FF2B5EF4-FFF2-40B4-BE49-F238E27FC236}">
              <a16:creationId xmlns:a16="http://schemas.microsoft.com/office/drawing/2014/main" id="{9198B544-869F-4702-B18F-0CE2122C48B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492" name="PoljeZBesedilom 2">
          <a:extLst>
            <a:ext uri="{FF2B5EF4-FFF2-40B4-BE49-F238E27FC236}">
              <a16:creationId xmlns:a16="http://schemas.microsoft.com/office/drawing/2014/main" id="{90E56C31-EE91-4AE8-9CD8-E35F1B785384}"/>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493" name="PoljeZBesedilom 2">
          <a:extLst>
            <a:ext uri="{FF2B5EF4-FFF2-40B4-BE49-F238E27FC236}">
              <a16:creationId xmlns:a16="http://schemas.microsoft.com/office/drawing/2014/main" id="{4A21BC04-76D8-4385-95DD-181611D1873A}"/>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5494" name="PoljeZBesedilom 2">
          <a:extLst>
            <a:ext uri="{FF2B5EF4-FFF2-40B4-BE49-F238E27FC236}">
              <a16:creationId xmlns:a16="http://schemas.microsoft.com/office/drawing/2014/main" id="{6F3C562E-30A5-44E3-887D-DBC0AAE6DC19}"/>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5495" name="PoljeZBesedilom 5494">
          <a:extLst>
            <a:ext uri="{FF2B5EF4-FFF2-40B4-BE49-F238E27FC236}">
              <a16:creationId xmlns:a16="http://schemas.microsoft.com/office/drawing/2014/main" id="{CFA1F909-A751-42C0-AD79-98F9F4E7458D}"/>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5496" name="PoljeZBesedilom 2">
          <a:extLst>
            <a:ext uri="{FF2B5EF4-FFF2-40B4-BE49-F238E27FC236}">
              <a16:creationId xmlns:a16="http://schemas.microsoft.com/office/drawing/2014/main" id="{3DD2E17E-C2C8-4220-8D9F-31DC8B80503F}"/>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5497" name="PoljeZBesedilom 2">
          <a:extLst>
            <a:ext uri="{FF2B5EF4-FFF2-40B4-BE49-F238E27FC236}">
              <a16:creationId xmlns:a16="http://schemas.microsoft.com/office/drawing/2014/main" id="{08F19F61-8F4C-46C3-8A16-50ECD8FF1E53}"/>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5498" name="PoljeZBesedilom 2">
          <a:extLst>
            <a:ext uri="{FF2B5EF4-FFF2-40B4-BE49-F238E27FC236}">
              <a16:creationId xmlns:a16="http://schemas.microsoft.com/office/drawing/2014/main" id="{286836BF-EB3F-4655-9677-9F1E110D3673}"/>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5499" name="PoljeZBesedilom 2">
          <a:extLst>
            <a:ext uri="{FF2B5EF4-FFF2-40B4-BE49-F238E27FC236}">
              <a16:creationId xmlns:a16="http://schemas.microsoft.com/office/drawing/2014/main" id="{541FCDA4-C2C6-4CBD-9A04-51F2D33CCF6D}"/>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5500" name="PoljeZBesedilom 5499">
          <a:extLst>
            <a:ext uri="{FF2B5EF4-FFF2-40B4-BE49-F238E27FC236}">
              <a16:creationId xmlns:a16="http://schemas.microsoft.com/office/drawing/2014/main" id="{128A6829-EC98-4339-BE47-BD4607D03227}"/>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5501" name="PoljeZBesedilom 2">
          <a:extLst>
            <a:ext uri="{FF2B5EF4-FFF2-40B4-BE49-F238E27FC236}">
              <a16:creationId xmlns:a16="http://schemas.microsoft.com/office/drawing/2014/main" id="{B3FF89A8-1D15-4949-8A1D-49E8D40CD634}"/>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5502" name="PoljeZBesedilom 2">
          <a:extLst>
            <a:ext uri="{FF2B5EF4-FFF2-40B4-BE49-F238E27FC236}">
              <a16:creationId xmlns:a16="http://schemas.microsoft.com/office/drawing/2014/main" id="{E8BACE2A-3C8A-478C-89B9-06D96916C390}"/>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5503" name="PoljeZBesedilom 2">
          <a:extLst>
            <a:ext uri="{FF2B5EF4-FFF2-40B4-BE49-F238E27FC236}">
              <a16:creationId xmlns:a16="http://schemas.microsoft.com/office/drawing/2014/main" id="{7F513EE9-B966-42C6-8827-63BC3BCA1262}"/>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5504" name="PoljeZBesedilom 2">
          <a:extLst>
            <a:ext uri="{FF2B5EF4-FFF2-40B4-BE49-F238E27FC236}">
              <a16:creationId xmlns:a16="http://schemas.microsoft.com/office/drawing/2014/main" id="{01F97446-3742-4C9E-9B74-B17DFD7E8489}"/>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505" name="PoljeZBesedilom 2">
          <a:extLst>
            <a:ext uri="{FF2B5EF4-FFF2-40B4-BE49-F238E27FC236}">
              <a16:creationId xmlns:a16="http://schemas.microsoft.com/office/drawing/2014/main" id="{BA40E950-9A1B-4CB2-8CE7-FC980419801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506" name="PoljeZBesedilom 5505">
          <a:extLst>
            <a:ext uri="{FF2B5EF4-FFF2-40B4-BE49-F238E27FC236}">
              <a16:creationId xmlns:a16="http://schemas.microsoft.com/office/drawing/2014/main" id="{9DD67471-F054-47B2-AF7E-D98C8A5AC55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507" name="PoljeZBesedilom 2">
          <a:extLst>
            <a:ext uri="{FF2B5EF4-FFF2-40B4-BE49-F238E27FC236}">
              <a16:creationId xmlns:a16="http://schemas.microsoft.com/office/drawing/2014/main" id="{41D2196E-7888-4411-89D5-06E87A9220E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508" name="PoljeZBesedilom 2">
          <a:extLst>
            <a:ext uri="{FF2B5EF4-FFF2-40B4-BE49-F238E27FC236}">
              <a16:creationId xmlns:a16="http://schemas.microsoft.com/office/drawing/2014/main" id="{F828F5BC-A8B9-4D23-A15F-412D4E8117F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509" name="PoljeZBesedilom 2">
          <a:extLst>
            <a:ext uri="{FF2B5EF4-FFF2-40B4-BE49-F238E27FC236}">
              <a16:creationId xmlns:a16="http://schemas.microsoft.com/office/drawing/2014/main" id="{A637EA1B-E081-44D0-9167-1733608FA86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510" name="PoljeZBesedilom 2">
          <a:extLst>
            <a:ext uri="{FF2B5EF4-FFF2-40B4-BE49-F238E27FC236}">
              <a16:creationId xmlns:a16="http://schemas.microsoft.com/office/drawing/2014/main" id="{494E06A2-873A-4B7A-8E4D-9AB7EC9A2E7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511" name="PoljeZBesedilom 2">
          <a:extLst>
            <a:ext uri="{FF2B5EF4-FFF2-40B4-BE49-F238E27FC236}">
              <a16:creationId xmlns:a16="http://schemas.microsoft.com/office/drawing/2014/main" id="{47882F58-FC3F-4841-9502-CD7275448F3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512" name="PoljeZBesedilom 5511">
          <a:extLst>
            <a:ext uri="{FF2B5EF4-FFF2-40B4-BE49-F238E27FC236}">
              <a16:creationId xmlns:a16="http://schemas.microsoft.com/office/drawing/2014/main" id="{34D311BA-60FA-49FE-81A6-36F12D105B8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513" name="PoljeZBesedilom 2">
          <a:extLst>
            <a:ext uri="{FF2B5EF4-FFF2-40B4-BE49-F238E27FC236}">
              <a16:creationId xmlns:a16="http://schemas.microsoft.com/office/drawing/2014/main" id="{9AC0E552-3729-455B-898A-A652E66E3C8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514" name="PoljeZBesedilom 2">
          <a:extLst>
            <a:ext uri="{FF2B5EF4-FFF2-40B4-BE49-F238E27FC236}">
              <a16:creationId xmlns:a16="http://schemas.microsoft.com/office/drawing/2014/main" id="{0E7EAAA7-C7BF-4925-8231-D4777591242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515" name="PoljeZBesedilom 2">
          <a:extLst>
            <a:ext uri="{FF2B5EF4-FFF2-40B4-BE49-F238E27FC236}">
              <a16:creationId xmlns:a16="http://schemas.microsoft.com/office/drawing/2014/main" id="{CC4D36B5-BB8D-42D1-A356-5370EF06462D}"/>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516" name="PoljeZBesedilom 2">
          <a:extLst>
            <a:ext uri="{FF2B5EF4-FFF2-40B4-BE49-F238E27FC236}">
              <a16:creationId xmlns:a16="http://schemas.microsoft.com/office/drawing/2014/main" id="{D551C5C2-CEBD-4A9B-962C-D6C1C4ECB84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517" name="PoljeZBesedilom 2">
          <a:extLst>
            <a:ext uri="{FF2B5EF4-FFF2-40B4-BE49-F238E27FC236}">
              <a16:creationId xmlns:a16="http://schemas.microsoft.com/office/drawing/2014/main" id="{48CAC950-7F3C-49DC-961B-22F72245E527}"/>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518" name="PoljeZBesedilom 5517">
          <a:extLst>
            <a:ext uri="{FF2B5EF4-FFF2-40B4-BE49-F238E27FC236}">
              <a16:creationId xmlns:a16="http://schemas.microsoft.com/office/drawing/2014/main" id="{17F4FB64-9994-445D-AB19-9A5A0352275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519" name="PoljeZBesedilom 2">
          <a:extLst>
            <a:ext uri="{FF2B5EF4-FFF2-40B4-BE49-F238E27FC236}">
              <a16:creationId xmlns:a16="http://schemas.microsoft.com/office/drawing/2014/main" id="{FD4860AA-59D1-4A5D-B77C-38C0872041F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520" name="PoljeZBesedilom 2">
          <a:extLst>
            <a:ext uri="{FF2B5EF4-FFF2-40B4-BE49-F238E27FC236}">
              <a16:creationId xmlns:a16="http://schemas.microsoft.com/office/drawing/2014/main" id="{0FCDE9CF-8184-4824-9A14-62AAF75A1BC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521" name="PoljeZBesedilom 2">
          <a:extLst>
            <a:ext uri="{FF2B5EF4-FFF2-40B4-BE49-F238E27FC236}">
              <a16:creationId xmlns:a16="http://schemas.microsoft.com/office/drawing/2014/main" id="{EC6FE40C-F0FF-42B1-84BB-5B78A0C3931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522" name="PoljeZBesedilom 2">
          <a:extLst>
            <a:ext uri="{FF2B5EF4-FFF2-40B4-BE49-F238E27FC236}">
              <a16:creationId xmlns:a16="http://schemas.microsoft.com/office/drawing/2014/main" id="{A895823A-71C2-4EC0-9AF3-7C98D01DB8F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523" name="PoljeZBesedilom 2">
          <a:extLst>
            <a:ext uri="{FF2B5EF4-FFF2-40B4-BE49-F238E27FC236}">
              <a16:creationId xmlns:a16="http://schemas.microsoft.com/office/drawing/2014/main" id="{D48FAA9D-0BEE-4D91-8E4B-18E8E99366A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524" name="PoljeZBesedilom 5523">
          <a:extLst>
            <a:ext uri="{FF2B5EF4-FFF2-40B4-BE49-F238E27FC236}">
              <a16:creationId xmlns:a16="http://schemas.microsoft.com/office/drawing/2014/main" id="{FF381890-D2F5-4C8C-A300-B69D99E391A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525" name="PoljeZBesedilom 2">
          <a:extLst>
            <a:ext uri="{FF2B5EF4-FFF2-40B4-BE49-F238E27FC236}">
              <a16:creationId xmlns:a16="http://schemas.microsoft.com/office/drawing/2014/main" id="{3AC45E3F-F784-4BB8-AC87-FE67453F39A5}"/>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526" name="PoljeZBesedilom 2">
          <a:extLst>
            <a:ext uri="{FF2B5EF4-FFF2-40B4-BE49-F238E27FC236}">
              <a16:creationId xmlns:a16="http://schemas.microsoft.com/office/drawing/2014/main" id="{D1EED228-DC21-43A4-B153-1B65EBB2369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527" name="PoljeZBesedilom 2">
          <a:extLst>
            <a:ext uri="{FF2B5EF4-FFF2-40B4-BE49-F238E27FC236}">
              <a16:creationId xmlns:a16="http://schemas.microsoft.com/office/drawing/2014/main" id="{565C50A5-3D88-4E30-9FA8-FD5AB3F6660F}"/>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528" name="PoljeZBesedilom 2">
          <a:extLst>
            <a:ext uri="{FF2B5EF4-FFF2-40B4-BE49-F238E27FC236}">
              <a16:creationId xmlns:a16="http://schemas.microsoft.com/office/drawing/2014/main" id="{4160A0DE-D6A9-43C4-A5DE-156BBC80411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529" name="PoljeZBesedilom 2">
          <a:extLst>
            <a:ext uri="{FF2B5EF4-FFF2-40B4-BE49-F238E27FC236}">
              <a16:creationId xmlns:a16="http://schemas.microsoft.com/office/drawing/2014/main" id="{31F3A4A3-0F04-4577-A597-7B473C0EE5E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530" name="PoljeZBesedilom 5529">
          <a:extLst>
            <a:ext uri="{FF2B5EF4-FFF2-40B4-BE49-F238E27FC236}">
              <a16:creationId xmlns:a16="http://schemas.microsoft.com/office/drawing/2014/main" id="{102F9590-4622-4A39-B685-672D4006DFF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531" name="PoljeZBesedilom 2">
          <a:extLst>
            <a:ext uri="{FF2B5EF4-FFF2-40B4-BE49-F238E27FC236}">
              <a16:creationId xmlns:a16="http://schemas.microsoft.com/office/drawing/2014/main" id="{3990ED08-0175-4662-9EC6-486FA928FAA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532" name="PoljeZBesedilom 2">
          <a:extLst>
            <a:ext uri="{FF2B5EF4-FFF2-40B4-BE49-F238E27FC236}">
              <a16:creationId xmlns:a16="http://schemas.microsoft.com/office/drawing/2014/main" id="{4CCBAD0B-AE8F-4940-8072-B62B5E8CD792}"/>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533" name="PoljeZBesedilom 2">
          <a:extLst>
            <a:ext uri="{FF2B5EF4-FFF2-40B4-BE49-F238E27FC236}">
              <a16:creationId xmlns:a16="http://schemas.microsoft.com/office/drawing/2014/main" id="{1217572E-2CAC-4198-B375-B87E9B9E8E0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534" name="PoljeZBesedilom 2">
          <a:extLst>
            <a:ext uri="{FF2B5EF4-FFF2-40B4-BE49-F238E27FC236}">
              <a16:creationId xmlns:a16="http://schemas.microsoft.com/office/drawing/2014/main" id="{F4EC0ABA-C927-4C7B-B1B1-D4641B5A499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535" name="PoljeZBesedilom 2">
          <a:extLst>
            <a:ext uri="{FF2B5EF4-FFF2-40B4-BE49-F238E27FC236}">
              <a16:creationId xmlns:a16="http://schemas.microsoft.com/office/drawing/2014/main" id="{00C173E1-0FD9-4307-B92F-9DA77DC2BED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536" name="PoljeZBesedilom 5535">
          <a:extLst>
            <a:ext uri="{FF2B5EF4-FFF2-40B4-BE49-F238E27FC236}">
              <a16:creationId xmlns:a16="http://schemas.microsoft.com/office/drawing/2014/main" id="{A3868283-3CCD-4320-A12C-9E46C41022C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537" name="PoljeZBesedilom 2">
          <a:extLst>
            <a:ext uri="{FF2B5EF4-FFF2-40B4-BE49-F238E27FC236}">
              <a16:creationId xmlns:a16="http://schemas.microsoft.com/office/drawing/2014/main" id="{BB70838B-BBBB-4401-984E-436DE2AAB2EE}"/>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538" name="PoljeZBesedilom 2">
          <a:extLst>
            <a:ext uri="{FF2B5EF4-FFF2-40B4-BE49-F238E27FC236}">
              <a16:creationId xmlns:a16="http://schemas.microsoft.com/office/drawing/2014/main" id="{7A64F33F-E5EE-429A-8FF4-59E4543292B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539" name="PoljeZBesedilom 2">
          <a:extLst>
            <a:ext uri="{FF2B5EF4-FFF2-40B4-BE49-F238E27FC236}">
              <a16:creationId xmlns:a16="http://schemas.microsoft.com/office/drawing/2014/main" id="{4BD0FE17-73E5-4A7D-85FB-D7194BBE9A0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540" name="PoljeZBesedilom 2">
          <a:extLst>
            <a:ext uri="{FF2B5EF4-FFF2-40B4-BE49-F238E27FC236}">
              <a16:creationId xmlns:a16="http://schemas.microsoft.com/office/drawing/2014/main" id="{A676A023-B198-472E-B5CE-8059B9D24C4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541" name="PoljeZBesedilom 2">
          <a:extLst>
            <a:ext uri="{FF2B5EF4-FFF2-40B4-BE49-F238E27FC236}">
              <a16:creationId xmlns:a16="http://schemas.microsoft.com/office/drawing/2014/main" id="{557C397E-1F7E-4F5B-9DF9-F99CEE9EE4BC}"/>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542" name="PoljeZBesedilom 5541">
          <a:extLst>
            <a:ext uri="{FF2B5EF4-FFF2-40B4-BE49-F238E27FC236}">
              <a16:creationId xmlns:a16="http://schemas.microsoft.com/office/drawing/2014/main" id="{026168D8-D560-471A-B7EC-0D7B166B6325}"/>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543" name="PoljeZBesedilom 2">
          <a:extLst>
            <a:ext uri="{FF2B5EF4-FFF2-40B4-BE49-F238E27FC236}">
              <a16:creationId xmlns:a16="http://schemas.microsoft.com/office/drawing/2014/main" id="{91195D9C-7003-4539-93F5-A0D0AAB4B8E7}"/>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544" name="PoljeZBesedilom 2">
          <a:extLst>
            <a:ext uri="{FF2B5EF4-FFF2-40B4-BE49-F238E27FC236}">
              <a16:creationId xmlns:a16="http://schemas.microsoft.com/office/drawing/2014/main" id="{AC64CDF7-A3DF-4139-A107-0D4A12A061E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545" name="PoljeZBesedilom 2">
          <a:extLst>
            <a:ext uri="{FF2B5EF4-FFF2-40B4-BE49-F238E27FC236}">
              <a16:creationId xmlns:a16="http://schemas.microsoft.com/office/drawing/2014/main" id="{F678336C-BA53-45B1-AC7D-1A0EDCFF297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546" name="PoljeZBesedilom 2">
          <a:extLst>
            <a:ext uri="{FF2B5EF4-FFF2-40B4-BE49-F238E27FC236}">
              <a16:creationId xmlns:a16="http://schemas.microsoft.com/office/drawing/2014/main" id="{15932934-EA16-4E56-838A-02AE071CCD76}"/>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5547" name="PoljeZBesedilom 2">
          <a:extLst>
            <a:ext uri="{FF2B5EF4-FFF2-40B4-BE49-F238E27FC236}">
              <a16:creationId xmlns:a16="http://schemas.microsoft.com/office/drawing/2014/main" id="{254FABAC-DE8F-4949-B084-F24E27329F8E}"/>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5548" name="PoljeZBesedilom 5547">
          <a:extLst>
            <a:ext uri="{FF2B5EF4-FFF2-40B4-BE49-F238E27FC236}">
              <a16:creationId xmlns:a16="http://schemas.microsoft.com/office/drawing/2014/main" id="{A8D17A9E-C521-4155-B5ED-827616EB89BB}"/>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5549" name="PoljeZBesedilom 2">
          <a:extLst>
            <a:ext uri="{FF2B5EF4-FFF2-40B4-BE49-F238E27FC236}">
              <a16:creationId xmlns:a16="http://schemas.microsoft.com/office/drawing/2014/main" id="{3FA563E1-4FFB-44A2-8DF8-1004FA3912FB}"/>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5550" name="PoljeZBesedilom 2">
          <a:extLst>
            <a:ext uri="{FF2B5EF4-FFF2-40B4-BE49-F238E27FC236}">
              <a16:creationId xmlns:a16="http://schemas.microsoft.com/office/drawing/2014/main" id="{8962E780-E76D-4779-A50A-CA6055C079D1}"/>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5551" name="PoljeZBesedilom 2">
          <a:extLst>
            <a:ext uri="{FF2B5EF4-FFF2-40B4-BE49-F238E27FC236}">
              <a16:creationId xmlns:a16="http://schemas.microsoft.com/office/drawing/2014/main" id="{23045ED3-6F4E-4F22-A50F-6C2585BA53CF}"/>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2950"/>
    <xdr:sp macro="" textlink="">
      <xdr:nvSpPr>
        <xdr:cNvPr id="5552" name="PoljeZBesedilom 2">
          <a:extLst>
            <a:ext uri="{FF2B5EF4-FFF2-40B4-BE49-F238E27FC236}">
              <a16:creationId xmlns:a16="http://schemas.microsoft.com/office/drawing/2014/main" id="{6D95DFD0-A7C9-4BBF-945F-458905BDA65E}"/>
            </a:ext>
          </a:extLst>
        </xdr:cNvPr>
        <xdr:cNvSpPr txBox="1"/>
      </xdr:nvSpPr>
      <xdr:spPr>
        <a:xfrm>
          <a:off x="7776507" y="240807875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5553" name="PoljeZBesedilom 5552">
          <a:extLst>
            <a:ext uri="{FF2B5EF4-FFF2-40B4-BE49-F238E27FC236}">
              <a16:creationId xmlns:a16="http://schemas.microsoft.com/office/drawing/2014/main" id="{B8E2F1B5-7F42-432C-B6A8-122026520D7E}"/>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5554" name="PoljeZBesedilom 2">
          <a:extLst>
            <a:ext uri="{FF2B5EF4-FFF2-40B4-BE49-F238E27FC236}">
              <a16:creationId xmlns:a16="http://schemas.microsoft.com/office/drawing/2014/main" id="{CF2D375F-8444-417B-BD67-063CEED497DD}"/>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5555" name="PoljeZBesedilom 2">
          <a:extLst>
            <a:ext uri="{FF2B5EF4-FFF2-40B4-BE49-F238E27FC236}">
              <a16:creationId xmlns:a16="http://schemas.microsoft.com/office/drawing/2014/main" id="{798F76E6-72DD-41D4-BAC1-68574D881058}"/>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5556" name="PoljeZBesedilom 2">
          <a:extLst>
            <a:ext uri="{FF2B5EF4-FFF2-40B4-BE49-F238E27FC236}">
              <a16:creationId xmlns:a16="http://schemas.microsoft.com/office/drawing/2014/main" id="{4D5ED098-38CA-4C44-A548-6AB4C54E5AAE}"/>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74009"/>
    <xdr:sp macro="" textlink="">
      <xdr:nvSpPr>
        <xdr:cNvPr id="5557" name="PoljeZBesedilom 2">
          <a:extLst>
            <a:ext uri="{FF2B5EF4-FFF2-40B4-BE49-F238E27FC236}">
              <a16:creationId xmlns:a16="http://schemas.microsoft.com/office/drawing/2014/main" id="{B5274EAD-20D2-44B2-A4E5-8DD47D5AA7D2}"/>
            </a:ext>
          </a:extLst>
        </xdr:cNvPr>
        <xdr:cNvSpPr txBox="1"/>
      </xdr:nvSpPr>
      <xdr:spPr>
        <a:xfrm>
          <a:off x="777650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558" name="PoljeZBesedilom 2">
          <a:extLst>
            <a:ext uri="{FF2B5EF4-FFF2-40B4-BE49-F238E27FC236}">
              <a16:creationId xmlns:a16="http://schemas.microsoft.com/office/drawing/2014/main" id="{B6CE6DAE-7D42-4ECD-83A5-A9F95838657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559" name="PoljeZBesedilom 5558">
          <a:extLst>
            <a:ext uri="{FF2B5EF4-FFF2-40B4-BE49-F238E27FC236}">
              <a16:creationId xmlns:a16="http://schemas.microsoft.com/office/drawing/2014/main" id="{A1800766-E483-4AC9-833B-A2C4DEA55E91}"/>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560" name="PoljeZBesedilom 2">
          <a:extLst>
            <a:ext uri="{FF2B5EF4-FFF2-40B4-BE49-F238E27FC236}">
              <a16:creationId xmlns:a16="http://schemas.microsoft.com/office/drawing/2014/main" id="{26DD90EE-0D66-483D-99B0-6CFC419E8233}"/>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561" name="PoljeZBesedilom 2">
          <a:extLst>
            <a:ext uri="{FF2B5EF4-FFF2-40B4-BE49-F238E27FC236}">
              <a16:creationId xmlns:a16="http://schemas.microsoft.com/office/drawing/2014/main" id="{7EFC6FE2-F6C5-4984-BE25-83ED1F7676A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562" name="PoljeZBesedilom 2">
          <a:extLst>
            <a:ext uri="{FF2B5EF4-FFF2-40B4-BE49-F238E27FC236}">
              <a16:creationId xmlns:a16="http://schemas.microsoft.com/office/drawing/2014/main" id="{B35E38A4-E389-4440-A4AE-67C2117E5F1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563" name="PoljeZBesedilom 2">
          <a:extLst>
            <a:ext uri="{FF2B5EF4-FFF2-40B4-BE49-F238E27FC236}">
              <a16:creationId xmlns:a16="http://schemas.microsoft.com/office/drawing/2014/main" id="{E32C1EB9-6A19-43BE-AB96-573F4C4A2C7F}"/>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564" name="PoljeZBesedilom 2">
          <a:extLst>
            <a:ext uri="{FF2B5EF4-FFF2-40B4-BE49-F238E27FC236}">
              <a16:creationId xmlns:a16="http://schemas.microsoft.com/office/drawing/2014/main" id="{95793A45-48FC-44B2-9DBD-9141F40F541E}"/>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565" name="PoljeZBesedilom 5564">
          <a:extLst>
            <a:ext uri="{FF2B5EF4-FFF2-40B4-BE49-F238E27FC236}">
              <a16:creationId xmlns:a16="http://schemas.microsoft.com/office/drawing/2014/main" id="{CE69CFEF-1BAB-45C3-8FB3-5B1F2BDF8565}"/>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566" name="PoljeZBesedilom 2">
          <a:extLst>
            <a:ext uri="{FF2B5EF4-FFF2-40B4-BE49-F238E27FC236}">
              <a16:creationId xmlns:a16="http://schemas.microsoft.com/office/drawing/2014/main" id="{359B7E4A-0A36-4EDC-AB05-AF151050D7D4}"/>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567" name="PoljeZBesedilom 2">
          <a:extLst>
            <a:ext uri="{FF2B5EF4-FFF2-40B4-BE49-F238E27FC236}">
              <a16:creationId xmlns:a16="http://schemas.microsoft.com/office/drawing/2014/main" id="{3A1D1AC3-BE38-4746-82F0-A2DB4EE2FC6C}"/>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568" name="PoljeZBesedilom 2">
          <a:extLst>
            <a:ext uri="{FF2B5EF4-FFF2-40B4-BE49-F238E27FC236}">
              <a16:creationId xmlns:a16="http://schemas.microsoft.com/office/drawing/2014/main" id="{A884A131-DC16-40C3-9111-85CACC06E41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569" name="PoljeZBesedilom 2">
          <a:extLst>
            <a:ext uri="{FF2B5EF4-FFF2-40B4-BE49-F238E27FC236}">
              <a16:creationId xmlns:a16="http://schemas.microsoft.com/office/drawing/2014/main" id="{092774C8-E749-44C0-AE19-035F72B3B731}"/>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570" name="PoljeZBesedilom 2">
          <a:extLst>
            <a:ext uri="{FF2B5EF4-FFF2-40B4-BE49-F238E27FC236}">
              <a16:creationId xmlns:a16="http://schemas.microsoft.com/office/drawing/2014/main" id="{F9F63866-2ED8-4670-B999-843DA2631EEA}"/>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571" name="PoljeZBesedilom 5570">
          <a:extLst>
            <a:ext uri="{FF2B5EF4-FFF2-40B4-BE49-F238E27FC236}">
              <a16:creationId xmlns:a16="http://schemas.microsoft.com/office/drawing/2014/main" id="{73BD6B3F-50EA-4D83-85A0-953C126C00EF}"/>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572" name="PoljeZBesedilom 2">
          <a:extLst>
            <a:ext uri="{FF2B5EF4-FFF2-40B4-BE49-F238E27FC236}">
              <a16:creationId xmlns:a16="http://schemas.microsoft.com/office/drawing/2014/main" id="{638CF381-AC75-4727-B6B6-82922A64A20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573" name="PoljeZBesedilom 2">
          <a:extLst>
            <a:ext uri="{FF2B5EF4-FFF2-40B4-BE49-F238E27FC236}">
              <a16:creationId xmlns:a16="http://schemas.microsoft.com/office/drawing/2014/main" id="{94CEF137-E125-4197-8E85-D0FE5A1319F1}"/>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574" name="PoljeZBesedilom 2">
          <a:extLst>
            <a:ext uri="{FF2B5EF4-FFF2-40B4-BE49-F238E27FC236}">
              <a16:creationId xmlns:a16="http://schemas.microsoft.com/office/drawing/2014/main" id="{E94C6BB1-C218-4CC0-917C-3A066821B68B}"/>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575" name="PoljeZBesedilom 2">
          <a:extLst>
            <a:ext uri="{FF2B5EF4-FFF2-40B4-BE49-F238E27FC236}">
              <a16:creationId xmlns:a16="http://schemas.microsoft.com/office/drawing/2014/main" id="{A310392B-E474-46C0-8AA3-AED68F8AAC87}"/>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576" name="PoljeZBesedilom 2">
          <a:extLst>
            <a:ext uri="{FF2B5EF4-FFF2-40B4-BE49-F238E27FC236}">
              <a16:creationId xmlns:a16="http://schemas.microsoft.com/office/drawing/2014/main" id="{8A1ED209-4BEB-4AC2-9707-9582C13AC99F}"/>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577" name="PoljeZBesedilom 5576">
          <a:extLst>
            <a:ext uri="{FF2B5EF4-FFF2-40B4-BE49-F238E27FC236}">
              <a16:creationId xmlns:a16="http://schemas.microsoft.com/office/drawing/2014/main" id="{E599325D-9A40-409C-A6DC-B24CBFD4DF0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578" name="PoljeZBesedilom 2">
          <a:extLst>
            <a:ext uri="{FF2B5EF4-FFF2-40B4-BE49-F238E27FC236}">
              <a16:creationId xmlns:a16="http://schemas.microsoft.com/office/drawing/2014/main" id="{C1CD3F99-F3BD-4D0B-8A9B-6DE15EC150E1}"/>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579" name="PoljeZBesedilom 2">
          <a:extLst>
            <a:ext uri="{FF2B5EF4-FFF2-40B4-BE49-F238E27FC236}">
              <a16:creationId xmlns:a16="http://schemas.microsoft.com/office/drawing/2014/main" id="{0D1583D5-D750-4FE6-8105-195AA4002CF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580" name="PoljeZBesedilom 2">
          <a:extLst>
            <a:ext uri="{FF2B5EF4-FFF2-40B4-BE49-F238E27FC236}">
              <a16:creationId xmlns:a16="http://schemas.microsoft.com/office/drawing/2014/main" id="{5FA0C6DD-0DAA-4911-B89D-D40E70D469AF}"/>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581" name="PoljeZBesedilom 2">
          <a:extLst>
            <a:ext uri="{FF2B5EF4-FFF2-40B4-BE49-F238E27FC236}">
              <a16:creationId xmlns:a16="http://schemas.microsoft.com/office/drawing/2014/main" id="{D243F778-87B9-402E-9C04-19CC3B10D0B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582" name="PoljeZBesedilom 2">
          <a:extLst>
            <a:ext uri="{FF2B5EF4-FFF2-40B4-BE49-F238E27FC236}">
              <a16:creationId xmlns:a16="http://schemas.microsoft.com/office/drawing/2014/main" id="{80F2E6FB-4E2D-4BA3-B18E-80C237A3F31D}"/>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583" name="PoljeZBesedilom 5582">
          <a:extLst>
            <a:ext uri="{FF2B5EF4-FFF2-40B4-BE49-F238E27FC236}">
              <a16:creationId xmlns:a16="http://schemas.microsoft.com/office/drawing/2014/main" id="{862E9500-E8A8-4549-88A1-3544BF6776D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584" name="PoljeZBesedilom 2">
          <a:extLst>
            <a:ext uri="{FF2B5EF4-FFF2-40B4-BE49-F238E27FC236}">
              <a16:creationId xmlns:a16="http://schemas.microsoft.com/office/drawing/2014/main" id="{8A95E3A8-99CA-4476-80F8-68DF5009ED3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585" name="PoljeZBesedilom 2">
          <a:extLst>
            <a:ext uri="{FF2B5EF4-FFF2-40B4-BE49-F238E27FC236}">
              <a16:creationId xmlns:a16="http://schemas.microsoft.com/office/drawing/2014/main" id="{030CC5BB-826E-4414-A57D-481A84F3C0F6}"/>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586" name="PoljeZBesedilom 2">
          <a:extLst>
            <a:ext uri="{FF2B5EF4-FFF2-40B4-BE49-F238E27FC236}">
              <a16:creationId xmlns:a16="http://schemas.microsoft.com/office/drawing/2014/main" id="{21ACD480-7806-4FA6-9E4F-9F8A1B147F53}"/>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587" name="PoljeZBesedilom 2">
          <a:extLst>
            <a:ext uri="{FF2B5EF4-FFF2-40B4-BE49-F238E27FC236}">
              <a16:creationId xmlns:a16="http://schemas.microsoft.com/office/drawing/2014/main" id="{E2202411-19B7-4250-BF44-F4C1EF6AD7CB}"/>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588" name="PoljeZBesedilom 2">
          <a:extLst>
            <a:ext uri="{FF2B5EF4-FFF2-40B4-BE49-F238E27FC236}">
              <a16:creationId xmlns:a16="http://schemas.microsoft.com/office/drawing/2014/main" id="{FB2C94A7-11BE-4A8D-AC47-9F4250AFB73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589" name="PoljeZBesedilom 5588">
          <a:extLst>
            <a:ext uri="{FF2B5EF4-FFF2-40B4-BE49-F238E27FC236}">
              <a16:creationId xmlns:a16="http://schemas.microsoft.com/office/drawing/2014/main" id="{F6321B3D-C8DD-4603-BCF1-FFDAD8AFFA9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590" name="PoljeZBesedilom 2">
          <a:extLst>
            <a:ext uri="{FF2B5EF4-FFF2-40B4-BE49-F238E27FC236}">
              <a16:creationId xmlns:a16="http://schemas.microsoft.com/office/drawing/2014/main" id="{EF65302A-BFBE-49EA-A193-9637E69F9CD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591" name="PoljeZBesedilom 2">
          <a:extLst>
            <a:ext uri="{FF2B5EF4-FFF2-40B4-BE49-F238E27FC236}">
              <a16:creationId xmlns:a16="http://schemas.microsoft.com/office/drawing/2014/main" id="{93E53041-8242-4C83-A403-D1771881F89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592" name="PoljeZBesedilom 2">
          <a:extLst>
            <a:ext uri="{FF2B5EF4-FFF2-40B4-BE49-F238E27FC236}">
              <a16:creationId xmlns:a16="http://schemas.microsoft.com/office/drawing/2014/main" id="{3BF0089F-91B9-43FE-91FE-99FDEF57CF2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593" name="PoljeZBesedilom 2">
          <a:extLst>
            <a:ext uri="{FF2B5EF4-FFF2-40B4-BE49-F238E27FC236}">
              <a16:creationId xmlns:a16="http://schemas.microsoft.com/office/drawing/2014/main" id="{7BB764D3-1C52-4727-A2E1-8D3615963CF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594" name="PoljeZBesedilom 2">
          <a:extLst>
            <a:ext uri="{FF2B5EF4-FFF2-40B4-BE49-F238E27FC236}">
              <a16:creationId xmlns:a16="http://schemas.microsoft.com/office/drawing/2014/main" id="{1CB056C9-C689-43C6-BECC-A76CB21FA0E1}"/>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595" name="PoljeZBesedilom 5594">
          <a:extLst>
            <a:ext uri="{FF2B5EF4-FFF2-40B4-BE49-F238E27FC236}">
              <a16:creationId xmlns:a16="http://schemas.microsoft.com/office/drawing/2014/main" id="{33118A85-8AAA-489E-9AD4-CF82BA0B316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596" name="PoljeZBesedilom 2">
          <a:extLst>
            <a:ext uri="{FF2B5EF4-FFF2-40B4-BE49-F238E27FC236}">
              <a16:creationId xmlns:a16="http://schemas.microsoft.com/office/drawing/2014/main" id="{5F6A6AA6-CD29-4256-B2AC-4AC43DCCA852}"/>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597" name="PoljeZBesedilom 2">
          <a:extLst>
            <a:ext uri="{FF2B5EF4-FFF2-40B4-BE49-F238E27FC236}">
              <a16:creationId xmlns:a16="http://schemas.microsoft.com/office/drawing/2014/main" id="{F38D6631-6D00-4FAD-814F-E1F6CD86550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598" name="PoljeZBesedilom 2">
          <a:extLst>
            <a:ext uri="{FF2B5EF4-FFF2-40B4-BE49-F238E27FC236}">
              <a16:creationId xmlns:a16="http://schemas.microsoft.com/office/drawing/2014/main" id="{30701D8C-1975-4AEE-80A7-EB53EBC98E9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599" name="PoljeZBesedilom 2">
          <a:extLst>
            <a:ext uri="{FF2B5EF4-FFF2-40B4-BE49-F238E27FC236}">
              <a16:creationId xmlns:a16="http://schemas.microsoft.com/office/drawing/2014/main" id="{2B31D5FE-727E-473F-99D4-894191CFF84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600" name="PoljeZBesedilom 2">
          <a:extLst>
            <a:ext uri="{FF2B5EF4-FFF2-40B4-BE49-F238E27FC236}">
              <a16:creationId xmlns:a16="http://schemas.microsoft.com/office/drawing/2014/main" id="{1AD022A3-E13C-4EBA-92C2-EDACB7CF1DD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601" name="PoljeZBesedilom 5600">
          <a:extLst>
            <a:ext uri="{FF2B5EF4-FFF2-40B4-BE49-F238E27FC236}">
              <a16:creationId xmlns:a16="http://schemas.microsoft.com/office/drawing/2014/main" id="{5387B9AE-942B-45DB-8A07-8914BE902A8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602" name="PoljeZBesedilom 2">
          <a:extLst>
            <a:ext uri="{FF2B5EF4-FFF2-40B4-BE49-F238E27FC236}">
              <a16:creationId xmlns:a16="http://schemas.microsoft.com/office/drawing/2014/main" id="{AA241E3D-C904-420C-A798-B841EDC81FC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603" name="PoljeZBesedilom 2">
          <a:extLst>
            <a:ext uri="{FF2B5EF4-FFF2-40B4-BE49-F238E27FC236}">
              <a16:creationId xmlns:a16="http://schemas.microsoft.com/office/drawing/2014/main" id="{C1DD5433-C05E-4D5C-A2F2-C2FBC9D8A84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604" name="PoljeZBesedilom 2">
          <a:extLst>
            <a:ext uri="{FF2B5EF4-FFF2-40B4-BE49-F238E27FC236}">
              <a16:creationId xmlns:a16="http://schemas.microsoft.com/office/drawing/2014/main" id="{15711413-156E-416F-A0F6-1FEF2B6D6D3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605" name="PoljeZBesedilom 2">
          <a:extLst>
            <a:ext uri="{FF2B5EF4-FFF2-40B4-BE49-F238E27FC236}">
              <a16:creationId xmlns:a16="http://schemas.microsoft.com/office/drawing/2014/main" id="{4616B7E9-0BD5-4089-B530-F2464777C13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606" name="PoljeZBesedilom 2">
          <a:extLst>
            <a:ext uri="{FF2B5EF4-FFF2-40B4-BE49-F238E27FC236}">
              <a16:creationId xmlns:a16="http://schemas.microsoft.com/office/drawing/2014/main" id="{CBDCA724-D233-484D-B962-5F8163E365A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607" name="PoljeZBesedilom 5606">
          <a:extLst>
            <a:ext uri="{FF2B5EF4-FFF2-40B4-BE49-F238E27FC236}">
              <a16:creationId xmlns:a16="http://schemas.microsoft.com/office/drawing/2014/main" id="{9CCC3B5C-EBA3-494D-A7C6-35F6954025C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608" name="PoljeZBesedilom 2">
          <a:extLst>
            <a:ext uri="{FF2B5EF4-FFF2-40B4-BE49-F238E27FC236}">
              <a16:creationId xmlns:a16="http://schemas.microsoft.com/office/drawing/2014/main" id="{C9429143-E63C-409F-80EF-40C37AEC856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609" name="PoljeZBesedilom 2">
          <a:extLst>
            <a:ext uri="{FF2B5EF4-FFF2-40B4-BE49-F238E27FC236}">
              <a16:creationId xmlns:a16="http://schemas.microsoft.com/office/drawing/2014/main" id="{ED98CC52-085C-4E23-A176-4AB43C91C35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610" name="PoljeZBesedilom 2">
          <a:extLst>
            <a:ext uri="{FF2B5EF4-FFF2-40B4-BE49-F238E27FC236}">
              <a16:creationId xmlns:a16="http://schemas.microsoft.com/office/drawing/2014/main" id="{EF1621C5-BC8F-4CAB-A100-49F36F1311B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611" name="PoljeZBesedilom 2">
          <a:extLst>
            <a:ext uri="{FF2B5EF4-FFF2-40B4-BE49-F238E27FC236}">
              <a16:creationId xmlns:a16="http://schemas.microsoft.com/office/drawing/2014/main" id="{764D9F29-948E-42B4-B378-03E40DE38838}"/>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612" name="PoljeZBesedilom 5611">
          <a:extLst>
            <a:ext uri="{FF2B5EF4-FFF2-40B4-BE49-F238E27FC236}">
              <a16:creationId xmlns:a16="http://schemas.microsoft.com/office/drawing/2014/main" id="{E5926E9F-E130-4767-A8A8-630EB1A39A93}"/>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613" name="PoljeZBesedilom 2">
          <a:extLst>
            <a:ext uri="{FF2B5EF4-FFF2-40B4-BE49-F238E27FC236}">
              <a16:creationId xmlns:a16="http://schemas.microsoft.com/office/drawing/2014/main" id="{6539EE13-0A7A-468F-96AA-F089CFF92161}"/>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614" name="PoljeZBesedilom 2">
          <a:extLst>
            <a:ext uri="{FF2B5EF4-FFF2-40B4-BE49-F238E27FC236}">
              <a16:creationId xmlns:a16="http://schemas.microsoft.com/office/drawing/2014/main" id="{69E5B98B-CA6D-4701-A974-12E6655C9C33}"/>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615" name="PoljeZBesedilom 2">
          <a:extLst>
            <a:ext uri="{FF2B5EF4-FFF2-40B4-BE49-F238E27FC236}">
              <a16:creationId xmlns:a16="http://schemas.microsoft.com/office/drawing/2014/main" id="{E9D76DEE-5A01-44C0-88EC-120A606B8136}"/>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616" name="PoljeZBesedilom 2">
          <a:extLst>
            <a:ext uri="{FF2B5EF4-FFF2-40B4-BE49-F238E27FC236}">
              <a16:creationId xmlns:a16="http://schemas.microsoft.com/office/drawing/2014/main" id="{A4DA0B9E-7D69-4CB7-A92B-39027A042C13}"/>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617" name="PoljeZBesedilom 2">
          <a:extLst>
            <a:ext uri="{FF2B5EF4-FFF2-40B4-BE49-F238E27FC236}">
              <a16:creationId xmlns:a16="http://schemas.microsoft.com/office/drawing/2014/main" id="{E4D7FC3B-7A20-401C-9C7C-FB06340439C2}"/>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618" name="PoljeZBesedilom 5617">
          <a:extLst>
            <a:ext uri="{FF2B5EF4-FFF2-40B4-BE49-F238E27FC236}">
              <a16:creationId xmlns:a16="http://schemas.microsoft.com/office/drawing/2014/main" id="{293991A9-E312-4DCA-9FC2-04E97A9D65FE}"/>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619" name="PoljeZBesedilom 2">
          <a:extLst>
            <a:ext uri="{FF2B5EF4-FFF2-40B4-BE49-F238E27FC236}">
              <a16:creationId xmlns:a16="http://schemas.microsoft.com/office/drawing/2014/main" id="{D7194E18-2503-49B7-9577-946D70F36AB0}"/>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620" name="PoljeZBesedilom 2">
          <a:extLst>
            <a:ext uri="{FF2B5EF4-FFF2-40B4-BE49-F238E27FC236}">
              <a16:creationId xmlns:a16="http://schemas.microsoft.com/office/drawing/2014/main" id="{9FF99B65-592C-479C-A0E6-8AFDB8AD83D7}"/>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621" name="PoljeZBesedilom 2">
          <a:extLst>
            <a:ext uri="{FF2B5EF4-FFF2-40B4-BE49-F238E27FC236}">
              <a16:creationId xmlns:a16="http://schemas.microsoft.com/office/drawing/2014/main" id="{DC49EC55-5D19-41E9-A39C-741ED0045F48}"/>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1267</xdr:row>
      <xdr:rowOff>0</xdr:rowOff>
    </xdr:from>
    <xdr:ext cx="184731" cy="264560"/>
    <xdr:sp macro="" textlink="">
      <xdr:nvSpPr>
        <xdr:cNvPr id="5622" name="PoljeZBesedilom 2">
          <a:extLst>
            <a:ext uri="{FF2B5EF4-FFF2-40B4-BE49-F238E27FC236}">
              <a16:creationId xmlns:a16="http://schemas.microsoft.com/office/drawing/2014/main" id="{57AC0ADA-3962-4BB1-B58F-ED4B563A4ABB}"/>
            </a:ext>
          </a:extLst>
        </xdr:cNvPr>
        <xdr:cNvSpPr txBox="1"/>
      </xdr:nvSpPr>
      <xdr:spPr>
        <a:xfrm>
          <a:off x="777079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623" name="PoljeZBesedilom 2">
          <a:extLst>
            <a:ext uri="{FF2B5EF4-FFF2-40B4-BE49-F238E27FC236}">
              <a16:creationId xmlns:a16="http://schemas.microsoft.com/office/drawing/2014/main" id="{6F92F8C7-4994-44CE-9DC7-37B6A9E01D7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624" name="PoljeZBesedilom 5623">
          <a:extLst>
            <a:ext uri="{FF2B5EF4-FFF2-40B4-BE49-F238E27FC236}">
              <a16:creationId xmlns:a16="http://schemas.microsoft.com/office/drawing/2014/main" id="{E9AF4E47-34BE-4EDF-9EFA-FDC7AA053BE6}"/>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625" name="PoljeZBesedilom 2">
          <a:extLst>
            <a:ext uri="{FF2B5EF4-FFF2-40B4-BE49-F238E27FC236}">
              <a16:creationId xmlns:a16="http://schemas.microsoft.com/office/drawing/2014/main" id="{60A0F177-CA30-4E39-B4AA-93AF2C8CE4D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626" name="PoljeZBesedilom 2">
          <a:extLst>
            <a:ext uri="{FF2B5EF4-FFF2-40B4-BE49-F238E27FC236}">
              <a16:creationId xmlns:a16="http://schemas.microsoft.com/office/drawing/2014/main" id="{A1D512A8-73D9-4C4E-86A0-A3AAB62879E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627" name="PoljeZBesedilom 2">
          <a:extLst>
            <a:ext uri="{FF2B5EF4-FFF2-40B4-BE49-F238E27FC236}">
              <a16:creationId xmlns:a16="http://schemas.microsoft.com/office/drawing/2014/main" id="{FA88DEB5-697E-4FC2-8D90-2EC71BBC7233}"/>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628" name="PoljeZBesedilom 2">
          <a:extLst>
            <a:ext uri="{FF2B5EF4-FFF2-40B4-BE49-F238E27FC236}">
              <a16:creationId xmlns:a16="http://schemas.microsoft.com/office/drawing/2014/main" id="{820911B9-23DD-49D3-95F6-935B09ED2FB0}"/>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629" name="PoljeZBesedilom 2">
          <a:extLst>
            <a:ext uri="{FF2B5EF4-FFF2-40B4-BE49-F238E27FC236}">
              <a16:creationId xmlns:a16="http://schemas.microsoft.com/office/drawing/2014/main" id="{57646A15-7763-42DC-8523-95738B7A059E}"/>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630" name="PoljeZBesedilom 5629">
          <a:extLst>
            <a:ext uri="{FF2B5EF4-FFF2-40B4-BE49-F238E27FC236}">
              <a16:creationId xmlns:a16="http://schemas.microsoft.com/office/drawing/2014/main" id="{67A0CECC-5248-4476-A1C7-4833954A475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631" name="PoljeZBesedilom 2">
          <a:extLst>
            <a:ext uri="{FF2B5EF4-FFF2-40B4-BE49-F238E27FC236}">
              <a16:creationId xmlns:a16="http://schemas.microsoft.com/office/drawing/2014/main" id="{68F567AF-C5F9-4C18-9026-088B18F6E969}"/>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632" name="PoljeZBesedilom 2">
          <a:extLst>
            <a:ext uri="{FF2B5EF4-FFF2-40B4-BE49-F238E27FC236}">
              <a16:creationId xmlns:a16="http://schemas.microsoft.com/office/drawing/2014/main" id="{2F4ACF57-FC35-424D-89D9-F61212150BD4}"/>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633" name="PoljeZBesedilom 2">
          <a:extLst>
            <a:ext uri="{FF2B5EF4-FFF2-40B4-BE49-F238E27FC236}">
              <a16:creationId xmlns:a16="http://schemas.microsoft.com/office/drawing/2014/main" id="{E0B0E8C4-3BB0-435B-A3ED-474921FFAE08}"/>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1267</xdr:row>
      <xdr:rowOff>0</xdr:rowOff>
    </xdr:from>
    <xdr:ext cx="184731" cy="264560"/>
    <xdr:sp macro="" textlink="">
      <xdr:nvSpPr>
        <xdr:cNvPr id="5634" name="PoljeZBesedilom 2">
          <a:extLst>
            <a:ext uri="{FF2B5EF4-FFF2-40B4-BE49-F238E27FC236}">
              <a16:creationId xmlns:a16="http://schemas.microsoft.com/office/drawing/2014/main" id="{5691A535-E56E-482A-A74D-33E9F29AD44A}"/>
            </a:ext>
          </a:extLst>
        </xdr:cNvPr>
        <xdr:cNvSpPr txBox="1"/>
      </xdr:nvSpPr>
      <xdr:spPr>
        <a:xfrm>
          <a:off x="777460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635" name="PoljeZBesedilom 2">
          <a:extLst>
            <a:ext uri="{FF2B5EF4-FFF2-40B4-BE49-F238E27FC236}">
              <a16:creationId xmlns:a16="http://schemas.microsoft.com/office/drawing/2014/main" id="{450A7C78-ABE3-40FD-BA9E-39548A25356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636" name="PoljeZBesedilom 5635">
          <a:extLst>
            <a:ext uri="{FF2B5EF4-FFF2-40B4-BE49-F238E27FC236}">
              <a16:creationId xmlns:a16="http://schemas.microsoft.com/office/drawing/2014/main" id="{05FB3A5B-B072-4773-BC8F-E95C56BBD9AE}"/>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637" name="PoljeZBesedilom 2">
          <a:extLst>
            <a:ext uri="{FF2B5EF4-FFF2-40B4-BE49-F238E27FC236}">
              <a16:creationId xmlns:a16="http://schemas.microsoft.com/office/drawing/2014/main" id="{6909AF90-45AF-48FC-A249-D197974A781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638" name="PoljeZBesedilom 2">
          <a:extLst>
            <a:ext uri="{FF2B5EF4-FFF2-40B4-BE49-F238E27FC236}">
              <a16:creationId xmlns:a16="http://schemas.microsoft.com/office/drawing/2014/main" id="{E6BFA3B5-D183-4138-9D6D-17BF4B95649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639" name="PoljeZBesedilom 2">
          <a:extLst>
            <a:ext uri="{FF2B5EF4-FFF2-40B4-BE49-F238E27FC236}">
              <a16:creationId xmlns:a16="http://schemas.microsoft.com/office/drawing/2014/main" id="{702C1A0C-5D8B-450B-9F38-F9159A200E8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640" name="PoljeZBesedilom 2">
          <a:extLst>
            <a:ext uri="{FF2B5EF4-FFF2-40B4-BE49-F238E27FC236}">
              <a16:creationId xmlns:a16="http://schemas.microsoft.com/office/drawing/2014/main" id="{6319EC18-ED28-445A-8548-32F0C8BDE47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641" name="PoljeZBesedilom 2">
          <a:extLst>
            <a:ext uri="{FF2B5EF4-FFF2-40B4-BE49-F238E27FC236}">
              <a16:creationId xmlns:a16="http://schemas.microsoft.com/office/drawing/2014/main" id="{604825B1-78FE-4364-BB77-D7DB9D359A2B}"/>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642" name="PoljeZBesedilom 5641">
          <a:extLst>
            <a:ext uri="{FF2B5EF4-FFF2-40B4-BE49-F238E27FC236}">
              <a16:creationId xmlns:a16="http://schemas.microsoft.com/office/drawing/2014/main" id="{A5496D12-3F17-435D-BDE4-6C5EE888648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643" name="PoljeZBesedilom 2">
          <a:extLst>
            <a:ext uri="{FF2B5EF4-FFF2-40B4-BE49-F238E27FC236}">
              <a16:creationId xmlns:a16="http://schemas.microsoft.com/office/drawing/2014/main" id="{398C51E8-1781-4391-A7C9-1142B334AB7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644" name="PoljeZBesedilom 2">
          <a:extLst>
            <a:ext uri="{FF2B5EF4-FFF2-40B4-BE49-F238E27FC236}">
              <a16:creationId xmlns:a16="http://schemas.microsoft.com/office/drawing/2014/main" id="{41F51548-1800-40A6-B13F-ADC99F0A9334}"/>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645" name="PoljeZBesedilom 2">
          <a:extLst>
            <a:ext uri="{FF2B5EF4-FFF2-40B4-BE49-F238E27FC236}">
              <a16:creationId xmlns:a16="http://schemas.microsoft.com/office/drawing/2014/main" id="{8E3199B0-13FB-4AC0-A051-7F5957FB262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646" name="PoljeZBesedilom 2">
          <a:extLst>
            <a:ext uri="{FF2B5EF4-FFF2-40B4-BE49-F238E27FC236}">
              <a16:creationId xmlns:a16="http://schemas.microsoft.com/office/drawing/2014/main" id="{1F5FED95-6DA6-4737-9EB8-16376B64E0C9}"/>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647" name="PoljeZBesedilom 5646">
          <a:extLst>
            <a:ext uri="{FF2B5EF4-FFF2-40B4-BE49-F238E27FC236}">
              <a16:creationId xmlns:a16="http://schemas.microsoft.com/office/drawing/2014/main" id="{4E815743-18EE-4058-85D5-3BF09FBF9388}"/>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648" name="PoljeZBesedilom 2">
          <a:extLst>
            <a:ext uri="{FF2B5EF4-FFF2-40B4-BE49-F238E27FC236}">
              <a16:creationId xmlns:a16="http://schemas.microsoft.com/office/drawing/2014/main" id="{B28A27AA-A4EA-4257-A701-51C776F4AE15}"/>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649" name="PoljeZBesedilom 2">
          <a:extLst>
            <a:ext uri="{FF2B5EF4-FFF2-40B4-BE49-F238E27FC236}">
              <a16:creationId xmlns:a16="http://schemas.microsoft.com/office/drawing/2014/main" id="{13622B61-9B69-4958-B30D-DBFFC6CCF43B}"/>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650" name="PoljeZBesedilom 2">
          <a:extLst>
            <a:ext uri="{FF2B5EF4-FFF2-40B4-BE49-F238E27FC236}">
              <a16:creationId xmlns:a16="http://schemas.microsoft.com/office/drawing/2014/main" id="{9A0D588A-5A78-4A4A-A48D-3BA57999DA29}"/>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651" name="PoljeZBesedilom 2">
          <a:extLst>
            <a:ext uri="{FF2B5EF4-FFF2-40B4-BE49-F238E27FC236}">
              <a16:creationId xmlns:a16="http://schemas.microsoft.com/office/drawing/2014/main" id="{DEA07A11-75AB-4F86-A2BE-56A830698DEA}"/>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652" name="PoljeZBesedilom 2">
          <a:extLst>
            <a:ext uri="{FF2B5EF4-FFF2-40B4-BE49-F238E27FC236}">
              <a16:creationId xmlns:a16="http://schemas.microsoft.com/office/drawing/2014/main" id="{34599AE0-884D-42C2-8118-58F16F5D796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653" name="PoljeZBesedilom 5652">
          <a:extLst>
            <a:ext uri="{FF2B5EF4-FFF2-40B4-BE49-F238E27FC236}">
              <a16:creationId xmlns:a16="http://schemas.microsoft.com/office/drawing/2014/main" id="{5C28CF9F-F2A9-42E1-8545-C91190DC0B5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654" name="PoljeZBesedilom 2">
          <a:extLst>
            <a:ext uri="{FF2B5EF4-FFF2-40B4-BE49-F238E27FC236}">
              <a16:creationId xmlns:a16="http://schemas.microsoft.com/office/drawing/2014/main" id="{5E505625-2C3A-44CB-B956-84B96A628C7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655" name="PoljeZBesedilom 2">
          <a:extLst>
            <a:ext uri="{FF2B5EF4-FFF2-40B4-BE49-F238E27FC236}">
              <a16:creationId xmlns:a16="http://schemas.microsoft.com/office/drawing/2014/main" id="{367E6A8F-D8C5-4E95-80D5-D45746ECD2E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656" name="PoljeZBesedilom 2">
          <a:extLst>
            <a:ext uri="{FF2B5EF4-FFF2-40B4-BE49-F238E27FC236}">
              <a16:creationId xmlns:a16="http://schemas.microsoft.com/office/drawing/2014/main" id="{BBD400EC-1BEF-4860-A049-8603239BCA07}"/>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657" name="PoljeZBesedilom 2">
          <a:extLst>
            <a:ext uri="{FF2B5EF4-FFF2-40B4-BE49-F238E27FC236}">
              <a16:creationId xmlns:a16="http://schemas.microsoft.com/office/drawing/2014/main" id="{A71A0883-8FBB-4263-A633-A17FAA73198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658" name="PoljeZBesedilom 2">
          <a:extLst>
            <a:ext uri="{FF2B5EF4-FFF2-40B4-BE49-F238E27FC236}">
              <a16:creationId xmlns:a16="http://schemas.microsoft.com/office/drawing/2014/main" id="{E8083A88-106E-4DCB-8856-1979F8BC1F0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659" name="PoljeZBesedilom 5658">
          <a:extLst>
            <a:ext uri="{FF2B5EF4-FFF2-40B4-BE49-F238E27FC236}">
              <a16:creationId xmlns:a16="http://schemas.microsoft.com/office/drawing/2014/main" id="{2DE8A780-DA98-4813-8B46-76FF9C1D26D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660" name="PoljeZBesedilom 2">
          <a:extLst>
            <a:ext uri="{FF2B5EF4-FFF2-40B4-BE49-F238E27FC236}">
              <a16:creationId xmlns:a16="http://schemas.microsoft.com/office/drawing/2014/main" id="{08319069-9A0E-4B86-9D50-C0578177EBC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661" name="PoljeZBesedilom 2">
          <a:extLst>
            <a:ext uri="{FF2B5EF4-FFF2-40B4-BE49-F238E27FC236}">
              <a16:creationId xmlns:a16="http://schemas.microsoft.com/office/drawing/2014/main" id="{9729E57F-752A-4F12-B628-E45A1B5D31E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662" name="PoljeZBesedilom 2">
          <a:extLst>
            <a:ext uri="{FF2B5EF4-FFF2-40B4-BE49-F238E27FC236}">
              <a16:creationId xmlns:a16="http://schemas.microsoft.com/office/drawing/2014/main" id="{1330D845-F8A0-4314-912C-DC7F5266AF3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663" name="PoljeZBesedilom 2">
          <a:extLst>
            <a:ext uri="{FF2B5EF4-FFF2-40B4-BE49-F238E27FC236}">
              <a16:creationId xmlns:a16="http://schemas.microsoft.com/office/drawing/2014/main" id="{404C5B52-1378-461F-9D83-C0E5FE28A53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664" name="PoljeZBesedilom 2">
          <a:extLst>
            <a:ext uri="{FF2B5EF4-FFF2-40B4-BE49-F238E27FC236}">
              <a16:creationId xmlns:a16="http://schemas.microsoft.com/office/drawing/2014/main" id="{79C0C125-2498-4ADC-B0D3-0DCCCDB4A63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665" name="PoljeZBesedilom 5664">
          <a:extLst>
            <a:ext uri="{FF2B5EF4-FFF2-40B4-BE49-F238E27FC236}">
              <a16:creationId xmlns:a16="http://schemas.microsoft.com/office/drawing/2014/main" id="{D61BE050-2FE0-4231-9A71-C87374D2614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666" name="PoljeZBesedilom 2">
          <a:extLst>
            <a:ext uri="{FF2B5EF4-FFF2-40B4-BE49-F238E27FC236}">
              <a16:creationId xmlns:a16="http://schemas.microsoft.com/office/drawing/2014/main" id="{D9BEF584-4DEE-4A48-871F-DEDA0D887BF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667" name="PoljeZBesedilom 2">
          <a:extLst>
            <a:ext uri="{FF2B5EF4-FFF2-40B4-BE49-F238E27FC236}">
              <a16:creationId xmlns:a16="http://schemas.microsoft.com/office/drawing/2014/main" id="{27D7CF6A-5597-49B0-8063-7A4B75C052C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668" name="PoljeZBesedilom 2">
          <a:extLst>
            <a:ext uri="{FF2B5EF4-FFF2-40B4-BE49-F238E27FC236}">
              <a16:creationId xmlns:a16="http://schemas.microsoft.com/office/drawing/2014/main" id="{3079973B-12B3-4569-AE6E-EB48C89A25D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669" name="PoljeZBesedilom 2">
          <a:extLst>
            <a:ext uri="{FF2B5EF4-FFF2-40B4-BE49-F238E27FC236}">
              <a16:creationId xmlns:a16="http://schemas.microsoft.com/office/drawing/2014/main" id="{C69F133D-AAB6-48EF-BB9F-270E8D3BDB7A}"/>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670" name="PoljeZBesedilom 2">
          <a:extLst>
            <a:ext uri="{FF2B5EF4-FFF2-40B4-BE49-F238E27FC236}">
              <a16:creationId xmlns:a16="http://schemas.microsoft.com/office/drawing/2014/main" id="{DEDECCBF-0290-4864-9551-910AF7E71F7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671" name="PoljeZBesedilom 5670">
          <a:extLst>
            <a:ext uri="{FF2B5EF4-FFF2-40B4-BE49-F238E27FC236}">
              <a16:creationId xmlns:a16="http://schemas.microsoft.com/office/drawing/2014/main" id="{915E4B56-39B3-47CE-8138-31ED26C1181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672" name="PoljeZBesedilom 2">
          <a:extLst>
            <a:ext uri="{FF2B5EF4-FFF2-40B4-BE49-F238E27FC236}">
              <a16:creationId xmlns:a16="http://schemas.microsoft.com/office/drawing/2014/main" id="{222963A5-DB72-4C4D-A46F-53BD0586189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673" name="PoljeZBesedilom 2">
          <a:extLst>
            <a:ext uri="{FF2B5EF4-FFF2-40B4-BE49-F238E27FC236}">
              <a16:creationId xmlns:a16="http://schemas.microsoft.com/office/drawing/2014/main" id="{6414C380-95F0-48B6-9B30-AD12FE36163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674" name="PoljeZBesedilom 2">
          <a:extLst>
            <a:ext uri="{FF2B5EF4-FFF2-40B4-BE49-F238E27FC236}">
              <a16:creationId xmlns:a16="http://schemas.microsoft.com/office/drawing/2014/main" id="{D06D04D3-3E67-4D60-B68E-0DB08F28A4B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675" name="PoljeZBesedilom 2">
          <a:extLst>
            <a:ext uri="{FF2B5EF4-FFF2-40B4-BE49-F238E27FC236}">
              <a16:creationId xmlns:a16="http://schemas.microsoft.com/office/drawing/2014/main" id="{082A4647-10F1-424B-B840-DAD436E22A6B}"/>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676" name="PoljeZBesedilom 2">
          <a:extLst>
            <a:ext uri="{FF2B5EF4-FFF2-40B4-BE49-F238E27FC236}">
              <a16:creationId xmlns:a16="http://schemas.microsoft.com/office/drawing/2014/main" id="{2592BCDA-4BC2-41FF-8824-0FE38E89F734}"/>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677" name="PoljeZBesedilom 5676">
          <a:extLst>
            <a:ext uri="{FF2B5EF4-FFF2-40B4-BE49-F238E27FC236}">
              <a16:creationId xmlns:a16="http://schemas.microsoft.com/office/drawing/2014/main" id="{34125A91-EE36-4068-8A58-9503C2E8FCE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678" name="PoljeZBesedilom 2">
          <a:extLst>
            <a:ext uri="{FF2B5EF4-FFF2-40B4-BE49-F238E27FC236}">
              <a16:creationId xmlns:a16="http://schemas.microsoft.com/office/drawing/2014/main" id="{4DBD92B2-D299-4A10-B943-747A2A53E04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679" name="PoljeZBesedilom 2">
          <a:extLst>
            <a:ext uri="{FF2B5EF4-FFF2-40B4-BE49-F238E27FC236}">
              <a16:creationId xmlns:a16="http://schemas.microsoft.com/office/drawing/2014/main" id="{4482B69D-5F9C-436C-BFAD-1EC1EAD8836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680" name="PoljeZBesedilom 2">
          <a:extLst>
            <a:ext uri="{FF2B5EF4-FFF2-40B4-BE49-F238E27FC236}">
              <a16:creationId xmlns:a16="http://schemas.microsoft.com/office/drawing/2014/main" id="{CFC36F34-5538-4B2B-A9F4-F7A2C1F02BA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681" name="PoljeZBesedilom 2">
          <a:extLst>
            <a:ext uri="{FF2B5EF4-FFF2-40B4-BE49-F238E27FC236}">
              <a16:creationId xmlns:a16="http://schemas.microsoft.com/office/drawing/2014/main" id="{08902ED8-44BE-41B8-8015-7D45F6C9F9D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682" name="PoljeZBesedilom 2">
          <a:extLst>
            <a:ext uri="{FF2B5EF4-FFF2-40B4-BE49-F238E27FC236}">
              <a16:creationId xmlns:a16="http://schemas.microsoft.com/office/drawing/2014/main" id="{0DCCB573-E54B-4188-80FF-F9D40A5B5303}"/>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683" name="PoljeZBesedilom 5682">
          <a:extLst>
            <a:ext uri="{FF2B5EF4-FFF2-40B4-BE49-F238E27FC236}">
              <a16:creationId xmlns:a16="http://schemas.microsoft.com/office/drawing/2014/main" id="{A95FD86D-0046-4A87-93CB-1EE186158186}"/>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684" name="PoljeZBesedilom 2">
          <a:extLst>
            <a:ext uri="{FF2B5EF4-FFF2-40B4-BE49-F238E27FC236}">
              <a16:creationId xmlns:a16="http://schemas.microsoft.com/office/drawing/2014/main" id="{DF87F761-3842-4F50-A554-6FC2CDCF961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685" name="PoljeZBesedilom 2">
          <a:extLst>
            <a:ext uri="{FF2B5EF4-FFF2-40B4-BE49-F238E27FC236}">
              <a16:creationId xmlns:a16="http://schemas.microsoft.com/office/drawing/2014/main" id="{C32DE634-8FBF-4A93-AFC9-6B299C0E0FF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686" name="PoljeZBesedilom 2">
          <a:extLst>
            <a:ext uri="{FF2B5EF4-FFF2-40B4-BE49-F238E27FC236}">
              <a16:creationId xmlns:a16="http://schemas.microsoft.com/office/drawing/2014/main" id="{701F0118-4EE7-4EC3-8B2B-4A1BEA92755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687" name="PoljeZBesedilom 2">
          <a:extLst>
            <a:ext uri="{FF2B5EF4-FFF2-40B4-BE49-F238E27FC236}">
              <a16:creationId xmlns:a16="http://schemas.microsoft.com/office/drawing/2014/main" id="{491466A1-4699-4E0C-A84C-5215E3306759}"/>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688" name="PoljeZBesedilom 2">
          <a:extLst>
            <a:ext uri="{FF2B5EF4-FFF2-40B4-BE49-F238E27FC236}">
              <a16:creationId xmlns:a16="http://schemas.microsoft.com/office/drawing/2014/main" id="{6D81EE39-8D12-479C-9628-A81B88244589}"/>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689" name="PoljeZBesedilom 5688">
          <a:extLst>
            <a:ext uri="{FF2B5EF4-FFF2-40B4-BE49-F238E27FC236}">
              <a16:creationId xmlns:a16="http://schemas.microsoft.com/office/drawing/2014/main" id="{71D9206D-F2E0-409F-9E45-0CD9B89951C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690" name="PoljeZBesedilom 2">
          <a:extLst>
            <a:ext uri="{FF2B5EF4-FFF2-40B4-BE49-F238E27FC236}">
              <a16:creationId xmlns:a16="http://schemas.microsoft.com/office/drawing/2014/main" id="{13A934D9-71CC-48FD-906D-4830F4967A97}"/>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691" name="PoljeZBesedilom 2">
          <a:extLst>
            <a:ext uri="{FF2B5EF4-FFF2-40B4-BE49-F238E27FC236}">
              <a16:creationId xmlns:a16="http://schemas.microsoft.com/office/drawing/2014/main" id="{33F438E1-84FA-4EFA-8B8F-4E8886E6FA4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692" name="PoljeZBesedilom 2">
          <a:extLst>
            <a:ext uri="{FF2B5EF4-FFF2-40B4-BE49-F238E27FC236}">
              <a16:creationId xmlns:a16="http://schemas.microsoft.com/office/drawing/2014/main" id="{1A9FF158-1AB2-47F6-9288-2111D0BEA7E1}"/>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693" name="PoljeZBesedilom 2">
          <a:extLst>
            <a:ext uri="{FF2B5EF4-FFF2-40B4-BE49-F238E27FC236}">
              <a16:creationId xmlns:a16="http://schemas.microsoft.com/office/drawing/2014/main" id="{56D13508-9D76-4F3E-A4F7-1B313B46A01E}"/>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694" name="PoljeZBesedilom 2">
          <a:extLst>
            <a:ext uri="{FF2B5EF4-FFF2-40B4-BE49-F238E27FC236}">
              <a16:creationId xmlns:a16="http://schemas.microsoft.com/office/drawing/2014/main" id="{0A95764D-44D9-460C-8DAA-0090B2AD2AB8}"/>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695" name="PoljeZBesedilom 5694">
          <a:extLst>
            <a:ext uri="{FF2B5EF4-FFF2-40B4-BE49-F238E27FC236}">
              <a16:creationId xmlns:a16="http://schemas.microsoft.com/office/drawing/2014/main" id="{FBBF3085-0008-4B1A-A2CA-724F11478FB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696" name="PoljeZBesedilom 2">
          <a:extLst>
            <a:ext uri="{FF2B5EF4-FFF2-40B4-BE49-F238E27FC236}">
              <a16:creationId xmlns:a16="http://schemas.microsoft.com/office/drawing/2014/main" id="{00EEBACF-E50C-473B-B8CF-D00C5D237AF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697" name="PoljeZBesedilom 2">
          <a:extLst>
            <a:ext uri="{FF2B5EF4-FFF2-40B4-BE49-F238E27FC236}">
              <a16:creationId xmlns:a16="http://schemas.microsoft.com/office/drawing/2014/main" id="{D1C37E04-F0BC-4111-9B8C-D5795EED3D0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698" name="PoljeZBesedilom 2">
          <a:extLst>
            <a:ext uri="{FF2B5EF4-FFF2-40B4-BE49-F238E27FC236}">
              <a16:creationId xmlns:a16="http://schemas.microsoft.com/office/drawing/2014/main" id="{93667F4F-F2BC-4470-BFB8-B757B4AA06FD}"/>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699" name="PoljeZBesedilom 2">
          <a:extLst>
            <a:ext uri="{FF2B5EF4-FFF2-40B4-BE49-F238E27FC236}">
              <a16:creationId xmlns:a16="http://schemas.microsoft.com/office/drawing/2014/main" id="{C72A2A8E-C7D0-4D4A-AF48-B2252780BAF0}"/>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700" name="PoljeZBesedilom 2">
          <a:extLst>
            <a:ext uri="{FF2B5EF4-FFF2-40B4-BE49-F238E27FC236}">
              <a16:creationId xmlns:a16="http://schemas.microsoft.com/office/drawing/2014/main" id="{6BD48F54-D66E-4E7A-8B4C-18D83C9DFBC5}"/>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701" name="PoljeZBesedilom 5700">
          <a:extLst>
            <a:ext uri="{FF2B5EF4-FFF2-40B4-BE49-F238E27FC236}">
              <a16:creationId xmlns:a16="http://schemas.microsoft.com/office/drawing/2014/main" id="{767C41C7-DE74-4480-96D6-5593D5893C9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702" name="PoljeZBesedilom 2">
          <a:extLst>
            <a:ext uri="{FF2B5EF4-FFF2-40B4-BE49-F238E27FC236}">
              <a16:creationId xmlns:a16="http://schemas.microsoft.com/office/drawing/2014/main" id="{AB8A38FE-899C-4A98-8D81-E4FADA3CB8CC}"/>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703" name="PoljeZBesedilom 2">
          <a:extLst>
            <a:ext uri="{FF2B5EF4-FFF2-40B4-BE49-F238E27FC236}">
              <a16:creationId xmlns:a16="http://schemas.microsoft.com/office/drawing/2014/main" id="{FA2DFEE4-E0A2-4E4A-91CB-0700DA466F21}"/>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704" name="PoljeZBesedilom 2">
          <a:extLst>
            <a:ext uri="{FF2B5EF4-FFF2-40B4-BE49-F238E27FC236}">
              <a16:creationId xmlns:a16="http://schemas.microsoft.com/office/drawing/2014/main" id="{B4903FAE-F0AF-42C7-ABE9-E3B891F8456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1267</xdr:row>
      <xdr:rowOff>0</xdr:rowOff>
    </xdr:from>
    <xdr:ext cx="184731" cy="264560"/>
    <xdr:sp macro="" textlink="">
      <xdr:nvSpPr>
        <xdr:cNvPr id="5705" name="PoljeZBesedilom 2">
          <a:extLst>
            <a:ext uri="{FF2B5EF4-FFF2-40B4-BE49-F238E27FC236}">
              <a16:creationId xmlns:a16="http://schemas.microsoft.com/office/drawing/2014/main" id="{A234F961-03B8-45EC-B5FF-F1EA8328D2AF}"/>
            </a:ext>
          </a:extLst>
        </xdr:cNvPr>
        <xdr:cNvSpPr txBox="1"/>
      </xdr:nvSpPr>
      <xdr:spPr>
        <a:xfrm>
          <a:off x="7778412"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706" name="PoljeZBesedilom 2">
          <a:extLst>
            <a:ext uri="{FF2B5EF4-FFF2-40B4-BE49-F238E27FC236}">
              <a16:creationId xmlns:a16="http://schemas.microsoft.com/office/drawing/2014/main" id="{94CB2F41-5CA6-4BA3-A4B6-0B821EF387A5}"/>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707" name="PoljeZBesedilom 5706">
          <a:extLst>
            <a:ext uri="{FF2B5EF4-FFF2-40B4-BE49-F238E27FC236}">
              <a16:creationId xmlns:a16="http://schemas.microsoft.com/office/drawing/2014/main" id="{BF4CC0F6-4FC7-4E10-A220-4285B1349EC4}"/>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708" name="PoljeZBesedilom 2">
          <a:extLst>
            <a:ext uri="{FF2B5EF4-FFF2-40B4-BE49-F238E27FC236}">
              <a16:creationId xmlns:a16="http://schemas.microsoft.com/office/drawing/2014/main" id="{6531EB8F-235F-408B-B440-46859B285306}"/>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709" name="PoljeZBesedilom 2">
          <a:extLst>
            <a:ext uri="{FF2B5EF4-FFF2-40B4-BE49-F238E27FC236}">
              <a16:creationId xmlns:a16="http://schemas.microsoft.com/office/drawing/2014/main" id="{F43DFF12-CA4F-4897-A93B-B79E79DFFE10}"/>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710" name="PoljeZBesedilom 2">
          <a:extLst>
            <a:ext uri="{FF2B5EF4-FFF2-40B4-BE49-F238E27FC236}">
              <a16:creationId xmlns:a16="http://schemas.microsoft.com/office/drawing/2014/main" id="{1E2A3294-67B8-49EE-B2A0-1ADA0843B789}"/>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1267</xdr:row>
      <xdr:rowOff>0</xdr:rowOff>
    </xdr:from>
    <xdr:ext cx="184731" cy="264560"/>
    <xdr:sp macro="" textlink="">
      <xdr:nvSpPr>
        <xdr:cNvPr id="5711" name="PoljeZBesedilom 2">
          <a:extLst>
            <a:ext uri="{FF2B5EF4-FFF2-40B4-BE49-F238E27FC236}">
              <a16:creationId xmlns:a16="http://schemas.microsoft.com/office/drawing/2014/main" id="{EE80686A-9DD8-4253-B37C-ACD347D88800}"/>
            </a:ext>
          </a:extLst>
        </xdr:cNvPr>
        <xdr:cNvSpPr txBox="1"/>
      </xdr:nvSpPr>
      <xdr:spPr>
        <a:xfrm>
          <a:off x="777650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712" name="PoljeZBesedilom 2">
          <a:extLst>
            <a:ext uri="{FF2B5EF4-FFF2-40B4-BE49-F238E27FC236}">
              <a16:creationId xmlns:a16="http://schemas.microsoft.com/office/drawing/2014/main" id="{B13C6EAF-98FB-4D5D-99C2-E830B9094ADA}"/>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713" name="PoljeZBesedilom 5712">
          <a:extLst>
            <a:ext uri="{FF2B5EF4-FFF2-40B4-BE49-F238E27FC236}">
              <a16:creationId xmlns:a16="http://schemas.microsoft.com/office/drawing/2014/main" id="{95F9805A-E57A-460B-B2AC-98F63CDF5013}"/>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714" name="PoljeZBesedilom 2">
          <a:extLst>
            <a:ext uri="{FF2B5EF4-FFF2-40B4-BE49-F238E27FC236}">
              <a16:creationId xmlns:a16="http://schemas.microsoft.com/office/drawing/2014/main" id="{4F037A77-A682-422C-86D2-3AC8EB8A00A1}"/>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715" name="PoljeZBesedilom 2">
          <a:extLst>
            <a:ext uri="{FF2B5EF4-FFF2-40B4-BE49-F238E27FC236}">
              <a16:creationId xmlns:a16="http://schemas.microsoft.com/office/drawing/2014/main" id="{D10E4F8D-62B1-4214-A6A7-D6F72698948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716" name="PoljeZBesedilom 2">
          <a:extLst>
            <a:ext uri="{FF2B5EF4-FFF2-40B4-BE49-F238E27FC236}">
              <a16:creationId xmlns:a16="http://schemas.microsoft.com/office/drawing/2014/main" id="{03238C77-7F35-48E0-97D6-9B06DAF57C50}"/>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717" name="PoljeZBesedilom 2">
          <a:extLst>
            <a:ext uri="{FF2B5EF4-FFF2-40B4-BE49-F238E27FC236}">
              <a16:creationId xmlns:a16="http://schemas.microsoft.com/office/drawing/2014/main" id="{947376C7-4B0B-4F5B-ADA7-63D3EEB91B82}"/>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718" name="PoljeZBesedilom 5717">
          <a:extLst>
            <a:ext uri="{FF2B5EF4-FFF2-40B4-BE49-F238E27FC236}">
              <a16:creationId xmlns:a16="http://schemas.microsoft.com/office/drawing/2014/main" id="{604B03B8-FBE2-472C-BA7B-5A96F37EA8A6}"/>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719" name="PoljeZBesedilom 2">
          <a:extLst>
            <a:ext uri="{FF2B5EF4-FFF2-40B4-BE49-F238E27FC236}">
              <a16:creationId xmlns:a16="http://schemas.microsoft.com/office/drawing/2014/main" id="{BA8302D6-D44F-4A06-83CF-4E626B426C78}"/>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720" name="PoljeZBesedilom 2">
          <a:extLst>
            <a:ext uri="{FF2B5EF4-FFF2-40B4-BE49-F238E27FC236}">
              <a16:creationId xmlns:a16="http://schemas.microsoft.com/office/drawing/2014/main" id="{27BE35EA-86FB-4824-86F4-58518436C321}"/>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721" name="PoljeZBesedilom 2">
          <a:extLst>
            <a:ext uri="{FF2B5EF4-FFF2-40B4-BE49-F238E27FC236}">
              <a16:creationId xmlns:a16="http://schemas.microsoft.com/office/drawing/2014/main" id="{1F4CCEDC-5B78-42B4-8FC3-1CBCBDF6554C}"/>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722" name="PoljeZBesedilom 2">
          <a:extLst>
            <a:ext uri="{FF2B5EF4-FFF2-40B4-BE49-F238E27FC236}">
              <a16:creationId xmlns:a16="http://schemas.microsoft.com/office/drawing/2014/main" id="{46201FFB-C94D-4FD1-9377-C4E2589A8D40}"/>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723" name="PoljeZBesedilom 2">
          <a:extLst>
            <a:ext uri="{FF2B5EF4-FFF2-40B4-BE49-F238E27FC236}">
              <a16:creationId xmlns:a16="http://schemas.microsoft.com/office/drawing/2014/main" id="{45138B40-CB22-41C3-812E-DB41987FBEC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724" name="PoljeZBesedilom 5723">
          <a:extLst>
            <a:ext uri="{FF2B5EF4-FFF2-40B4-BE49-F238E27FC236}">
              <a16:creationId xmlns:a16="http://schemas.microsoft.com/office/drawing/2014/main" id="{8D06FCBA-C71A-4713-BFBA-F89C91137477}"/>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725" name="PoljeZBesedilom 2">
          <a:extLst>
            <a:ext uri="{FF2B5EF4-FFF2-40B4-BE49-F238E27FC236}">
              <a16:creationId xmlns:a16="http://schemas.microsoft.com/office/drawing/2014/main" id="{225B8F30-CA79-4CAD-A2B5-FCA5D973D0BF}"/>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726" name="PoljeZBesedilom 2">
          <a:extLst>
            <a:ext uri="{FF2B5EF4-FFF2-40B4-BE49-F238E27FC236}">
              <a16:creationId xmlns:a16="http://schemas.microsoft.com/office/drawing/2014/main" id="{B51C79D5-9823-459D-8C9E-54AD2E1F2555}"/>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727" name="PoljeZBesedilom 2">
          <a:extLst>
            <a:ext uri="{FF2B5EF4-FFF2-40B4-BE49-F238E27FC236}">
              <a16:creationId xmlns:a16="http://schemas.microsoft.com/office/drawing/2014/main" id="{3988EB87-EDC1-4428-892F-9A0F417F214D}"/>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64560"/>
    <xdr:sp macro="" textlink="">
      <xdr:nvSpPr>
        <xdr:cNvPr id="5728" name="PoljeZBesedilom 2">
          <a:extLst>
            <a:ext uri="{FF2B5EF4-FFF2-40B4-BE49-F238E27FC236}">
              <a16:creationId xmlns:a16="http://schemas.microsoft.com/office/drawing/2014/main" id="{4802E493-143A-4367-82A7-4E2841FC2A1C}"/>
            </a:ext>
          </a:extLst>
        </xdr:cNvPr>
        <xdr:cNvSpPr txBox="1"/>
      </xdr:nvSpPr>
      <xdr:spPr>
        <a:xfrm>
          <a:off x="7772697" y="240807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729" name="PoljeZBesedilom 5728">
          <a:extLst>
            <a:ext uri="{FF2B5EF4-FFF2-40B4-BE49-F238E27FC236}">
              <a16:creationId xmlns:a16="http://schemas.microsoft.com/office/drawing/2014/main" id="{E7167DE3-C746-4408-BBF2-483772138C70}"/>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730" name="PoljeZBesedilom 2">
          <a:extLst>
            <a:ext uri="{FF2B5EF4-FFF2-40B4-BE49-F238E27FC236}">
              <a16:creationId xmlns:a16="http://schemas.microsoft.com/office/drawing/2014/main" id="{60D2C37A-25E9-401E-ABC2-20E08E0A0DFB}"/>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731" name="PoljeZBesedilom 2">
          <a:extLst>
            <a:ext uri="{FF2B5EF4-FFF2-40B4-BE49-F238E27FC236}">
              <a16:creationId xmlns:a16="http://schemas.microsoft.com/office/drawing/2014/main" id="{D4A9178A-6E9E-4BB8-9E42-08F7D8D72AAE}"/>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732" name="PoljeZBesedilom 2">
          <a:extLst>
            <a:ext uri="{FF2B5EF4-FFF2-40B4-BE49-F238E27FC236}">
              <a16:creationId xmlns:a16="http://schemas.microsoft.com/office/drawing/2014/main" id="{21E16C69-9728-454B-B29F-36C506E834D8}"/>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1267</xdr:row>
      <xdr:rowOff>0</xdr:rowOff>
    </xdr:from>
    <xdr:ext cx="184731" cy="274009"/>
    <xdr:sp macro="" textlink="">
      <xdr:nvSpPr>
        <xdr:cNvPr id="5733" name="PoljeZBesedilom 2">
          <a:extLst>
            <a:ext uri="{FF2B5EF4-FFF2-40B4-BE49-F238E27FC236}">
              <a16:creationId xmlns:a16="http://schemas.microsoft.com/office/drawing/2014/main" id="{3760BA17-5C50-4E91-9690-E9E9BE11ADA3}"/>
            </a:ext>
          </a:extLst>
        </xdr:cNvPr>
        <xdr:cNvSpPr txBox="1"/>
      </xdr:nvSpPr>
      <xdr:spPr>
        <a:xfrm>
          <a:off x="7772697" y="240807875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1348</xdr:row>
      <xdr:rowOff>0</xdr:rowOff>
    </xdr:from>
    <xdr:ext cx="195927" cy="264560"/>
    <xdr:sp macro="" textlink="">
      <xdr:nvSpPr>
        <xdr:cNvPr id="5734" name="PoljeZBesedilom 2">
          <a:extLst>
            <a:ext uri="{FF2B5EF4-FFF2-40B4-BE49-F238E27FC236}">
              <a16:creationId xmlns:a16="http://schemas.microsoft.com/office/drawing/2014/main" id="{92155FDC-764E-498E-8D6D-57022C8DE7D9}"/>
            </a:ext>
          </a:extLst>
        </xdr:cNvPr>
        <xdr:cNvSpPr txBox="1"/>
      </xdr:nvSpPr>
      <xdr:spPr>
        <a:xfrm>
          <a:off x="6565900" y="2540228600"/>
          <a:ext cx="1959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1348</xdr:row>
      <xdr:rowOff>0</xdr:rowOff>
    </xdr:from>
    <xdr:ext cx="195927" cy="264560"/>
    <xdr:sp macro="" textlink="">
      <xdr:nvSpPr>
        <xdr:cNvPr id="5735" name="PoljeZBesedilom 5734">
          <a:extLst>
            <a:ext uri="{FF2B5EF4-FFF2-40B4-BE49-F238E27FC236}">
              <a16:creationId xmlns:a16="http://schemas.microsoft.com/office/drawing/2014/main" id="{5FC706B7-D9B0-4641-9DD7-41CC6A5606FF}"/>
            </a:ext>
          </a:extLst>
        </xdr:cNvPr>
        <xdr:cNvSpPr txBox="1"/>
      </xdr:nvSpPr>
      <xdr:spPr>
        <a:xfrm>
          <a:off x="6565900" y="2540228600"/>
          <a:ext cx="1959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1348</xdr:row>
      <xdr:rowOff>0</xdr:rowOff>
    </xdr:from>
    <xdr:ext cx="195927" cy="264560"/>
    <xdr:sp macro="" textlink="">
      <xdr:nvSpPr>
        <xdr:cNvPr id="5736" name="PoljeZBesedilom 2">
          <a:extLst>
            <a:ext uri="{FF2B5EF4-FFF2-40B4-BE49-F238E27FC236}">
              <a16:creationId xmlns:a16="http://schemas.microsoft.com/office/drawing/2014/main" id="{9FE70551-762F-4BEE-A77E-E073D6AC1E97}"/>
            </a:ext>
          </a:extLst>
        </xdr:cNvPr>
        <xdr:cNvSpPr txBox="1"/>
      </xdr:nvSpPr>
      <xdr:spPr>
        <a:xfrm>
          <a:off x="6565900" y="2540228600"/>
          <a:ext cx="1959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1348</xdr:row>
      <xdr:rowOff>0</xdr:rowOff>
    </xdr:from>
    <xdr:ext cx="195927" cy="264560"/>
    <xdr:sp macro="" textlink="">
      <xdr:nvSpPr>
        <xdr:cNvPr id="5737" name="PoljeZBesedilom 5736">
          <a:extLst>
            <a:ext uri="{FF2B5EF4-FFF2-40B4-BE49-F238E27FC236}">
              <a16:creationId xmlns:a16="http://schemas.microsoft.com/office/drawing/2014/main" id="{07A90046-C72D-492A-9C7D-A772B7D4C8AB}"/>
            </a:ext>
          </a:extLst>
        </xdr:cNvPr>
        <xdr:cNvSpPr txBox="1"/>
      </xdr:nvSpPr>
      <xdr:spPr>
        <a:xfrm>
          <a:off x="6565900" y="2540228600"/>
          <a:ext cx="1959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1348</xdr:row>
      <xdr:rowOff>0</xdr:rowOff>
    </xdr:from>
    <xdr:ext cx="184731" cy="264560"/>
    <xdr:sp macro="" textlink="">
      <xdr:nvSpPr>
        <xdr:cNvPr id="5738" name="PoljeZBesedilom 2">
          <a:extLst>
            <a:ext uri="{FF2B5EF4-FFF2-40B4-BE49-F238E27FC236}">
              <a16:creationId xmlns:a16="http://schemas.microsoft.com/office/drawing/2014/main" id="{26F66DC9-A5B7-4DDA-9CB6-7ABB86C91A1F}"/>
            </a:ext>
          </a:extLst>
        </xdr:cNvPr>
        <xdr:cNvSpPr txBox="1"/>
      </xdr:nvSpPr>
      <xdr:spPr>
        <a:xfrm>
          <a:off x="6565900" y="254022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1348</xdr:row>
      <xdr:rowOff>0</xdr:rowOff>
    </xdr:from>
    <xdr:ext cx="184731" cy="264560"/>
    <xdr:sp macro="" textlink="">
      <xdr:nvSpPr>
        <xdr:cNvPr id="5739" name="PoljeZBesedilom 5738">
          <a:extLst>
            <a:ext uri="{FF2B5EF4-FFF2-40B4-BE49-F238E27FC236}">
              <a16:creationId xmlns:a16="http://schemas.microsoft.com/office/drawing/2014/main" id="{48146802-D584-41F3-8FA2-AFD6076447D4}"/>
            </a:ext>
          </a:extLst>
        </xdr:cNvPr>
        <xdr:cNvSpPr txBox="1"/>
      </xdr:nvSpPr>
      <xdr:spPr>
        <a:xfrm>
          <a:off x="6565900" y="254022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1348</xdr:row>
      <xdr:rowOff>0</xdr:rowOff>
    </xdr:from>
    <xdr:ext cx="184731" cy="264560"/>
    <xdr:sp macro="" textlink="">
      <xdr:nvSpPr>
        <xdr:cNvPr id="5740" name="PoljeZBesedilom 2">
          <a:extLst>
            <a:ext uri="{FF2B5EF4-FFF2-40B4-BE49-F238E27FC236}">
              <a16:creationId xmlns:a16="http://schemas.microsoft.com/office/drawing/2014/main" id="{8EC9741E-98F0-43E1-81C0-9112A7F92B17}"/>
            </a:ext>
          </a:extLst>
        </xdr:cNvPr>
        <xdr:cNvSpPr txBox="1"/>
      </xdr:nvSpPr>
      <xdr:spPr>
        <a:xfrm>
          <a:off x="6565900" y="254022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1348</xdr:row>
      <xdr:rowOff>0</xdr:rowOff>
    </xdr:from>
    <xdr:ext cx="184731" cy="264560"/>
    <xdr:sp macro="" textlink="">
      <xdr:nvSpPr>
        <xdr:cNvPr id="5741" name="PoljeZBesedilom 5740">
          <a:extLst>
            <a:ext uri="{FF2B5EF4-FFF2-40B4-BE49-F238E27FC236}">
              <a16:creationId xmlns:a16="http://schemas.microsoft.com/office/drawing/2014/main" id="{3803E752-6711-4FF3-A96A-83B345D16193}"/>
            </a:ext>
          </a:extLst>
        </xdr:cNvPr>
        <xdr:cNvSpPr txBox="1"/>
      </xdr:nvSpPr>
      <xdr:spPr>
        <a:xfrm>
          <a:off x="6565900" y="254022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1348</xdr:row>
      <xdr:rowOff>0</xdr:rowOff>
    </xdr:from>
    <xdr:ext cx="184731" cy="264560"/>
    <xdr:sp macro="" textlink="">
      <xdr:nvSpPr>
        <xdr:cNvPr id="5742" name="PoljeZBesedilom 2">
          <a:extLst>
            <a:ext uri="{FF2B5EF4-FFF2-40B4-BE49-F238E27FC236}">
              <a16:creationId xmlns:a16="http://schemas.microsoft.com/office/drawing/2014/main" id="{A659FE25-98CE-4549-99C6-28689A7FAEAC}"/>
            </a:ext>
          </a:extLst>
        </xdr:cNvPr>
        <xdr:cNvSpPr txBox="1"/>
      </xdr:nvSpPr>
      <xdr:spPr>
        <a:xfrm>
          <a:off x="6565900" y="254022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1348</xdr:row>
      <xdr:rowOff>0</xdr:rowOff>
    </xdr:from>
    <xdr:ext cx="184731" cy="264560"/>
    <xdr:sp macro="" textlink="">
      <xdr:nvSpPr>
        <xdr:cNvPr id="5743" name="PoljeZBesedilom 5742">
          <a:extLst>
            <a:ext uri="{FF2B5EF4-FFF2-40B4-BE49-F238E27FC236}">
              <a16:creationId xmlns:a16="http://schemas.microsoft.com/office/drawing/2014/main" id="{6FE3AA81-81D9-437C-A3AE-5AD54A0CC418}"/>
            </a:ext>
          </a:extLst>
        </xdr:cNvPr>
        <xdr:cNvSpPr txBox="1"/>
      </xdr:nvSpPr>
      <xdr:spPr>
        <a:xfrm>
          <a:off x="6565900" y="254022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1348</xdr:row>
      <xdr:rowOff>0</xdr:rowOff>
    </xdr:from>
    <xdr:ext cx="191101" cy="277788"/>
    <xdr:sp macro="" textlink="">
      <xdr:nvSpPr>
        <xdr:cNvPr id="5744" name="PoljeZBesedilom 2">
          <a:extLst>
            <a:ext uri="{FF2B5EF4-FFF2-40B4-BE49-F238E27FC236}">
              <a16:creationId xmlns:a16="http://schemas.microsoft.com/office/drawing/2014/main" id="{86E29FF6-3EE9-402D-98A8-C43F4A89F7DB}"/>
            </a:ext>
          </a:extLst>
        </xdr:cNvPr>
        <xdr:cNvSpPr txBox="1"/>
      </xdr:nvSpPr>
      <xdr:spPr>
        <a:xfrm>
          <a:off x="6565900" y="2540228600"/>
          <a:ext cx="191101" cy="2777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1348</xdr:row>
      <xdr:rowOff>0</xdr:rowOff>
    </xdr:from>
    <xdr:ext cx="191101" cy="277788"/>
    <xdr:sp macro="" textlink="">
      <xdr:nvSpPr>
        <xdr:cNvPr id="5745" name="PoljeZBesedilom 5744">
          <a:extLst>
            <a:ext uri="{FF2B5EF4-FFF2-40B4-BE49-F238E27FC236}">
              <a16:creationId xmlns:a16="http://schemas.microsoft.com/office/drawing/2014/main" id="{A41234A1-292A-40ED-A814-D017DBCC3CBD}"/>
            </a:ext>
          </a:extLst>
        </xdr:cNvPr>
        <xdr:cNvSpPr txBox="1"/>
      </xdr:nvSpPr>
      <xdr:spPr>
        <a:xfrm>
          <a:off x="6565900" y="2540228600"/>
          <a:ext cx="191101" cy="2777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1348</xdr:row>
      <xdr:rowOff>0</xdr:rowOff>
    </xdr:from>
    <xdr:ext cx="184731" cy="264560"/>
    <xdr:sp macro="" textlink="">
      <xdr:nvSpPr>
        <xdr:cNvPr id="5746" name="PoljeZBesedilom 2">
          <a:extLst>
            <a:ext uri="{FF2B5EF4-FFF2-40B4-BE49-F238E27FC236}">
              <a16:creationId xmlns:a16="http://schemas.microsoft.com/office/drawing/2014/main" id="{63DF651B-A7A0-40D5-8A59-91A91A5202BE}"/>
            </a:ext>
          </a:extLst>
        </xdr:cNvPr>
        <xdr:cNvSpPr txBox="1"/>
      </xdr:nvSpPr>
      <xdr:spPr>
        <a:xfrm>
          <a:off x="6565900" y="254022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1348</xdr:row>
      <xdr:rowOff>0</xdr:rowOff>
    </xdr:from>
    <xdr:ext cx="184731" cy="264560"/>
    <xdr:sp macro="" textlink="">
      <xdr:nvSpPr>
        <xdr:cNvPr id="5747" name="PoljeZBesedilom 5746">
          <a:extLst>
            <a:ext uri="{FF2B5EF4-FFF2-40B4-BE49-F238E27FC236}">
              <a16:creationId xmlns:a16="http://schemas.microsoft.com/office/drawing/2014/main" id="{DF92898D-2FEE-4637-A118-DE9D3AF85033}"/>
            </a:ext>
          </a:extLst>
        </xdr:cNvPr>
        <xdr:cNvSpPr txBox="1"/>
      </xdr:nvSpPr>
      <xdr:spPr>
        <a:xfrm>
          <a:off x="6565900" y="254022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1348</xdr:row>
      <xdr:rowOff>0</xdr:rowOff>
    </xdr:from>
    <xdr:ext cx="184731" cy="264560"/>
    <xdr:sp macro="" textlink="">
      <xdr:nvSpPr>
        <xdr:cNvPr id="5748" name="PoljeZBesedilom 2">
          <a:extLst>
            <a:ext uri="{FF2B5EF4-FFF2-40B4-BE49-F238E27FC236}">
              <a16:creationId xmlns:a16="http://schemas.microsoft.com/office/drawing/2014/main" id="{076D183C-894A-424F-B249-86AA52110EF6}"/>
            </a:ext>
          </a:extLst>
        </xdr:cNvPr>
        <xdr:cNvSpPr txBox="1"/>
      </xdr:nvSpPr>
      <xdr:spPr>
        <a:xfrm>
          <a:off x="6565900" y="254022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1348</xdr:row>
      <xdr:rowOff>0</xdr:rowOff>
    </xdr:from>
    <xdr:ext cx="184731" cy="264560"/>
    <xdr:sp macro="" textlink="">
      <xdr:nvSpPr>
        <xdr:cNvPr id="5749" name="PoljeZBesedilom 5748">
          <a:extLst>
            <a:ext uri="{FF2B5EF4-FFF2-40B4-BE49-F238E27FC236}">
              <a16:creationId xmlns:a16="http://schemas.microsoft.com/office/drawing/2014/main" id="{DF08120E-2D13-4CC0-854D-F87D135CBE51}"/>
            </a:ext>
          </a:extLst>
        </xdr:cNvPr>
        <xdr:cNvSpPr txBox="1"/>
      </xdr:nvSpPr>
      <xdr:spPr>
        <a:xfrm>
          <a:off x="6565900" y="254022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1348</xdr:row>
      <xdr:rowOff>0</xdr:rowOff>
    </xdr:from>
    <xdr:ext cx="184731" cy="264560"/>
    <xdr:sp macro="" textlink="">
      <xdr:nvSpPr>
        <xdr:cNvPr id="5750" name="PoljeZBesedilom 2">
          <a:extLst>
            <a:ext uri="{FF2B5EF4-FFF2-40B4-BE49-F238E27FC236}">
              <a16:creationId xmlns:a16="http://schemas.microsoft.com/office/drawing/2014/main" id="{4FE4FDCE-75B0-4D71-858B-A2BCFE0019C9}"/>
            </a:ext>
          </a:extLst>
        </xdr:cNvPr>
        <xdr:cNvSpPr txBox="1"/>
      </xdr:nvSpPr>
      <xdr:spPr>
        <a:xfrm>
          <a:off x="6565900" y="254022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1348</xdr:row>
      <xdr:rowOff>0</xdr:rowOff>
    </xdr:from>
    <xdr:ext cx="184731" cy="264560"/>
    <xdr:sp macro="" textlink="">
      <xdr:nvSpPr>
        <xdr:cNvPr id="5751" name="PoljeZBesedilom 5750">
          <a:extLst>
            <a:ext uri="{FF2B5EF4-FFF2-40B4-BE49-F238E27FC236}">
              <a16:creationId xmlns:a16="http://schemas.microsoft.com/office/drawing/2014/main" id="{EC8B5E5B-1D7A-4518-B3C1-0CD50AA3A05C}"/>
            </a:ext>
          </a:extLst>
        </xdr:cNvPr>
        <xdr:cNvSpPr txBox="1"/>
      </xdr:nvSpPr>
      <xdr:spPr>
        <a:xfrm>
          <a:off x="6565900" y="254022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1348</xdr:row>
      <xdr:rowOff>0</xdr:rowOff>
    </xdr:from>
    <xdr:ext cx="184731" cy="264560"/>
    <xdr:sp macro="" textlink="">
      <xdr:nvSpPr>
        <xdr:cNvPr id="5752" name="PoljeZBesedilom 2">
          <a:extLst>
            <a:ext uri="{FF2B5EF4-FFF2-40B4-BE49-F238E27FC236}">
              <a16:creationId xmlns:a16="http://schemas.microsoft.com/office/drawing/2014/main" id="{77345748-BB2B-4E13-8D78-86A78DF75597}"/>
            </a:ext>
          </a:extLst>
        </xdr:cNvPr>
        <xdr:cNvSpPr txBox="1"/>
      </xdr:nvSpPr>
      <xdr:spPr>
        <a:xfrm>
          <a:off x="6565900" y="254022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1348</xdr:row>
      <xdr:rowOff>0</xdr:rowOff>
    </xdr:from>
    <xdr:ext cx="184731" cy="264560"/>
    <xdr:sp macro="" textlink="">
      <xdr:nvSpPr>
        <xdr:cNvPr id="5753" name="PoljeZBesedilom 5752">
          <a:extLst>
            <a:ext uri="{FF2B5EF4-FFF2-40B4-BE49-F238E27FC236}">
              <a16:creationId xmlns:a16="http://schemas.microsoft.com/office/drawing/2014/main" id="{014CBCF0-4ADB-4B01-911D-A1ADD70B1A12}"/>
            </a:ext>
          </a:extLst>
        </xdr:cNvPr>
        <xdr:cNvSpPr txBox="1"/>
      </xdr:nvSpPr>
      <xdr:spPr>
        <a:xfrm>
          <a:off x="6565900" y="254022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1348</xdr:row>
      <xdr:rowOff>0</xdr:rowOff>
    </xdr:from>
    <xdr:ext cx="191101" cy="272341"/>
    <xdr:sp macro="" textlink="">
      <xdr:nvSpPr>
        <xdr:cNvPr id="5754" name="PoljeZBesedilom 2">
          <a:extLst>
            <a:ext uri="{FF2B5EF4-FFF2-40B4-BE49-F238E27FC236}">
              <a16:creationId xmlns:a16="http://schemas.microsoft.com/office/drawing/2014/main" id="{59CDDC52-32AE-4897-B17E-0D518D676F6E}"/>
            </a:ext>
          </a:extLst>
        </xdr:cNvPr>
        <xdr:cNvSpPr txBox="1"/>
      </xdr:nvSpPr>
      <xdr:spPr>
        <a:xfrm>
          <a:off x="6565900" y="2540228600"/>
          <a:ext cx="19110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1348</xdr:row>
      <xdr:rowOff>0</xdr:rowOff>
    </xdr:from>
    <xdr:ext cx="191101" cy="272341"/>
    <xdr:sp macro="" textlink="">
      <xdr:nvSpPr>
        <xdr:cNvPr id="5755" name="PoljeZBesedilom 5754">
          <a:extLst>
            <a:ext uri="{FF2B5EF4-FFF2-40B4-BE49-F238E27FC236}">
              <a16:creationId xmlns:a16="http://schemas.microsoft.com/office/drawing/2014/main" id="{F443AB95-83D2-46B0-B3C7-7B5F4A057EF5}"/>
            </a:ext>
          </a:extLst>
        </xdr:cNvPr>
        <xdr:cNvSpPr txBox="1"/>
      </xdr:nvSpPr>
      <xdr:spPr>
        <a:xfrm>
          <a:off x="6565900" y="2540228600"/>
          <a:ext cx="19110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1348</xdr:row>
      <xdr:rowOff>0</xdr:rowOff>
    </xdr:from>
    <xdr:ext cx="184731" cy="264560"/>
    <xdr:sp macro="" textlink="">
      <xdr:nvSpPr>
        <xdr:cNvPr id="5756" name="PoljeZBesedilom 2">
          <a:extLst>
            <a:ext uri="{FF2B5EF4-FFF2-40B4-BE49-F238E27FC236}">
              <a16:creationId xmlns:a16="http://schemas.microsoft.com/office/drawing/2014/main" id="{3EF2F1B6-864B-4FE5-A9F0-DB85692EF5AD}"/>
            </a:ext>
          </a:extLst>
        </xdr:cNvPr>
        <xdr:cNvSpPr txBox="1"/>
      </xdr:nvSpPr>
      <xdr:spPr>
        <a:xfrm>
          <a:off x="6565900" y="254022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1348</xdr:row>
      <xdr:rowOff>0</xdr:rowOff>
    </xdr:from>
    <xdr:ext cx="184731" cy="264560"/>
    <xdr:sp macro="" textlink="">
      <xdr:nvSpPr>
        <xdr:cNvPr id="5757" name="PoljeZBesedilom 5756">
          <a:extLst>
            <a:ext uri="{FF2B5EF4-FFF2-40B4-BE49-F238E27FC236}">
              <a16:creationId xmlns:a16="http://schemas.microsoft.com/office/drawing/2014/main" id="{FEB5E227-478C-4656-ADEF-EF53E238E016}"/>
            </a:ext>
          </a:extLst>
        </xdr:cNvPr>
        <xdr:cNvSpPr txBox="1"/>
      </xdr:nvSpPr>
      <xdr:spPr>
        <a:xfrm>
          <a:off x="6565900" y="254022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1348</xdr:row>
      <xdr:rowOff>0</xdr:rowOff>
    </xdr:from>
    <xdr:ext cx="184731" cy="264560"/>
    <xdr:sp macro="" textlink="">
      <xdr:nvSpPr>
        <xdr:cNvPr id="5758" name="PoljeZBesedilom 2">
          <a:extLst>
            <a:ext uri="{FF2B5EF4-FFF2-40B4-BE49-F238E27FC236}">
              <a16:creationId xmlns:a16="http://schemas.microsoft.com/office/drawing/2014/main" id="{7837B182-1632-42EA-B6AF-316B2DF06CED}"/>
            </a:ext>
          </a:extLst>
        </xdr:cNvPr>
        <xdr:cNvSpPr txBox="1"/>
      </xdr:nvSpPr>
      <xdr:spPr>
        <a:xfrm>
          <a:off x="6565900" y="254022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1348</xdr:row>
      <xdr:rowOff>0</xdr:rowOff>
    </xdr:from>
    <xdr:ext cx="184731" cy="264560"/>
    <xdr:sp macro="" textlink="">
      <xdr:nvSpPr>
        <xdr:cNvPr id="5759" name="PoljeZBesedilom 5758">
          <a:extLst>
            <a:ext uri="{FF2B5EF4-FFF2-40B4-BE49-F238E27FC236}">
              <a16:creationId xmlns:a16="http://schemas.microsoft.com/office/drawing/2014/main" id="{9BE2A85F-743B-49AE-8B19-B3332B1B5B15}"/>
            </a:ext>
          </a:extLst>
        </xdr:cNvPr>
        <xdr:cNvSpPr txBox="1"/>
      </xdr:nvSpPr>
      <xdr:spPr>
        <a:xfrm>
          <a:off x="6565900" y="254022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1348</xdr:row>
      <xdr:rowOff>0</xdr:rowOff>
    </xdr:from>
    <xdr:ext cx="184731" cy="264560"/>
    <xdr:sp macro="" textlink="">
      <xdr:nvSpPr>
        <xdr:cNvPr id="5760" name="PoljeZBesedilom 2">
          <a:extLst>
            <a:ext uri="{FF2B5EF4-FFF2-40B4-BE49-F238E27FC236}">
              <a16:creationId xmlns:a16="http://schemas.microsoft.com/office/drawing/2014/main" id="{ED5BF021-E1F3-4E1F-AD3F-67DA4D4FF385}"/>
            </a:ext>
          </a:extLst>
        </xdr:cNvPr>
        <xdr:cNvSpPr txBox="1"/>
      </xdr:nvSpPr>
      <xdr:spPr>
        <a:xfrm>
          <a:off x="6565900" y="254022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1348</xdr:row>
      <xdr:rowOff>0</xdr:rowOff>
    </xdr:from>
    <xdr:ext cx="184731" cy="264560"/>
    <xdr:sp macro="" textlink="">
      <xdr:nvSpPr>
        <xdr:cNvPr id="5761" name="PoljeZBesedilom 5760">
          <a:extLst>
            <a:ext uri="{FF2B5EF4-FFF2-40B4-BE49-F238E27FC236}">
              <a16:creationId xmlns:a16="http://schemas.microsoft.com/office/drawing/2014/main" id="{918B530B-63DB-4E03-AF70-5B188FD3A0CA}"/>
            </a:ext>
          </a:extLst>
        </xdr:cNvPr>
        <xdr:cNvSpPr txBox="1"/>
      </xdr:nvSpPr>
      <xdr:spPr>
        <a:xfrm>
          <a:off x="6565900" y="254022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1348</xdr:row>
      <xdr:rowOff>0</xdr:rowOff>
    </xdr:from>
    <xdr:ext cx="184731" cy="264560"/>
    <xdr:sp macro="" textlink="">
      <xdr:nvSpPr>
        <xdr:cNvPr id="5762" name="PoljeZBesedilom 2">
          <a:extLst>
            <a:ext uri="{FF2B5EF4-FFF2-40B4-BE49-F238E27FC236}">
              <a16:creationId xmlns:a16="http://schemas.microsoft.com/office/drawing/2014/main" id="{21AD1B8F-C51C-4F50-9187-ED809CA3F106}"/>
            </a:ext>
          </a:extLst>
        </xdr:cNvPr>
        <xdr:cNvSpPr txBox="1"/>
      </xdr:nvSpPr>
      <xdr:spPr>
        <a:xfrm>
          <a:off x="6565900" y="254022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1348</xdr:row>
      <xdr:rowOff>0</xdr:rowOff>
    </xdr:from>
    <xdr:ext cx="184731" cy="264560"/>
    <xdr:sp macro="" textlink="">
      <xdr:nvSpPr>
        <xdr:cNvPr id="5763" name="PoljeZBesedilom 5762">
          <a:extLst>
            <a:ext uri="{FF2B5EF4-FFF2-40B4-BE49-F238E27FC236}">
              <a16:creationId xmlns:a16="http://schemas.microsoft.com/office/drawing/2014/main" id="{33B5B133-44DA-492C-A114-CCAE27126B7C}"/>
            </a:ext>
          </a:extLst>
        </xdr:cNvPr>
        <xdr:cNvSpPr txBox="1"/>
      </xdr:nvSpPr>
      <xdr:spPr>
        <a:xfrm>
          <a:off x="6565900" y="254022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1348</xdr:row>
      <xdr:rowOff>0</xdr:rowOff>
    </xdr:from>
    <xdr:ext cx="191101" cy="272341"/>
    <xdr:sp macro="" textlink="">
      <xdr:nvSpPr>
        <xdr:cNvPr id="5764" name="PoljeZBesedilom 2">
          <a:extLst>
            <a:ext uri="{FF2B5EF4-FFF2-40B4-BE49-F238E27FC236}">
              <a16:creationId xmlns:a16="http://schemas.microsoft.com/office/drawing/2014/main" id="{43332838-5AB3-470F-92D8-0BB987A0A3D5}"/>
            </a:ext>
          </a:extLst>
        </xdr:cNvPr>
        <xdr:cNvSpPr txBox="1"/>
      </xdr:nvSpPr>
      <xdr:spPr>
        <a:xfrm>
          <a:off x="6565900" y="2540228600"/>
          <a:ext cx="19110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1348</xdr:row>
      <xdr:rowOff>0</xdr:rowOff>
    </xdr:from>
    <xdr:ext cx="191101" cy="272341"/>
    <xdr:sp macro="" textlink="">
      <xdr:nvSpPr>
        <xdr:cNvPr id="5765" name="PoljeZBesedilom 5764">
          <a:extLst>
            <a:ext uri="{FF2B5EF4-FFF2-40B4-BE49-F238E27FC236}">
              <a16:creationId xmlns:a16="http://schemas.microsoft.com/office/drawing/2014/main" id="{ED493DC2-EA14-4F18-A610-52E5A19FB2D7}"/>
            </a:ext>
          </a:extLst>
        </xdr:cNvPr>
        <xdr:cNvSpPr txBox="1"/>
      </xdr:nvSpPr>
      <xdr:spPr>
        <a:xfrm>
          <a:off x="6565900" y="2540228600"/>
          <a:ext cx="19110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1348</xdr:row>
      <xdr:rowOff>0</xdr:rowOff>
    </xdr:from>
    <xdr:ext cx="184731" cy="264560"/>
    <xdr:sp macro="" textlink="">
      <xdr:nvSpPr>
        <xdr:cNvPr id="5766" name="PoljeZBesedilom 2">
          <a:extLst>
            <a:ext uri="{FF2B5EF4-FFF2-40B4-BE49-F238E27FC236}">
              <a16:creationId xmlns:a16="http://schemas.microsoft.com/office/drawing/2014/main" id="{97F273A4-0F0B-462D-B200-31F36C56C483}"/>
            </a:ext>
          </a:extLst>
        </xdr:cNvPr>
        <xdr:cNvSpPr txBox="1"/>
      </xdr:nvSpPr>
      <xdr:spPr>
        <a:xfrm>
          <a:off x="6565900" y="254022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1348</xdr:row>
      <xdr:rowOff>0</xdr:rowOff>
    </xdr:from>
    <xdr:ext cx="184731" cy="264560"/>
    <xdr:sp macro="" textlink="">
      <xdr:nvSpPr>
        <xdr:cNvPr id="5767" name="PoljeZBesedilom 5766">
          <a:extLst>
            <a:ext uri="{FF2B5EF4-FFF2-40B4-BE49-F238E27FC236}">
              <a16:creationId xmlns:a16="http://schemas.microsoft.com/office/drawing/2014/main" id="{C404FDCD-E0B2-4B40-A1BD-0BA8CD03F07F}"/>
            </a:ext>
          </a:extLst>
        </xdr:cNvPr>
        <xdr:cNvSpPr txBox="1"/>
      </xdr:nvSpPr>
      <xdr:spPr>
        <a:xfrm>
          <a:off x="6565900" y="254022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1348</xdr:row>
      <xdr:rowOff>0</xdr:rowOff>
    </xdr:from>
    <xdr:ext cx="184731" cy="264560"/>
    <xdr:sp macro="" textlink="">
      <xdr:nvSpPr>
        <xdr:cNvPr id="5768" name="PoljeZBesedilom 2">
          <a:extLst>
            <a:ext uri="{FF2B5EF4-FFF2-40B4-BE49-F238E27FC236}">
              <a16:creationId xmlns:a16="http://schemas.microsoft.com/office/drawing/2014/main" id="{6354F7A8-7907-4315-A96D-D1A976B35620}"/>
            </a:ext>
          </a:extLst>
        </xdr:cNvPr>
        <xdr:cNvSpPr txBox="1"/>
      </xdr:nvSpPr>
      <xdr:spPr>
        <a:xfrm>
          <a:off x="6565900" y="254022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1348</xdr:row>
      <xdr:rowOff>0</xdr:rowOff>
    </xdr:from>
    <xdr:ext cx="184731" cy="264560"/>
    <xdr:sp macro="" textlink="">
      <xdr:nvSpPr>
        <xdr:cNvPr id="5769" name="PoljeZBesedilom 5768">
          <a:extLst>
            <a:ext uri="{FF2B5EF4-FFF2-40B4-BE49-F238E27FC236}">
              <a16:creationId xmlns:a16="http://schemas.microsoft.com/office/drawing/2014/main" id="{ED90A532-D5FA-4964-8969-81D82A06F41D}"/>
            </a:ext>
          </a:extLst>
        </xdr:cNvPr>
        <xdr:cNvSpPr txBox="1"/>
      </xdr:nvSpPr>
      <xdr:spPr>
        <a:xfrm>
          <a:off x="6565900" y="254022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1348</xdr:row>
      <xdr:rowOff>0</xdr:rowOff>
    </xdr:from>
    <xdr:ext cx="184731" cy="264560"/>
    <xdr:sp macro="" textlink="">
      <xdr:nvSpPr>
        <xdr:cNvPr id="5770" name="PoljeZBesedilom 2">
          <a:extLst>
            <a:ext uri="{FF2B5EF4-FFF2-40B4-BE49-F238E27FC236}">
              <a16:creationId xmlns:a16="http://schemas.microsoft.com/office/drawing/2014/main" id="{A91F21A7-E1D0-4A96-9A01-1A2342E008C0}"/>
            </a:ext>
          </a:extLst>
        </xdr:cNvPr>
        <xdr:cNvSpPr txBox="1"/>
      </xdr:nvSpPr>
      <xdr:spPr>
        <a:xfrm>
          <a:off x="6565900" y="254022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1348</xdr:row>
      <xdr:rowOff>0</xdr:rowOff>
    </xdr:from>
    <xdr:ext cx="184731" cy="264560"/>
    <xdr:sp macro="" textlink="">
      <xdr:nvSpPr>
        <xdr:cNvPr id="5771" name="PoljeZBesedilom 5770">
          <a:extLst>
            <a:ext uri="{FF2B5EF4-FFF2-40B4-BE49-F238E27FC236}">
              <a16:creationId xmlns:a16="http://schemas.microsoft.com/office/drawing/2014/main" id="{18735506-A0EE-404E-A56D-9062AB2EF0BF}"/>
            </a:ext>
          </a:extLst>
        </xdr:cNvPr>
        <xdr:cNvSpPr txBox="1"/>
      </xdr:nvSpPr>
      <xdr:spPr>
        <a:xfrm>
          <a:off x="6565900" y="254022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http://portal.meril.eu/converis-esf/static/about" TargetMode="External"/><Relationship Id="rId1" Type="http://schemas.openxmlformats.org/officeDocument/2006/relationships/hyperlink" Target="http://researchsupport.leeds.ac.uk/index.php/academic_staff/research_equipment_infrastructure/"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ki.si/odseki/d12-odsek-za-sintezno-biologijo-in-imunologijo/oprema/" TargetMode="External"/><Relationship Id="rId299" Type="http://schemas.openxmlformats.org/officeDocument/2006/relationships/hyperlink" Target="https://www.fs.uni-lj.si/research-equipment/opticni-sistem-za-spremljanje-emisije-reaktivnih-tokov-v-ir-in-uv-spektru/" TargetMode="External"/><Relationship Id="rId21" Type="http://schemas.openxmlformats.org/officeDocument/2006/relationships/hyperlink" Target="http://www.fkkt.uni-lj.si/sl/storitve/" TargetMode="External"/><Relationship Id="rId63" Type="http://schemas.openxmlformats.org/officeDocument/2006/relationships/hyperlink" Target="https://www.ki.si/odseki/d01-teoreticni-odsek/azmanov-racunski-center/" TargetMode="External"/><Relationship Id="rId159" Type="http://schemas.openxmlformats.org/officeDocument/2006/relationships/hyperlink" Target="https://www.mf.uni-lj.si/application/files/7415/8391/7733/Razpolozljiva_raziskovalna_oprema_UL_MF.pdf" TargetMode="External"/><Relationship Id="rId324" Type="http://schemas.openxmlformats.org/officeDocument/2006/relationships/hyperlink" Target="http://www.nib.si/infrastruktura/infrastrukturni-center-planta" TargetMode="External"/><Relationship Id="rId366" Type="http://schemas.openxmlformats.org/officeDocument/2006/relationships/hyperlink" Target="https://www.bf.uni-lj.si/sl/raziskave/raziskovalna-oprema/" TargetMode="External"/><Relationship Id="rId170" Type="http://schemas.openxmlformats.org/officeDocument/2006/relationships/hyperlink" Target="https://www.mf.uni-lj.si/ibk/oprema" TargetMode="External"/><Relationship Id="rId226" Type="http://schemas.openxmlformats.org/officeDocument/2006/relationships/hyperlink" Target="https://www.fs.uni-lj.si/research-equipment/sistem-za-analizo-hitrih-dogodkov-pri-prenosu-toplote-in-snovi-v-infrardecem-spektru/" TargetMode="External"/><Relationship Id="rId433" Type="http://schemas.openxmlformats.org/officeDocument/2006/relationships/hyperlink" Target="https://www.ung.si/sl/raziskave/laboratorij-za-raziskave-materialov/oprema/" TargetMode="External"/><Relationship Id="rId268" Type="http://schemas.openxmlformats.org/officeDocument/2006/relationships/hyperlink" Target="https://www.fs.uni-lj.si/research-equipment/streznik-supermicro-sys-1029tp-dtr/" TargetMode="External"/><Relationship Id="rId475" Type="http://schemas.openxmlformats.org/officeDocument/2006/relationships/hyperlink" Target="http://www.cipkebip.org/" TargetMode="External"/><Relationship Id="rId32" Type="http://schemas.openxmlformats.org/officeDocument/2006/relationships/hyperlink" Target="http://www.fkkt.uni-lj.si/sl/storitve/" TargetMode="External"/><Relationship Id="rId74" Type="http://schemas.openxmlformats.org/officeDocument/2006/relationships/hyperlink" Target="https://www.ki.si/o-institutu/raziskovalna-infrastruktura/" TargetMode="External"/><Relationship Id="rId128" Type="http://schemas.openxmlformats.org/officeDocument/2006/relationships/hyperlink" Target="https://www.imt.si/organizacijske-enote/infrastrukturna-organizacijska-enota" TargetMode="External"/><Relationship Id="rId335" Type="http://schemas.openxmlformats.org/officeDocument/2006/relationships/hyperlink" Target="http://www.nib.si/infrastruktura/infrastrukturni-center-planta" TargetMode="External"/><Relationship Id="rId377" Type="http://schemas.openxmlformats.org/officeDocument/2006/relationships/hyperlink" Target="https://www.bf.uni-lj.si/sl/raziskave/raziskovalna-oprema/" TargetMode="External"/><Relationship Id="rId500" Type="http://schemas.openxmlformats.org/officeDocument/2006/relationships/drawing" Target="../drawings/drawing1.xml"/><Relationship Id="rId5" Type="http://schemas.openxmlformats.org/officeDocument/2006/relationships/hyperlink" Target="http://www.fkkt.uni-lj.si/sl/raziskovalna-infrastruktura/enota-za-analizo-malih-molekul/sklopljen-sistem-za-termicno-analizo/" TargetMode="External"/><Relationship Id="rId181" Type="http://schemas.openxmlformats.org/officeDocument/2006/relationships/hyperlink" Target="https://www.mf.uni-lj.si/ibk/oprema" TargetMode="External"/><Relationship Id="rId237" Type="http://schemas.openxmlformats.org/officeDocument/2006/relationships/hyperlink" Target="https://www.fs.uni-lj.si/research-equipment/vlakenski-laser-visokih-moci-z-nadzorom-in-upravljanjem-procesnih-parametrov-v-realnem-casu/" TargetMode="External"/><Relationship Id="rId402" Type="http://schemas.openxmlformats.org/officeDocument/2006/relationships/hyperlink" Target="https://www.bf.uni-lj.si/sl/raziskave/raziskovalna-oprema/" TargetMode="External"/><Relationship Id="rId279" Type="http://schemas.openxmlformats.org/officeDocument/2006/relationships/hyperlink" Target="https://www.fs.uni-lj.si/research-equipment/oprema-za-raziskave-pametnih-3d-natisnjenih-vibracijsko-in-temperaturno-obremenjenih-struktur/" TargetMode="External"/><Relationship Id="rId444" Type="http://schemas.openxmlformats.org/officeDocument/2006/relationships/hyperlink" Target="http://www.cipkebip.org/" TargetMode="External"/><Relationship Id="rId486" Type="http://schemas.openxmlformats.org/officeDocument/2006/relationships/hyperlink" Target="http://sicris.si/public/jqm/prj.aspx?lang=slv&amp;opdescr=search&amp;opt=2&amp;subopt=400&amp;code1=cmn&amp;code2=auto&amp;psize=1&amp;hits=1&amp;page=1&amp;count=&amp;search_term=janez%20mlakar&amp;id=18383&amp;slng=&amp;order_by=" TargetMode="External"/><Relationship Id="rId43" Type="http://schemas.openxmlformats.org/officeDocument/2006/relationships/hyperlink" Target="https://www.ki.si/odseki/d04-odsek-za-analizno-kemijo/l06-laboratorij-za-prehrambeno-kemijo/oprema/" TargetMode="External"/><Relationship Id="rId139" Type="http://schemas.openxmlformats.org/officeDocument/2006/relationships/hyperlink" Target="http://lnmcp.mf.uni-lj.si/Neuroendo/Oprema.html" TargetMode="External"/><Relationship Id="rId290" Type="http://schemas.openxmlformats.org/officeDocument/2006/relationships/hyperlink" Target="https://www.fs.uni-lj.si/research-equipment/sistem-za-termicno-karakterizacijo-multifunkcionalnih-energijskih-materialov/" TargetMode="External"/><Relationship Id="rId304" Type="http://schemas.openxmlformats.org/officeDocument/2006/relationships/hyperlink" Target="http://hpc.fs.uni-lj.si/" TargetMode="External"/><Relationship Id="rId346" Type="http://schemas.openxmlformats.org/officeDocument/2006/relationships/hyperlink" Target="https://www.bf.uni-lj.si/sl/raziskave/raziskovalna-oprema/" TargetMode="External"/><Relationship Id="rId388" Type="http://schemas.openxmlformats.org/officeDocument/2006/relationships/hyperlink" Target="https://www.bf.uni-lj.si/sl/raziskave/raziskovalna-oprema/" TargetMode="External"/><Relationship Id="rId85" Type="http://schemas.openxmlformats.org/officeDocument/2006/relationships/hyperlink" Target="http://www.ki.si/" TargetMode="External"/><Relationship Id="rId150" Type="http://schemas.openxmlformats.org/officeDocument/2006/relationships/hyperlink" Target="http://lnmcp.mf.uni-lj.si/Neuroendo/Oprema.html" TargetMode="External"/><Relationship Id="rId192" Type="http://schemas.openxmlformats.org/officeDocument/2006/relationships/hyperlink" Target="http://www.imi.si/raziskovalna-dejavnost/raziskovalna-oprema" TargetMode="External"/><Relationship Id="rId206" Type="http://schemas.openxmlformats.org/officeDocument/2006/relationships/hyperlink" Target="https://www.fs.uni-lj.si/research-equipment/modificiran-ekstruder-z-regulacijo-termo-mehanske-obremenitve-materiala/" TargetMode="External"/><Relationship Id="rId413" Type="http://schemas.openxmlformats.org/officeDocument/2006/relationships/hyperlink" Target="http://is.zrc-sazu.si/oprema" TargetMode="External"/><Relationship Id="rId248" Type="http://schemas.openxmlformats.org/officeDocument/2006/relationships/hyperlink" Target="https://www.fs.uni-lj.si/research-equipment/merilni-sistem-za-360-merjenje-deformacij-povrsin-objektov-na-podlagi-korelacije-digitalnih-slik/" TargetMode="External"/><Relationship Id="rId455" Type="http://schemas.openxmlformats.org/officeDocument/2006/relationships/hyperlink" Target="http://www.cipkebip.org/" TargetMode="External"/><Relationship Id="rId497" Type="http://schemas.openxmlformats.org/officeDocument/2006/relationships/hyperlink" Target="https://ibv.mf.um.si/oprema/" TargetMode="External"/><Relationship Id="rId12" Type="http://schemas.openxmlformats.org/officeDocument/2006/relationships/hyperlink" Target="https://www.fkkt.uni-lj.si/sl/raziskovalna-infrastruktura/enota-za-analizo-malih-molekul/" TargetMode="External"/><Relationship Id="rId108" Type="http://schemas.openxmlformats.org/officeDocument/2006/relationships/hyperlink" Target="https://www.ki.si/odseki/d11-odsek-za-molekularno-biologijo-in-nanobiotehnologijo/" TargetMode="External"/><Relationship Id="rId315" Type="http://schemas.openxmlformats.org/officeDocument/2006/relationships/hyperlink" Target="http://www.nib.si/storitve-in-oprema/raziskovalna-oprema" TargetMode="External"/><Relationship Id="rId357" Type="http://schemas.openxmlformats.org/officeDocument/2006/relationships/hyperlink" Target="https://www.bf.uni-lj.si/sl/raziskave/raziskovalna-oprema/" TargetMode="External"/><Relationship Id="rId54" Type="http://schemas.openxmlformats.org/officeDocument/2006/relationships/hyperlink" Target="https://www.ki.si/odseki/d11-odsek-za-molekularno-biologijo-in-nanobiotehnologijo/oprema/" TargetMode="External"/><Relationship Id="rId96" Type="http://schemas.openxmlformats.org/officeDocument/2006/relationships/hyperlink" Target="https://www.nanion.de/en/products/orbit-mini.html" TargetMode="External"/><Relationship Id="rId161" Type="http://schemas.openxmlformats.org/officeDocument/2006/relationships/hyperlink" Target="https://www.mf.uni-lj.si/ibk/oprema" TargetMode="External"/><Relationship Id="rId217" Type="http://schemas.openxmlformats.org/officeDocument/2006/relationships/hyperlink" Target="https://www.fs.uni-lj.si/research-equipment/sistem-za-karakterizacijo-vedenja-casovno-odvisnih-materialov-na-nano-in-mikro-skali-nanoindenter-sistem-za-nanoin-dentacijo/" TargetMode="External"/><Relationship Id="rId399" Type="http://schemas.openxmlformats.org/officeDocument/2006/relationships/hyperlink" Target="https://www.bf.uni-lj.si/sl/raziskave/raziskovalna-oprema/" TargetMode="External"/><Relationship Id="rId259" Type="http://schemas.openxmlformats.org/officeDocument/2006/relationships/hyperlink" Target="https://www.fs.uni-lj.si/research-equipment/sistem-za-raziskave-in-analizo-nir-in-swir-vlakenskih-laserjev/" TargetMode="External"/><Relationship Id="rId424" Type="http://schemas.openxmlformats.org/officeDocument/2006/relationships/hyperlink" Target="http://www.ung.si/sl/raziskave/center-za-raziskave-vina/raziskovalna-oprema/" TargetMode="External"/><Relationship Id="rId466" Type="http://schemas.openxmlformats.org/officeDocument/2006/relationships/hyperlink" Target="http://www.cipkebip.org/" TargetMode="External"/><Relationship Id="rId23" Type="http://schemas.openxmlformats.org/officeDocument/2006/relationships/hyperlink" Target="http://www.fkkt.uni-lj.si/sl/storitve/" TargetMode="External"/><Relationship Id="rId119" Type="http://schemas.openxmlformats.org/officeDocument/2006/relationships/hyperlink" Target="https://www.ijs.si/ijsw/Znotraj%20hi%C5%A1e/Desno?action=AttachFile&amp;do=get&amp;target=ARIS_Evidenca_opreme_2023.xlsx" TargetMode="External"/><Relationship Id="rId270" Type="http://schemas.openxmlformats.org/officeDocument/2006/relationships/hyperlink" Target="https://www.fs.uni-lj.si/research-equipment/laserski-sistem-z-velikim-razponom-repeticije-ultrakratkih-bliskov-s-spremenljivo-dolzino-za-raziskave-v-optodinamiki/" TargetMode="External"/><Relationship Id="rId326" Type="http://schemas.openxmlformats.org/officeDocument/2006/relationships/hyperlink" Target="http://www.nib.si/infrastruktura/infrastrukturni-center-planta" TargetMode="External"/><Relationship Id="rId65" Type="http://schemas.openxmlformats.org/officeDocument/2006/relationships/hyperlink" Target="https://www.ki.si/odseki/d12-odsek-za-sintezno-biologijo-in-imunologijo/oprema/" TargetMode="External"/><Relationship Id="rId130" Type="http://schemas.openxmlformats.org/officeDocument/2006/relationships/hyperlink" Target="https://www.imt.si/organizacijske-enote/infrastrukturna-organizacijska-enota" TargetMode="External"/><Relationship Id="rId368" Type="http://schemas.openxmlformats.org/officeDocument/2006/relationships/hyperlink" Target="https://www.bf.uni-lj.si/sl/raziskave/raziskovalna-oprema/" TargetMode="External"/><Relationship Id="rId172" Type="http://schemas.openxmlformats.org/officeDocument/2006/relationships/hyperlink" Target="https://www.mf.uni-lj.si/ibk/oprema" TargetMode="External"/><Relationship Id="rId228" Type="http://schemas.openxmlformats.org/officeDocument/2006/relationships/hyperlink" Target="https://www.fs.uni-lj.si/research-equipment/opticni-brezkontaktni-3d-mikroskop/" TargetMode="External"/><Relationship Id="rId435" Type="http://schemas.openxmlformats.org/officeDocument/2006/relationships/hyperlink" Target="http://www.iam.upr.si/sl/oddelki/ot/raziskovalna-oprema/" TargetMode="External"/><Relationship Id="rId477" Type="http://schemas.openxmlformats.org/officeDocument/2006/relationships/hyperlink" Target="http://www.cipkebip.org/" TargetMode="External"/><Relationship Id="rId281" Type="http://schemas.openxmlformats.org/officeDocument/2006/relationships/hyperlink" Target="https://www.fs.uni-lj.si/research-equipment/laboratorijska-naprava-smart-viscometer/" TargetMode="External"/><Relationship Id="rId337" Type="http://schemas.openxmlformats.org/officeDocument/2006/relationships/hyperlink" Target="http://www.geo-zs.si/?option=com_content&amp;view=article&amp;id=1028" TargetMode="External"/><Relationship Id="rId34" Type="http://schemas.openxmlformats.org/officeDocument/2006/relationships/hyperlink" Target="https://www.fkkt.uni-lj.si/sl/raziskovalna-infrastruktura/enota-za-dediscinsko-znanost-e-rihssi/" TargetMode="External"/><Relationship Id="rId76" Type="http://schemas.openxmlformats.org/officeDocument/2006/relationships/hyperlink" Target="https://www.ki.si/o-institutu/raziskovalna-infrastruktura/" TargetMode="External"/><Relationship Id="rId141" Type="http://schemas.openxmlformats.org/officeDocument/2006/relationships/hyperlink" Target="http://lnmcp.mf.uni-lj.si/Neuroendo/Oprema.html" TargetMode="External"/><Relationship Id="rId379" Type="http://schemas.openxmlformats.org/officeDocument/2006/relationships/hyperlink" Target="https://www.bf.uni-lj.si/sl/raziskave/raziskovalna-oprema/" TargetMode="External"/><Relationship Id="rId7" Type="http://schemas.openxmlformats.org/officeDocument/2006/relationships/hyperlink" Target="http://www.fkkt.uni-lj.si/sl/raziskovalna-infrastruktura/enota-za-analizo-organskih-molekul/chnso/" TargetMode="External"/><Relationship Id="rId183" Type="http://schemas.openxmlformats.org/officeDocument/2006/relationships/hyperlink" Target="http://ibk.mf.uni-lj.si/equipment/las-4000.html" TargetMode="External"/><Relationship Id="rId239" Type="http://schemas.openxmlformats.org/officeDocument/2006/relationships/hyperlink" Target="https://www.fs.uni-lj.si/research-equipment/naprava-za-merjenje-koncentracije-stevila-delcev-v-izpusnih-plinih-vozil-v-realnem-prometnem-toku/" TargetMode="External"/><Relationship Id="rId390" Type="http://schemas.openxmlformats.org/officeDocument/2006/relationships/hyperlink" Target="https://www.bf.uni-lj.si/sl/raziskave/raziskovalna-oprema/" TargetMode="External"/><Relationship Id="rId404" Type="http://schemas.openxmlformats.org/officeDocument/2006/relationships/hyperlink" Target="https://www.bf.uni-lj.si/sl/raziskave/raziskovalna-oprema/" TargetMode="External"/><Relationship Id="rId446" Type="http://schemas.openxmlformats.org/officeDocument/2006/relationships/hyperlink" Target="http://www.cipkebip.org/" TargetMode="External"/><Relationship Id="rId250" Type="http://schemas.openxmlformats.org/officeDocument/2006/relationships/hyperlink" Target="https://www.fs.uni-lj.si/research-equipment/modularni-raziskovalni-sistem-za-analizo-mikrofluidnih-toplotnih-stikal/" TargetMode="External"/><Relationship Id="rId292" Type="http://schemas.openxmlformats.org/officeDocument/2006/relationships/hyperlink" Target="https://www.fs.uni-lj.si/research-equipment/visoko-kvalitetni-merilni-instrumentalni-sistem-za-zajem-podatkov-testiranje-in-kontrolo-fizicnih-fenomenov-proizvodnih-procesov-za-njihovo-zeleno-preobrazbo-in-izboljsanje-delovnega-okolja/" TargetMode="External"/><Relationship Id="rId306" Type="http://schemas.openxmlformats.org/officeDocument/2006/relationships/hyperlink" Target="http://www.nib.si/storitve-in-oprema/raziskovalna-oprema" TargetMode="External"/><Relationship Id="rId488" Type="http://schemas.openxmlformats.org/officeDocument/2006/relationships/hyperlink" Target="http://www.nanocenter.si/" TargetMode="External"/><Relationship Id="rId45" Type="http://schemas.openxmlformats.org/officeDocument/2006/relationships/hyperlink" Target="https://www.ki.si/odseki/d12-odsek-za-sintezno-biologijo-in-imunologijo/oprema/" TargetMode="External"/><Relationship Id="rId87" Type="http://schemas.openxmlformats.org/officeDocument/2006/relationships/hyperlink" Target="http://www.ki.si/" TargetMode="External"/><Relationship Id="rId110" Type="http://schemas.openxmlformats.org/officeDocument/2006/relationships/hyperlink" Target="https://www.ki.si/odseki/d10-odsek-za-kemijo-materialov/" TargetMode="External"/><Relationship Id="rId348" Type="http://schemas.openxmlformats.org/officeDocument/2006/relationships/hyperlink" Target="https://www.bf.uni-lj.si/sl/raziskave/raziskovalna-oprema/" TargetMode="External"/><Relationship Id="rId152" Type="http://schemas.openxmlformats.org/officeDocument/2006/relationships/hyperlink" Target="https://www.mf.uni-lj.si/ibf/raziskovanje" TargetMode="External"/><Relationship Id="rId194" Type="http://schemas.openxmlformats.org/officeDocument/2006/relationships/hyperlink" Target="http://hpc.fs.uni-lj.si/sites/default/files/FS_HPC_cenik_24032011.pdf" TargetMode="External"/><Relationship Id="rId208" Type="http://schemas.openxmlformats.org/officeDocument/2006/relationships/hyperlink" Target="https://www.fs.uni-lj.si/research-equipment/oprema-za-raziskave-in-karakterizacijo-obrabnih-mehanizmov-na-podrocju-nanotribologije/" TargetMode="External"/><Relationship Id="rId415" Type="http://schemas.openxmlformats.org/officeDocument/2006/relationships/hyperlink" Target="https://www.ung.si/sl/raziskave/center-za-astrofiziko-in-kozmologijo/raziskave-cac/oprema/12-paket/" TargetMode="External"/><Relationship Id="rId457" Type="http://schemas.openxmlformats.org/officeDocument/2006/relationships/hyperlink" Target="http://www.cipkebip.org/" TargetMode="External"/><Relationship Id="rId261" Type="http://schemas.openxmlformats.org/officeDocument/2006/relationships/hyperlink" Target="https://www.fs.uni-lj.si/research-equipment/staticno-in-dinamicno-preizkusevalisce-step-engineering-ud08/" TargetMode="External"/><Relationship Id="rId499" Type="http://schemas.openxmlformats.org/officeDocument/2006/relationships/printerSettings" Target="../printerSettings/printerSettings1.bin"/><Relationship Id="rId14" Type="http://schemas.openxmlformats.org/officeDocument/2006/relationships/hyperlink" Target="http://www.fkkt.uni-lj.si/sl/storitve/" TargetMode="External"/><Relationship Id="rId56" Type="http://schemas.openxmlformats.org/officeDocument/2006/relationships/hyperlink" Target="http://www.ki.si/" TargetMode="External"/><Relationship Id="rId317" Type="http://schemas.openxmlformats.org/officeDocument/2006/relationships/hyperlink" Target="http://www.nib.si/infrastruktura/infrastrukturni-center-planta" TargetMode="External"/><Relationship Id="rId359" Type="http://schemas.openxmlformats.org/officeDocument/2006/relationships/hyperlink" Target="https://www.bf.uni-lj.si/sl/raziskave/raziskovalna-oprema/" TargetMode="External"/><Relationship Id="rId98" Type="http://schemas.openxmlformats.org/officeDocument/2006/relationships/hyperlink" Target="http://www.ki.si/" TargetMode="External"/><Relationship Id="rId121" Type="http://schemas.openxmlformats.org/officeDocument/2006/relationships/hyperlink" Target="https://www.imt.si/organizacijske-enote/infrastrukturna-organizacijska-enota" TargetMode="External"/><Relationship Id="rId163" Type="http://schemas.openxmlformats.org/officeDocument/2006/relationships/hyperlink" Target="https://www.mf.uni-lj.si/ibk/oprema" TargetMode="External"/><Relationship Id="rId219" Type="http://schemas.openxmlformats.org/officeDocument/2006/relationships/hyperlink" Target="https://www.fs.uni-lj.si/research-equipment/vertikalni-rezkalni-center-visokohitrostni-obdelovalni-stroj/" TargetMode="External"/><Relationship Id="rId370" Type="http://schemas.openxmlformats.org/officeDocument/2006/relationships/hyperlink" Target="https://www.bf.uni-lj.si/sl/raziskave/raziskovalna-oprema/" TargetMode="External"/><Relationship Id="rId426" Type="http://schemas.openxmlformats.org/officeDocument/2006/relationships/hyperlink" Target="http://www-lfos.ung.si/list-of-equipment/clean-room" TargetMode="External"/><Relationship Id="rId230" Type="http://schemas.openxmlformats.org/officeDocument/2006/relationships/hyperlink" Target="https://www.fs.uni-lj.si/research-equipment/pikosekundni-vlakenski-laser-s-spremenljivo-dolzino-bliskov-za-optodinamske-mikroobdelave/" TargetMode="External"/><Relationship Id="rId468" Type="http://schemas.openxmlformats.org/officeDocument/2006/relationships/hyperlink" Target="http://www.cipkebip.org/" TargetMode="External"/><Relationship Id="rId25" Type="http://schemas.openxmlformats.org/officeDocument/2006/relationships/hyperlink" Target="http://www.fkkt.uni-lj.si/sl/storitve/" TargetMode="External"/><Relationship Id="rId67" Type="http://schemas.openxmlformats.org/officeDocument/2006/relationships/hyperlink" Target="https://www.ki.si/odseki/d12-odsek-za-sintezno-biologijo-in-imunologijo/oprema/" TargetMode="External"/><Relationship Id="rId272" Type="http://schemas.openxmlformats.org/officeDocument/2006/relationships/hyperlink" Target="https://www.fs.uni-lj.si/research-equipment/modularni-sistem-za-karakterizacijo-izotropnih-in-anizotropnih-termicnih-lastnosti-aplikativnih-multifunkcionalnih-materialov/" TargetMode="External"/><Relationship Id="rId328" Type="http://schemas.openxmlformats.org/officeDocument/2006/relationships/hyperlink" Target="http://www.nib.si/infrastruktura/infrastrukturni-center-planta" TargetMode="External"/><Relationship Id="rId132" Type="http://schemas.openxmlformats.org/officeDocument/2006/relationships/hyperlink" Target="http://www.mf.uni-lj.si/ris/oprema" TargetMode="External"/><Relationship Id="rId174" Type="http://schemas.openxmlformats.org/officeDocument/2006/relationships/hyperlink" Target="http://www.mf.uni-lj.si/ris/oprema" TargetMode="External"/><Relationship Id="rId381" Type="http://schemas.openxmlformats.org/officeDocument/2006/relationships/hyperlink" Target="https://www.bf.uni-lj.si/sl/raziskave/raziskovalna-oprema/" TargetMode="External"/><Relationship Id="rId241" Type="http://schemas.openxmlformats.org/officeDocument/2006/relationships/hyperlink" Target="https://www.fs.uni-lj.si/research-equipment/reometrski-sistem/" TargetMode="External"/><Relationship Id="rId437" Type="http://schemas.openxmlformats.org/officeDocument/2006/relationships/hyperlink" Target="http://www.zvkds.si/" TargetMode="External"/><Relationship Id="rId479" Type="http://schemas.openxmlformats.org/officeDocument/2006/relationships/hyperlink" Target="http://www.cipkebip.org/" TargetMode="External"/><Relationship Id="rId36" Type="http://schemas.openxmlformats.org/officeDocument/2006/relationships/hyperlink" Target="https://fkkt.uni-lj.si/raziskovalna-infrastruktura/enota-za-analizo-malih-molekul" TargetMode="External"/><Relationship Id="rId283" Type="http://schemas.openxmlformats.org/officeDocument/2006/relationships/hyperlink" Target="https://www.fs.uni-lj.si/research-equipment/stroj-za-oblikovanje-z-vbrizgavanjem-xplore/" TargetMode="External"/><Relationship Id="rId339" Type="http://schemas.openxmlformats.org/officeDocument/2006/relationships/hyperlink" Target="http://www.geo-zs.si/?option=com_content&amp;view=article&amp;id=973" TargetMode="External"/><Relationship Id="rId490" Type="http://schemas.openxmlformats.org/officeDocument/2006/relationships/hyperlink" Target="http://www.space.si/" TargetMode="External"/><Relationship Id="rId78" Type="http://schemas.openxmlformats.org/officeDocument/2006/relationships/hyperlink" Target="https://www.ki.si/o-institutu/raziskovalna-infrastruktura/" TargetMode="External"/><Relationship Id="rId101" Type="http://schemas.openxmlformats.org/officeDocument/2006/relationships/hyperlink" Target="https://www.ki.si/odseki/d07-odsek-za-polimerno-kemijo-in-tehnologijo/oprema/" TargetMode="External"/><Relationship Id="rId143" Type="http://schemas.openxmlformats.org/officeDocument/2006/relationships/hyperlink" Target="http://ibk.mf.uni-lj.si/equipment" TargetMode="External"/><Relationship Id="rId185" Type="http://schemas.openxmlformats.org/officeDocument/2006/relationships/hyperlink" Target="http://ibk.mf.uni-lj.si/equipment" TargetMode="External"/><Relationship Id="rId350" Type="http://schemas.openxmlformats.org/officeDocument/2006/relationships/hyperlink" Target="https://www.bf.uni-lj.si/sl/raziskave/raziskovalna-oprema/" TargetMode="External"/><Relationship Id="rId406" Type="http://schemas.openxmlformats.org/officeDocument/2006/relationships/hyperlink" Target="https://www.bf.uni-lj.si/sl/raziskave/raziskovalna-oprema/" TargetMode="External"/><Relationship Id="rId9" Type="http://schemas.openxmlformats.org/officeDocument/2006/relationships/hyperlink" Target="https://www.fkkt.uni-lj.si/sl/raziskovalna-infrastruktura/enota-za-analizo-organskih-molekul/nmr-600/" TargetMode="External"/><Relationship Id="rId210" Type="http://schemas.openxmlformats.org/officeDocument/2006/relationships/hyperlink" Target="https://www.fs.uni-lj.si/research-equipment/laserska-izvora-z-opremo/" TargetMode="External"/><Relationship Id="rId392" Type="http://schemas.openxmlformats.org/officeDocument/2006/relationships/hyperlink" Target="https://www.bf.uni-lj.si/sl/raziskave/raziskovalna-oprema/" TargetMode="External"/><Relationship Id="rId448" Type="http://schemas.openxmlformats.org/officeDocument/2006/relationships/hyperlink" Target="http://www.cipkebip.org/" TargetMode="External"/><Relationship Id="rId252" Type="http://schemas.openxmlformats.org/officeDocument/2006/relationships/hyperlink" Target="https://www.fs.uni-lj.si/research-equipment/pametni-sistem-nadzora-izdelovalnega-procesa/" TargetMode="External"/><Relationship Id="rId294" Type="http://schemas.openxmlformats.org/officeDocument/2006/relationships/hyperlink" Target="https://www.fs.uni-lj.si/research-equipment/elektronsko-opticni-analitski-sistem-za-karakterizacijo-pikosekundnih-laserskih-pulzov/" TargetMode="External"/><Relationship Id="rId308" Type="http://schemas.openxmlformats.org/officeDocument/2006/relationships/hyperlink" Target="http://www.nib.si/mbp/sl/about-us/products-and-services/laboratory-equipment" TargetMode="External"/><Relationship Id="rId47" Type="http://schemas.openxmlformats.org/officeDocument/2006/relationships/hyperlink" Target="https://www.ki.si/odseki/d12-odsek-za-sintezno-biologijo-in-imunologijo/oprema/" TargetMode="External"/><Relationship Id="rId89" Type="http://schemas.openxmlformats.org/officeDocument/2006/relationships/hyperlink" Target="https://www.ki.si/za-gospodarstvo/storitve/kemijska-analiza/termicna-analiza/termicna-karakterizacija-polimerov/" TargetMode="External"/><Relationship Id="rId112" Type="http://schemas.openxmlformats.org/officeDocument/2006/relationships/hyperlink" Target="https://www.ki.si/odseki/d04-odsek-za-analizno-kemijo/raziskovalna-oprema/" TargetMode="External"/><Relationship Id="rId154" Type="http://schemas.openxmlformats.org/officeDocument/2006/relationships/hyperlink" Target="https://www.mf.uni-lj.si/raziskovanje/oprema" TargetMode="External"/><Relationship Id="rId361" Type="http://schemas.openxmlformats.org/officeDocument/2006/relationships/hyperlink" Target="https://www.bf.uni-lj.si/sl/raziskave/raziskovalna-oprema/" TargetMode="External"/><Relationship Id="rId196" Type="http://schemas.openxmlformats.org/officeDocument/2006/relationships/hyperlink" Target="http://hpc.fs.uni-lj.si/" TargetMode="External"/><Relationship Id="rId417" Type="http://schemas.openxmlformats.org/officeDocument/2006/relationships/hyperlink" Target="https://www.ung.si/sl/raziskave/center-za-astrofiziko-in-kozmologijo/raziskave-cac/oprema/14-paket/" TargetMode="External"/><Relationship Id="rId459" Type="http://schemas.openxmlformats.org/officeDocument/2006/relationships/hyperlink" Target="http://www.cipkebip.org/" TargetMode="External"/><Relationship Id="rId16" Type="http://schemas.openxmlformats.org/officeDocument/2006/relationships/hyperlink" Target="http://www.fkkt.uni-lj.si/sl/storitve/" TargetMode="External"/><Relationship Id="rId221" Type="http://schemas.openxmlformats.org/officeDocument/2006/relationships/hyperlink" Target="https://www.fs.uni-lj.si/research-equipment/kalibrator-pospeskov-z-opremo/" TargetMode="External"/><Relationship Id="rId263" Type="http://schemas.openxmlformats.org/officeDocument/2006/relationships/hyperlink" Target="https://www.fs.uni-lj.si/research-equipment/nano-tockovni-konfokalni-profilometer-z-visokolocljivo-3d-digitalno-mikroskopijo-za-sub-mikronske-analize-triboloskih-povrsin-na-realnih-inzenirskih-komponentah/" TargetMode="External"/><Relationship Id="rId319" Type="http://schemas.openxmlformats.org/officeDocument/2006/relationships/hyperlink" Target="http://www.nib.si/infrastruktura/infrastrukturni-center-planta" TargetMode="External"/><Relationship Id="rId470" Type="http://schemas.openxmlformats.org/officeDocument/2006/relationships/hyperlink" Target="http://www.cipkebip.org/" TargetMode="External"/><Relationship Id="rId58" Type="http://schemas.openxmlformats.org/officeDocument/2006/relationships/hyperlink" Target="https://www.ki.si/odseki/d01-teoreticni-odsek/azmanov-racunski-center/" TargetMode="External"/><Relationship Id="rId123" Type="http://schemas.openxmlformats.org/officeDocument/2006/relationships/hyperlink" Target="https://www.imt.si/organizacijske-enote/infrastrukturna-organizacijska-enota" TargetMode="External"/><Relationship Id="rId330" Type="http://schemas.openxmlformats.org/officeDocument/2006/relationships/hyperlink" Target="http://www.nib.si/infrastruktura/infrastrukturni-center-planta" TargetMode="External"/><Relationship Id="rId165" Type="http://schemas.openxmlformats.org/officeDocument/2006/relationships/hyperlink" Target="https://www.mf.uni-lj.si/ibk/oprema" TargetMode="External"/><Relationship Id="rId372" Type="http://schemas.openxmlformats.org/officeDocument/2006/relationships/hyperlink" Target="https://www.bf.uni-lj.si/sl/raziskave/raziskovalna-oprema/" TargetMode="External"/><Relationship Id="rId428" Type="http://schemas.openxmlformats.org/officeDocument/2006/relationships/hyperlink" Target="https://www.ung.si/sl/raziskave/laboratorij-za-kvantno-optiko/raziskovalna-oprema/" TargetMode="External"/><Relationship Id="rId232" Type="http://schemas.openxmlformats.org/officeDocument/2006/relationships/hyperlink" Target="https://www.fs.uni-lj.si/research-equipment/digitalni-opticni-mikroskop-z-zajemom-topografije/" TargetMode="External"/><Relationship Id="rId274" Type="http://schemas.openxmlformats.org/officeDocument/2006/relationships/hyperlink" Target="https://www.fs.uni-lj.si/research-equipment/pozicionirno-analiticni-sistem-za-laserske-nano-obdelave/" TargetMode="External"/><Relationship Id="rId481" Type="http://schemas.openxmlformats.org/officeDocument/2006/relationships/hyperlink" Target="http://www.cipkebip.org/" TargetMode="External"/><Relationship Id="rId27" Type="http://schemas.openxmlformats.org/officeDocument/2006/relationships/hyperlink" Target="http://www.fkkt.uni-lj.si/sl/storitve/" TargetMode="External"/><Relationship Id="rId69" Type="http://schemas.openxmlformats.org/officeDocument/2006/relationships/hyperlink" Target="https://www.ki.si/odseki/d10-odsek-za-kemijo-materialov/moderni-baterijski-sistemi/" TargetMode="External"/><Relationship Id="rId134" Type="http://schemas.openxmlformats.org/officeDocument/2006/relationships/hyperlink" Target="http://www.mf.uni-lj.si/ris/oprema" TargetMode="External"/><Relationship Id="rId80" Type="http://schemas.openxmlformats.org/officeDocument/2006/relationships/hyperlink" Target="https://www.ki.si/o-institutu/raziskovalna-infrastruktura/" TargetMode="External"/><Relationship Id="rId176" Type="http://schemas.openxmlformats.org/officeDocument/2006/relationships/hyperlink" Target="https://www.mf.uni-lj.si/raziskovanje" TargetMode="External"/><Relationship Id="rId341" Type="http://schemas.openxmlformats.org/officeDocument/2006/relationships/hyperlink" Target="https://www.bf.uni-lj.si/sl/raziskave/raziskovalna-oprema/" TargetMode="External"/><Relationship Id="rId383" Type="http://schemas.openxmlformats.org/officeDocument/2006/relationships/hyperlink" Target="https://www.bf.uni-lj.si/sl/raziskave/raziskovalna-oprema/" TargetMode="External"/><Relationship Id="rId439" Type="http://schemas.openxmlformats.org/officeDocument/2006/relationships/hyperlink" Target="http://www.cipkebip.org/" TargetMode="External"/><Relationship Id="rId201" Type="http://schemas.openxmlformats.org/officeDocument/2006/relationships/hyperlink" Target="https://www.fs.uni-lj.si/research-equipment/naprava-za-analizo-degredacije-biolosko-razgradljivih-olj/" TargetMode="External"/><Relationship Id="rId243" Type="http://schemas.openxmlformats.org/officeDocument/2006/relationships/hyperlink" Target="https://www.fs.uni-lj.si/research-equipment/visoko-tog-visoko-precizen-in-visoko-hitrostni-vertikalni-obdelovalni-center-s-5-simultanimi-obdelovalnimi-osmi/" TargetMode="External"/><Relationship Id="rId285" Type="http://schemas.openxmlformats.org/officeDocument/2006/relationships/hyperlink" Target="https://www.fs.uni-lj.si/research-equipment/robotiziran-laserski-obdelovalni-sistem-z-optodinamskim-nadzorom/" TargetMode="External"/><Relationship Id="rId450" Type="http://schemas.openxmlformats.org/officeDocument/2006/relationships/hyperlink" Target="http://www.cipkebip.org/" TargetMode="External"/><Relationship Id="rId38" Type="http://schemas.openxmlformats.org/officeDocument/2006/relationships/hyperlink" Target="https://fkkt.uni-lj.si/raziskovalna-infrastruktura/enota-za-analizo-organskih-molekul" TargetMode="External"/><Relationship Id="rId103" Type="http://schemas.openxmlformats.org/officeDocument/2006/relationships/hyperlink" Target="https://www.ki.si/odseki/d09-odsek-za-anorgansko-kemijo-in-tehnologijo/" TargetMode="External"/><Relationship Id="rId310" Type="http://schemas.openxmlformats.org/officeDocument/2006/relationships/hyperlink" Target="http://www.nib.si/images/stories/datoteke2/Delovanje_centra/arrs-ri-evidenca-opreme-105-nib.pdf" TargetMode="External"/><Relationship Id="rId492" Type="http://schemas.openxmlformats.org/officeDocument/2006/relationships/hyperlink" Target="https://fvz.upr.si/raziskovanje/" TargetMode="External"/><Relationship Id="rId91" Type="http://schemas.openxmlformats.org/officeDocument/2006/relationships/hyperlink" Target="https://www.ki.si/odseki/d01-teoreticni-odsek/azmanov-racunski-center/" TargetMode="External"/><Relationship Id="rId145" Type="http://schemas.openxmlformats.org/officeDocument/2006/relationships/hyperlink" Target="http://ibk.mf.uni-lj.si/equipment" TargetMode="External"/><Relationship Id="rId187" Type="http://schemas.openxmlformats.org/officeDocument/2006/relationships/hyperlink" Target="https://www.mf.uni-lj.si/ibk/oprema" TargetMode="External"/><Relationship Id="rId352" Type="http://schemas.openxmlformats.org/officeDocument/2006/relationships/hyperlink" Target="https://www.bf.uni-lj.si/sl/raziskave/raziskovalna-oprema/" TargetMode="External"/><Relationship Id="rId394" Type="http://schemas.openxmlformats.org/officeDocument/2006/relationships/hyperlink" Target="https://www.bf.uni-lj.si/sl/raziskave/raziskovalna-oprema/" TargetMode="External"/><Relationship Id="rId408" Type="http://schemas.openxmlformats.org/officeDocument/2006/relationships/hyperlink" Target="https://www.bf.uni-lj.si/sl/raziskave/raziskovalna-oprema/" TargetMode="External"/><Relationship Id="rId212" Type="http://schemas.openxmlformats.org/officeDocument/2006/relationships/hyperlink" Target="https://www.fs.uni-lj.si/research-equipment/merilna-oprema-za-merjenje-temparaturnih-polj-termovizijska-kamera/" TargetMode="External"/><Relationship Id="rId254" Type="http://schemas.openxmlformats.org/officeDocument/2006/relationships/hyperlink" Target="https://www.fs.uni-lj.si/research-equipment/multifunkcionalni-merilni-sistem-za-dolocanje-casovno-in-frekvencno-odvisnih-mehanskih-lastnosti-polimerov-in-kompozitov/" TargetMode="External"/><Relationship Id="rId49" Type="http://schemas.openxmlformats.org/officeDocument/2006/relationships/hyperlink" Target="https://www.ki.si/odseki/d10-odsek-za-kemijo-materialov/elektronska-mikroskopija-in-katalizatorji/elektronska-mikroskopija/" TargetMode="External"/><Relationship Id="rId114" Type="http://schemas.openxmlformats.org/officeDocument/2006/relationships/hyperlink" Target="https://www.ki.si/o-institutu/raziskovalna-infrastruktura/" TargetMode="External"/><Relationship Id="rId296" Type="http://schemas.openxmlformats.org/officeDocument/2006/relationships/hyperlink" Target="https://www.fs.uni-lj.si/research-equipment/vecnamenska-naprava-nove-generacije-za-izdelavo-in-spremljanje-tokovnega-vedenja-visokokoncentriranih-multifunkcijskih-naprednih-materialov-v-majhnem-volumnu/" TargetMode="External"/><Relationship Id="rId461" Type="http://schemas.openxmlformats.org/officeDocument/2006/relationships/hyperlink" Target="http://www.cipkebip.org/" TargetMode="External"/><Relationship Id="rId60" Type="http://schemas.openxmlformats.org/officeDocument/2006/relationships/hyperlink" Target="https://www.ki.si/odseki/d09-odsek-za-anorgansko-kemijo-in-tehnologijo/" TargetMode="External"/><Relationship Id="rId156" Type="http://schemas.openxmlformats.org/officeDocument/2006/relationships/hyperlink" Target="http://ibk.mf.uni-lj.si/equipment" TargetMode="External"/><Relationship Id="rId198" Type="http://schemas.openxmlformats.org/officeDocument/2006/relationships/hyperlink" Target="https://www.fs.uni-lj.si/research-equipment/sistem-za-vizualno-karakterizacijo-obdelovalnih-procesov-in-parametrov/" TargetMode="External"/><Relationship Id="rId321" Type="http://schemas.openxmlformats.org/officeDocument/2006/relationships/hyperlink" Target="http://www.nib.si/infrastruktura/infrastrukturni-center-planta" TargetMode="External"/><Relationship Id="rId363" Type="http://schemas.openxmlformats.org/officeDocument/2006/relationships/hyperlink" Target="https://www.bf.uni-lj.si/sl/raziskave/raziskovalna-oprema/" TargetMode="External"/><Relationship Id="rId419" Type="http://schemas.openxmlformats.org/officeDocument/2006/relationships/hyperlink" Target="https://www.ung.si/sl/raziskave/center-za-raziskave-atmosfere/projekti/oprema-za-meritve/" TargetMode="External"/><Relationship Id="rId223" Type="http://schemas.openxmlformats.org/officeDocument/2006/relationships/hyperlink" Target="https://www.fs.uni-lj.si/research-equipment/laserski-sistemi-in-merilni-pribor/" TargetMode="External"/><Relationship Id="rId430" Type="http://schemas.openxmlformats.org/officeDocument/2006/relationships/hyperlink" Target="https://www.ung.si/sl/raziskave/laboratorij-za-vede-o-okolju-in-zivljenju/oprema/" TargetMode="External"/><Relationship Id="rId18" Type="http://schemas.openxmlformats.org/officeDocument/2006/relationships/hyperlink" Target="http://www.fkkt.uni-lj.si/sl/storitve/" TargetMode="External"/><Relationship Id="rId265" Type="http://schemas.openxmlformats.org/officeDocument/2006/relationships/hyperlink" Target="https://www.fs.uni-lj.si/research-equipment/napredni-izdelovalni-in-testni-sistem-gorivnih-celic/" TargetMode="External"/><Relationship Id="rId472" Type="http://schemas.openxmlformats.org/officeDocument/2006/relationships/hyperlink" Target="http://www.cipkebip.org/" TargetMode="External"/><Relationship Id="rId125" Type="http://schemas.openxmlformats.org/officeDocument/2006/relationships/hyperlink" Target="https://www.imt.si/organizacijske-enote/infrastrukturna-organizacijska-enota" TargetMode="External"/><Relationship Id="rId167" Type="http://schemas.openxmlformats.org/officeDocument/2006/relationships/hyperlink" Target="http://www.mf.uni-lj.si/IBK/oprema" TargetMode="External"/><Relationship Id="rId332" Type="http://schemas.openxmlformats.org/officeDocument/2006/relationships/hyperlink" Target="http://www.nib.si/infrastruktura/infrastrukturni-center-planta" TargetMode="External"/><Relationship Id="rId374" Type="http://schemas.openxmlformats.org/officeDocument/2006/relationships/hyperlink" Target="https://www.bf.uni-lj.si/sl/raziskave/raziskovalna-oprema/" TargetMode="External"/><Relationship Id="rId71" Type="http://schemas.openxmlformats.org/officeDocument/2006/relationships/hyperlink" Target="http://www.ki.si/index.php?id=704" TargetMode="External"/><Relationship Id="rId234" Type="http://schemas.openxmlformats.org/officeDocument/2006/relationships/hyperlink" Target="https://www.fs.uni-lj.si/research-equipment/mikroskop-na-atomsko-silo-atomic-force-microscope-afm-z-moznostjo-kvantitativne-analize-mehanskih-lastnosti-inzenirskih-triboloskih-povrsin-in-mejnih-filmov/" TargetMode="External"/><Relationship Id="rId2" Type="http://schemas.openxmlformats.org/officeDocument/2006/relationships/hyperlink" Target="http://www.fkkt.uni-lj.si/sl/storitve/" TargetMode="External"/><Relationship Id="rId29" Type="http://schemas.openxmlformats.org/officeDocument/2006/relationships/hyperlink" Target="http://www.fkkt.uni-lj.si/sl/storitve/" TargetMode="External"/><Relationship Id="rId276" Type="http://schemas.openxmlformats.org/officeDocument/2006/relationships/hyperlink" Target="https://www.fs.uni-lj.si/research-equipment/ftir-spektroskopija-z-fourierjevo-transformacijo/" TargetMode="External"/><Relationship Id="rId441" Type="http://schemas.openxmlformats.org/officeDocument/2006/relationships/hyperlink" Target="http://www.cipkebip.org/" TargetMode="External"/><Relationship Id="rId483" Type="http://schemas.openxmlformats.org/officeDocument/2006/relationships/hyperlink" Target="http://www.cipkebip.org/" TargetMode="External"/><Relationship Id="rId40" Type="http://schemas.openxmlformats.org/officeDocument/2006/relationships/hyperlink" Target="https://www.ki.si/odseki/d04-odsek-za-analizno-kemijo/l06-laboratorij-za-prehrambeno-kemijo/oprema/" TargetMode="External"/><Relationship Id="rId136" Type="http://schemas.openxmlformats.org/officeDocument/2006/relationships/hyperlink" Target="http://www.mf.uni-lj.si/ifet" TargetMode="External"/><Relationship Id="rId178" Type="http://schemas.openxmlformats.org/officeDocument/2006/relationships/hyperlink" Target="https://www.mf.uni-lj.si/ibk/oprema" TargetMode="External"/><Relationship Id="rId301" Type="http://schemas.openxmlformats.org/officeDocument/2006/relationships/hyperlink" Target="https://www.fs.uni-lj.si/research-equipment/oprema-za-robotski-strojni-vid-pickit-edu-hd-kit/" TargetMode="External"/><Relationship Id="rId343" Type="http://schemas.openxmlformats.org/officeDocument/2006/relationships/hyperlink" Target="https://www.bf.uni-lj.si/sl/raziskave/raziskovalna-oprema/" TargetMode="External"/><Relationship Id="rId82" Type="http://schemas.openxmlformats.org/officeDocument/2006/relationships/hyperlink" Target="http://www.molekulske-interakcije.si/en/equipment/6/mst-monolith-nt115" TargetMode="External"/><Relationship Id="rId203" Type="http://schemas.openxmlformats.org/officeDocument/2006/relationships/hyperlink" Target="https://www.fs.uni-lj.si/research-equipment/skenirna-naprava-cyclom-s-tipali/" TargetMode="External"/><Relationship Id="rId385" Type="http://schemas.openxmlformats.org/officeDocument/2006/relationships/hyperlink" Target="https://www.bf.uni-lj.si/sl/raziskave/raziskovalna-oprema/" TargetMode="External"/><Relationship Id="rId245" Type="http://schemas.openxmlformats.org/officeDocument/2006/relationships/hyperlink" Target="https://www.fs.uni-lj.si/research-equipment/kibernetsko-fizicni-obdelovalni-sistem/" TargetMode="External"/><Relationship Id="rId287" Type="http://schemas.openxmlformats.org/officeDocument/2006/relationships/hyperlink" Target="https://www.fs.uni-lj.si/research-equipment/sistem-za-tribolosko-in-nanomehansko-karakterizacijo-mejnih-povrsinskih-mazalnih-filmov-v-sirokem-obmocju-mehanskih-in-temperaturnih-obremenitev/" TargetMode="External"/><Relationship Id="rId410" Type="http://schemas.openxmlformats.org/officeDocument/2006/relationships/hyperlink" Target="https://www.bf.uni-lj.si/sl/raziskave/raziskovalna-oprema/" TargetMode="External"/><Relationship Id="rId452" Type="http://schemas.openxmlformats.org/officeDocument/2006/relationships/hyperlink" Target="http://www.cipkebip.org/" TargetMode="External"/><Relationship Id="rId494" Type="http://schemas.openxmlformats.org/officeDocument/2006/relationships/hyperlink" Target="https://mf.um.si/attachments/article/3449/PRESENTATION%20OF%20LABORATORIES%20OF%20THE%20FACULTY%20OF%20MEDICINE%20%20OF%20THE%20UNIVERSITY%20OF%20MARIBOR.pdf" TargetMode="External"/><Relationship Id="rId105" Type="http://schemas.openxmlformats.org/officeDocument/2006/relationships/hyperlink" Target="https://www.ki.si/odseki/d13-odsek-za-katalizo-in-reakcijsko-inzenirstvo/oprema-1/" TargetMode="External"/><Relationship Id="rId147" Type="http://schemas.openxmlformats.org/officeDocument/2006/relationships/hyperlink" Target="http://www.mf.uni-lj.si/CKF" TargetMode="External"/><Relationship Id="rId312" Type="http://schemas.openxmlformats.org/officeDocument/2006/relationships/hyperlink" Target="http://www.nib.si/storitve-in-oprema/raziskovalna-oprema" TargetMode="External"/><Relationship Id="rId354" Type="http://schemas.openxmlformats.org/officeDocument/2006/relationships/hyperlink" Target="https://www.bf.uni-lj.si/sl/raziskave/raziskovalna-oprema/" TargetMode="External"/><Relationship Id="rId51" Type="http://schemas.openxmlformats.org/officeDocument/2006/relationships/hyperlink" Target="https://www.ki.si/index.php?id=704" TargetMode="External"/><Relationship Id="rId93" Type="http://schemas.openxmlformats.org/officeDocument/2006/relationships/hyperlink" Target="https://www.ki.si/odseki/d04-odsek-za-analizno-kemijo/" TargetMode="External"/><Relationship Id="rId189" Type="http://schemas.openxmlformats.org/officeDocument/2006/relationships/hyperlink" Target="https://www.mf.uni-lj.si/ibk/oprema" TargetMode="External"/><Relationship Id="rId396" Type="http://schemas.openxmlformats.org/officeDocument/2006/relationships/hyperlink" Target="https://www.bf.uni-lj.si/sl/raziskave/raziskovalna-oprema/" TargetMode="External"/><Relationship Id="rId214" Type="http://schemas.openxmlformats.org/officeDocument/2006/relationships/hyperlink" Target="https://www.fs.uni-lj.si/research-equipment/sistem-za-refunkcionalizacijo-konstrukcijskih-polimerov/" TargetMode="External"/><Relationship Id="rId256" Type="http://schemas.openxmlformats.org/officeDocument/2006/relationships/hyperlink" Target="https://www.fs.uni-lj.si/research-equipment/laserski-sistem-za-raziskave-dielektricnega-preboja-v-vodi/" TargetMode="External"/><Relationship Id="rId298" Type="http://schemas.openxmlformats.org/officeDocument/2006/relationships/hyperlink" Target="https://www.fs.uni-lj.si/research-equipment/napredni-testni-sistem-gorivnih-celic/" TargetMode="External"/><Relationship Id="rId421" Type="http://schemas.openxmlformats.org/officeDocument/2006/relationships/hyperlink" Target="https://www.ung.si/sl/raziskave/center-za-raziskave-atmosfere/projekti/oprema-za-meritve/" TargetMode="External"/><Relationship Id="rId463" Type="http://schemas.openxmlformats.org/officeDocument/2006/relationships/hyperlink" Target="http://www.cipkebip.org/" TargetMode="External"/><Relationship Id="rId116" Type="http://schemas.openxmlformats.org/officeDocument/2006/relationships/hyperlink" Target="https://www.ki.si/odseki/d12-odsek-za-sintezno-biologijo-in-imunologijo/oprema/" TargetMode="External"/><Relationship Id="rId158" Type="http://schemas.openxmlformats.org/officeDocument/2006/relationships/hyperlink" Target="https://www.mf.uni-lj.si/application/files/7415/8391/7733/Razpolozljiva_raziskovalna_oprema_UL_MF.pdf" TargetMode="External"/><Relationship Id="rId323" Type="http://schemas.openxmlformats.org/officeDocument/2006/relationships/hyperlink" Target="http://www.nib.si/infrastruktura/infrastrukturni-center-planta" TargetMode="External"/><Relationship Id="rId20" Type="http://schemas.openxmlformats.org/officeDocument/2006/relationships/hyperlink" Target="http://www.fkkt.uni-lj.si/sl/storitve/" TargetMode="External"/><Relationship Id="rId62" Type="http://schemas.openxmlformats.org/officeDocument/2006/relationships/hyperlink" Target="https://www.ki.si/odseki/d07-odsek-za-polimerno-kemijo-in-tehnologijo/" TargetMode="External"/><Relationship Id="rId365" Type="http://schemas.openxmlformats.org/officeDocument/2006/relationships/hyperlink" Target="https://www.bf.uni-lj.si/sl/raziskave/raziskovalna-oprema/" TargetMode="External"/><Relationship Id="rId225" Type="http://schemas.openxmlformats.org/officeDocument/2006/relationships/hyperlink" Target="https://www.fs.uni-lj.si/research-equipment/3d-tiskalnik-projet-3510-sd/" TargetMode="External"/><Relationship Id="rId267" Type="http://schemas.openxmlformats.org/officeDocument/2006/relationships/hyperlink" Target="https://www.fs.uni-lj.si/research-equipment/modulna-robotizirana-montazna-linija/" TargetMode="External"/><Relationship Id="rId432" Type="http://schemas.openxmlformats.org/officeDocument/2006/relationships/hyperlink" Target="http://www.ung.si/" TargetMode="External"/><Relationship Id="rId474" Type="http://schemas.openxmlformats.org/officeDocument/2006/relationships/hyperlink" Target="http://www.cipkebip.org/" TargetMode="External"/><Relationship Id="rId106" Type="http://schemas.openxmlformats.org/officeDocument/2006/relationships/hyperlink" Target="https://www.ki.si/o-institutu/raziskovalna-infrastruktura/" TargetMode="External"/><Relationship Id="rId127" Type="http://schemas.openxmlformats.org/officeDocument/2006/relationships/hyperlink" Target="https://www.imt.si/organizacijske-enote/infrastrukturna-organizacijska-enota" TargetMode="External"/><Relationship Id="rId313" Type="http://schemas.openxmlformats.org/officeDocument/2006/relationships/hyperlink" Target="https://www.nib.si/mbp/sl/oprema-v-laboratoriju/1120-vrsticni-elektronski-mikroskop-sem-tescan-mira" TargetMode="External"/><Relationship Id="rId495" Type="http://schemas.openxmlformats.org/officeDocument/2006/relationships/hyperlink" Target="https://ibv.mf.um.si/oprema/" TargetMode="External"/><Relationship Id="rId10" Type="http://schemas.openxmlformats.org/officeDocument/2006/relationships/hyperlink" Target="https://www.fkkt.uni-lj.si/index.php?id=785" TargetMode="External"/><Relationship Id="rId31" Type="http://schemas.openxmlformats.org/officeDocument/2006/relationships/hyperlink" Target="http://www.fkkt.uni-lj.si/sl/storitve/" TargetMode="External"/><Relationship Id="rId52" Type="http://schemas.openxmlformats.org/officeDocument/2006/relationships/hyperlink" Target="https://www.ki.si/odseki/d10-odsek-za-kemijo-materialov/razvoj-premazov/oprema/" TargetMode="External"/><Relationship Id="rId73" Type="http://schemas.openxmlformats.org/officeDocument/2006/relationships/hyperlink" Target="https://www.ki.si/odseki/d10-odsek-za-kemijo-materialov/elektrokataliza/oprema/" TargetMode="External"/><Relationship Id="rId94" Type="http://schemas.openxmlformats.org/officeDocument/2006/relationships/hyperlink" Target="https://www.ki.si/odseki/d04-odsek-za-analizno-kemijo/" TargetMode="External"/><Relationship Id="rId148" Type="http://schemas.openxmlformats.org/officeDocument/2006/relationships/hyperlink" Target="http://lnmcp.mf.uni-lj.si/Neuroendo/Oprema.html" TargetMode="External"/><Relationship Id="rId169" Type="http://schemas.openxmlformats.org/officeDocument/2006/relationships/hyperlink" Target="https://www.mf.uni-lj.si/ibk/oprema" TargetMode="External"/><Relationship Id="rId334" Type="http://schemas.openxmlformats.org/officeDocument/2006/relationships/hyperlink" Target="http://www.nib.si/infrastruktura/infrastrukturni-center-planta" TargetMode="External"/><Relationship Id="rId355" Type="http://schemas.openxmlformats.org/officeDocument/2006/relationships/hyperlink" Target="https://www.bf.uni-lj.si/sl/raziskave/raziskovalna-oprema/" TargetMode="External"/><Relationship Id="rId376" Type="http://schemas.openxmlformats.org/officeDocument/2006/relationships/hyperlink" Target="https://www.bf.uni-lj.si/sl/raziskave/raziskovalna-oprema/" TargetMode="External"/><Relationship Id="rId397" Type="http://schemas.openxmlformats.org/officeDocument/2006/relationships/hyperlink" Target="https://www.bf.uni-lj.si/sl/raziskave/raziskovalna-oprema/" TargetMode="External"/><Relationship Id="rId4" Type="http://schemas.openxmlformats.org/officeDocument/2006/relationships/hyperlink" Target="http://www.fkkt.uni-lj.si/sl/raziskovalna-infrastruktura/enota-za-analizo-makromolekul/laserski-sistem-za-karakterizacijo-nanodelcev-v-raztopinah-in-suspenzijah-litesizertm-500/" TargetMode="External"/><Relationship Id="rId180" Type="http://schemas.openxmlformats.org/officeDocument/2006/relationships/hyperlink" Target="http://www.mf.uni-lj.si/CKF" TargetMode="External"/><Relationship Id="rId215" Type="http://schemas.openxmlformats.org/officeDocument/2006/relationships/hyperlink" Target="https://www.fs.uni-lj.si/research-equipment/naprava-za-izvajanje-prilagojenih-triboloskih-testov/" TargetMode="External"/><Relationship Id="rId236" Type="http://schemas.openxmlformats.org/officeDocument/2006/relationships/hyperlink" Target="https://www.fs.uni-lj.si/research-equipment/stereo-vizualizacijski-sistem-za-analizo-visokofrekvencnih-pojavov-s-podrocja-dinamike-tekocin/" TargetMode="External"/><Relationship Id="rId257" Type="http://schemas.openxmlformats.org/officeDocument/2006/relationships/hyperlink" Target="https://www.fs.uni-lj.si/research-equipment/oprema-za-nadgradnjo-robotskega-sistema-v-napredni-3d-tiskalnik-kovin/" TargetMode="External"/><Relationship Id="rId278" Type="http://schemas.openxmlformats.org/officeDocument/2006/relationships/hyperlink" Target="https://www.fs.uni-lj.si/research-equipment/bmf-precision-inc-bmf-microarch-s240-10-micron-3d-printer-stereolitografski-dlp-3d-tiskalnik-z-locljivostjo-10-um-in-delovnim-obmocjem-100-x-100-x-75-mm/" TargetMode="External"/><Relationship Id="rId401" Type="http://schemas.openxmlformats.org/officeDocument/2006/relationships/hyperlink" Target="https://www.bf.uni-lj.si/sl/raziskave/raziskovalna-oprema/" TargetMode="External"/><Relationship Id="rId422" Type="http://schemas.openxmlformats.org/officeDocument/2006/relationships/hyperlink" Target="https://www.ung.si/sl/raziskave/center-za-kognitivne-znanosti-jezika/oprema/" TargetMode="External"/><Relationship Id="rId443" Type="http://schemas.openxmlformats.org/officeDocument/2006/relationships/hyperlink" Target="http://www.cipkebip.org/" TargetMode="External"/><Relationship Id="rId464" Type="http://schemas.openxmlformats.org/officeDocument/2006/relationships/hyperlink" Target="http://www.cipkebip.org/" TargetMode="External"/><Relationship Id="rId303" Type="http://schemas.openxmlformats.org/officeDocument/2006/relationships/hyperlink" Target="https://www.fs.uni-lj.si/research-equipment/raziskovalno-razvojni-sistem-za-uporovno-varjenje/" TargetMode="External"/><Relationship Id="rId485" Type="http://schemas.openxmlformats.org/officeDocument/2006/relationships/hyperlink" Target="http://www.cipkebip.org/" TargetMode="External"/><Relationship Id="rId42" Type="http://schemas.openxmlformats.org/officeDocument/2006/relationships/hyperlink" Target="https://www.ki.si/odseki/d12-odsek-za-sintezno-biologijo-in-imunologijo/oprema/" TargetMode="External"/><Relationship Id="rId84" Type="http://schemas.openxmlformats.org/officeDocument/2006/relationships/hyperlink" Target="http://www.ki.si/" TargetMode="External"/><Relationship Id="rId138" Type="http://schemas.openxmlformats.org/officeDocument/2006/relationships/hyperlink" Target="http://lnmcp.mf.uni-lj.si/Neuroendo/Oprema.html" TargetMode="External"/><Relationship Id="rId345" Type="http://schemas.openxmlformats.org/officeDocument/2006/relationships/hyperlink" Target="https://www.bf.uni-lj.si/sl/raziskave/raziskovalna-oprema/" TargetMode="External"/><Relationship Id="rId387" Type="http://schemas.openxmlformats.org/officeDocument/2006/relationships/hyperlink" Target="https://www.bf.uni-lj.si/sl/raziskave/raziskovalna-oprema/" TargetMode="External"/><Relationship Id="rId191" Type="http://schemas.openxmlformats.org/officeDocument/2006/relationships/hyperlink" Target="https://www.ibc.mf.uni-lj.si/" TargetMode="External"/><Relationship Id="rId205" Type="http://schemas.openxmlformats.org/officeDocument/2006/relationships/hyperlink" Target="https://www.fs.uni-lj.si/research-equipment/sistem-za-popis-integritete-povrsin-po-mehanski-in-toplotni-obdelavi/" TargetMode="External"/><Relationship Id="rId247" Type="http://schemas.openxmlformats.org/officeDocument/2006/relationships/hyperlink" Target="https://www.fs.uni-lj.si/research-equipment/elektrodinamicni-stresalnik-s-kontrolerjem-za-nadzor-ne-gaussovih-processov/" TargetMode="External"/><Relationship Id="rId412" Type="http://schemas.openxmlformats.org/officeDocument/2006/relationships/hyperlink" Target="http://www.fkbv.um.si/" TargetMode="External"/><Relationship Id="rId107" Type="http://schemas.openxmlformats.org/officeDocument/2006/relationships/hyperlink" Target="https://www.ki.si/odseki/d13-odsek-za-katalizo-in-reakcijsko-inzenirstvo/oprema-1/" TargetMode="External"/><Relationship Id="rId289" Type="http://schemas.openxmlformats.org/officeDocument/2006/relationships/hyperlink" Target="https://www.fs.uni-lj.si/research-equipment/univerzalna-naprava-za-mehansko-preizkusanje-materialov-in-nosilnosti-strukturnih-elementov/" TargetMode="External"/><Relationship Id="rId454" Type="http://schemas.openxmlformats.org/officeDocument/2006/relationships/hyperlink" Target="http://www.cipkebip.org/" TargetMode="External"/><Relationship Id="rId496" Type="http://schemas.openxmlformats.org/officeDocument/2006/relationships/hyperlink" Target="https://ibv.mf.um.si/oprema/" TargetMode="External"/><Relationship Id="rId11" Type="http://schemas.openxmlformats.org/officeDocument/2006/relationships/hyperlink" Target="https://www.fkkt.uni-lj.si/sl/raziskovalna-infrastruktura/enota-za-analizo-malih-molekul/" TargetMode="External"/><Relationship Id="rId53" Type="http://schemas.openxmlformats.org/officeDocument/2006/relationships/hyperlink" Target="https://www.ki.si/odseki/d10-odsek-za-kemijo-materialov/" TargetMode="External"/><Relationship Id="rId149" Type="http://schemas.openxmlformats.org/officeDocument/2006/relationships/hyperlink" Target="http://lnmcp.mf.uni-lj.si/Neuroendo/Oprema.html" TargetMode="External"/><Relationship Id="rId314" Type="http://schemas.openxmlformats.org/officeDocument/2006/relationships/hyperlink" Target="http://www.nib.si/storitve-in-oprema/raziskovalna-oprema" TargetMode="External"/><Relationship Id="rId356" Type="http://schemas.openxmlformats.org/officeDocument/2006/relationships/hyperlink" Target="https://www.bf.uni-lj.si/sl/raziskave/raziskovalna-oprema/" TargetMode="External"/><Relationship Id="rId398" Type="http://schemas.openxmlformats.org/officeDocument/2006/relationships/hyperlink" Target="https://www.bf.uni-lj.si/sl/raziskave/raziskovalna-oprema/" TargetMode="External"/><Relationship Id="rId95" Type="http://schemas.openxmlformats.org/officeDocument/2006/relationships/hyperlink" Target="https://www.ki.si/odseki/d04-odsek-za-analizno-kemijo/" TargetMode="External"/><Relationship Id="rId160" Type="http://schemas.openxmlformats.org/officeDocument/2006/relationships/hyperlink" Target="https://www.mf.uni-lj.si/application/files/7415/8391/7733/Razpolozljiva_raziskovalna_oprema_UL_MF.pdf" TargetMode="External"/><Relationship Id="rId216" Type="http://schemas.openxmlformats.org/officeDocument/2006/relationships/hyperlink" Target="https://www.fs.uni-lj.si/research-equipment/naprava-za-merjenje-debelin-in-situ-mejnih-mazalnih-filmov-v-rangu-nanometrske-skale-2/" TargetMode="External"/><Relationship Id="rId423" Type="http://schemas.openxmlformats.org/officeDocument/2006/relationships/hyperlink" Target="http://www-lfos.ung.si/list-of-equipment/clean-room" TargetMode="External"/><Relationship Id="rId258" Type="http://schemas.openxmlformats.org/officeDocument/2006/relationships/hyperlink" Target="https://www.fs.uni-lj.si/research-equipment/sistem-za-3d-tisk-s-selektivnim-laserskim-pretaljevanjem-kovinskega-prahu/" TargetMode="External"/><Relationship Id="rId465" Type="http://schemas.openxmlformats.org/officeDocument/2006/relationships/hyperlink" Target="http://www.cipkebip.org/" TargetMode="External"/><Relationship Id="rId22" Type="http://schemas.openxmlformats.org/officeDocument/2006/relationships/hyperlink" Target="http://www.fkkt.uni-lj.si/sl/storitve/" TargetMode="External"/><Relationship Id="rId64" Type="http://schemas.openxmlformats.org/officeDocument/2006/relationships/hyperlink" Target="https://www.ki.si/odseki/d01-teoreticni-odsek/azmanov-racunski-center/" TargetMode="External"/><Relationship Id="rId118" Type="http://schemas.openxmlformats.org/officeDocument/2006/relationships/hyperlink" Target="https://www.ki.si/odseki/d10-odsek-za-kemijo-materialov/" TargetMode="External"/><Relationship Id="rId325" Type="http://schemas.openxmlformats.org/officeDocument/2006/relationships/hyperlink" Target="http://www.nib.si/infrastruktura/infrastrukturni-center-planta" TargetMode="External"/><Relationship Id="rId367" Type="http://schemas.openxmlformats.org/officeDocument/2006/relationships/hyperlink" Target="https://www.bf.uni-lj.si/sl/raziskave/raziskovalna-oprema/" TargetMode="External"/><Relationship Id="rId171" Type="http://schemas.openxmlformats.org/officeDocument/2006/relationships/hyperlink" Target="https://www.mf.uni-lj.si/ibk/oprema" TargetMode="External"/><Relationship Id="rId227" Type="http://schemas.openxmlformats.org/officeDocument/2006/relationships/hyperlink" Target="https://www.fs.uni-lj.si/research-equipment/vrsticni-elektronski-mikroskop-sem-z-delovanjem-pri-nizkem-vakuumu-lv-sem-in-eds-analizatorjem-z-moznostjo-analize-z-oljem-kontaminiranih-in-neprevodnih-vzorcev/" TargetMode="External"/><Relationship Id="rId269" Type="http://schemas.openxmlformats.org/officeDocument/2006/relationships/hyperlink" Target="https://www.fs.uni-lj.si/research-equipment/naprava-za-testiranje-baterij/" TargetMode="External"/><Relationship Id="rId434" Type="http://schemas.openxmlformats.org/officeDocument/2006/relationships/hyperlink" Target="https://ung.si/sl/raziskave/laboratorij-za-vede-o-okolju-in-zivljenju/oprema/sistem-za-vzorcenje-sape/" TargetMode="External"/><Relationship Id="rId476" Type="http://schemas.openxmlformats.org/officeDocument/2006/relationships/hyperlink" Target="http://www.cipkebip.org/" TargetMode="External"/><Relationship Id="rId33" Type="http://schemas.openxmlformats.org/officeDocument/2006/relationships/hyperlink" Target="https://www.fkkt.uni-lj.si/sl/raziskovalna-infrastruktura/enota-za-analizo-malih-molekul/" TargetMode="External"/><Relationship Id="rId129" Type="http://schemas.openxmlformats.org/officeDocument/2006/relationships/hyperlink" Target="https://www.imt.si/organizacijske-enote/infrastrukturna-organizacijska-enota" TargetMode="External"/><Relationship Id="rId280" Type="http://schemas.openxmlformats.org/officeDocument/2006/relationships/hyperlink" Target="https://www.fs.uni-lj.si/research-equipment/hitrotekoca-video-kamera/" TargetMode="External"/><Relationship Id="rId336" Type="http://schemas.openxmlformats.org/officeDocument/2006/relationships/hyperlink" Target="http://www.geo-zs.si/?option=com_content&amp;view=article&amp;id=912" TargetMode="External"/><Relationship Id="rId75" Type="http://schemas.openxmlformats.org/officeDocument/2006/relationships/hyperlink" Target="https://www.ki.si/o-institutu/raziskovalna-infrastruktura/" TargetMode="External"/><Relationship Id="rId140" Type="http://schemas.openxmlformats.org/officeDocument/2006/relationships/hyperlink" Target="http://lnmcp.mf.uni-lj.si/Neuroendo/Oprema.html" TargetMode="External"/><Relationship Id="rId182" Type="http://schemas.openxmlformats.org/officeDocument/2006/relationships/hyperlink" Target="https://www.mf.uni-lj.si/raziskovanje/oprema" TargetMode="External"/><Relationship Id="rId378" Type="http://schemas.openxmlformats.org/officeDocument/2006/relationships/hyperlink" Target="https://www.bf.uni-lj.si/sl/raziskave/raziskovalna-oprema/" TargetMode="External"/><Relationship Id="rId403" Type="http://schemas.openxmlformats.org/officeDocument/2006/relationships/hyperlink" Target="https://www.bf.uni-lj.si/sl/raziskave/raziskovalna-oprema/" TargetMode="External"/><Relationship Id="rId6" Type="http://schemas.openxmlformats.org/officeDocument/2006/relationships/hyperlink" Target="http://www.fkkt.uni-lj.si/sl/storitve/" TargetMode="External"/><Relationship Id="rId238" Type="http://schemas.openxmlformats.org/officeDocument/2006/relationships/hyperlink" Target="https://www.fs.uni-lj.si/research-equipment/laserski-dopplerjev-merilni-sistem-za-merjenje-hitrosti-zraka/" TargetMode="External"/><Relationship Id="rId445" Type="http://schemas.openxmlformats.org/officeDocument/2006/relationships/hyperlink" Target="http://www.cipkebip.org/" TargetMode="External"/><Relationship Id="rId487" Type="http://schemas.openxmlformats.org/officeDocument/2006/relationships/hyperlink" Target="http://sicris.si/public/jqm/prj.aspx?lang=slv&amp;opdescr=search&amp;opt=2&amp;subopt=400&amp;code1=cmn&amp;code2=auto&amp;psize=1&amp;hits=1&amp;page=1&amp;count=&amp;search_term=janez%20mlakar&amp;id=18383&amp;slng=&amp;order_by=" TargetMode="External"/><Relationship Id="rId291" Type="http://schemas.openxmlformats.org/officeDocument/2006/relationships/hyperlink" Target="https://www.fs.uni-lj.si/research-equipment/sistem-za-ultra-hitro-opazovanje-procesov/" TargetMode="External"/><Relationship Id="rId305" Type="http://schemas.openxmlformats.org/officeDocument/2006/relationships/hyperlink" Target="http://www.nib.si/images/stories/datoteke2/Delovanje_centra/arrs-ri-evidenca-opreme-105-nib.pdf" TargetMode="External"/><Relationship Id="rId347" Type="http://schemas.openxmlformats.org/officeDocument/2006/relationships/hyperlink" Target="https://www.bf.uni-lj.si/sl/raziskave/raziskovalna-oprema/" TargetMode="External"/><Relationship Id="rId44" Type="http://schemas.openxmlformats.org/officeDocument/2006/relationships/hyperlink" Target="https://www.ki.si/odseki/d12-odsek-za-sintezno-biologijo-in-imunologijo/oprema/" TargetMode="External"/><Relationship Id="rId86" Type="http://schemas.openxmlformats.org/officeDocument/2006/relationships/hyperlink" Target="http://www.ki.si/" TargetMode="External"/><Relationship Id="rId151" Type="http://schemas.openxmlformats.org/officeDocument/2006/relationships/hyperlink" Target="http://www.imi.si/raziskovalna-dejavnost/raziskovalna-oprema" TargetMode="External"/><Relationship Id="rId389" Type="http://schemas.openxmlformats.org/officeDocument/2006/relationships/hyperlink" Target="https://www.bf.uni-lj.si/sl/raziskave/raziskovalna-oprema/" TargetMode="External"/><Relationship Id="rId193" Type="http://schemas.openxmlformats.org/officeDocument/2006/relationships/hyperlink" Target="https://www.mf.uni-lj.si/ibk/oprema" TargetMode="External"/><Relationship Id="rId207" Type="http://schemas.openxmlformats.org/officeDocument/2006/relationships/hyperlink" Target="https://www.fs.uni-lj.si/research-equipment/merilna-in-racunalniska-oprema-za-specialna-razvojna-vrednotenja/" TargetMode="External"/><Relationship Id="rId249" Type="http://schemas.openxmlformats.org/officeDocument/2006/relationships/hyperlink" Target="https://www.fs.uni-lj.si/research-equipment/vh1202-stacionarni-merilec-trdote/" TargetMode="External"/><Relationship Id="rId414" Type="http://schemas.openxmlformats.org/officeDocument/2006/relationships/hyperlink" Target="http://www.uirs.si/sl-si/Raziskovalna-oprema" TargetMode="External"/><Relationship Id="rId456" Type="http://schemas.openxmlformats.org/officeDocument/2006/relationships/hyperlink" Target="http://www.cipkebip.org/" TargetMode="External"/><Relationship Id="rId498" Type="http://schemas.openxmlformats.org/officeDocument/2006/relationships/hyperlink" Target="https://ibv.mf.um.si/oprema/" TargetMode="External"/><Relationship Id="rId13" Type="http://schemas.openxmlformats.org/officeDocument/2006/relationships/hyperlink" Target="https://www.fkkt.uni-lj.si/sl/raziskovalna-infrastruktura/" TargetMode="External"/><Relationship Id="rId109" Type="http://schemas.openxmlformats.org/officeDocument/2006/relationships/hyperlink" Target="https://www.ki.si/o-institutu/raziskovalna-infrastruktura/" TargetMode="External"/><Relationship Id="rId260" Type="http://schemas.openxmlformats.org/officeDocument/2006/relationships/hyperlink" Target="https://www.fs.uni-lj.si/research-equipment/hitra-termokamera/" TargetMode="External"/><Relationship Id="rId316" Type="http://schemas.openxmlformats.org/officeDocument/2006/relationships/hyperlink" Target="http://www.nib.si/infrastruktura/infrastrukturni-center-planta" TargetMode="External"/><Relationship Id="rId55" Type="http://schemas.openxmlformats.org/officeDocument/2006/relationships/hyperlink" Target="https://www.ki.si/odseki/d04-odsek-za-analizno-kemijo/l06-laboratorij-za-prehrambeno-kemijo/oprema/" TargetMode="External"/><Relationship Id="rId97" Type="http://schemas.openxmlformats.org/officeDocument/2006/relationships/hyperlink" Target="https://www.ki.si/" TargetMode="External"/><Relationship Id="rId120" Type="http://schemas.openxmlformats.org/officeDocument/2006/relationships/hyperlink" Target="https://www.imt.si/organizacijske-enote/infrastrukturna-organizacijska-enota" TargetMode="External"/><Relationship Id="rId358" Type="http://schemas.openxmlformats.org/officeDocument/2006/relationships/hyperlink" Target="https://www.bf.uni-lj.si/sl/raziskave/raziskovalna-oprema/" TargetMode="External"/><Relationship Id="rId162" Type="http://schemas.openxmlformats.org/officeDocument/2006/relationships/hyperlink" Target="https://www.mf.uni-lj.si/ibk/oprema" TargetMode="External"/><Relationship Id="rId218" Type="http://schemas.openxmlformats.org/officeDocument/2006/relationships/hyperlink" Target="https://www.fs.uni-lj.si/research-equipment/eksperimentalni-laserski-sistem-za-mikro-obdelave/" TargetMode="External"/><Relationship Id="rId425" Type="http://schemas.openxmlformats.org/officeDocument/2006/relationships/hyperlink" Target="https://www.ung.si/sl/raziskave/center-za-astrofiziko-in-kozmologijo/raziskave-cac/oprema/18-paket/" TargetMode="External"/><Relationship Id="rId467" Type="http://schemas.openxmlformats.org/officeDocument/2006/relationships/hyperlink" Target="http://www.cipkebip.org/" TargetMode="External"/><Relationship Id="rId271" Type="http://schemas.openxmlformats.org/officeDocument/2006/relationships/hyperlink" Target="https://www.fs.uni-lj.si/research-equipment/ramanski-spektrometer-z-opticnim-mikroskopom/" TargetMode="External"/><Relationship Id="rId24" Type="http://schemas.openxmlformats.org/officeDocument/2006/relationships/hyperlink" Target="http://www.fkkt.uni-lj.si/sl/storitve/" TargetMode="External"/><Relationship Id="rId66" Type="http://schemas.openxmlformats.org/officeDocument/2006/relationships/hyperlink" Target="https://www.ki.si/odseki/d12-odsek-za-sintezno-biologijo-in-imunologijo/oprema/" TargetMode="External"/><Relationship Id="rId131" Type="http://schemas.openxmlformats.org/officeDocument/2006/relationships/hyperlink" Target="http://www.mf.uni-lj.si/ris/oprema" TargetMode="External"/><Relationship Id="rId327" Type="http://schemas.openxmlformats.org/officeDocument/2006/relationships/hyperlink" Target="http://www.nib.si/infrastruktura/infrastrukturni-center-planta" TargetMode="External"/><Relationship Id="rId369" Type="http://schemas.openxmlformats.org/officeDocument/2006/relationships/hyperlink" Target="https://www.bf.uni-lj.si/sl/raziskave/raziskovalna-oprema/" TargetMode="External"/><Relationship Id="rId173" Type="http://schemas.openxmlformats.org/officeDocument/2006/relationships/hyperlink" Target="https://www.mf.uni-lj.si/ibk/oprema" TargetMode="External"/><Relationship Id="rId229" Type="http://schemas.openxmlformats.org/officeDocument/2006/relationships/hyperlink" Target="https://www.fs.uni-lj.si/research-equipment/visokolocljiva-hitra-kamera-za-raziskave-laserskih-procesov-kavitacije-in-deformacij/" TargetMode="External"/><Relationship Id="rId380" Type="http://schemas.openxmlformats.org/officeDocument/2006/relationships/hyperlink" Target="https://www.bf.uni-lj.si/sl/raziskave/raziskovalna-oprema/" TargetMode="External"/><Relationship Id="rId436" Type="http://schemas.openxmlformats.org/officeDocument/2006/relationships/hyperlink" Target="http://www.zvkds.si/" TargetMode="External"/><Relationship Id="rId240" Type="http://schemas.openxmlformats.org/officeDocument/2006/relationships/hyperlink" Target="https://www.fs.uni-lj.si/research-equipment/visoko-prilagodljiv-laserski-obdelovalni-sistem/" TargetMode="External"/><Relationship Id="rId478" Type="http://schemas.openxmlformats.org/officeDocument/2006/relationships/hyperlink" Target="http://www.cipkebip.org/" TargetMode="External"/><Relationship Id="rId35" Type="http://schemas.openxmlformats.org/officeDocument/2006/relationships/hyperlink" Target="https://fkkt.uni-lj.si/raziskovalna-infrastruktura/enota-za-analizo-malih-molekul" TargetMode="External"/><Relationship Id="rId77" Type="http://schemas.openxmlformats.org/officeDocument/2006/relationships/hyperlink" Target="https://www.ki.si/o-institutu/raziskovalna-infrastruktura/" TargetMode="External"/><Relationship Id="rId100" Type="http://schemas.openxmlformats.org/officeDocument/2006/relationships/hyperlink" Target="http://www.ki.si/" TargetMode="External"/><Relationship Id="rId282" Type="http://schemas.openxmlformats.org/officeDocument/2006/relationships/hyperlink" Target="https://www.fs.uni-lj.si/research-equipment/profilometer-kontaktni-merilnik-hrapavosti/" TargetMode="External"/><Relationship Id="rId338" Type="http://schemas.openxmlformats.org/officeDocument/2006/relationships/hyperlink" Target="http://www.geo-zs.si/?option=com_content&amp;view=article&amp;id=1034&#8194;&#8194;&#8194;&#8194;&#8194;" TargetMode="External"/><Relationship Id="rId8" Type="http://schemas.openxmlformats.org/officeDocument/2006/relationships/hyperlink" Target="https://www.fkkt.uni-lj.si/sl/raziskovalna-infrastruktura/enota-za-analizo-makromolekul/ultra-visokolocljivostni-tekocinski-kromatograf-s-tandemsko-masno-spektrometrijo/" TargetMode="External"/><Relationship Id="rId142" Type="http://schemas.openxmlformats.org/officeDocument/2006/relationships/hyperlink" Target="http://lnmcp.mf.uni-lj.si/Neuroendo/Oprema.html" TargetMode="External"/><Relationship Id="rId184" Type="http://schemas.openxmlformats.org/officeDocument/2006/relationships/hyperlink" Target="http://ibk.mf.uni-lj.si/equipment/quickgene-810.html" TargetMode="External"/><Relationship Id="rId391" Type="http://schemas.openxmlformats.org/officeDocument/2006/relationships/hyperlink" Target="https://www.bf.uni-lj.si/sl/raziskave/raziskovalna-oprema/" TargetMode="External"/><Relationship Id="rId405" Type="http://schemas.openxmlformats.org/officeDocument/2006/relationships/hyperlink" Target="https://www.bf.uni-lj.si/sl/raziskave/raziskovalna-oprema/" TargetMode="External"/><Relationship Id="rId447" Type="http://schemas.openxmlformats.org/officeDocument/2006/relationships/hyperlink" Target="http://www.cipkebip.org/" TargetMode="External"/><Relationship Id="rId251" Type="http://schemas.openxmlformats.org/officeDocument/2006/relationships/hyperlink" Target="https://www.fs.uni-lj.si/research-equipment/naprava-za-merjenje-trenja-in-3d-porazdelitve-debelin-elasto-hidrodinamicnih-filmov-v-mikrometrskem-obmocju/" TargetMode="External"/><Relationship Id="rId489" Type="http://schemas.openxmlformats.org/officeDocument/2006/relationships/hyperlink" Target="http://www.space.si/" TargetMode="External"/><Relationship Id="rId46" Type="http://schemas.openxmlformats.org/officeDocument/2006/relationships/hyperlink" Target="https://www.ki.si/odseki/d12-odsek-za-sintezno-biologijo-in-imunologijo/oprema/" TargetMode="External"/><Relationship Id="rId293" Type="http://schemas.openxmlformats.org/officeDocument/2006/relationships/hyperlink" Target="https://www.fs.uni-lj.si/research-equipment/procesni-sistem-za-spremljanje-prenosa-toplote-in-snovi-z-visoko-krajevno-in-casovno-resolucijo/" TargetMode="External"/><Relationship Id="rId307" Type="http://schemas.openxmlformats.org/officeDocument/2006/relationships/hyperlink" Target="http://www.nib.si/storitve-in-oprema/raziskovalna-oprema" TargetMode="External"/><Relationship Id="rId349" Type="http://schemas.openxmlformats.org/officeDocument/2006/relationships/hyperlink" Target="https://www.bf.uni-lj.si/sl/raziskave/raziskovalna-oprema/" TargetMode="External"/><Relationship Id="rId88" Type="http://schemas.openxmlformats.org/officeDocument/2006/relationships/hyperlink" Target="http://www.cmm.ki.si/vrana/" TargetMode="External"/><Relationship Id="rId111" Type="http://schemas.openxmlformats.org/officeDocument/2006/relationships/hyperlink" Target="https://www.ki.si/odseki/d10-odsek-za-kemijo-materialov/" TargetMode="External"/><Relationship Id="rId153" Type="http://schemas.openxmlformats.org/officeDocument/2006/relationships/hyperlink" Target="http://www.mf.uni-lj.si/ris/oprema" TargetMode="External"/><Relationship Id="rId195" Type="http://schemas.openxmlformats.org/officeDocument/2006/relationships/hyperlink" Target="http://hpc.fs.uni-lj.si/sites/default/files/FS_HPC_cenik_24032011.pdf" TargetMode="External"/><Relationship Id="rId209" Type="http://schemas.openxmlformats.org/officeDocument/2006/relationships/hyperlink" Target="https://www.fs.uni-lj.si/research-equipment/temperaturna-komora-z-zahtevanim-priborom-merilno-in-programsko-opremo-za-mehansko-analizo-inteligentnih-gradiv/" TargetMode="External"/><Relationship Id="rId360" Type="http://schemas.openxmlformats.org/officeDocument/2006/relationships/hyperlink" Target="https://www.bf.uni-lj.si/sl/raziskave/raziskovalna-oprema/" TargetMode="External"/><Relationship Id="rId416" Type="http://schemas.openxmlformats.org/officeDocument/2006/relationships/hyperlink" Target="https://www.ung.si/sl/raziskave/center-za-astrofiziko-in-kozmologijo/raziskave-cac/oprema/13-paket/" TargetMode="External"/><Relationship Id="rId220" Type="http://schemas.openxmlformats.org/officeDocument/2006/relationships/hyperlink" Target="https://www.fs.uni-lj.si/research-equipment/profilometer-opticni-3d/" TargetMode="External"/><Relationship Id="rId458" Type="http://schemas.openxmlformats.org/officeDocument/2006/relationships/hyperlink" Target="http://www.cipkebip.org/" TargetMode="External"/><Relationship Id="rId15" Type="http://schemas.openxmlformats.org/officeDocument/2006/relationships/hyperlink" Target="http://www.fkkt.uni-lj.si/sl/storitve/" TargetMode="External"/><Relationship Id="rId57" Type="http://schemas.openxmlformats.org/officeDocument/2006/relationships/hyperlink" Target="https://www.ki.si/departments/d06-department-of-food-chemistry/equipment/" TargetMode="External"/><Relationship Id="rId262" Type="http://schemas.openxmlformats.org/officeDocument/2006/relationships/hyperlink" Target="https://www.fs.uni-lj.si/research-equipment/metalurski-opticni-mikroskop-zeiss-axioscope-5-z-dodatki/" TargetMode="External"/><Relationship Id="rId318" Type="http://schemas.openxmlformats.org/officeDocument/2006/relationships/hyperlink" Target="http://www.nib.si/infrastruktura/infrastrukturni-center-planta" TargetMode="External"/><Relationship Id="rId99" Type="http://schemas.openxmlformats.org/officeDocument/2006/relationships/hyperlink" Target="http://www.ki.si/" TargetMode="External"/><Relationship Id="rId122" Type="http://schemas.openxmlformats.org/officeDocument/2006/relationships/hyperlink" Target="https://www.imt.si/organizacijske-enote/infrastrukturna-organizacijska-enota" TargetMode="External"/><Relationship Id="rId164" Type="http://schemas.openxmlformats.org/officeDocument/2006/relationships/hyperlink" Target="https://www.mf.uni-lj.si/ibk/oprema" TargetMode="External"/><Relationship Id="rId371" Type="http://schemas.openxmlformats.org/officeDocument/2006/relationships/hyperlink" Target="https://www.bf.uni-lj.si/sl/raziskave/raziskovalna-oprema/" TargetMode="External"/><Relationship Id="rId427" Type="http://schemas.openxmlformats.org/officeDocument/2006/relationships/hyperlink" Target="https://www.ung.si/sl/raziskave/laboratorij-za-raziskave-materialov/oprema/xrd-dostop/" TargetMode="External"/><Relationship Id="rId469" Type="http://schemas.openxmlformats.org/officeDocument/2006/relationships/hyperlink" Target="http://www.cipkebip.org/" TargetMode="External"/><Relationship Id="rId26" Type="http://schemas.openxmlformats.org/officeDocument/2006/relationships/hyperlink" Target="http://www.fkkt.uni-lj.si/sl/storitve/" TargetMode="External"/><Relationship Id="rId231" Type="http://schemas.openxmlformats.org/officeDocument/2006/relationships/hyperlink" Target="https://www.fs.uni-lj.si/research-equipment/xrd-system-za-merjenje-zaostalih-napetosti-in-zaostalega-avstenita/" TargetMode="External"/><Relationship Id="rId273" Type="http://schemas.openxmlformats.org/officeDocument/2006/relationships/hyperlink" Target="https://www.fs.uni-lj.si/research-equipment/etalonski-merilnik-pretoka-plina-s-pomicnim-batom/" TargetMode="External"/><Relationship Id="rId329" Type="http://schemas.openxmlformats.org/officeDocument/2006/relationships/hyperlink" Target="http://www.nib.si/infrastruktura/infrastrukturni-center-planta" TargetMode="External"/><Relationship Id="rId480" Type="http://schemas.openxmlformats.org/officeDocument/2006/relationships/hyperlink" Target="http://www.cipkebip.org/" TargetMode="External"/><Relationship Id="rId68" Type="http://schemas.openxmlformats.org/officeDocument/2006/relationships/hyperlink" Target="https://www.ki.si/odseki/d12-odsek-za-sintezno-biologijo-in-imunologijo/oprema/" TargetMode="External"/><Relationship Id="rId133" Type="http://schemas.openxmlformats.org/officeDocument/2006/relationships/hyperlink" Target="http://www.mf.uni-lj.si/ris/oprema" TargetMode="External"/><Relationship Id="rId175" Type="http://schemas.openxmlformats.org/officeDocument/2006/relationships/hyperlink" Target="http://www.mf.uni-lj.si/ris/oprema" TargetMode="External"/><Relationship Id="rId340" Type="http://schemas.openxmlformats.org/officeDocument/2006/relationships/hyperlink" Target="http://www.geo-zs.si/?option=com_content&amp;view=article&amp;id=1033" TargetMode="External"/><Relationship Id="rId200" Type="http://schemas.openxmlformats.org/officeDocument/2006/relationships/hyperlink" Target="https://www.fs.uni-lj.si/research-equipment/laserski-izvori-z-opremo/" TargetMode="External"/><Relationship Id="rId382" Type="http://schemas.openxmlformats.org/officeDocument/2006/relationships/hyperlink" Target="https://www.bf.uni-lj.si/sl/raziskave/raziskovalna-oprema/" TargetMode="External"/><Relationship Id="rId438" Type="http://schemas.openxmlformats.org/officeDocument/2006/relationships/hyperlink" Target="https://www.fnm.um.si/index.php/raziskovalna-dejavnost/institut-za-fiziko/" TargetMode="External"/><Relationship Id="rId242" Type="http://schemas.openxmlformats.org/officeDocument/2006/relationships/hyperlink" Target="https://www.fs.uni-lj.si/research-equipment/diagnosticna-oprema-za-hidravlicno-olje/" TargetMode="External"/><Relationship Id="rId284" Type="http://schemas.openxmlformats.org/officeDocument/2006/relationships/hyperlink" Target="https://www.fs.uni-lj.si/research-equipment/simulacijska-oprema-flexsim-gp/" TargetMode="External"/><Relationship Id="rId491" Type="http://schemas.openxmlformats.org/officeDocument/2006/relationships/hyperlink" Target="https://fvz.upr.si/raziskovanje/" TargetMode="External"/><Relationship Id="rId37" Type="http://schemas.openxmlformats.org/officeDocument/2006/relationships/hyperlink" Target="https://fkkt.uni-lj.si/raziskovalna-infrastruktura/enota-za-analizo-organskih-molekul" TargetMode="External"/><Relationship Id="rId79" Type="http://schemas.openxmlformats.org/officeDocument/2006/relationships/hyperlink" Target="https://www.ki.si/o-institutu/raziskovalna-infrastruktura/" TargetMode="External"/><Relationship Id="rId102" Type="http://schemas.openxmlformats.org/officeDocument/2006/relationships/hyperlink" Target="https://www.ki.si/odseki/d07-odsek-za-polimerno-kemijo-in-tehnologijo/oprema/" TargetMode="External"/><Relationship Id="rId144" Type="http://schemas.openxmlformats.org/officeDocument/2006/relationships/hyperlink" Target="http://ibk.mf.uni-lj.si/equipment" TargetMode="External"/><Relationship Id="rId90" Type="http://schemas.openxmlformats.org/officeDocument/2006/relationships/hyperlink" Target="https://www.ki.si/odseki/d01-teoreticni-odsek/azmanov-racunski-center/" TargetMode="External"/><Relationship Id="rId186" Type="http://schemas.openxmlformats.org/officeDocument/2006/relationships/hyperlink" Target="http://ibk.mf.uni-lj.si/equipment" TargetMode="External"/><Relationship Id="rId351" Type="http://schemas.openxmlformats.org/officeDocument/2006/relationships/hyperlink" Target="https://www.bf.uni-lj.si/sl/raziskave/raziskovalna-oprema/" TargetMode="External"/><Relationship Id="rId393" Type="http://schemas.openxmlformats.org/officeDocument/2006/relationships/hyperlink" Target="https://www.bf.uni-lj.si/sl/raziskave/raziskovalna-oprema/" TargetMode="External"/><Relationship Id="rId407" Type="http://schemas.openxmlformats.org/officeDocument/2006/relationships/hyperlink" Target="https://www.bf.uni-lj.si/sl/raziskave/raziskovalna-oprema/" TargetMode="External"/><Relationship Id="rId449" Type="http://schemas.openxmlformats.org/officeDocument/2006/relationships/hyperlink" Target="http://www.cipkebip.org/" TargetMode="External"/><Relationship Id="rId211" Type="http://schemas.openxmlformats.org/officeDocument/2006/relationships/hyperlink" Target="https://www.fs.uni-lj.si/research-equipment/sistem-za-karakterizacijo-tehnoloskih-procesov/" TargetMode="External"/><Relationship Id="rId253" Type="http://schemas.openxmlformats.org/officeDocument/2006/relationships/hyperlink" Target="https://www.fs.uni-lj.si/research-equipment/oprema-za-raziskave-distribuiranega-vodenja-naprednih-proizvodnih-sistemov/" TargetMode="External"/><Relationship Id="rId295" Type="http://schemas.openxmlformats.org/officeDocument/2006/relationships/hyperlink" Target="https://www.fs.uni-lj.si/research-equipment/opticni-analitski-sistem-za-meritve-povrsin-v-vakuumu/" TargetMode="External"/><Relationship Id="rId309" Type="http://schemas.openxmlformats.org/officeDocument/2006/relationships/hyperlink" Target="http://www.nib.si/mbp/sl/about-us/products-and-services/laboratory-equipment" TargetMode="External"/><Relationship Id="rId460" Type="http://schemas.openxmlformats.org/officeDocument/2006/relationships/hyperlink" Target="http://www.cipkebip.org/" TargetMode="External"/><Relationship Id="rId48" Type="http://schemas.openxmlformats.org/officeDocument/2006/relationships/hyperlink" Target="https://www.ki.si/index.php?id=704" TargetMode="External"/><Relationship Id="rId113" Type="http://schemas.openxmlformats.org/officeDocument/2006/relationships/hyperlink" Target="https://www.ki.si/odseki/d01-teoreticni-odsek/azmanov-racunski-center/" TargetMode="External"/><Relationship Id="rId320" Type="http://schemas.openxmlformats.org/officeDocument/2006/relationships/hyperlink" Target="http://www.nib.si/infrastruktura/infrastrukturni-center-planta" TargetMode="External"/><Relationship Id="rId155" Type="http://schemas.openxmlformats.org/officeDocument/2006/relationships/hyperlink" Target="http://ibk.mf.uni-lj.si/equipment" TargetMode="External"/><Relationship Id="rId197" Type="http://schemas.openxmlformats.org/officeDocument/2006/relationships/hyperlink" Target="https://www.fs.uni-lj.si/research-equipment/hitrotekoci-sistem-za-spremljanje-dinamicnih-in-termicnih-procesov/" TargetMode="External"/><Relationship Id="rId362" Type="http://schemas.openxmlformats.org/officeDocument/2006/relationships/hyperlink" Target="https://www.bf.uni-lj.si/sl/raziskave/raziskovalna-oprema/" TargetMode="External"/><Relationship Id="rId418" Type="http://schemas.openxmlformats.org/officeDocument/2006/relationships/hyperlink" Target="https://www.ung.si/sl/raziskave/center-za-kognitivne-znanosti-jezika/oprema/" TargetMode="External"/><Relationship Id="rId222" Type="http://schemas.openxmlformats.org/officeDocument/2006/relationships/hyperlink" Target="https://www.fs.uni-lj.si/research-equipment/oprema-za-nadzor-in-procesiranja-aktivnih-opticnih-vlaken-z-ohranjanjem-polarizacije/" TargetMode="External"/><Relationship Id="rId264" Type="http://schemas.openxmlformats.org/officeDocument/2006/relationships/hyperlink" Target="https://www.fs.uni-lj.si/research-equipment/pulzni-dinamicni-generator-tlaka-kapljevine/" TargetMode="External"/><Relationship Id="rId471" Type="http://schemas.openxmlformats.org/officeDocument/2006/relationships/hyperlink" Target="http://www.cipkebip.org/" TargetMode="External"/><Relationship Id="rId17" Type="http://schemas.openxmlformats.org/officeDocument/2006/relationships/hyperlink" Target="http://www.fkkt.uni-lj.si/sl/storitve/" TargetMode="External"/><Relationship Id="rId59" Type="http://schemas.openxmlformats.org/officeDocument/2006/relationships/hyperlink" Target="https://www.ki.si/odseki/d09-odsek-za-anorgansko-kemijo-in-tehnologijo/" TargetMode="External"/><Relationship Id="rId124" Type="http://schemas.openxmlformats.org/officeDocument/2006/relationships/hyperlink" Target="https://www.imt.si/organizacijske-enote/infrastrukturna-organizacijska-enota" TargetMode="External"/><Relationship Id="rId70" Type="http://schemas.openxmlformats.org/officeDocument/2006/relationships/hyperlink" Target="https://www.ki.si/odseki/d04-odsek-za-analizno-kemijo/l06-laboratorij-za-prehrambeno-kemijo/oprema/" TargetMode="External"/><Relationship Id="rId166" Type="http://schemas.openxmlformats.org/officeDocument/2006/relationships/hyperlink" Target="https://www.mf.uni-lj.si/ibk/oprema" TargetMode="External"/><Relationship Id="rId331" Type="http://schemas.openxmlformats.org/officeDocument/2006/relationships/hyperlink" Target="http://www.nib.si/infrastruktura/infrastrukturni-center-planta" TargetMode="External"/><Relationship Id="rId373" Type="http://schemas.openxmlformats.org/officeDocument/2006/relationships/hyperlink" Target="https://www.bf.uni-lj.si/sl/raziskave/raziskovalna-oprema/" TargetMode="External"/><Relationship Id="rId429" Type="http://schemas.openxmlformats.org/officeDocument/2006/relationships/hyperlink" Target="https://www.ung.si/sl/raziskave/laboratorij-za-vede-o-okolju-in-zivljenju/oprema/" TargetMode="External"/><Relationship Id="rId1" Type="http://schemas.openxmlformats.org/officeDocument/2006/relationships/hyperlink" Target="http://www.fkkt.uni-lj.si/sl/storitve/" TargetMode="External"/><Relationship Id="rId233" Type="http://schemas.openxmlformats.org/officeDocument/2006/relationships/hyperlink" Target="https://www.fs.uni-lj.si/research-equipment/nadgradnja-mts-100-kn-sistema-z-enoosnim-25-kn-servo-pulzirnim-preskusevaliscem/" TargetMode="External"/><Relationship Id="rId440" Type="http://schemas.openxmlformats.org/officeDocument/2006/relationships/hyperlink" Target="http://www.cipkebip.org/" TargetMode="External"/><Relationship Id="rId28" Type="http://schemas.openxmlformats.org/officeDocument/2006/relationships/hyperlink" Target="http://www.fkkt.uni-lj.si/sl/storitve/" TargetMode="External"/><Relationship Id="rId275" Type="http://schemas.openxmlformats.org/officeDocument/2006/relationships/hyperlink" Target="https://www.fs.uni-lj.si/research-equipment/visoko-natancni-3d-mikro-edm-electircal-discharge-maschining-cnc-obdelovalni-stroj/" TargetMode="External"/><Relationship Id="rId300" Type="http://schemas.openxmlformats.org/officeDocument/2006/relationships/hyperlink" Target="https://www.fs.uni-lj.si/research-equipment/naprava-za-plazemsko-elektropolitsko-poliranje/" TargetMode="External"/><Relationship Id="rId482" Type="http://schemas.openxmlformats.org/officeDocument/2006/relationships/hyperlink" Target="http://www.cipkebip.org/" TargetMode="External"/><Relationship Id="rId81" Type="http://schemas.openxmlformats.org/officeDocument/2006/relationships/hyperlink" Target="https://www.ki.si/o-institutu/raziskovalna-infrastruktura/" TargetMode="External"/><Relationship Id="rId135" Type="http://schemas.openxmlformats.org/officeDocument/2006/relationships/hyperlink" Target="http://www.mf.uni-lj.si/ris/oprema" TargetMode="External"/><Relationship Id="rId177" Type="http://schemas.openxmlformats.org/officeDocument/2006/relationships/hyperlink" Target="https://www.mf.uni-lj.si/raziskovanje/oprema" TargetMode="External"/><Relationship Id="rId342" Type="http://schemas.openxmlformats.org/officeDocument/2006/relationships/hyperlink" Target="https://www.bf.uni-lj.si/sl/raziskave/raziskovalna-oprema/" TargetMode="External"/><Relationship Id="rId384" Type="http://schemas.openxmlformats.org/officeDocument/2006/relationships/hyperlink" Target="https://www.bf.uni-lj.si/sl/raziskave/raziskovalna-oprema/" TargetMode="External"/><Relationship Id="rId202" Type="http://schemas.openxmlformats.org/officeDocument/2006/relationships/hyperlink" Target="https://www.fs.uni-lj.si/research-equipment/sistem-za-analizo-mikrodeformacij-submikronskih-vlaken-pri-termomehanskem-obremenjevanju-s-pulznim-laserjem/" TargetMode="External"/><Relationship Id="rId244" Type="http://schemas.openxmlformats.org/officeDocument/2006/relationships/hyperlink" Target="https://www.fs.uni-lj.si/research-equipment/preizkusevalisce-virtual/" TargetMode="External"/><Relationship Id="rId39" Type="http://schemas.openxmlformats.org/officeDocument/2006/relationships/hyperlink" Target="https://fkkt.uni-lj.si/raziskovalna-infrastruktura/" TargetMode="External"/><Relationship Id="rId286" Type="http://schemas.openxmlformats.org/officeDocument/2006/relationships/hyperlink" Target="https://www.fs.uni-lj.si/research-equipment/oprema-za-raziskave-na-podrocju-razvoja-hibridnih-digitalnih-dvojckov-za-ovrednotenje-vibracijske-poskodovanosti-naprav/" TargetMode="External"/><Relationship Id="rId451" Type="http://schemas.openxmlformats.org/officeDocument/2006/relationships/hyperlink" Target="http://www.cipkebip.org/" TargetMode="External"/><Relationship Id="rId493" Type="http://schemas.openxmlformats.org/officeDocument/2006/relationships/hyperlink" Target="https://mf.um.si/attachments/article/3449/PRESENTATION%20OF%20LABORATORIES%20OF%20THE%20FACULTY%20OF%20MEDICINE%20%20OF%20THE%20UNIVERSITY%20OF%20MARIBOR.pdf" TargetMode="External"/><Relationship Id="rId50" Type="http://schemas.openxmlformats.org/officeDocument/2006/relationships/hyperlink" Target="https://www.ki.si/odseki/d10-odsek-za-kemijo-materialov/elektronska-mikroskopija-in-katalizatorji/elektronska-mikroskopija/" TargetMode="External"/><Relationship Id="rId104" Type="http://schemas.openxmlformats.org/officeDocument/2006/relationships/hyperlink" Target="https://www.ki.si/odseki/d04-odsek-za-analizno-kemijo/l06-laboratorij-za-prehrambeno-kemijo/oprema/" TargetMode="External"/><Relationship Id="rId146" Type="http://schemas.openxmlformats.org/officeDocument/2006/relationships/hyperlink" Target="http://ibk.mf.uni-lj.si/equipment" TargetMode="External"/><Relationship Id="rId188" Type="http://schemas.openxmlformats.org/officeDocument/2006/relationships/hyperlink" Target="https://www.mf.uni-lj.si/ibk/oprema" TargetMode="External"/><Relationship Id="rId311" Type="http://schemas.openxmlformats.org/officeDocument/2006/relationships/hyperlink" Target="http://www.nib.si/images/stories/datoteke2/Delovanje_centra/arrs-ri-evidenca-opreme-105-nib.pdf" TargetMode="External"/><Relationship Id="rId353" Type="http://schemas.openxmlformats.org/officeDocument/2006/relationships/hyperlink" Target="https://www.bf.uni-lj.si/sl/raziskave/raziskovalna-oprema/" TargetMode="External"/><Relationship Id="rId395" Type="http://schemas.openxmlformats.org/officeDocument/2006/relationships/hyperlink" Target="https://www.bf.uni-lj.si/sl/raziskave/raziskovalna-oprema/" TargetMode="External"/><Relationship Id="rId409" Type="http://schemas.openxmlformats.org/officeDocument/2006/relationships/hyperlink" Target="https://www.bf.uni-lj.si/sl/raziskave/raziskovalna-oprema/" TargetMode="External"/><Relationship Id="rId92" Type="http://schemas.openxmlformats.org/officeDocument/2006/relationships/hyperlink" Target="https://www.ki.si/odseki/d04-odsek-za-analizno-kemijo/" TargetMode="External"/><Relationship Id="rId213" Type="http://schemas.openxmlformats.org/officeDocument/2006/relationships/hyperlink" Target="https://www.fs.uni-lj.si/research-equipment/tlacni-senzor-s-procesno-enoto/" TargetMode="External"/><Relationship Id="rId420" Type="http://schemas.openxmlformats.org/officeDocument/2006/relationships/hyperlink" Target="https://www.ung.si/sl/raziskave/center-za-raziskave-atmosfere/projekti/oprema-za-meritve/" TargetMode="External"/><Relationship Id="rId255" Type="http://schemas.openxmlformats.org/officeDocument/2006/relationships/hyperlink" Target="https://www.fs.uni-lj.si/research-equipment/sistem-za-spremljanje-nestacionarnih-procesov-pri-prenosu-toplote-in-snovi-z-infrardeco-hitrotekoco-kamero/" TargetMode="External"/><Relationship Id="rId297" Type="http://schemas.openxmlformats.org/officeDocument/2006/relationships/hyperlink" Target="https://www.fs.uni-lj.si/research-equipment/termeraturna-komora-za-veckamerni-dvostranski-merilni-sistem/" TargetMode="External"/><Relationship Id="rId462" Type="http://schemas.openxmlformats.org/officeDocument/2006/relationships/hyperlink" Target="http://www.cipkebip.org/" TargetMode="External"/><Relationship Id="rId115" Type="http://schemas.openxmlformats.org/officeDocument/2006/relationships/hyperlink" Target="https://www.ki.si/za-gospodarstvo/storitve/kemijska-analiza/mikroskopija/" TargetMode="External"/><Relationship Id="rId157" Type="http://schemas.openxmlformats.org/officeDocument/2006/relationships/hyperlink" Target="https://elixir-slovenia.org/sl/dry-lab-slo/" TargetMode="External"/><Relationship Id="rId322" Type="http://schemas.openxmlformats.org/officeDocument/2006/relationships/hyperlink" Target="http://www.nib.si/infrastruktura/infrastrukturni-center-planta" TargetMode="External"/><Relationship Id="rId364" Type="http://schemas.openxmlformats.org/officeDocument/2006/relationships/hyperlink" Target="https://www.bf.uni-lj.si/sl/raziskave/raziskovalna-oprema/" TargetMode="External"/><Relationship Id="rId61" Type="http://schemas.openxmlformats.org/officeDocument/2006/relationships/hyperlink" Target="http://www.ki.si/" TargetMode="External"/><Relationship Id="rId199" Type="http://schemas.openxmlformats.org/officeDocument/2006/relationships/hyperlink" Target="https://www.fs.uni-lj.si/research-equipment/naprava-za-raziskavo-fretinga-s-pripradajoco-opremo-za-analizo-povrsin/" TargetMode="External"/><Relationship Id="rId19" Type="http://schemas.openxmlformats.org/officeDocument/2006/relationships/hyperlink" Target="http://www.fkkt.uni-lj.si/sl/storitve/" TargetMode="External"/><Relationship Id="rId224" Type="http://schemas.openxmlformats.org/officeDocument/2006/relationships/hyperlink" Target="https://www.fs.uni-lj.si/research-equipment/pems-sistem/" TargetMode="External"/><Relationship Id="rId266" Type="http://schemas.openxmlformats.org/officeDocument/2006/relationships/hyperlink" Target="https://www.fs.uni-lj.si/research-equipment/instrument-discovery-dsc-2500-diferencna-dinamicna-kalorimetrija-z-vgrajenim-avtomatskim-vzorcevalnikom/" TargetMode="External"/><Relationship Id="rId431" Type="http://schemas.openxmlformats.org/officeDocument/2006/relationships/hyperlink" Target="http://www-lfos.ung.si/list-of-equipment/microraman" TargetMode="External"/><Relationship Id="rId473" Type="http://schemas.openxmlformats.org/officeDocument/2006/relationships/hyperlink" Target="http://www.cipkebip.org/" TargetMode="External"/><Relationship Id="rId30" Type="http://schemas.openxmlformats.org/officeDocument/2006/relationships/hyperlink" Target="http://www.fkkt.uni-lj.si/sl/raziskovalna-infrastruktura/enota-za-analizo-malih-molekul/zeiss-ultra-plus/" TargetMode="External"/><Relationship Id="rId126" Type="http://schemas.openxmlformats.org/officeDocument/2006/relationships/hyperlink" Target="https://www.imt.si/organizacijske-enote/infrastrukturna-organizacijska-enota" TargetMode="External"/><Relationship Id="rId168" Type="http://schemas.openxmlformats.org/officeDocument/2006/relationships/hyperlink" Target="https://www.mf.uni-lj.si/ibk/oprema" TargetMode="External"/><Relationship Id="rId333" Type="http://schemas.openxmlformats.org/officeDocument/2006/relationships/hyperlink" Target="http://www.nib.si/infrastruktura/infrastrukturni-center-planta" TargetMode="External"/><Relationship Id="rId72" Type="http://schemas.openxmlformats.org/officeDocument/2006/relationships/hyperlink" Target="https://www.ki.si/index.php?id=704" TargetMode="External"/><Relationship Id="rId375" Type="http://schemas.openxmlformats.org/officeDocument/2006/relationships/hyperlink" Target="https://www.bf.uni-lj.si/sl/raziskave/raziskovalna-oprema/" TargetMode="External"/><Relationship Id="rId3" Type="http://schemas.openxmlformats.org/officeDocument/2006/relationships/hyperlink" Target="http://www.fkkt.uni-lj.si/sl/raziskovalna-infrastruktura/enota-za-analizo-makromolekul/sistem-za-kromatografijo-bioloskih-makromolekul-sklopljen-z-naprednim-karakterizacijskim-sistemom/" TargetMode="External"/><Relationship Id="rId235" Type="http://schemas.openxmlformats.org/officeDocument/2006/relationships/hyperlink" Target="https://www.fs.uni-lj.si/research-equipment/modularni-raziskovalni-hladilni-sistem/" TargetMode="External"/><Relationship Id="rId277" Type="http://schemas.openxmlformats.org/officeDocument/2006/relationships/hyperlink" Target="https://www.fs.uni-lj.si/research-equipment/opticno-laserski-sistem-za-karakterizacijo-hitrostnih-razmer-v-posebnih-makro-in-mini-fluidnih-sistemih/" TargetMode="External"/><Relationship Id="rId400" Type="http://schemas.openxmlformats.org/officeDocument/2006/relationships/hyperlink" Target="https://www.bf.uni-lj.si/sl/raziskave/raziskovalna-oprema/" TargetMode="External"/><Relationship Id="rId442" Type="http://schemas.openxmlformats.org/officeDocument/2006/relationships/hyperlink" Target="http://www.cipkebip.org/" TargetMode="External"/><Relationship Id="rId484" Type="http://schemas.openxmlformats.org/officeDocument/2006/relationships/hyperlink" Target="http://www.cipkebip.org/" TargetMode="External"/><Relationship Id="rId137" Type="http://schemas.openxmlformats.org/officeDocument/2006/relationships/hyperlink" Target="http://lnmcp.mf.uni-lj.si/Neuroendo/Oprema.html" TargetMode="External"/><Relationship Id="rId302" Type="http://schemas.openxmlformats.org/officeDocument/2006/relationships/hyperlink" Target="https://www.fs.uni-lj.si/research-equipment/streznik-supermicro-superserver-sys-241e/" TargetMode="External"/><Relationship Id="rId344" Type="http://schemas.openxmlformats.org/officeDocument/2006/relationships/hyperlink" Target="https://www.bf.uni-lj.si/sl/raziskave/raziskovalna-oprema/" TargetMode="External"/><Relationship Id="rId41" Type="http://schemas.openxmlformats.org/officeDocument/2006/relationships/hyperlink" Target="https://www.ki.si/odseki/d12-odsek-za-sintezno-biologijo-in-imunologijo/oprema/" TargetMode="External"/><Relationship Id="rId83" Type="http://schemas.openxmlformats.org/officeDocument/2006/relationships/hyperlink" Target="http://www.ki.si/" TargetMode="External"/><Relationship Id="rId179" Type="http://schemas.openxmlformats.org/officeDocument/2006/relationships/hyperlink" Target="https://www.mf.uni-lj.si/ibf/raziskovanje" TargetMode="External"/><Relationship Id="rId386" Type="http://schemas.openxmlformats.org/officeDocument/2006/relationships/hyperlink" Target="https://www.bf.uni-lj.si/sl/raziskave/raziskovalna-oprema/" TargetMode="External"/><Relationship Id="rId190" Type="http://schemas.openxmlformats.org/officeDocument/2006/relationships/hyperlink" Target="https://www.mf.uni-lj.si/ibf/raziskovanje" TargetMode="External"/><Relationship Id="rId204" Type="http://schemas.openxmlformats.org/officeDocument/2006/relationships/hyperlink" Target="https://www.fs.uni-lj.si/research-equipment/cta-anemometer/" TargetMode="External"/><Relationship Id="rId246" Type="http://schemas.openxmlformats.org/officeDocument/2006/relationships/hyperlink" Target="https://www.fs.uni-lj.si/research-equipment/polirni-stroj-ecoflow-80-afc/" TargetMode="External"/><Relationship Id="rId288" Type="http://schemas.openxmlformats.org/officeDocument/2006/relationships/hyperlink" Target="https://www.fs.uni-lj.si/research-equipment/ft-i04-femto-indenter-z-dodatki/" TargetMode="External"/><Relationship Id="rId411" Type="http://schemas.openxmlformats.org/officeDocument/2006/relationships/hyperlink" Target="http://www.fkbv.um.si/" TargetMode="External"/><Relationship Id="rId453" Type="http://schemas.openxmlformats.org/officeDocument/2006/relationships/hyperlink" Target="http://www.cipkebip.or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20"/>
  <sheetViews>
    <sheetView showGridLines="0" workbookViewId="0">
      <pane ySplit="1" topLeftCell="A2" activePane="bottomLeft" state="frozen"/>
      <selection activeCell="A3" sqref="A3"/>
      <selection pane="bottomLeft" activeCell="B36" sqref="B36"/>
    </sheetView>
  </sheetViews>
  <sheetFormatPr defaultColWidth="9.1796875" defaultRowHeight="12.5"/>
  <cols>
    <col min="1" max="1" width="17" style="10" customWidth="1"/>
    <col min="2" max="2" width="87.36328125" style="9" customWidth="1"/>
    <col min="3" max="15" width="9.1796875" style="1" customWidth="1"/>
    <col min="16" max="16384" width="9.1796875" style="1"/>
  </cols>
  <sheetData>
    <row r="1" spans="1:2" ht="13">
      <c r="A1" s="313" t="s">
        <v>1536</v>
      </c>
      <c r="B1" s="313"/>
    </row>
    <row r="2" spans="1:2" ht="9" customHeight="1">
      <c r="A2" s="11"/>
    </row>
    <row r="3" spans="1:2" ht="29.25" customHeight="1">
      <c r="A3" s="18" t="s">
        <v>1537</v>
      </c>
      <c r="B3" s="12" t="s">
        <v>1538</v>
      </c>
    </row>
    <row r="4" spans="1:2" ht="8.25" customHeight="1">
      <c r="A4" s="17"/>
      <c r="B4" s="12"/>
    </row>
    <row r="5" spans="1:2" ht="13">
      <c r="A5" s="18" t="s">
        <v>1</v>
      </c>
      <c r="B5" s="13" t="s">
        <v>1539</v>
      </c>
    </row>
    <row r="6" spans="1:2" ht="13">
      <c r="A6" s="17"/>
      <c r="B6" s="12" t="s">
        <v>1540</v>
      </c>
    </row>
    <row r="7" spans="1:2" ht="14.25" customHeight="1">
      <c r="A7" s="17"/>
      <c r="B7" s="14" t="s">
        <v>1541</v>
      </c>
    </row>
    <row r="8" spans="1:2" ht="13.5" customHeight="1">
      <c r="A8" s="17"/>
      <c r="B8" s="15" t="s">
        <v>1542</v>
      </c>
    </row>
    <row r="9" spans="1:2" ht="13">
      <c r="A9" s="17"/>
      <c r="B9" s="14" t="s">
        <v>1543</v>
      </c>
    </row>
    <row r="10" spans="1:2" ht="13">
      <c r="A10" s="17"/>
      <c r="B10" s="16" t="s">
        <v>1544</v>
      </c>
    </row>
    <row r="11" spans="1:2" ht="13">
      <c r="A11" s="17"/>
      <c r="B11" s="16"/>
    </row>
    <row r="12" spans="1:2" ht="13">
      <c r="A12" s="18" t="s">
        <v>1545</v>
      </c>
      <c r="B12" s="12" t="s">
        <v>1546</v>
      </c>
    </row>
    <row r="13" spans="1:2" ht="13">
      <c r="A13" s="17"/>
      <c r="B13" s="12"/>
    </row>
    <row r="14" spans="1:2" ht="26">
      <c r="A14" s="23" t="s">
        <v>1547</v>
      </c>
      <c r="B14" s="24" t="s">
        <v>1548</v>
      </c>
    </row>
    <row r="15" spans="1:2" ht="13">
      <c r="A15" s="25"/>
      <c r="B15" s="24"/>
    </row>
    <row r="16" spans="1:2" ht="26">
      <c r="A16" s="23" t="s">
        <v>1549</v>
      </c>
      <c r="B16" s="24" t="s">
        <v>1550</v>
      </c>
    </row>
    <row r="17" spans="1:2" ht="25">
      <c r="A17" s="25"/>
      <c r="B17" s="24" t="s">
        <v>1551</v>
      </c>
    </row>
    <row r="18" spans="1:2" ht="13">
      <c r="A18" s="25"/>
      <c r="B18" s="26" t="s">
        <v>1552</v>
      </c>
    </row>
    <row r="19" spans="1:2" ht="13">
      <c r="A19" s="17"/>
      <c r="B19" s="13"/>
    </row>
    <row r="20" spans="1:2" ht="25.5">
      <c r="A20" s="18" t="s">
        <v>1553</v>
      </c>
      <c r="B20" s="13" t="s">
        <v>1554</v>
      </c>
    </row>
  </sheetData>
  <mergeCells count="1">
    <mergeCell ref="A1:B1"/>
  </mergeCells>
  <phoneticPr fontId="0" type="noConversion"/>
  <hyperlinks>
    <hyperlink ref="B7" r:id="rId1" xr:uid="{00000000-0004-0000-0000-000000000000}"/>
    <hyperlink ref="B9" r:id="rId2" xr:uid="{00000000-0004-0000-0000-000001000000}"/>
  </hyperlinks>
  <pageMargins left="0.74803149606299213" right="0.74803149606299213" top="0.98425196850393704" bottom="0.98425196850393704" header="0" footer="0"/>
  <pageSetup paperSize="9" scale="84" fitToHeight="3"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XBN1542"/>
  <sheetViews>
    <sheetView showGridLines="0" tabSelected="1" zoomScale="98" zoomScaleNormal="98" zoomScaleSheetLayoutView="75" zoomScalePageLayoutView="110" workbookViewId="0">
      <pane ySplit="8" topLeftCell="A9" activePane="bottomLeft" state="frozen"/>
      <selection pane="bottomLeft" activeCell="A5" sqref="A5"/>
    </sheetView>
  </sheetViews>
  <sheetFormatPr defaultColWidth="9.1796875" defaultRowHeight="10"/>
  <cols>
    <col min="1" max="1" width="10" style="27" customWidth="1"/>
    <col min="2" max="2" width="10.26953125" style="27" customWidth="1"/>
    <col min="3" max="3" width="5.36328125" style="303" customWidth="1"/>
    <col min="4" max="4" width="9.7265625" style="57" customWidth="1"/>
    <col min="5" max="5" width="25" style="303" customWidth="1"/>
    <col min="6" max="6" width="14.1796875" style="304" customWidth="1"/>
    <col min="7" max="7" width="21.1796875" style="303" customWidth="1"/>
    <col min="8" max="8" width="10.36328125" style="303" customWidth="1"/>
    <col min="9" max="9" width="15.36328125" style="303" customWidth="1"/>
    <col min="10" max="10" width="14.453125" style="305" customWidth="1"/>
    <col min="11" max="11" width="14.7265625" style="303" customWidth="1"/>
    <col min="12" max="12" width="22.7265625" style="303" customWidth="1"/>
    <col min="13" max="13" width="25.1796875" style="303" customWidth="1"/>
    <col min="14" max="14" width="29.1796875" style="303" customWidth="1"/>
    <col min="15" max="15" width="27" style="303" customWidth="1"/>
    <col min="16" max="16" width="15.90625" style="303" customWidth="1"/>
    <col min="17" max="17" width="13.90625" style="303" customWidth="1"/>
    <col min="18" max="18" width="8.7265625" style="303" customWidth="1"/>
    <col min="19" max="19" width="7" style="303" customWidth="1"/>
    <col min="20" max="20" width="6.1796875" style="303" customWidth="1"/>
    <col min="21" max="21" width="6.81640625" style="303" customWidth="1"/>
    <col min="22" max="22" width="8.08984375" style="303" customWidth="1"/>
    <col min="23" max="23" width="7.7265625" style="303" customWidth="1"/>
    <col min="24" max="24" width="20.36328125" style="303" customWidth="1"/>
    <col min="25" max="25" width="7.36328125" style="303" customWidth="1"/>
    <col min="26" max="26" width="6.1796875" style="303" customWidth="1"/>
    <col min="27" max="27" width="6.26953125" style="303" customWidth="1"/>
    <col min="28" max="28" width="8.36328125" style="303" customWidth="1"/>
    <col min="29" max="29" width="6.08984375" style="303" customWidth="1"/>
    <col min="30" max="30" width="6" style="303" customWidth="1"/>
    <col min="31" max="31" width="12.1796875" style="303" customWidth="1"/>
    <col min="32" max="32" width="14" style="303" customWidth="1"/>
    <col min="33" max="33" width="10.08984375" style="303" customWidth="1"/>
    <col min="34" max="34" width="15.1796875" style="303" customWidth="1"/>
    <col min="35" max="35" width="12.54296875" style="303" bestFit="1" customWidth="1"/>
    <col min="36" max="37" width="11.36328125" style="303" customWidth="1"/>
    <col min="38" max="38" width="12.54296875" style="303" bestFit="1" customWidth="1"/>
    <col min="39" max="39" width="12.36328125" style="303" customWidth="1"/>
    <col min="40" max="40" width="11.36328125" style="303" customWidth="1"/>
    <col min="41" max="41" width="7.81640625" style="303" customWidth="1"/>
    <col min="42" max="42" width="9.26953125" style="303" customWidth="1"/>
    <col min="43" max="43" width="11.36328125" style="303" customWidth="1"/>
    <col min="44" max="44" width="6.1796875" style="303" customWidth="1"/>
    <col min="45" max="45" width="8.90625" style="303" customWidth="1"/>
    <col min="46" max="46" width="11.36328125" style="303" customWidth="1"/>
    <col min="47" max="47" width="5.81640625" style="303" customWidth="1"/>
    <col min="48" max="48" width="13.1796875" style="303" customWidth="1"/>
    <col min="49" max="49" width="11" style="303" customWidth="1"/>
    <col min="50" max="50" width="5.81640625" style="303" customWidth="1"/>
    <col min="51" max="87" width="9.1796875" style="27" customWidth="1"/>
    <col min="88" max="16384" width="9.1796875" style="27"/>
  </cols>
  <sheetData>
    <row r="1" spans="1:56" s="47" customFormat="1" ht="28.5" customHeight="1">
      <c r="A1" s="307" t="s">
        <v>145</v>
      </c>
      <c r="D1" s="48"/>
      <c r="E1" s="48"/>
      <c r="F1" s="49"/>
      <c r="G1" s="48"/>
      <c r="H1" s="48"/>
      <c r="I1" s="50"/>
      <c r="J1" s="51"/>
      <c r="K1" s="50"/>
      <c r="L1" s="50"/>
      <c r="M1" s="50"/>
      <c r="N1" s="50"/>
      <c r="O1" s="50"/>
      <c r="P1" s="52"/>
      <c r="Q1" s="53"/>
      <c r="R1" s="53"/>
      <c r="S1" s="53"/>
      <c r="T1" s="53"/>
      <c r="U1" s="54"/>
      <c r="V1" s="53"/>
      <c r="W1" s="53"/>
      <c r="X1" s="50"/>
      <c r="Y1" s="55"/>
      <c r="Z1" s="55"/>
      <c r="AA1" s="55"/>
      <c r="AB1" s="55"/>
      <c r="AC1" s="55"/>
      <c r="AD1" s="55"/>
      <c r="AE1" s="55"/>
      <c r="AF1" s="56"/>
      <c r="AG1" s="57"/>
      <c r="AH1" s="57"/>
      <c r="AI1" s="56"/>
      <c r="AJ1" s="57"/>
      <c r="AK1" s="57"/>
      <c r="AL1" s="56"/>
      <c r="AM1" s="57"/>
      <c r="AN1" s="57"/>
      <c r="AO1" s="57"/>
      <c r="AP1" s="57"/>
      <c r="AQ1" s="57"/>
      <c r="AR1" s="57"/>
      <c r="AS1" s="57"/>
      <c r="AT1" s="57"/>
      <c r="AU1" s="57"/>
      <c r="AV1" s="58"/>
      <c r="AW1" s="58"/>
      <c r="AX1" s="58"/>
    </row>
    <row r="2" spans="1:56" s="47" customFormat="1" ht="22.5" customHeight="1">
      <c r="C2" s="52"/>
      <c r="D2" s="50"/>
      <c r="E2" s="50"/>
      <c r="F2" s="52"/>
      <c r="G2" s="50"/>
      <c r="H2" s="59"/>
      <c r="I2" s="50"/>
      <c r="J2" s="51"/>
      <c r="K2" s="50"/>
      <c r="L2" s="50"/>
      <c r="M2" s="50"/>
      <c r="N2" s="50"/>
      <c r="O2" s="50"/>
      <c r="P2" s="52"/>
      <c r="Q2" s="53"/>
      <c r="R2" s="53"/>
      <c r="S2" s="53"/>
      <c r="T2" s="53"/>
      <c r="U2" s="54"/>
      <c r="V2" s="53"/>
      <c r="W2" s="53"/>
      <c r="X2" s="50"/>
      <c r="Y2" s="346"/>
      <c r="Z2" s="346"/>
      <c r="AA2" s="346"/>
      <c r="AB2" s="346"/>
      <c r="AC2" s="346"/>
      <c r="AD2" s="346"/>
      <c r="AE2" s="346"/>
      <c r="AF2" s="56"/>
      <c r="AG2" s="57"/>
      <c r="AH2" s="57"/>
      <c r="AI2" s="56"/>
      <c r="AJ2" s="57"/>
      <c r="AK2" s="57"/>
      <c r="AL2" s="56"/>
      <c r="AM2" s="57"/>
      <c r="AN2" s="57"/>
      <c r="AO2" s="57"/>
      <c r="AP2" s="57"/>
      <c r="AQ2" s="57"/>
      <c r="AR2" s="57"/>
      <c r="AS2" s="57"/>
      <c r="AT2" s="57"/>
      <c r="AU2" s="57"/>
      <c r="AV2" s="58"/>
      <c r="AW2" s="58"/>
      <c r="AX2" s="58"/>
    </row>
    <row r="3" spans="1:56" s="47" customFormat="1" ht="6.75" customHeight="1">
      <c r="D3" s="60"/>
      <c r="E3" s="50"/>
      <c r="F3" s="52"/>
      <c r="G3" s="50"/>
      <c r="H3" s="59"/>
      <c r="I3" s="50"/>
      <c r="J3" s="51"/>
      <c r="K3" s="50"/>
      <c r="L3" s="50"/>
      <c r="M3" s="50"/>
      <c r="N3" s="50"/>
      <c r="O3" s="50"/>
      <c r="P3" s="52"/>
      <c r="Q3" s="53"/>
      <c r="R3" s="53"/>
      <c r="S3" s="53"/>
      <c r="T3" s="53"/>
      <c r="U3" s="54"/>
      <c r="V3" s="53"/>
      <c r="W3" s="53"/>
      <c r="X3" s="50"/>
      <c r="Y3" s="61"/>
      <c r="Z3" s="61"/>
      <c r="AA3" s="61"/>
      <c r="AB3" s="61"/>
      <c r="AC3" s="61"/>
      <c r="AD3" s="61"/>
      <c r="AE3" s="61"/>
      <c r="AF3" s="56"/>
      <c r="AG3" s="57"/>
      <c r="AH3" s="57"/>
      <c r="AI3" s="56"/>
      <c r="AJ3" s="57"/>
      <c r="AK3" s="57"/>
      <c r="AL3" s="56"/>
      <c r="AM3" s="57"/>
      <c r="AN3" s="57"/>
      <c r="AO3" s="57"/>
      <c r="AP3" s="57"/>
      <c r="AQ3" s="57"/>
      <c r="AR3" s="57"/>
      <c r="AS3" s="57"/>
      <c r="AT3" s="57"/>
      <c r="AU3" s="57"/>
      <c r="AV3" s="58"/>
      <c r="AW3" s="58"/>
      <c r="AX3" s="58"/>
    </row>
    <row r="4" spans="1:56" s="47" customFormat="1" ht="8.25" customHeight="1">
      <c r="C4" s="52"/>
      <c r="D4" s="50"/>
      <c r="E4" s="62"/>
      <c r="F4" s="52"/>
      <c r="G4" s="50"/>
      <c r="H4" s="59"/>
      <c r="I4" s="50"/>
      <c r="J4" s="51"/>
      <c r="K4" s="50"/>
      <c r="L4" s="50"/>
      <c r="M4" s="50"/>
      <c r="N4" s="50"/>
      <c r="O4" s="50"/>
      <c r="P4" s="52"/>
      <c r="Q4" s="53"/>
      <c r="R4" s="53"/>
      <c r="S4" s="53"/>
      <c r="T4" s="53"/>
      <c r="U4" s="54"/>
      <c r="V4" s="53"/>
      <c r="W4" s="53"/>
      <c r="X4" s="50"/>
      <c r="Y4" s="61"/>
      <c r="Z4" s="61"/>
      <c r="AA4" s="61"/>
      <c r="AB4" s="61"/>
      <c r="AC4" s="61"/>
      <c r="AD4" s="61"/>
      <c r="AE4" s="61"/>
      <c r="AF4" s="56"/>
      <c r="AG4" s="57"/>
      <c r="AH4" s="57"/>
      <c r="AI4" s="56"/>
      <c r="AJ4" s="57"/>
      <c r="AK4" s="57"/>
      <c r="AL4" s="56"/>
      <c r="AM4" s="57"/>
      <c r="AN4" s="57"/>
      <c r="AO4" s="57"/>
      <c r="AP4" s="57"/>
      <c r="AQ4" s="57"/>
      <c r="AR4" s="57"/>
      <c r="AS4" s="57"/>
      <c r="AT4" s="57"/>
      <c r="AU4" s="57"/>
      <c r="AV4" s="58"/>
      <c r="AW4" s="58"/>
      <c r="AX4" s="58"/>
    </row>
    <row r="5" spans="1:56" ht="24.75" customHeight="1">
      <c r="C5" s="28"/>
      <c r="D5" s="28"/>
      <c r="E5" s="334" t="s">
        <v>146</v>
      </c>
      <c r="F5" s="335"/>
      <c r="G5" s="335"/>
      <c r="H5" s="335"/>
      <c r="I5" s="335"/>
      <c r="J5" s="335"/>
      <c r="K5" s="335"/>
      <c r="L5" s="335"/>
      <c r="M5" s="335"/>
      <c r="N5" s="335"/>
      <c r="O5" s="336"/>
      <c r="P5" s="28"/>
      <c r="Q5" s="29"/>
      <c r="R5" s="353" t="s">
        <v>147</v>
      </c>
      <c r="S5" s="354"/>
      <c r="T5" s="354"/>
      <c r="U5" s="355"/>
      <c r="V5" s="30"/>
      <c r="W5" s="31"/>
      <c r="X5" s="28"/>
      <c r="Y5" s="32"/>
      <c r="Z5" s="32"/>
      <c r="AA5" s="32"/>
      <c r="AB5" s="32"/>
      <c r="AC5" s="32"/>
      <c r="AD5" s="32"/>
      <c r="AE5" s="33"/>
      <c r="AF5" s="356" t="s">
        <v>12812</v>
      </c>
      <c r="AG5" s="356"/>
      <c r="AH5" s="356"/>
      <c r="AI5" s="356"/>
      <c r="AJ5" s="356"/>
      <c r="AK5" s="356"/>
      <c r="AL5" s="356"/>
      <c r="AM5" s="356"/>
      <c r="AN5" s="356"/>
      <c r="AO5" s="356"/>
      <c r="AP5" s="356"/>
      <c r="AQ5" s="356"/>
      <c r="AR5" s="356"/>
      <c r="AS5" s="356"/>
      <c r="AT5" s="356"/>
      <c r="AU5" s="356"/>
      <c r="AV5" s="356"/>
      <c r="AW5" s="356"/>
      <c r="AX5" s="356"/>
      <c r="AY5" s="356"/>
      <c r="AZ5" s="356"/>
      <c r="BA5" s="356"/>
      <c r="BB5" s="356"/>
      <c r="BC5" s="356"/>
      <c r="BD5" s="356"/>
    </row>
    <row r="6" spans="1:56" ht="25" customHeight="1">
      <c r="A6" s="341" t="s">
        <v>148</v>
      </c>
      <c r="B6" s="337" t="s">
        <v>149</v>
      </c>
      <c r="C6" s="337" t="s">
        <v>150</v>
      </c>
      <c r="D6" s="337" t="s">
        <v>151</v>
      </c>
      <c r="E6" s="330" t="s">
        <v>152</v>
      </c>
      <c r="F6" s="345" t="s">
        <v>153</v>
      </c>
      <c r="G6" s="330" t="s">
        <v>154</v>
      </c>
      <c r="H6" s="330" t="s">
        <v>155</v>
      </c>
      <c r="I6" s="330" t="s">
        <v>156</v>
      </c>
      <c r="J6" s="343" t="s">
        <v>157</v>
      </c>
      <c r="K6" s="328" t="s">
        <v>158</v>
      </c>
      <c r="L6" s="330" t="s">
        <v>159</v>
      </c>
      <c r="M6" s="330" t="s">
        <v>160</v>
      </c>
      <c r="N6" s="330" t="s">
        <v>161</v>
      </c>
      <c r="O6" s="330" t="s">
        <v>162</v>
      </c>
      <c r="P6" s="337" t="s">
        <v>163</v>
      </c>
      <c r="Q6" s="339" t="s">
        <v>164</v>
      </c>
      <c r="R6" s="337" t="s">
        <v>165</v>
      </c>
      <c r="S6" s="337" t="s">
        <v>166</v>
      </c>
      <c r="T6" s="337" t="s">
        <v>167</v>
      </c>
      <c r="U6" s="337" t="s">
        <v>168</v>
      </c>
      <c r="V6" s="331" t="s">
        <v>169</v>
      </c>
      <c r="W6" s="331" t="s">
        <v>170</v>
      </c>
      <c r="X6" s="351" t="s">
        <v>171</v>
      </c>
      <c r="Y6" s="347" t="s">
        <v>172</v>
      </c>
      <c r="Z6" s="348"/>
      <c r="AA6" s="349"/>
      <c r="AB6" s="340" t="s">
        <v>173</v>
      </c>
      <c r="AC6" s="338" t="s">
        <v>174</v>
      </c>
      <c r="AD6" s="340" t="s">
        <v>175</v>
      </c>
      <c r="AE6" s="350" t="s">
        <v>176</v>
      </c>
      <c r="AF6" s="357" t="s">
        <v>177</v>
      </c>
      <c r="AG6" s="325" t="s">
        <v>178</v>
      </c>
      <c r="AH6" s="326"/>
      <c r="AI6" s="327"/>
      <c r="AJ6" s="325" t="s">
        <v>179</v>
      </c>
      <c r="AK6" s="326"/>
      <c r="AL6" s="327"/>
      <c r="AM6" s="325" t="s">
        <v>180</v>
      </c>
      <c r="AN6" s="326"/>
      <c r="AO6" s="327"/>
      <c r="AP6" s="325" t="s">
        <v>181</v>
      </c>
      <c r="AQ6" s="326"/>
      <c r="AR6" s="327"/>
      <c r="AS6" s="325" t="s">
        <v>182</v>
      </c>
      <c r="AT6" s="326"/>
      <c r="AU6" s="327"/>
      <c r="AV6" s="325" t="s">
        <v>182</v>
      </c>
      <c r="AW6" s="326"/>
      <c r="AX6" s="327"/>
      <c r="AY6" s="325" t="s">
        <v>182</v>
      </c>
      <c r="AZ6" s="326"/>
      <c r="BA6" s="327"/>
      <c r="BB6" s="325" t="s">
        <v>182</v>
      </c>
      <c r="BC6" s="326"/>
      <c r="BD6" s="327"/>
    </row>
    <row r="7" spans="1:56" ht="48.5" customHeight="1">
      <c r="A7" s="342"/>
      <c r="B7" s="338"/>
      <c r="C7" s="338"/>
      <c r="D7" s="338"/>
      <c r="E7" s="330"/>
      <c r="F7" s="345"/>
      <c r="G7" s="330"/>
      <c r="H7" s="330"/>
      <c r="I7" s="330"/>
      <c r="J7" s="344"/>
      <c r="K7" s="329"/>
      <c r="L7" s="330"/>
      <c r="M7" s="330"/>
      <c r="N7" s="330"/>
      <c r="O7" s="330"/>
      <c r="P7" s="338"/>
      <c r="Q7" s="340"/>
      <c r="R7" s="338"/>
      <c r="S7" s="338"/>
      <c r="T7" s="338"/>
      <c r="U7" s="338"/>
      <c r="V7" s="332"/>
      <c r="W7" s="332"/>
      <c r="X7" s="352"/>
      <c r="Y7" s="34" t="s">
        <v>183</v>
      </c>
      <c r="Z7" s="34" t="s">
        <v>184</v>
      </c>
      <c r="AA7" s="34" t="s">
        <v>185</v>
      </c>
      <c r="AB7" s="340"/>
      <c r="AC7" s="338"/>
      <c r="AD7" s="340"/>
      <c r="AE7" s="350"/>
      <c r="AF7" s="357"/>
      <c r="AG7" s="35" t="s">
        <v>186</v>
      </c>
      <c r="AH7" s="36" t="s">
        <v>187</v>
      </c>
      <c r="AI7" s="37" t="s">
        <v>188</v>
      </c>
      <c r="AJ7" s="35" t="s">
        <v>186</v>
      </c>
      <c r="AK7" s="36" t="s">
        <v>187</v>
      </c>
      <c r="AL7" s="37" t="s">
        <v>188</v>
      </c>
      <c r="AM7" s="35" t="s">
        <v>186</v>
      </c>
      <c r="AN7" s="36" t="s">
        <v>187</v>
      </c>
      <c r="AO7" s="37" t="s">
        <v>188</v>
      </c>
      <c r="AP7" s="35" t="s">
        <v>186</v>
      </c>
      <c r="AQ7" s="36" t="s">
        <v>187</v>
      </c>
      <c r="AR7" s="37" t="s">
        <v>188</v>
      </c>
      <c r="AS7" s="35" t="s">
        <v>189</v>
      </c>
      <c r="AT7" s="36" t="s">
        <v>187</v>
      </c>
      <c r="AU7" s="37" t="s">
        <v>188</v>
      </c>
      <c r="AV7" s="35" t="s">
        <v>189</v>
      </c>
      <c r="AW7" s="36" t="s">
        <v>187</v>
      </c>
      <c r="AX7" s="37" t="s">
        <v>188</v>
      </c>
      <c r="AY7" s="35" t="s">
        <v>189</v>
      </c>
      <c r="AZ7" s="36" t="s">
        <v>187</v>
      </c>
      <c r="BA7" s="37" t="s">
        <v>188</v>
      </c>
      <c r="BB7" s="35" t="s">
        <v>189</v>
      </c>
      <c r="BC7" s="36" t="s">
        <v>187</v>
      </c>
      <c r="BD7" s="37" t="s">
        <v>188</v>
      </c>
    </row>
    <row r="8" spans="1:56" s="46" customFormat="1" ht="10.5">
      <c r="A8" s="38">
        <v>1</v>
      </c>
      <c r="B8" s="39">
        <v>2</v>
      </c>
      <c r="C8" s="39">
        <v>3</v>
      </c>
      <c r="D8" s="39">
        <v>4</v>
      </c>
      <c r="E8" s="39">
        <v>5</v>
      </c>
      <c r="F8" s="40">
        <v>6</v>
      </c>
      <c r="G8" s="39">
        <v>7</v>
      </c>
      <c r="H8" s="39">
        <v>8</v>
      </c>
      <c r="I8" s="39">
        <v>9</v>
      </c>
      <c r="J8" s="39">
        <v>10</v>
      </c>
      <c r="K8" s="39">
        <v>11</v>
      </c>
      <c r="L8" s="39">
        <v>12</v>
      </c>
      <c r="M8" s="39">
        <v>13</v>
      </c>
      <c r="N8" s="39">
        <v>14</v>
      </c>
      <c r="O8" s="39">
        <v>15</v>
      </c>
      <c r="P8" s="39">
        <v>16</v>
      </c>
      <c r="Q8" s="39">
        <v>17</v>
      </c>
      <c r="R8" s="39">
        <v>18</v>
      </c>
      <c r="S8" s="39">
        <v>19</v>
      </c>
      <c r="T8" s="39">
        <v>20</v>
      </c>
      <c r="U8" s="39">
        <v>21</v>
      </c>
      <c r="V8" s="39">
        <v>22</v>
      </c>
      <c r="W8" s="39">
        <v>23</v>
      </c>
      <c r="X8" s="39">
        <v>24</v>
      </c>
      <c r="Y8" s="39">
        <v>25</v>
      </c>
      <c r="Z8" s="39">
        <v>26</v>
      </c>
      <c r="AA8" s="39">
        <v>27</v>
      </c>
      <c r="AB8" s="39">
        <v>28</v>
      </c>
      <c r="AC8" s="39">
        <v>29</v>
      </c>
      <c r="AD8" s="39">
        <v>30</v>
      </c>
      <c r="AE8" s="41">
        <v>31</v>
      </c>
      <c r="AF8" s="42">
        <v>32</v>
      </c>
      <c r="AG8" s="43">
        <v>33</v>
      </c>
      <c r="AH8" s="39">
        <v>34</v>
      </c>
      <c r="AI8" s="44">
        <v>35</v>
      </c>
      <c r="AJ8" s="43">
        <v>36</v>
      </c>
      <c r="AK8" s="39">
        <v>37</v>
      </c>
      <c r="AL8" s="44">
        <v>38</v>
      </c>
      <c r="AM8" s="43">
        <v>39</v>
      </c>
      <c r="AN8" s="39">
        <v>40</v>
      </c>
      <c r="AO8" s="44">
        <v>41</v>
      </c>
      <c r="AP8" s="43">
        <v>42</v>
      </c>
      <c r="AQ8" s="39">
        <v>43</v>
      </c>
      <c r="AR8" s="44">
        <v>44</v>
      </c>
      <c r="AS8" s="43">
        <v>45</v>
      </c>
      <c r="AT8" s="39">
        <v>46</v>
      </c>
      <c r="AU8" s="44">
        <v>47</v>
      </c>
      <c r="AV8" s="43">
        <v>48</v>
      </c>
      <c r="AW8" s="39">
        <v>49</v>
      </c>
      <c r="AX8" s="45">
        <v>50</v>
      </c>
      <c r="AY8" s="43">
        <v>51</v>
      </c>
      <c r="AZ8" s="39">
        <v>52</v>
      </c>
      <c r="BA8" s="45">
        <v>53</v>
      </c>
      <c r="BB8" s="43">
        <v>51</v>
      </c>
      <c r="BC8" s="39">
        <v>52</v>
      </c>
      <c r="BD8" s="45">
        <v>53</v>
      </c>
    </row>
    <row r="9" spans="1:56" s="69" customFormat="1" ht="80">
      <c r="A9" s="63">
        <v>101</v>
      </c>
      <c r="B9" s="63" t="s">
        <v>9947</v>
      </c>
      <c r="C9" s="63" t="s">
        <v>9948</v>
      </c>
      <c r="D9" s="64" t="s">
        <v>9949</v>
      </c>
      <c r="E9" s="63" t="s">
        <v>9950</v>
      </c>
      <c r="F9" s="63">
        <v>8274</v>
      </c>
      <c r="G9" s="63" t="s">
        <v>9951</v>
      </c>
      <c r="H9" s="63">
        <v>2002</v>
      </c>
      <c r="I9" s="63" t="s">
        <v>9952</v>
      </c>
      <c r="J9" s="65">
        <v>322000</v>
      </c>
      <c r="K9" s="63" t="s">
        <v>1617</v>
      </c>
      <c r="L9" s="63" t="s">
        <v>9953</v>
      </c>
      <c r="M9" s="63" t="s">
        <v>9954</v>
      </c>
      <c r="N9" s="63" t="s">
        <v>9955</v>
      </c>
      <c r="O9" s="63" t="s">
        <v>9956</v>
      </c>
      <c r="P9" s="63">
        <v>2454</v>
      </c>
      <c r="Q9" s="65">
        <v>48.2</v>
      </c>
      <c r="R9" s="65">
        <v>0</v>
      </c>
      <c r="S9" s="65">
        <v>16.8</v>
      </c>
      <c r="T9" s="65">
        <v>31.4</v>
      </c>
      <c r="U9" s="65">
        <v>48.2</v>
      </c>
      <c r="V9" s="66">
        <v>100</v>
      </c>
      <c r="W9" s="66">
        <v>100</v>
      </c>
      <c r="X9" s="67" t="s">
        <v>9957</v>
      </c>
      <c r="Y9" s="63">
        <v>3</v>
      </c>
      <c r="Z9" s="63">
        <v>9</v>
      </c>
      <c r="AA9" s="63">
        <v>2</v>
      </c>
      <c r="AB9" s="63">
        <v>44</v>
      </c>
      <c r="AC9" s="63">
        <v>202</v>
      </c>
      <c r="AD9" s="63">
        <v>23.3</v>
      </c>
      <c r="AE9" s="63">
        <v>5</v>
      </c>
      <c r="AF9" s="63">
        <v>100</v>
      </c>
      <c r="AG9" s="63" t="s">
        <v>9958</v>
      </c>
      <c r="AH9" s="63" t="s">
        <v>9959</v>
      </c>
      <c r="AI9" s="63">
        <v>50</v>
      </c>
      <c r="AJ9" s="63" t="s">
        <v>1958</v>
      </c>
      <c r="AK9" s="63" t="s">
        <v>2891</v>
      </c>
      <c r="AL9" s="63">
        <v>20</v>
      </c>
      <c r="AM9" s="63" t="s">
        <v>2752</v>
      </c>
      <c r="AN9" s="63" t="s">
        <v>991</v>
      </c>
      <c r="AO9" s="63">
        <v>10</v>
      </c>
      <c r="AP9" s="63" t="s">
        <v>2047</v>
      </c>
      <c r="AQ9" s="63" t="s">
        <v>2048</v>
      </c>
      <c r="AR9" s="63">
        <v>10</v>
      </c>
      <c r="AS9" s="63" t="s">
        <v>2064</v>
      </c>
      <c r="AT9" s="68" t="s">
        <v>9960</v>
      </c>
      <c r="AU9" s="68">
        <v>10</v>
      </c>
      <c r="AV9" s="63"/>
      <c r="AW9" s="63"/>
      <c r="AX9" s="63"/>
      <c r="AY9" s="63"/>
      <c r="AZ9" s="63"/>
      <c r="BA9" s="63"/>
      <c r="BB9" s="63"/>
      <c r="BC9" s="63"/>
      <c r="BD9" s="63"/>
    </row>
    <row r="10" spans="1:56" s="72" customFormat="1" ht="50">
      <c r="A10" s="68">
        <v>101</v>
      </c>
      <c r="B10" s="63" t="s">
        <v>9947</v>
      </c>
      <c r="C10" s="68" t="s">
        <v>9948</v>
      </c>
      <c r="D10" s="64" t="s">
        <v>9949</v>
      </c>
      <c r="E10" s="63" t="s">
        <v>9950</v>
      </c>
      <c r="F10" s="63">
        <v>8274</v>
      </c>
      <c r="G10" s="68" t="s">
        <v>9961</v>
      </c>
      <c r="H10" s="68">
        <v>2018</v>
      </c>
      <c r="I10" s="68" t="s">
        <v>9962</v>
      </c>
      <c r="J10" s="65">
        <v>54800</v>
      </c>
      <c r="K10" s="68" t="s">
        <v>351</v>
      </c>
      <c r="L10" s="63" t="s">
        <v>9963</v>
      </c>
      <c r="M10" s="63" t="s">
        <v>9964</v>
      </c>
      <c r="N10" s="68" t="s">
        <v>9965</v>
      </c>
      <c r="O10" s="68" t="s">
        <v>9966</v>
      </c>
      <c r="P10" s="68">
        <v>2978</v>
      </c>
      <c r="Q10" s="65">
        <v>48.2</v>
      </c>
      <c r="R10" s="70">
        <v>0</v>
      </c>
      <c r="S10" s="65">
        <v>16.8</v>
      </c>
      <c r="T10" s="65">
        <v>31.4</v>
      </c>
      <c r="U10" s="65">
        <v>48.2</v>
      </c>
      <c r="V10" s="66">
        <v>100</v>
      </c>
      <c r="W10" s="71">
        <v>20</v>
      </c>
      <c r="X10" s="67" t="s">
        <v>9957</v>
      </c>
      <c r="Y10" s="68">
        <v>3</v>
      </c>
      <c r="Z10" s="68">
        <v>9</v>
      </c>
      <c r="AA10" s="68">
        <v>1</v>
      </c>
      <c r="AB10" s="68">
        <v>44</v>
      </c>
      <c r="AC10" s="68">
        <v>146</v>
      </c>
      <c r="AD10" s="63">
        <v>23.3</v>
      </c>
      <c r="AE10" s="63">
        <v>5</v>
      </c>
      <c r="AF10" s="68">
        <v>100</v>
      </c>
      <c r="AG10" s="63" t="s">
        <v>9958</v>
      </c>
      <c r="AH10" s="68" t="s">
        <v>9950</v>
      </c>
      <c r="AI10" s="68">
        <v>100</v>
      </c>
      <c r="AJ10" s="68"/>
      <c r="AK10" s="68"/>
      <c r="AL10" s="68"/>
      <c r="AM10" s="68"/>
      <c r="AN10" s="68"/>
      <c r="AO10" s="68"/>
      <c r="AP10" s="68"/>
      <c r="AQ10" s="68"/>
      <c r="AR10" s="68"/>
      <c r="AS10" s="68"/>
      <c r="AT10" s="68"/>
      <c r="AU10" s="68"/>
      <c r="AV10" s="68"/>
      <c r="AW10" s="68"/>
      <c r="AX10" s="68"/>
      <c r="AY10" s="68"/>
      <c r="AZ10" s="68"/>
      <c r="BA10" s="68"/>
      <c r="BB10" s="68"/>
      <c r="BC10" s="68"/>
      <c r="BD10" s="68"/>
    </row>
    <row r="11" spans="1:56" s="76" customFormat="1" ht="70">
      <c r="A11" s="71">
        <v>103</v>
      </c>
      <c r="B11" s="68" t="s">
        <v>12806</v>
      </c>
      <c r="C11" s="68" t="s">
        <v>1560</v>
      </c>
      <c r="D11" s="73" t="s">
        <v>1561</v>
      </c>
      <c r="E11" s="68" t="s">
        <v>1562</v>
      </c>
      <c r="F11" s="68">
        <v>13822</v>
      </c>
      <c r="G11" s="68" t="s">
        <v>1563</v>
      </c>
      <c r="H11" s="68">
        <v>2010</v>
      </c>
      <c r="I11" s="68" t="s">
        <v>1564</v>
      </c>
      <c r="J11" s="70">
        <v>477428</v>
      </c>
      <c r="K11" s="68" t="s">
        <v>278</v>
      </c>
      <c r="L11" s="68" t="s">
        <v>1565</v>
      </c>
      <c r="M11" s="68" t="s">
        <v>1566</v>
      </c>
      <c r="N11" s="68" t="s">
        <v>1567</v>
      </c>
      <c r="O11" s="68" t="s">
        <v>1568</v>
      </c>
      <c r="P11" s="68" t="s">
        <v>1569</v>
      </c>
      <c r="Q11" s="74">
        <v>9.49</v>
      </c>
      <c r="R11" s="74">
        <v>0</v>
      </c>
      <c r="S11" s="74">
        <v>10.09</v>
      </c>
      <c r="T11" s="74">
        <v>4.99</v>
      </c>
      <c r="U11" s="74">
        <f t="shared" ref="U11:U50" si="0">+R11+S11+T11</f>
        <v>15.08</v>
      </c>
      <c r="V11" s="68">
        <v>191</v>
      </c>
      <c r="W11" s="70">
        <v>100</v>
      </c>
      <c r="X11" s="75" t="s">
        <v>1570</v>
      </c>
      <c r="Y11" s="68">
        <v>3</v>
      </c>
      <c r="Z11" s="68">
        <v>1</v>
      </c>
      <c r="AA11" s="68">
        <v>3</v>
      </c>
      <c r="AB11" s="68">
        <v>4</v>
      </c>
      <c r="AC11" s="68">
        <v>159.1</v>
      </c>
      <c r="AD11" s="68">
        <v>49.900000000000006</v>
      </c>
      <c r="AE11" s="68">
        <v>5</v>
      </c>
      <c r="AF11" s="68">
        <v>191</v>
      </c>
      <c r="AG11" s="68" t="s">
        <v>1571</v>
      </c>
      <c r="AH11" s="68" t="s">
        <v>1572</v>
      </c>
      <c r="AI11" s="68">
        <v>57</v>
      </c>
      <c r="AJ11" s="68" t="s">
        <v>1715</v>
      </c>
      <c r="AK11" s="68" t="s">
        <v>12781</v>
      </c>
      <c r="AL11" s="68">
        <v>24</v>
      </c>
      <c r="AM11" s="68" t="s">
        <v>1575</v>
      </c>
      <c r="AN11" s="68" t="s">
        <v>1576</v>
      </c>
      <c r="AO11" s="68">
        <v>1</v>
      </c>
      <c r="AP11" s="68" t="s">
        <v>1577</v>
      </c>
      <c r="AQ11" s="68" t="s">
        <v>1578</v>
      </c>
      <c r="AR11" s="68">
        <v>17</v>
      </c>
      <c r="AS11" s="68"/>
      <c r="AT11" s="68"/>
      <c r="AU11" s="68"/>
      <c r="AV11" s="68" t="s">
        <v>1579</v>
      </c>
      <c r="AW11" s="68"/>
      <c r="AX11" s="68">
        <v>1</v>
      </c>
      <c r="AY11" s="68"/>
      <c r="AZ11" s="68"/>
      <c r="BA11" s="68"/>
      <c r="BB11" s="68"/>
      <c r="BC11" s="68"/>
      <c r="BD11" s="68"/>
    </row>
    <row r="12" spans="1:56" s="76" customFormat="1" ht="100">
      <c r="A12" s="71">
        <v>103</v>
      </c>
      <c r="B12" s="68" t="s">
        <v>12806</v>
      </c>
      <c r="C12" s="68" t="s">
        <v>1580</v>
      </c>
      <c r="D12" s="73" t="s">
        <v>1581</v>
      </c>
      <c r="E12" s="68" t="s">
        <v>1582</v>
      </c>
      <c r="F12" s="68" t="s">
        <v>1583</v>
      </c>
      <c r="G12" s="68" t="s">
        <v>1584</v>
      </c>
      <c r="H12" s="68">
        <v>2007</v>
      </c>
      <c r="I12" s="68" t="s">
        <v>1585</v>
      </c>
      <c r="J12" s="70">
        <v>131495</v>
      </c>
      <c r="K12" s="68" t="s">
        <v>240</v>
      </c>
      <c r="L12" s="68" t="s">
        <v>1586</v>
      </c>
      <c r="M12" s="77" t="s">
        <v>1587</v>
      </c>
      <c r="N12" s="77" t="s">
        <v>1588</v>
      </c>
      <c r="O12" s="77" t="s">
        <v>1589</v>
      </c>
      <c r="P12" s="68" t="s">
        <v>1590</v>
      </c>
      <c r="Q12" s="74">
        <v>5.7999999999999989</v>
      </c>
      <c r="R12" s="74">
        <v>0</v>
      </c>
      <c r="S12" s="74">
        <v>2.78</v>
      </c>
      <c r="T12" s="74">
        <v>4.5599999999999996</v>
      </c>
      <c r="U12" s="74">
        <f t="shared" si="0"/>
        <v>7.34</v>
      </c>
      <c r="V12" s="68">
        <v>90</v>
      </c>
      <c r="W12" s="70">
        <v>100</v>
      </c>
      <c r="X12" s="75" t="s">
        <v>1570</v>
      </c>
      <c r="Y12" s="68">
        <v>3</v>
      </c>
      <c r="Z12" s="68">
        <v>12</v>
      </c>
      <c r="AA12" s="68">
        <v>1</v>
      </c>
      <c r="AB12" s="68">
        <v>60</v>
      </c>
      <c r="AC12" s="68">
        <v>101</v>
      </c>
      <c r="AD12" s="68">
        <v>45.599999999999994</v>
      </c>
      <c r="AE12" s="68">
        <v>5</v>
      </c>
      <c r="AF12" s="68">
        <v>90</v>
      </c>
      <c r="AG12" s="68" t="s">
        <v>1581</v>
      </c>
      <c r="AH12" s="68" t="s">
        <v>1591</v>
      </c>
      <c r="AI12" s="68">
        <v>70</v>
      </c>
      <c r="AJ12" s="68" t="s">
        <v>1592</v>
      </c>
      <c r="AK12" s="68" t="s">
        <v>1582</v>
      </c>
      <c r="AL12" s="68">
        <v>10</v>
      </c>
      <c r="AM12" s="68"/>
      <c r="AN12" s="68"/>
      <c r="AO12" s="68"/>
      <c r="AP12" s="68"/>
      <c r="AQ12" s="68"/>
      <c r="AR12" s="68"/>
      <c r="AS12" s="68"/>
      <c r="AT12" s="68"/>
      <c r="AU12" s="68"/>
      <c r="AV12" s="68" t="s">
        <v>1593</v>
      </c>
      <c r="AW12" s="68"/>
      <c r="AX12" s="68">
        <v>10</v>
      </c>
      <c r="AY12" s="68"/>
      <c r="AZ12" s="68"/>
      <c r="BA12" s="68"/>
      <c r="BB12" s="68"/>
      <c r="BC12" s="68"/>
      <c r="BD12" s="68"/>
    </row>
    <row r="13" spans="1:56" s="76" customFormat="1" ht="60">
      <c r="A13" s="71">
        <v>103</v>
      </c>
      <c r="B13" s="68" t="s">
        <v>12806</v>
      </c>
      <c r="C13" s="68" t="s">
        <v>1594</v>
      </c>
      <c r="D13" s="73" t="s">
        <v>1595</v>
      </c>
      <c r="E13" s="68" t="s">
        <v>1596</v>
      </c>
      <c r="F13" s="68">
        <v>14126</v>
      </c>
      <c r="G13" s="68" t="s">
        <v>1597</v>
      </c>
      <c r="H13" s="68">
        <v>2008</v>
      </c>
      <c r="I13" s="68" t="s">
        <v>1598</v>
      </c>
      <c r="J13" s="70">
        <v>54631.89</v>
      </c>
      <c r="K13" s="68" t="s">
        <v>8966</v>
      </c>
      <c r="L13" s="68" t="s">
        <v>1599</v>
      </c>
      <c r="M13" s="68" t="s">
        <v>1600</v>
      </c>
      <c r="N13" s="68" t="s">
        <v>1601</v>
      </c>
      <c r="O13" s="68" t="s">
        <v>1602</v>
      </c>
      <c r="P13" s="68" t="s">
        <v>1603</v>
      </c>
      <c r="Q13" s="74">
        <v>0.5099999999999999</v>
      </c>
      <c r="R13" s="74">
        <v>0</v>
      </c>
      <c r="S13" s="74">
        <v>1.1499999999999999</v>
      </c>
      <c r="T13" s="74">
        <v>0</v>
      </c>
      <c r="U13" s="74">
        <f t="shared" si="0"/>
        <v>1.1499999999999999</v>
      </c>
      <c r="V13" s="68">
        <v>0</v>
      </c>
      <c r="W13" s="70">
        <v>100</v>
      </c>
      <c r="X13" s="75" t="s">
        <v>1570</v>
      </c>
      <c r="Y13" s="68">
        <v>1</v>
      </c>
      <c r="Z13" s="68">
        <v>7</v>
      </c>
      <c r="AA13" s="68">
        <v>6</v>
      </c>
      <c r="AB13" s="68">
        <v>60</v>
      </c>
      <c r="AC13" s="68"/>
      <c r="AD13" s="68">
        <v>0</v>
      </c>
      <c r="AE13" s="68">
        <v>5</v>
      </c>
      <c r="AF13" s="68">
        <v>0</v>
      </c>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row>
    <row r="14" spans="1:56" s="76" customFormat="1" ht="80">
      <c r="A14" s="71">
        <v>103</v>
      </c>
      <c r="B14" s="68" t="s">
        <v>12806</v>
      </c>
      <c r="C14" s="68" t="s">
        <v>1580</v>
      </c>
      <c r="D14" s="73" t="s">
        <v>1581</v>
      </c>
      <c r="E14" s="68" t="s">
        <v>1604</v>
      </c>
      <c r="F14" s="68">
        <v>21418</v>
      </c>
      <c r="G14" s="68" t="s">
        <v>1605</v>
      </c>
      <c r="H14" s="68">
        <v>2013</v>
      </c>
      <c r="I14" s="68" t="s">
        <v>1606</v>
      </c>
      <c r="J14" s="70">
        <v>65671.28</v>
      </c>
      <c r="K14" s="68" t="s">
        <v>8966</v>
      </c>
      <c r="L14" s="68" t="s">
        <v>1607</v>
      </c>
      <c r="M14" s="68" t="s">
        <v>1608</v>
      </c>
      <c r="N14" s="68" t="s">
        <v>1609</v>
      </c>
      <c r="O14" s="68" t="s">
        <v>1610</v>
      </c>
      <c r="P14" s="68" t="s">
        <v>1611</v>
      </c>
      <c r="Q14" s="74">
        <v>5.33</v>
      </c>
      <c r="R14" s="74">
        <v>0</v>
      </c>
      <c r="S14" s="74">
        <v>1.39</v>
      </c>
      <c r="T14" s="74">
        <v>4.71</v>
      </c>
      <c r="U14" s="74">
        <f t="shared" si="0"/>
        <v>6.1</v>
      </c>
      <c r="V14" s="68">
        <v>100</v>
      </c>
      <c r="W14" s="74">
        <v>100</v>
      </c>
      <c r="X14" s="75" t="s">
        <v>1570</v>
      </c>
      <c r="Y14" s="68">
        <v>3</v>
      </c>
      <c r="Z14" s="68">
        <v>12</v>
      </c>
      <c r="AA14" s="68">
        <v>4</v>
      </c>
      <c r="AB14" s="68">
        <v>60</v>
      </c>
      <c r="AC14" s="68"/>
      <c r="AD14" s="68">
        <v>47.05</v>
      </c>
      <c r="AE14" s="68">
        <v>5</v>
      </c>
      <c r="AF14" s="68">
        <v>100</v>
      </c>
      <c r="AG14" s="68" t="s">
        <v>1581</v>
      </c>
      <c r="AH14" s="68" t="s">
        <v>1612</v>
      </c>
      <c r="AI14" s="68">
        <v>70</v>
      </c>
      <c r="AJ14" s="68" t="s">
        <v>1613</v>
      </c>
      <c r="AK14" s="68" t="s">
        <v>1604</v>
      </c>
      <c r="AL14" s="68">
        <v>30</v>
      </c>
      <c r="AM14" s="68"/>
      <c r="AN14" s="68"/>
      <c r="AO14" s="68">
        <v>35</v>
      </c>
      <c r="AP14" s="68"/>
      <c r="AQ14" s="68"/>
      <c r="AR14" s="68"/>
      <c r="AS14" s="68"/>
      <c r="AT14" s="68"/>
      <c r="AU14" s="68"/>
      <c r="AV14" s="68"/>
      <c r="AW14" s="68"/>
      <c r="AX14" s="68"/>
      <c r="AY14" s="68"/>
      <c r="AZ14" s="68"/>
      <c r="BA14" s="68"/>
      <c r="BB14" s="68"/>
      <c r="BC14" s="68"/>
      <c r="BD14" s="68"/>
    </row>
    <row r="15" spans="1:56" s="76" customFormat="1" ht="120">
      <c r="A15" s="71">
        <v>103</v>
      </c>
      <c r="B15" s="68" t="s">
        <v>12806</v>
      </c>
      <c r="C15" s="68" t="s">
        <v>1580</v>
      </c>
      <c r="D15" s="73" t="s">
        <v>1581</v>
      </c>
      <c r="E15" s="68" t="s">
        <v>1614</v>
      </c>
      <c r="F15" s="68">
        <v>15669</v>
      </c>
      <c r="G15" s="68" t="s">
        <v>1615</v>
      </c>
      <c r="H15" s="68">
        <v>2000</v>
      </c>
      <c r="I15" s="68" t="s">
        <v>1616</v>
      </c>
      <c r="J15" s="70">
        <v>78904.44</v>
      </c>
      <c r="K15" s="68" t="s">
        <v>1617</v>
      </c>
      <c r="L15" s="68" t="s">
        <v>1618</v>
      </c>
      <c r="M15" s="68" t="s">
        <v>1619</v>
      </c>
      <c r="N15" s="68" t="s">
        <v>1620</v>
      </c>
      <c r="O15" s="68" t="s">
        <v>1621</v>
      </c>
      <c r="P15" s="68" t="s">
        <v>1622</v>
      </c>
      <c r="Q15" s="74">
        <v>4.99</v>
      </c>
      <c r="R15" s="74">
        <v>0</v>
      </c>
      <c r="S15" s="74">
        <v>1.67</v>
      </c>
      <c r="T15" s="74">
        <v>4.24</v>
      </c>
      <c r="U15" s="74">
        <f t="shared" si="0"/>
        <v>5.91</v>
      </c>
      <c r="V15" s="68">
        <v>20</v>
      </c>
      <c r="W15" s="70">
        <v>100</v>
      </c>
      <c r="X15" s="75" t="s">
        <v>1570</v>
      </c>
      <c r="Y15" s="68">
        <v>3</v>
      </c>
      <c r="Z15" s="68">
        <v>12</v>
      </c>
      <c r="AA15" s="68">
        <v>3</v>
      </c>
      <c r="AB15" s="68">
        <v>60</v>
      </c>
      <c r="AC15" s="68">
        <v>13</v>
      </c>
      <c r="AD15" s="68">
        <v>42.4</v>
      </c>
      <c r="AE15" s="68">
        <v>5</v>
      </c>
      <c r="AF15" s="68">
        <v>5</v>
      </c>
      <c r="AG15" s="68" t="s">
        <v>1581</v>
      </c>
      <c r="AH15" s="68" t="s">
        <v>1612</v>
      </c>
      <c r="AI15" s="68">
        <v>100</v>
      </c>
      <c r="AJ15" s="68"/>
      <c r="AK15" s="68"/>
      <c r="AL15" s="68"/>
      <c r="AM15" s="68"/>
      <c r="AN15" s="68"/>
      <c r="AO15" s="68"/>
      <c r="AP15" s="68"/>
      <c r="AQ15" s="68"/>
      <c r="AR15" s="68"/>
      <c r="AS15" s="68"/>
      <c r="AT15" s="68"/>
      <c r="AU15" s="68"/>
      <c r="AV15" s="68"/>
      <c r="AW15" s="68"/>
      <c r="AX15" s="68"/>
      <c r="AY15" s="68"/>
      <c r="AZ15" s="68"/>
      <c r="BA15" s="68"/>
      <c r="BB15" s="68"/>
      <c r="BC15" s="68"/>
      <c r="BD15" s="68"/>
    </row>
    <row r="16" spans="1:56" s="76" customFormat="1" ht="60">
      <c r="A16" s="71">
        <v>103</v>
      </c>
      <c r="B16" s="68" t="s">
        <v>12806</v>
      </c>
      <c r="C16" s="68" t="s">
        <v>1594</v>
      </c>
      <c r="D16" s="73" t="s">
        <v>1595</v>
      </c>
      <c r="E16" s="68" t="s">
        <v>1596</v>
      </c>
      <c r="F16" s="68">
        <v>14126</v>
      </c>
      <c r="G16" s="68" t="s">
        <v>1623</v>
      </c>
      <c r="H16" s="68">
        <v>2005</v>
      </c>
      <c r="I16" s="68" t="s">
        <v>1624</v>
      </c>
      <c r="J16" s="70">
        <v>123044.02</v>
      </c>
      <c r="K16" s="68" t="s">
        <v>257</v>
      </c>
      <c r="L16" s="68" t="s">
        <v>1599</v>
      </c>
      <c r="M16" s="68" t="s">
        <v>1600</v>
      </c>
      <c r="N16" s="68" t="s">
        <v>1625</v>
      </c>
      <c r="O16" s="68" t="s">
        <v>1626</v>
      </c>
      <c r="P16" s="68" t="s">
        <v>1627</v>
      </c>
      <c r="Q16" s="74">
        <v>1.1600000000000001</v>
      </c>
      <c r="R16" s="74">
        <v>0</v>
      </c>
      <c r="S16" s="74">
        <v>2.6</v>
      </c>
      <c r="T16" s="74">
        <v>0</v>
      </c>
      <c r="U16" s="74">
        <f t="shared" si="0"/>
        <v>2.6</v>
      </c>
      <c r="V16" s="68">
        <v>0</v>
      </c>
      <c r="W16" s="70">
        <v>100</v>
      </c>
      <c r="X16" s="75" t="s">
        <v>1570</v>
      </c>
      <c r="Y16" s="68">
        <v>3</v>
      </c>
      <c r="Z16" s="68">
        <v>10</v>
      </c>
      <c r="AA16" s="68">
        <v>6</v>
      </c>
      <c r="AB16" s="68">
        <v>60</v>
      </c>
      <c r="AC16" s="68">
        <v>314</v>
      </c>
      <c r="AD16" s="74">
        <v>0</v>
      </c>
      <c r="AE16" s="68">
        <v>5</v>
      </c>
      <c r="AF16" s="68">
        <v>0</v>
      </c>
      <c r="AG16" s="68"/>
      <c r="AH16" s="68"/>
      <c r="AI16" s="68"/>
      <c r="AJ16" s="68"/>
      <c r="AK16" s="68"/>
      <c r="AL16" s="68"/>
      <c r="AM16" s="68"/>
      <c r="AN16" s="68"/>
      <c r="AO16" s="68"/>
      <c r="AP16" s="68"/>
      <c r="AQ16" s="68"/>
      <c r="AR16" s="68"/>
      <c r="AS16" s="68"/>
      <c r="AT16" s="68"/>
      <c r="AU16" s="68"/>
      <c r="AV16" s="68" t="s">
        <v>1628</v>
      </c>
      <c r="AW16" s="68"/>
      <c r="AX16" s="68">
        <v>10</v>
      </c>
      <c r="AY16" s="68"/>
      <c r="AZ16" s="68"/>
      <c r="BA16" s="68"/>
      <c r="BB16" s="68"/>
      <c r="BC16" s="68"/>
      <c r="BD16" s="68"/>
    </row>
    <row r="17" spans="1:56" s="76" customFormat="1" ht="60">
      <c r="A17" s="71">
        <v>103</v>
      </c>
      <c r="B17" s="68" t="s">
        <v>12806</v>
      </c>
      <c r="C17" s="68" t="s">
        <v>1594</v>
      </c>
      <c r="D17" s="73" t="s">
        <v>1595</v>
      </c>
      <c r="E17" s="68" t="s">
        <v>1596</v>
      </c>
      <c r="F17" s="68">
        <v>14126</v>
      </c>
      <c r="G17" s="68" t="s">
        <v>1629</v>
      </c>
      <c r="H17" s="68">
        <v>2002</v>
      </c>
      <c r="I17" s="68" t="s">
        <v>1630</v>
      </c>
      <c r="J17" s="70">
        <v>153698.79999999999</v>
      </c>
      <c r="K17" s="68" t="s">
        <v>519</v>
      </c>
      <c r="L17" s="68" t="s">
        <v>1599</v>
      </c>
      <c r="M17" s="68" t="s">
        <v>1600</v>
      </c>
      <c r="N17" s="68" t="s">
        <v>1631</v>
      </c>
      <c r="O17" s="68" t="s">
        <v>1632</v>
      </c>
      <c r="P17" s="68" t="s">
        <v>1633</v>
      </c>
      <c r="Q17" s="74">
        <v>1.45</v>
      </c>
      <c r="R17" s="74">
        <v>0</v>
      </c>
      <c r="S17" s="74">
        <v>3.25</v>
      </c>
      <c r="T17" s="74">
        <v>0</v>
      </c>
      <c r="U17" s="74">
        <f t="shared" si="0"/>
        <v>3.25</v>
      </c>
      <c r="V17" s="68">
        <v>0</v>
      </c>
      <c r="W17" s="70">
        <v>100</v>
      </c>
      <c r="X17" s="75" t="s">
        <v>1570</v>
      </c>
      <c r="Y17" s="68">
        <v>3</v>
      </c>
      <c r="Z17" s="68">
        <v>1</v>
      </c>
      <c r="AA17" s="68">
        <v>2</v>
      </c>
      <c r="AB17" s="68">
        <v>60</v>
      </c>
      <c r="AC17" s="68">
        <v>16</v>
      </c>
      <c r="AD17" s="68">
        <v>0</v>
      </c>
      <c r="AE17" s="68">
        <v>5</v>
      </c>
      <c r="AF17" s="68">
        <v>0</v>
      </c>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row>
    <row r="18" spans="1:56" s="76" customFormat="1" ht="60">
      <c r="A18" s="71">
        <v>103</v>
      </c>
      <c r="B18" s="68" t="s">
        <v>12806</v>
      </c>
      <c r="C18" s="68" t="s">
        <v>1634</v>
      </c>
      <c r="D18" s="73" t="s">
        <v>1635</v>
      </c>
      <c r="E18" s="68" t="s">
        <v>1636</v>
      </c>
      <c r="F18" s="68">
        <v>14231</v>
      </c>
      <c r="G18" s="68" t="s">
        <v>1637</v>
      </c>
      <c r="H18" s="68">
        <v>2011</v>
      </c>
      <c r="I18" s="68" t="s">
        <v>1637</v>
      </c>
      <c r="J18" s="70">
        <v>135315.84</v>
      </c>
      <c r="K18" s="68" t="s">
        <v>8966</v>
      </c>
      <c r="L18" s="68" t="s">
        <v>1599</v>
      </c>
      <c r="M18" s="68" t="s">
        <v>1638</v>
      </c>
      <c r="N18" s="68" t="s">
        <v>1639</v>
      </c>
      <c r="O18" s="68" t="s">
        <v>1640</v>
      </c>
      <c r="P18" s="68" t="s">
        <v>1641</v>
      </c>
      <c r="Q18" s="74">
        <v>5.31</v>
      </c>
      <c r="R18" s="74">
        <v>0</v>
      </c>
      <c r="S18" s="74">
        <v>2.86</v>
      </c>
      <c r="T18" s="74">
        <v>4.04</v>
      </c>
      <c r="U18" s="74">
        <f t="shared" si="0"/>
        <v>6.9</v>
      </c>
      <c r="V18" s="68">
        <v>100</v>
      </c>
      <c r="W18" s="70">
        <v>100</v>
      </c>
      <c r="X18" s="75" t="s">
        <v>1570</v>
      </c>
      <c r="Y18" s="68">
        <v>3</v>
      </c>
      <c r="Z18" s="68">
        <v>11</v>
      </c>
      <c r="AA18" s="68">
        <v>5</v>
      </c>
      <c r="AB18" s="68">
        <v>4</v>
      </c>
      <c r="AC18" s="68"/>
      <c r="AD18" s="68">
        <v>40.4</v>
      </c>
      <c r="AE18" s="68">
        <v>5</v>
      </c>
      <c r="AF18" s="68">
        <v>100</v>
      </c>
      <c r="AG18" s="68" t="s">
        <v>1635</v>
      </c>
      <c r="AH18" s="68" t="s">
        <v>1642</v>
      </c>
      <c r="AI18" s="68">
        <v>100</v>
      </c>
      <c r="AJ18" s="68"/>
      <c r="AK18" s="68"/>
      <c r="AL18" s="68"/>
      <c r="AM18" s="68"/>
      <c r="AN18" s="68"/>
      <c r="AO18" s="68"/>
      <c r="AP18" s="68"/>
      <c r="AQ18" s="68"/>
      <c r="AR18" s="68"/>
      <c r="AS18" s="68"/>
      <c r="AT18" s="68"/>
      <c r="AU18" s="68"/>
      <c r="AV18" s="68"/>
      <c r="AW18" s="68"/>
      <c r="AX18" s="68"/>
      <c r="AY18" s="68"/>
      <c r="AZ18" s="68"/>
      <c r="BA18" s="68"/>
      <c r="BB18" s="68"/>
      <c r="BC18" s="68"/>
      <c r="BD18" s="68"/>
    </row>
    <row r="19" spans="1:56" s="76" customFormat="1" ht="120">
      <c r="A19" s="71">
        <v>103</v>
      </c>
      <c r="B19" s="68" t="s">
        <v>12806</v>
      </c>
      <c r="C19" s="68" t="s">
        <v>1580</v>
      </c>
      <c r="D19" s="73" t="s">
        <v>1581</v>
      </c>
      <c r="E19" s="68" t="s">
        <v>1614</v>
      </c>
      <c r="F19" s="68">
        <v>15669</v>
      </c>
      <c r="G19" s="68" t="s">
        <v>1643</v>
      </c>
      <c r="H19" s="68">
        <v>2014</v>
      </c>
      <c r="I19" s="68" t="s">
        <v>1644</v>
      </c>
      <c r="J19" s="70">
        <v>53667.51</v>
      </c>
      <c r="K19" s="68" t="s">
        <v>8966</v>
      </c>
      <c r="L19" s="68" t="s">
        <v>1618</v>
      </c>
      <c r="M19" s="68" t="s">
        <v>1619</v>
      </c>
      <c r="N19" s="68" t="s">
        <v>1645</v>
      </c>
      <c r="O19" s="68" t="s">
        <v>1646</v>
      </c>
      <c r="P19" s="68" t="s">
        <v>1647</v>
      </c>
      <c r="Q19" s="74">
        <v>4.74</v>
      </c>
      <c r="R19" s="74">
        <v>0</v>
      </c>
      <c r="S19" s="74">
        <v>1.1299999999999999</v>
      </c>
      <c r="T19" s="74">
        <v>4.24</v>
      </c>
      <c r="U19" s="74">
        <f t="shared" si="0"/>
        <v>5.37</v>
      </c>
      <c r="V19" s="68">
        <v>70</v>
      </c>
      <c r="W19" s="70">
        <v>100</v>
      </c>
      <c r="X19" s="75" t="s">
        <v>1570</v>
      </c>
      <c r="Y19" s="68">
        <v>3</v>
      </c>
      <c r="Z19" s="68">
        <v>12</v>
      </c>
      <c r="AA19" s="68">
        <v>3</v>
      </c>
      <c r="AB19" s="68">
        <v>60</v>
      </c>
      <c r="AC19" s="68">
        <v>316</v>
      </c>
      <c r="AD19" s="74">
        <v>42.35</v>
      </c>
      <c r="AE19" s="68">
        <v>5</v>
      </c>
      <c r="AF19" s="68">
        <v>70</v>
      </c>
      <c r="AG19" s="68" t="s">
        <v>1581</v>
      </c>
      <c r="AH19" s="68" t="s">
        <v>1612</v>
      </c>
      <c r="AI19" s="68">
        <v>100</v>
      </c>
      <c r="AJ19" s="68"/>
      <c r="AK19" s="68"/>
      <c r="AL19" s="68"/>
      <c r="AM19" s="68"/>
      <c r="AN19" s="68"/>
      <c r="AO19" s="68"/>
      <c r="AP19" s="68"/>
      <c r="AQ19" s="68"/>
      <c r="AR19" s="68"/>
      <c r="AS19" s="68"/>
      <c r="AT19" s="68"/>
      <c r="AU19" s="68"/>
      <c r="AV19" s="68"/>
      <c r="AW19" s="68"/>
      <c r="AX19" s="68"/>
      <c r="AY19" s="68"/>
      <c r="AZ19" s="68"/>
      <c r="BA19" s="68"/>
      <c r="BB19" s="68"/>
      <c r="BC19" s="68"/>
      <c r="BD19" s="68"/>
    </row>
    <row r="20" spans="1:56" s="76" customFormat="1" ht="120">
      <c r="A20" s="71">
        <v>103</v>
      </c>
      <c r="B20" s="68" t="s">
        <v>12806</v>
      </c>
      <c r="C20" s="68" t="s">
        <v>1580</v>
      </c>
      <c r="D20" s="73" t="s">
        <v>1581</v>
      </c>
      <c r="E20" s="68" t="s">
        <v>1614</v>
      </c>
      <c r="F20" s="68">
        <v>15669</v>
      </c>
      <c r="G20" s="68" t="s">
        <v>1648</v>
      </c>
      <c r="H20" s="68">
        <v>2004</v>
      </c>
      <c r="I20" s="68" t="s">
        <v>1649</v>
      </c>
      <c r="J20" s="70">
        <v>85342.22</v>
      </c>
      <c r="K20" s="68" t="s">
        <v>257</v>
      </c>
      <c r="L20" s="68" t="s">
        <v>1618</v>
      </c>
      <c r="M20" s="68" t="s">
        <v>1619</v>
      </c>
      <c r="N20" s="68" t="s">
        <v>1645</v>
      </c>
      <c r="O20" s="68" t="s">
        <v>1646</v>
      </c>
      <c r="P20" s="68" t="s">
        <v>1650</v>
      </c>
      <c r="Q20" s="74">
        <v>5.04</v>
      </c>
      <c r="R20" s="74">
        <v>0</v>
      </c>
      <c r="S20" s="74">
        <v>1.8</v>
      </c>
      <c r="T20" s="74">
        <v>4.24</v>
      </c>
      <c r="U20" s="74">
        <f t="shared" si="0"/>
        <v>6.04</v>
      </c>
      <c r="V20" s="68">
        <v>100</v>
      </c>
      <c r="W20" s="70">
        <v>100</v>
      </c>
      <c r="X20" s="75" t="s">
        <v>1570</v>
      </c>
      <c r="Y20" s="68">
        <v>3</v>
      </c>
      <c r="Z20" s="68">
        <v>12</v>
      </c>
      <c r="AA20" s="68">
        <v>3</v>
      </c>
      <c r="AB20" s="68">
        <v>60</v>
      </c>
      <c r="AC20" s="68">
        <v>316</v>
      </c>
      <c r="AD20" s="68">
        <v>42.35</v>
      </c>
      <c r="AE20" s="68">
        <v>5</v>
      </c>
      <c r="AF20" s="68">
        <v>50</v>
      </c>
      <c r="AG20" s="68" t="s">
        <v>1581</v>
      </c>
      <c r="AH20" s="68" t="s">
        <v>1612</v>
      </c>
      <c r="AI20" s="68">
        <v>100</v>
      </c>
      <c r="AJ20" s="68"/>
      <c r="AK20" s="68"/>
      <c r="AL20" s="68"/>
      <c r="AM20" s="68"/>
      <c r="AN20" s="68"/>
      <c r="AO20" s="68"/>
      <c r="AP20" s="68" t="s">
        <v>1651</v>
      </c>
      <c r="AQ20" s="68"/>
      <c r="AR20" s="68"/>
      <c r="AS20" s="68"/>
      <c r="AT20" s="68"/>
      <c r="AU20" s="68"/>
      <c r="AV20" s="68"/>
      <c r="AW20" s="68"/>
      <c r="AX20" s="68"/>
      <c r="AY20" s="68"/>
      <c r="AZ20" s="68"/>
      <c r="BA20" s="68"/>
      <c r="BB20" s="68"/>
      <c r="BC20" s="68"/>
      <c r="BD20" s="68"/>
    </row>
    <row r="21" spans="1:56" s="76" customFormat="1" ht="70">
      <c r="A21" s="71">
        <v>103</v>
      </c>
      <c r="B21" s="68" t="s">
        <v>12806</v>
      </c>
      <c r="C21" s="78" t="s">
        <v>1652</v>
      </c>
      <c r="D21" s="73" t="s">
        <v>1653</v>
      </c>
      <c r="E21" s="68" t="s">
        <v>1654</v>
      </c>
      <c r="F21" s="68" t="s">
        <v>1655</v>
      </c>
      <c r="G21" s="68" t="s">
        <v>1656</v>
      </c>
      <c r="H21" s="68">
        <v>2013</v>
      </c>
      <c r="I21" s="68" t="s">
        <v>1657</v>
      </c>
      <c r="J21" s="70">
        <v>167133.49</v>
      </c>
      <c r="K21" s="68" t="s">
        <v>8966</v>
      </c>
      <c r="L21" s="68" t="s">
        <v>1658</v>
      </c>
      <c r="M21" s="68" t="s">
        <v>1659</v>
      </c>
      <c r="N21" s="68" t="s">
        <v>1660</v>
      </c>
      <c r="O21" s="68" t="s">
        <v>1661</v>
      </c>
      <c r="P21" s="68" t="s">
        <v>1662</v>
      </c>
      <c r="Q21" s="74">
        <v>5.3599999999999994</v>
      </c>
      <c r="R21" s="74">
        <v>0</v>
      </c>
      <c r="S21" s="74">
        <v>3.53</v>
      </c>
      <c r="T21" s="74">
        <v>3.79</v>
      </c>
      <c r="U21" s="74">
        <f t="shared" si="0"/>
        <v>7.32</v>
      </c>
      <c r="V21" s="68">
        <v>100</v>
      </c>
      <c r="W21" s="70">
        <v>100</v>
      </c>
      <c r="X21" s="75" t="s">
        <v>1570</v>
      </c>
      <c r="Y21" s="68">
        <v>5</v>
      </c>
      <c r="Z21" s="68">
        <v>1</v>
      </c>
      <c r="AA21" s="68">
        <v>2</v>
      </c>
      <c r="AB21" s="68">
        <v>34</v>
      </c>
      <c r="AC21" s="68"/>
      <c r="AD21" s="68">
        <v>37.9</v>
      </c>
      <c r="AE21" s="68">
        <v>5</v>
      </c>
      <c r="AF21" s="68">
        <v>100</v>
      </c>
      <c r="AG21" s="68" t="s">
        <v>1663</v>
      </c>
      <c r="AH21" s="68" t="s">
        <v>1664</v>
      </c>
      <c r="AI21" s="68">
        <v>40</v>
      </c>
      <c r="AJ21" s="68" t="s">
        <v>1665</v>
      </c>
      <c r="AK21" s="68" t="s">
        <v>1666</v>
      </c>
      <c r="AL21" s="68">
        <v>30</v>
      </c>
      <c r="AM21" s="68" t="s">
        <v>1667</v>
      </c>
      <c r="AN21" s="68" t="s">
        <v>1654</v>
      </c>
      <c r="AO21" s="68">
        <v>20</v>
      </c>
      <c r="AP21" s="68"/>
      <c r="AQ21" s="68" t="s">
        <v>1668</v>
      </c>
      <c r="AR21" s="68">
        <v>10</v>
      </c>
      <c r="AS21" s="68"/>
      <c r="AT21" s="68"/>
      <c r="AU21" s="68"/>
      <c r="AV21" s="68"/>
      <c r="AW21" s="68"/>
      <c r="AX21" s="68"/>
      <c r="AY21" s="68"/>
      <c r="AZ21" s="68"/>
      <c r="BA21" s="68"/>
      <c r="BB21" s="68"/>
      <c r="BC21" s="68"/>
      <c r="BD21" s="68"/>
    </row>
    <row r="22" spans="1:56" s="76" customFormat="1" ht="60">
      <c r="A22" s="71">
        <v>103</v>
      </c>
      <c r="B22" s="68" t="s">
        <v>12806</v>
      </c>
      <c r="C22" s="68" t="s">
        <v>1669</v>
      </c>
      <c r="D22" s="73" t="s">
        <v>1577</v>
      </c>
      <c r="E22" s="68" t="s">
        <v>1670</v>
      </c>
      <c r="F22" s="68">
        <v>16256</v>
      </c>
      <c r="G22" s="68" t="s">
        <v>1671</v>
      </c>
      <c r="H22" s="68">
        <v>2011</v>
      </c>
      <c r="I22" s="68" t="s">
        <v>1672</v>
      </c>
      <c r="J22" s="70">
        <v>60582.77</v>
      </c>
      <c r="K22" s="68" t="s">
        <v>8966</v>
      </c>
      <c r="L22" s="68" t="s">
        <v>1599</v>
      </c>
      <c r="M22" s="68" t="s">
        <v>1600</v>
      </c>
      <c r="N22" s="68" t="s">
        <v>1673</v>
      </c>
      <c r="O22" s="68" t="s">
        <v>1674</v>
      </c>
      <c r="P22" s="68" t="s">
        <v>1675</v>
      </c>
      <c r="Q22" s="74">
        <v>5.1000000000000005</v>
      </c>
      <c r="R22" s="74">
        <v>0</v>
      </c>
      <c r="S22" s="74">
        <v>1.28</v>
      </c>
      <c r="T22" s="74">
        <v>4.53</v>
      </c>
      <c r="U22" s="74">
        <f t="shared" si="0"/>
        <v>5.8100000000000005</v>
      </c>
      <c r="V22" s="68">
        <v>100</v>
      </c>
      <c r="W22" s="70">
        <v>100</v>
      </c>
      <c r="X22" s="75" t="s">
        <v>1570</v>
      </c>
      <c r="Y22" s="68">
        <v>3</v>
      </c>
      <c r="Z22" s="68">
        <v>2</v>
      </c>
      <c r="AA22" s="68">
        <v>3</v>
      </c>
      <c r="AB22" s="68">
        <v>44</v>
      </c>
      <c r="AC22" s="68"/>
      <c r="AD22" s="68">
        <v>45.300000000000004</v>
      </c>
      <c r="AE22" s="68">
        <v>5</v>
      </c>
      <c r="AF22" s="68">
        <v>100</v>
      </c>
      <c r="AG22" s="68" t="s">
        <v>1577</v>
      </c>
      <c r="AH22" s="68" t="s">
        <v>1676</v>
      </c>
      <c r="AI22" s="68">
        <v>80</v>
      </c>
      <c r="AJ22" s="68" t="s">
        <v>1663</v>
      </c>
      <c r="AK22" s="68" t="s">
        <v>1677</v>
      </c>
      <c r="AL22" s="68">
        <v>15</v>
      </c>
      <c r="AM22" s="68" t="s">
        <v>1678</v>
      </c>
      <c r="AN22" s="68" t="s">
        <v>1670</v>
      </c>
      <c r="AO22" s="68">
        <v>5</v>
      </c>
      <c r="AP22" s="68"/>
      <c r="AQ22" s="68"/>
      <c r="AR22" s="68"/>
      <c r="AS22" s="68"/>
      <c r="AT22" s="68"/>
      <c r="AU22" s="68"/>
      <c r="AV22" s="68"/>
      <c r="AW22" s="68"/>
      <c r="AX22" s="68"/>
      <c r="AY22" s="68"/>
      <c r="AZ22" s="68"/>
      <c r="BA22" s="68"/>
      <c r="BB22" s="68"/>
      <c r="BC22" s="68"/>
      <c r="BD22" s="68"/>
    </row>
    <row r="23" spans="1:56" s="76" customFormat="1" ht="60">
      <c r="A23" s="71">
        <v>103</v>
      </c>
      <c r="B23" s="68" t="s">
        <v>12806</v>
      </c>
      <c r="C23" s="68" t="s">
        <v>1634</v>
      </c>
      <c r="D23" s="73" t="s">
        <v>1635</v>
      </c>
      <c r="E23" s="68" t="s">
        <v>1679</v>
      </c>
      <c r="F23" s="68">
        <v>13530</v>
      </c>
      <c r="G23" s="68" t="s">
        <v>1680</v>
      </c>
      <c r="H23" s="68">
        <v>2007</v>
      </c>
      <c r="I23" s="68" t="s">
        <v>1681</v>
      </c>
      <c r="J23" s="70">
        <v>86603.38</v>
      </c>
      <c r="K23" s="68" t="s">
        <v>8966</v>
      </c>
      <c r="L23" s="68" t="s">
        <v>1599</v>
      </c>
      <c r="M23" s="68" t="s">
        <v>1600</v>
      </c>
      <c r="N23" s="68" t="s">
        <v>1682</v>
      </c>
      <c r="O23" s="68" t="s">
        <v>1683</v>
      </c>
      <c r="P23" s="68" t="s">
        <v>1684</v>
      </c>
      <c r="Q23" s="74">
        <v>5.84</v>
      </c>
      <c r="R23" s="74">
        <v>0</v>
      </c>
      <c r="S23" s="74">
        <v>1.83</v>
      </c>
      <c r="T23" s="74">
        <v>5.0199999999999996</v>
      </c>
      <c r="U23" s="74">
        <f t="shared" si="0"/>
        <v>6.85</v>
      </c>
      <c r="V23" s="68">
        <v>100</v>
      </c>
      <c r="W23" s="70">
        <v>100</v>
      </c>
      <c r="X23" s="75" t="s">
        <v>1570</v>
      </c>
      <c r="Y23" s="68"/>
      <c r="Z23" s="68"/>
      <c r="AA23" s="68"/>
      <c r="AB23" s="68">
        <v>4</v>
      </c>
      <c r="AC23" s="68"/>
      <c r="AD23" s="68">
        <v>50.2</v>
      </c>
      <c r="AE23" s="68">
        <v>5</v>
      </c>
      <c r="AF23" s="68">
        <v>100</v>
      </c>
      <c r="AG23" s="68" t="s">
        <v>1635</v>
      </c>
      <c r="AH23" s="68" t="s">
        <v>1685</v>
      </c>
      <c r="AI23" s="68">
        <v>100</v>
      </c>
      <c r="AJ23" s="68" t="s">
        <v>1686</v>
      </c>
      <c r="AK23" s="68" t="s">
        <v>1687</v>
      </c>
      <c r="AL23" s="68"/>
      <c r="AM23" s="68"/>
      <c r="AN23" s="68"/>
      <c r="AO23" s="68"/>
      <c r="AP23" s="68"/>
      <c r="AQ23" s="68"/>
      <c r="AR23" s="68"/>
      <c r="AS23" s="68"/>
      <c r="AT23" s="68"/>
      <c r="AU23" s="68"/>
      <c r="AV23" s="68"/>
      <c r="AW23" s="68"/>
      <c r="AX23" s="68"/>
      <c r="AY23" s="68"/>
      <c r="AZ23" s="68"/>
      <c r="BA23" s="68"/>
      <c r="BB23" s="68"/>
      <c r="BC23" s="68"/>
      <c r="BD23" s="68"/>
    </row>
    <row r="24" spans="1:56" s="76" customFormat="1" ht="60">
      <c r="A24" s="71">
        <v>103</v>
      </c>
      <c r="B24" s="68" t="s">
        <v>12806</v>
      </c>
      <c r="C24" s="68" t="s">
        <v>1688</v>
      </c>
      <c r="D24" s="73" t="s">
        <v>1595</v>
      </c>
      <c r="E24" s="68" t="s">
        <v>1596</v>
      </c>
      <c r="F24" s="68">
        <v>14126</v>
      </c>
      <c r="G24" s="68" t="s">
        <v>1327</v>
      </c>
      <c r="H24" s="68">
        <v>2008</v>
      </c>
      <c r="I24" s="68" t="s">
        <v>1689</v>
      </c>
      <c r="J24" s="70">
        <v>73571.88</v>
      </c>
      <c r="K24" s="68" t="s">
        <v>8966</v>
      </c>
      <c r="L24" s="68" t="s">
        <v>1599</v>
      </c>
      <c r="M24" s="68" t="s">
        <v>1690</v>
      </c>
      <c r="N24" s="68" t="s">
        <v>1691</v>
      </c>
      <c r="O24" s="68" t="s">
        <v>1692</v>
      </c>
      <c r="P24" s="68" t="s">
        <v>1693</v>
      </c>
      <c r="Q24" s="74">
        <v>0.69000000000000006</v>
      </c>
      <c r="R24" s="74">
        <v>0</v>
      </c>
      <c r="S24" s="74">
        <v>1.55</v>
      </c>
      <c r="T24" s="74">
        <v>0</v>
      </c>
      <c r="U24" s="74">
        <f t="shared" si="0"/>
        <v>1.55</v>
      </c>
      <c r="V24" s="68">
        <v>40</v>
      </c>
      <c r="W24" s="70">
        <v>100</v>
      </c>
      <c r="X24" s="75" t="s">
        <v>1570</v>
      </c>
      <c r="Y24" s="68"/>
      <c r="Z24" s="68"/>
      <c r="AA24" s="68"/>
      <c r="AB24" s="68">
        <v>60</v>
      </c>
      <c r="AC24" s="68"/>
      <c r="AD24" s="68">
        <v>0</v>
      </c>
      <c r="AE24" s="68">
        <v>5</v>
      </c>
      <c r="AF24" s="68">
        <v>40</v>
      </c>
      <c r="AG24" s="68" t="s">
        <v>1595</v>
      </c>
      <c r="AH24" s="68" t="s">
        <v>1596</v>
      </c>
      <c r="AI24" s="68">
        <v>30</v>
      </c>
      <c r="AJ24" s="68"/>
      <c r="AK24" s="68"/>
      <c r="AL24" s="68"/>
      <c r="AM24" s="68" t="s">
        <v>1628</v>
      </c>
      <c r="AN24" s="68"/>
      <c r="AO24" s="68">
        <v>10</v>
      </c>
      <c r="AP24" s="68"/>
      <c r="AQ24" s="68"/>
      <c r="AR24" s="68"/>
      <c r="AS24" s="68"/>
      <c r="AT24" s="68"/>
      <c r="AU24" s="68"/>
      <c r="AV24" s="68"/>
      <c r="AW24" s="68"/>
      <c r="AX24" s="68"/>
      <c r="AY24" s="68"/>
      <c r="AZ24" s="68"/>
      <c r="BA24" s="68"/>
      <c r="BB24" s="68"/>
      <c r="BC24" s="68"/>
      <c r="BD24" s="68"/>
    </row>
    <row r="25" spans="1:56" s="76" customFormat="1" ht="60">
      <c r="A25" s="71">
        <v>103</v>
      </c>
      <c r="B25" s="68" t="s">
        <v>12806</v>
      </c>
      <c r="C25" s="68" t="s">
        <v>1694</v>
      </c>
      <c r="D25" s="73" t="s">
        <v>1695</v>
      </c>
      <c r="E25" s="68" t="s">
        <v>1696</v>
      </c>
      <c r="F25" s="68">
        <v>15639</v>
      </c>
      <c r="G25" s="68" t="s">
        <v>1697</v>
      </c>
      <c r="H25" s="68">
        <v>2010</v>
      </c>
      <c r="I25" s="68" t="s">
        <v>1698</v>
      </c>
      <c r="J25" s="70">
        <v>61587.06</v>
      </c>
      <c r="K25" s="68" t="s">
        <v>8966</v>
      </c>
      <c r="L25" s="68" t="s">
        <v>1699</v>
      </c>
      <c r="M25" s="68" t="s">
        <v>1700</v>
      </c>
      <c r="N25" s="68" t="s">
        <v>1701</v>
      </c>
      <c r="O25" s="68" t="s">
        <v>1702</v>
      </c>
      <c r="P25" s="68" t="s">
        <v>1703</v>
      </c>
      <c r="Q25" s="74">
        <v>4.17</v>
      </c>
      <c r="R25" s="74">
        <v>0</v>
      </c>
      <c r="S25" s="74">
        <v>1.3</v>
      </c>
      <c r="T25" s="74">
        <v>3.59</v>
      </c>
      <c r="U25" s="74">
        <f t="shared" si="0"/>
        <v>4.8899999999999997</v>
      </c>
      <c r="V25" s="68">
        <v>70</v>
      </c>
      <c r="W25" s="70">
        <v>100</v>
      </c>
      <c r="X25" s="75" t="s">
        <v>1570</v>
      </c>
      <c r="Y25" s="68">
        <v>1</v>
      </c>
      <c r="Z25" s="68">
        <v>8</v>
      </c>
      <c r="AA25" s="68">
        <v>1</v>
      </c>
      <c r="AB25" s="68">
        <v>66</v>
      </c>
      <c r="AC25" s="68"/>
      <c r="AD25" s="68">
        <v>35.9</v>
      </c>
      <c r="AE25" s="68">
        <v>5</v>
      </c>
      <c r="AF25" s="68">
        <v>70</v>
      </c>
      <c r="AG25" s="68"/>
      <c r="AH25" s="68" t="s">
        <v>1704</v>
      </c>
      <c r="AI25" s="68">
        <v>75</v>
      </c>
      <c r="AJ25" s="68"/>
      <c r="AK25" s="68" t="s">
        <v>1705</v>
      </c>
      <c r="AL25" s="68">
        <v>10</v>
      </c>
      <c r="AM25" s="68" t="s">
        <v>1663</v>
      </c>
      <c r="AN25" s="68" t="s">
        <v>1706</v>
      </c>
      <c r="AO25" s="68">
        <v>15</v>
      </c>
      <c r="AP25" s="68"/>
      <c r="AQ25" s="68"/>
      <c r="AR25" s="68"/>
      <c r="AS25" s="68"/>
      <c r="AT25" s="68"/>
      <c r="AU25" s="68"/>
      <c r="AV25" s="68"/>
      <c r="AW25" s="68"/>
      <c r="AX25" s="68"/>
      <c r="AY25" s="68"/>
      <c r="AZ25" s="68"/>
      <c r="BA25" s="68"/>
      <c r="BB25" s="68"/>
      <c r="BC25" s="68"/>
      <c r="BD25" s="68"/>
    </row>
    <row r="26" spans="1:56" s="76" customFormat="1" ht="70">
      <c r="A26" s="71">
        <v>103</v>
      </c>
      <c r="B26" s="68" t="s">
        <v>12806</v>
      </c>
      <c r="C26" s="68" t="s">
        <v>1560</v>
      </c>
      <c r="D26" s="73" t="s">
        <v>1561</v>
      </c>
      <c r="E26" s="68" t="s">
        <v>1562</v>
      </c>
      <c r="F26" s="68" t="s">
        <v>1707</v>
      </c>
      <c r="G26" s="68" t="s">
        <v>1708</v>
      </c>
      <c r="H26" s="68">
        <v>2010</v>
      </c>
      <c r="I26" s="68" t="s">
        <v>1709</v>
      </c>
      <c r="J26" s="70">
        <v>236342.83</v>
      </c>
      <c r="K26" s="68" t="s">
        <v>8966</v>
      </c>
      <c r="L26" s="68" t="s">
        <v>1710</v>
      </c>
      <c r="M26" s="68" t="s">
        <v>1711</v>
      </c>
      <c r="N26" s="68" t="s">
        <v>1712</v>
      </c>
      <c r="O26" s="68" t="s">
        <v>1713</v>
      </c>
      <c r="P26" s="68" t="s">
        <v>1714</v>
      </c>
      <c r="Q26" s="74">
        <v>7.2100000000000009</v>
      </c>
      <c r="R26" s="74">
        <v>0</v>
      </c>
      <c r="S26" s="74">
        <v>4.99</v>
      </c>
      <c r="T26" s="74">
        <v>4.99</v>
      </c>
      <c r="U26" s="74">
        <f t="shared" si="0"/>
        <v>9.98</v>
      </c>
      <c r="V26" s="68">
        <v>100</v>
      </c>
      <c r="W26" s="70">
        <v>100</v>
      </c>
      <c r="X26" s="75" t="s">
        <v>1570</v>
      </c>
      <c r="Y26" s="68">
        <v>3</v>
      </c>
      <c r="Z26" s="68">
        <v>2</v>
      </c>
      <c r="AA26" s="68">
        <v>3</v>
      </c>
      <c r="AB26" s="68">
        <v>4</v>
      </c>
      <c r="AC26" s="68"/>
      <c r="AD26" s="68">
        <v>49.900000000000006</v>
      </c>
      <c r="AE26" s="68">
        <v>5</v>
      </c>
      <c r="AF26" s="68">
        <v>100</v>
      </c>
      <c r="AG26" s="68" t="s">
        <v>1571</v>
      </c>
      <c r="AH26" s="68" t="s">
        <v>1572</v>
      </c>
      <c r="AI26" s="68">
        <v>49</v>
      </c>
      <c r="AJ26" s="68" t="s">
        <v>1715</v>
      </c>
      <c r="AK26" s="68" t="s">
        <v>1574</v>
      </c>
      <c r="AL26" s="68">
        <v>22</v>
      </c>
      <c r="AM26" s="68" t="s">
        <v>1575</v>
      </c>
      <c r="AN26" s="68" t="s">
        <v>1576</v>
      </c>
      <c r="AO26" s="68">
        <v>20</v>
      </c>
      <c r="AP26" s="68" t="s">
        <v>1577</v>
      </c>
      <c r="AQ26" s="68" t="s">
        <v>1578</v>
      </c>
      <c r="AR26" s="68">
        <v>1</v>
      </c>
      <c r="AS26" s="68"/>
      <c r="AT26" s="68"/>
      <c r="AU26" s="68"/>
      <c r="AV26" s="68" t="s">
        <v>1716</v>
      </c>
      <c r="AW26" s="68"/>
      <c r="AX26" s="68">
        <v>8</v>
      </c>
      <c r="AY26" s="68"/>
      <c r="AZ26" s="68"/>
      <c r="BA26" s="68"/>
      <c r="BB26" s="68"/>
      <c r="BC26" s="68"/>
      <c r="BD26" s="68"/>
    </row>
    <row r="27" spans="1:56" s="76" customFormat="1" ht="60">
      <c r="A27" s="71">
        <v>103</v>
      </c>
      <c r="B27" s="68" t="s">
        <v>12806</v>
      </c>
      <c r="C27" s="68" t="s">
        <v>1634</v>
      </c>
      <c r="D27" s="73" t="s">
        <v>1635</v>
      </c>
      <c r="E27" s="68" t="s">
        <v>1636</v>
      </c>
      <c r="F27" s="68">
        <v>14231</v>
      </c>
      <c r="G27" s="68" t="s">
        <v>1717</v>
      </c>
      <c r="H27" s="68">
        <v>2006</v>
      </c>
      <c r="I27" s="68" t="s">
        <v>1718</v>
      </c>
      <c r="J27" s="70">
        <v>410002</v>
      </c>
      <c r="K27" s="68" t="s">
        <v>257</v>
      </c>
      <c r="L27" s="68" t="s">
        <v>1599</v>
      </c>
      <c r="M27" s="68" t="s">
        <v>1600</v>
      </c>
      <c r="N27" s="68" t="s">
        <v>1719</v>
      </c>
      <c r="O27" s="68" t="s">
        <v>1720</v>
      </c>
      <c r="P27" s="68" t="s">
        <v>1721</v>
      </c>
      <c r="Q27" s="74">
        <v>7.9</v>
      </c>
      <c r="R27" s="74">
        <v>0</v>
      </c>
      <c r="S27" s="74">
        <v>8.66</v>
      </c>
      <c r="T27" s="74">
        <v>4.04</v>
      </c>
      <c r="U27" s="74">
        <f t="shared" si="0"/>
        <v>12.7</v>
      </c>
      <c r="V27" s="68">
        <v>100</v>
      </c>
      <c r="W27" s="70">
        <v>100</v>
      </c>
      <c r="X27" s="75" t="s">
        <v>1570</v>
      </c>
      <c r="Y27" s="68"/>
      <c r="Z27" s="68"/>
      <c r="AA27" s="68"/>
      <c r="AB27" s="68">
        <v>4</v>
      </c>
      <c r="AC27" s="68">
        <v>319</v>
      </c>
      <c r="AD27" s="68">
        <v>40.4</v>
      </c>
      <c r="AE27" s="68">
        <v>5</v>
      </c>
      <c r="AF27" s="68">
        <v>100</v>
      </c>
      <c r="AG27" s="68" t="s">
        <v>1571</v>
      </c>
      <c r="AH27" s="68" t="s">
        <v>1572</v>
      </c>
      <c r="AI27" s="68">
        <v>51</v>
      </c>
      <c r="AJ27" s="68" t="s">
        <v>1573</v>
      </c>
      <c r="AK27" s="68" t="s">
        <v>1574</v>
      </c>
      <c r="AL27" s="68">
        <v>35</v>
      </c>
      <c r="AM27" s="68" t="s">
        <v>1575</v>
      </c>
      <c r="AN27" s="68" t="s">
        <v>1576</v>
      </c>
      <c r="AO27" s="68">
        <v>11</v>
      </c>
      <c r="AP27" s="68" t="s">
        <v>1577</v>
      </c>
      <c r="AQ27" s="68" t="s">
        <v>1578</v>
      </c>
      <c r="AR27" s="68">
        <v>2</v>
      </c>
      <c r="AS27" s="68"/>
      <c r="AT27" s="68"/>
      <c r="AU27" s="68"/>
      <c r="AV27" s="68" t="s">
        <v>1716</v>
      </c>
      <c r="AW27" s="68"/>
      <c r="AX27" s="68">
        <v>1</v>
      </c>
      <c r="AY27" s="68"/>
      <c r="AZ27" s="68"/>
      <c r="BA27" s="68"/>
      <c r="BB27" s="68"/>
      <c r="BC27" s="68"/>
      <c r="BD27" s="68"/>
    </row>
    <row r="28" spans="1:56" s="76" customFormat="1" ht="160">
      <c r="A28" s="71">
        <v>103</v>
      </c>
      <c r="B28" s="68" t="s">
        <v>12806</v>
      </c>
      <c r="C28" s="68" t="s">
        <v>1669</v>
      </c>
      <c r="D28" s="73" t="s">
        <v>1575</v>
      </c>
      <c r="E28" s="68" t="s">
        <v>1722</v>
      </c>
      <c r="F28" s="79">
        <v>8790</v>
      </c>
      <c r="G28" s="68" t="s">
        <v>1723</v>
      </c>
      <c r="H28" s="68">
        <v>2005</v>
      </c>
      <c r="I28" s="68" t="s">
        <v>1724</v>
      </c>
      <c r="J28" s="70">
        <v>296384</v>
      </c>
      <c r="K28" s="68" t="s">
        <v>257</v>
      </c>
      <c r="L28" s="68" t="s">
        <v>1725</v>
      </c>
      <c r="M28" s="68" t="s">
        <v>1726</v>
      </c>
      <c r="N28" s="68" t="s">
        <v>1727</v>
      </c>
      <c r="O28" s="68" t="s">
        <v>1728</v>
      </c>
      <c r="P28" s="68" t="s">
        <v>1729</v>
      </c>
      <c r="Q28" s="74">
        <v>8.0499999999999989</v>
      </c>
      <c r="R28" s="74">
        <v>0</v>
      </c>
      <c r="S28" s="74">
        <v>6.26</v>
      </c>
      <c r="T28" s="74">
        <v>5.26</v>
      </c>
      <c r="U28" s="74">
        <f t="shared" si="0"/>
        <v>11.52</v>
      </c>
      <c r="V28" s="68">
        <v>100</v>
      </c>
      <c r="W28" s="70">
        <v>100</v>
      </c>
      <c r="X28" s="75" t="s">
        <v>1570</v>
      </c>
      <c r="Y28" s="68">
        <v>3</v>
      </c>
      <c r="Z28" s="68">
        <v>8</v>
      </c>
      <c r="AA28" s="68">
        <v>1</v>
      </c>
      <c r="AB28" s="68">
        <v>60</v>
      </c>
      <c r="AC28" s="68">
        <v>313</v>
      </c>
      <c r="AD28" s="68">
        <v>52.6</v>
      </c>
      <c r="AE28" s="68">
        <v>5</v>
      </c>
      <c r="AF28" s="68">
        <v>100</v>
      </c>
      <c r="AG28" s="68" t="s">
        <v>1575</v>
      </c>
      <c r="AH28" s="68" t="s">
        <v>1722</v>
      </c>
      <c r="AI28" s="68">
        <v>60</v>
      </c>
      <c r="AJ28" s="68" t="s">
        <v>1577</v>
      </c>
      <c r="AK28" s="68" t="s">
        <v>1730</v>
      </c>
      <c r="AL28" s="68">
        <v>30</v>
      </c>
      <c r="AM28" s="68" t="s">
        <v>1628</v>
      </c>
      <c r="AN28" s="68"/>
      <c r="AO28" s="68">
        <v>10</v>
      </c>
      <c r="AP28" s="68"/>
      <c r="AQ28" s="68"/>
      <c r="AR28" s="68"/>
      <c r="AS28" s="68"/>
      <c r="AT28" s="68"/>
      <c r="AU28" s="68"/>
      <c r="AV28" s="68"/>
      <c r="AW28" s="68"/>
      <c r="AX28" s="68"/>
      <c r="AY28" s="68"/>
      <c r="AZ28" s="68"/>
      <c r="BA28" s="68"/>
      <c r="BB28" s="68"/>
      <c r="BC28" s="68"/>
      <c r="BD28" s="68"/>
    </row>
    <row r="29" spans="1:56" s="76" customFormat="1" ht="70">
      <c r="A29" s="71">
        <v>103</v>
      </c>
      <c r="B29" s="68" t="s">
        <v>12806</v>
      </c>
      <c r="C29" s="68" t="s">
        <v>1731</v>
      </c>
      <c r="D29" s="73" t="s">
        <v>1575</v>
      </c>
      <c r="E29" s="68" t="s">
        <v>1732</v>
      </c>
      <c r="F29" s="80">
        <v>14115</v>
      </c>
      <c r="G29" s="68" t="s">
        <v>1733</v>
      </c>
      <c r="H29" s="68">
        <v>2010</v>
      </c>
      <c r="I29" s="68" t="s">
        <v>1734</v>
      </c>
      <c r="J29" s="70">
        <v>595000</v>
      </c>
      <c r="K29" s="68" t="s">
        <v>278</v>
      </c>
      <c r="L29" s="68" t="s">
        <v>1735</v>
      </c>
      <c r="M29" s="68" t="s">
        <v>1736</v>
      </c>
      <c r="N29" s="68" t="s">
        <v>1737</v>
      </c>
      <c r="O29" s="68" t="s">
        <v>1738</v>
      </c>
      <c r="P29" s="68" t="s">
        <v>1739</v>
      </c>
      <c r="Q29" s="74">
        <v>11.170000000000002</v>
      </c>
      <c r="R29" s="74">
        <v>0</v>
      </c>
      <c r="S29" s="74">
        <v>12.57</v>
      </c>
      <c r="T29" s="74">
        <v>5.57</v>
      </c>
      <c r="U29" s="74">
        <f t="shared" si="0"/>
        <v>18.14</v>
      </c>
      <c r="V29" s="68">
        <v>100</v>
      </c>
      <c r="W29" s="70">
        <v>100</v>
      </c>
      <c r="X29" s="75" t="s">
        <v>1740</v>
      </c>
      <c r="Y29" s="68">
        <v>3</v>
      </c>
      <c r="Z29" s="68">
        <v>5</v>
      </c>
      <c r="AA29" s="68">
        <v>1</v>
      </c>
      <c r="AB29" s="68">
        <v>4</v>
      </c>
      <c r="AC29" s="68">
        <v>119</v>
      </c>
      <c r="AD29" s="68">
        <v>55.7</v>
      </c>
      <c r="AE29" s="68">
        <v>5</v>
      </c>
      <c r="AF29" s="68">
        <v>100</v>
      </c>
      <c r="AG29" s="68" t="s">
        <v>1595</v>
      </c>
      <c r="AH29" s="68" t="s">
        <v>1741</v>
      </c>
      <c r="AI29" s="68">
        <v>7</v>
      </c>
      <c r="AJ29" s="68" t="s">
        <v>1575</v>
      </c>
      <c r="AK29" s="68" t="s">
        <v>1722</v>
      </c>
      <c r="AL29" s="68">
        <v>32</v>
      </c>
      <c r="AM29" s="68" t="s">
        <v>1577</v>
      </c>
      <c r="AN29" s="68" t="s">
        <v>1730</v>
      </c>
      <c r="AO29" s="68">
        <v>12</v>
      </c>
      <c r="AP29" s="68"/>
      <c r="AQ29" s="68" t="s">
        <v>1663</v>
      </c>
      <c r="AR29" s="68">
        <v>4</v>
      </c>
      <c r="AS29" s="81" t="s">
        <v>1742</v>
      </c>
      <c r="AT29" s="68" t="s">
        <v>1743</v>
      </c>
      <c r="AU29" s="68">
        <v>5</v>
      </c>
      <c r="AV29" s="68" t="s">
        <v>1744</v>
      </c>
      <c r="AW29" s="68" t="s">
        <v>1745</v>
      </c>
      <c r="AX29" s="68">
        <v>30</v>
      </c>
      <c r="AY29" s="68"/>
      <c r="AZ29" s="68" t="s">
        <v>1668</v>
      </c>
      <c r="BA29" s="68">
        <v>10</v>
      </c>
      <c r="BB29" s="68"/>
      <c r="BC29" s="68"/>
      <c r="BD29" s="68"/>
    </row>
    <row r="30" spans="1:56" s="76" customFormat="1" ht="90">
      <c r="A30" s="82"/>
      <c r="B30" s="68" t="s">
        <v>12806</v>
      </c>
      <c r="C30" s="68" t="s">
        <v>1594</v>
      </c>
      <c r="D30" s="73" t="s">
        <v>1595</v>
      </c>
      <c r="E30" s="68" t="s">
        <v>1746</v>
      </c>
      <c r="F30" s="68">
        <v>34349</v>
      </c>
      <c r="G30" s="68" t="s">
        <v>1747</v>
      </c>
      <c r="H30" s="68">
        <v>2016</v>
      </c>
      <c r="I30" s="68" t="s">
        <v>1748</v>
      </c>
      <c r="J30" s="70">
        <v>139142.16</v>
      </c>
      <c r="K30" s="68" t="s">
        <v>233</v>
      </c>
      <c r="L30" s="68" t="s">
        <v>1749</v>
      </c>
      <c r="M30" s="68" t="s">
        <v>1750</v>
      </c>
      <c r="N30" s="68" t="s">
        <v>1751</v>
      </c>
      <c r="O30" s="68" t="s">
        <v>1752</v>
      </c>
      <c r="P30" s="78" t="s">
        <v>1753</v>
      </c>
      <c r="Q30" s="74">
        <v>5</v>
      </c>
      <c r="R30" s="74">
        <v>0</v>
      </c>
      <c r="S30" s="74">
        <v>2.94</v>
      </c>
      <c r="T30" s="74">
        <v>3.69</v>
      </c>
      <c r="U30" s="74">
        <f t="shared" si="0"/>
        <v>6.63</v>
      </c>
      <c r="V30" s="68">
        <v>100</v>
      </c>
      <c r="W30" s="70">
        <v>100</v>
      </c>
      <c r="X30" s="75" t="s">
        <v>1570</v>
      </c>
      <c r="Y30" s="68">
        <v>3</v>
      </c>
      <c r="Z30" s="68">
        <v>11</v>
      </c>
      <c r="AA30" s="68">
        <v>6</v>
      </c>
      <c r="AB30" s="68">
        <v>44</v>
      </c>
      <c r="AC30" s="68">
        <v>72</v>
      </c>
      <c r="AD30" s="68">
        <v>36.9</v>
      </c>
      <c r="AE30" s="68">
        <v>5</v>
      </c>
      <c r="AF30" s="68">
        <v>100</v>
      </c>
      <c r="AG30" s="68" t="s">
        <v>1595</v>
      </c>
      <c r="AH30" s="68" t="s">
        <v>1596</v>
      </c>
      <c r="AI30" s="68">
        <v>80</v>
      </c>
      <c r="AJ30" s="68" t="s">
        <v>1635</v>
      </c>
      <c r="AK30" s="68" t="s">
        <v>1636</v>
      </c>
      <c r="AL30" s="68">
        <v>20</v>
      </c>
      <c r="AM30" s="68"/>
      <c r="AN30" s="68"/>
      <c r="AO30" s="68"/>
      <c r="AP30" s="68"/>
      <c r="AQ30" s="68"/>
      <c r="AR30" s="68"/>
      <c r="AS30" s="68"/>
      <c r="AT30" s="68"/>
      <c r="AU30" s="68"/>
      <c r="AV30" s="68"/>
      <c r="AW30" s="68"/>
      <c r="AX30" s="68"/>
      <c r="AY30" s="68"/>
      <c r="AZ30" s="68"/>
      <c r="BA30" s="68"/>
      <c r="BB30" s="68"/>
      <c r="BC30" s="68"/>
      <c r="BD30" s="68"/>
    </row>
    <row r="31" spans="1:56" s="76" customFormat="1" ht="120">
      <c r="A31" s="71">
        <v>103</v>
      </c>
      <c r="B31" s="68" t="s">
        <v>12806</v>
      </c>
      <c r="C31" s="68" t="s">
        <v>1580</v>
      </c>
      <c r="D31" s="73" t="s">
        <v>1581</v>
      </c>
      <c r="E31" s="68" t="s">
        <v>1754</v>
      </c>
      <c r="F31" s="68">
        <v>15669</v>
      </c>
      <c r="G31" s="68" t="s">
        <v>1755</v>
      </c>
      <c r="H31" s="68">
        <v>2016</v>
      </c>
      <c r="I31" s="68" t="s">
        <v>1756</v>
      </c>
      <c r="J31" s="70">
        <v>97743.84</v>
      </c>
      <c r="K31" s="68" t="s">
        <v>233</v>
      </c>
      <c r="L31" s="68" t="s">
        <v>1618</v>
      </c>
      <c r="M31" s="68" t="s">
        <v>1619</v>
      </c>
      <c r="N31" s="68" t="s">
        <v>1757</v>
      </c>
      <c r="O31" s="68" t="s">
        <v>1758</v>
      </c>
      <c r="P31" s="78" t="s">
        <v>1759</v>
      </c>
      <c r="Q31" s="74">
        <v>5.15</v>
      </c>
      <c r="R31" s="74">
        <v>0</v>
      </c>
      <c r="S31" s="74">
        <v>2.06</v>
      </c>
      <c r="T31" s="74">
        <v>4.24</v>
      </c>
      <c r="U31" s="74">
        <f t="shared" si="0"/>
        <v>6.3000000000000007</v>
      </c>
      <c r="V31" s="68">
        <v>100</v>
      </c>
      <c r="W31" s="70">
        <v>100</v>
      </c>
      <c r="X31" s="75" t="s">
        <v>1570</v>
      </c>
      <c r="Y31" s="68">
        <v>3</v>
      </c>
      <c r="Z31" s="68">
        <v>12</v>
      </c>
      <c r="AA31" s="68">
        <v>3</v>
      </c>
      <c r="AB31" s="68">
        <v>60</v>
      </c>
      <c r="AC31" s="68"/>
      <c r="AD31" s="68">
        <v>42.4</v>
      </c>
      <c r="AE31" s="68">
        <v>5</v>
      </c>
      <c r="AF31" s="68">
        <v>100</v>
      </c>
      <c r="AG31" s="68" t="s">
        <v>1581</v>
      </c>
      <c r="AH31" s="68" t="s">
        <v>1612</v>
      </c>
      <c r="AI31" s="68">
        <v>100</v>
      </c>
      <c r="AJ31" s="68"/>
      <c r="AK31" s="68"/>
      <c r="AL31" s="68"/>
      <c r="AM31" s="68"/>
      <c r="AN31" s="68"/>
      <c r="AO31" s="68"/>
      <c r="AP31" s="68"/>
      <c r="AQ31" s="68"/>
      <c r="AR31" s="68"/>
      <c r="AS31" s="68"/>
      <c r="AT31" s="68"/>
      <c r="AU31" s="68"/>
      <c r="AV31" s="68"/>
      <c r="AW31" s="68"/>
      <c r="AX31" s="68"/>
      <c r="AY31" s="68"/>
      <c r="AZ31" s="68"/>
      <c r="BA31" s="68"/>
      <c r="BB31" s="68"/>
      <c r="BC31" s="68"/>
      <c r="BD31" s="68"/>
    </row>
    <row r="32" spans="1:56" s="76" customFormat="1" ht="60">
      <c r="A32" s="71">
        <v>103</v>
      </c>
      <c r="B32" s="68" t="s">
        <v>12806</v>
      </c>
      <c r="C32" s="78" t="s">
        <v>1694</v>
      </c>
      <c r="D32" s="73" t="s">
        <v>1571</v>
      </c>
      <c r="E32" s="68" t="s">
        <v>1760</v>
      </c>
      <c r="F32" s="68">
        <v>15640</v>
      </c>
      <c r="G32" s="68" t="s">
        <v>1761</v>
      </c>
      <c r="H32" s="68">
        <v>2016</v>
      </c>
      <c r="I32" s="68" t="s">
        <v>1762</v>
      </c>
      <c r="J32" s="70">
        <v>161871.13</v>
      </c>
      <c r="K32" s="68" t="s">
        <v>233</v>
      </c>
      <c r="L32" s="68" t="s">
        <v>1699</v>
      </c>
      <c r="M32" s="68" t="s">
        <v>1700</v>
      </c>
      <c r="N32" s="83" t="s">
        <v>1763</v>
      </c>
      <c r="O32" s="83" t="s">
        <v>1764</v>
      </c>
      <c r="P32" s="78" t="s">
        <v>1765</v>
      </c>
      <c r="Q32" s="74">
        <v>5.23</v>
      </c>
      <c r="R32" s="74">
        <v>0</v>
      </c>
      <c r="S32" s="74">
        <v>3.42</v>
      </c>
      <c r="T32" s="74">
        <v>3.71</v>
      </c>
      <c r="U32" s="74">
        <f t="shared" si="0"/>
        <v>7.13</v>
      </c>
      <c r="V32" s="68">
        <v>100</v>
      </c>
      <c r="W32" s="70">
        <v>100</v>
      </c>
      <c r="X32" s="75" t="s">
        <v>1570</v>
      </c>
      <c r="Y32" s="68">
        <v>3</v>
      </c>
      <c r="Z32" s="68">
        <v>4</v>
      </c>
      <c r="AA32" s="68">
        <v>1</v>
      </c>
      <c r="AB32" s="68">
        <v>4</v>
      </c>
      <c r="AC32" s="68"/>
      <c r="AD32" s="68">
        <v>37.1</v>
      </c>
      <c r="AE32" s="68">
        <v>5</v>
      </c>
      <c r="AF32" s="68">
        <v>100</v>
      </c>
      <c r="AG32" s="68" t="s">
        <v>1766</v>
      </c>
      <c r="AH32" s="68" t="s">
        <v>1767</v>
      </c>
      <c r="AI32" s="68">
        <v>25</v>
      </c>
      <c r="AJ32" s="68" t="s">
        <v>1695</v>
      </c>
      <c r="AK32" s="68" t="s">
        <v>1768</v>
      </c>
      <c r="AL32" s="68">
        <v>40</v>
      </c>
      <c r="AM32" s="68" t="s">
        <v>1769</v>
      </c>
      <c r="AN32" s="68" t="s">
        <v>1770</v>
      </c>
      <c r="AO32" s="68">
        <v>20</v>
      </c>
      <c r="AP32" s="68"/>
      <c r="AQ32" s="68"/>
      <c r="AR32" s="68"/>
      <c r="AS32" s="68"/>
      <c r="AT32" s="68"/>
      <c r="AU32" s="68"/>
      <c r="AV32" s="68" t="s">
        <v>1663</v>
      </c>
      <c r="AW32" s="68"/>
      <c r="AX32" s="68">
        <v>15</v>
      </c>
      <c r="AY32" s="68"/>
      <c r="AZ32" s="68"/>
      <c r="BA32" s="68"/>
      <c r="BB32" s="68"/>
      <c r="BC32" s="68"/>
      <c r="BD32" s="68"/>
    </row>
    <row r="33" spans="1:56" s="76" customFormat="1" ht="60">
      <c r="A33" s="71">
        <v>103</v>
      </c>
      <c r="B33" s="68" t="s">
        <v>12806</v>
      </c>
      <c r="C33" s="68" t="s">
        <v>1560</v>
      </c>
      <c r="D33" s="73" t="s">
        <v>1715</v>
      </c>
      <c r="E33" s="68" t="s">
        <v>1771</v>
      </c>
      <c r="F33" s="68" t="s">
        <v>1772</v>
      </c>
      <c r="G33" s="68" t="s">
        <v>1773</v>
      </c>
      <c r="H33" s="68">
        <v>2016</v>
      </c>
      <c r="I33" s="68" t="s">
        <v>1774</v>
      </c>
      <c r="J33" s="70">
        <v>46024.31</v>
      </c>
      <c r="K33" s="68" t="s">
        <v>233</v>
      </c>
      <c r="L33" s="68" t="s">
        <v>1775</v>
      </c>
      <c r="M33" s="68" t="s">
        <v>1776</v>
      </c>
      <c r="N33" s="68" t="s">
        <v>1777</v>
      </c>
      <c r="O33" s="68" t="s">
        <v>1778</v>
      </c>
      <c r="P33" s="78" t="s">
        <v>1779</v>
      </c>
      <c r="Q33" s="74">
        <v>5.08</v>
      </c>
      <c r="R33" s="74">
        <v>0</v>
      </c>
      <c r="S33" s="74">
        <v>0.97</v>
      </c>
      <c r="T33" s="74">
        <v>4.6500000000000004</v>
      </c>
      <c r="U33" s="74">
        <f t="shared" si="0"/>
        <v>5.62</v>
      </c>
      <c r="V33" s="68">
        <v>100</v>
      </c>
      <c r="W33" s="70">
        <v>100</v>
      </c>
      <c r="X33" s="75" t="s">
        <v>1780</v>
      </c>
      <c r="Y33" s="68">
        <v>3</v>
      </c>
      <c r="Z33" s="68">
        <v>11</v>
      </c>
      <c r="AA33" s="68">
        <v>4</v>
      </c>
      <c r="AB33" s="68">
        <v>4</v>
      </c>
      <c r="AC33" s="68">
        <v>52</v>
      </c>
      <c r="AD33" s="68">
        <v>46.5</v>
      </c>
      <c r="AE33" s="68">
        <v>5</v>
      </c>
      <c r="AF33" s="68">
        <v>100</v>
      </c>
      <c r="AG33" s="68" t="s">
        <v>1715</v>
      </c>
      <c r="AH33" s="68" t="s">
        <v>1771</v>
      </c>
      <c r="AI33" s="68">
        <v>8</v>
      </c>
      <c r="AJ33" s="68" t="s">
        <v>1575</v>
      </c>
      <c r="AK33" s="68" t="s">
        <v>1722</v>
      </c>
      <c r="AL33" s="68">
        <v>63</v>
      </c>
      <c r="AM33" s="68" t="s">
        <v>1571</v>
      </c>
      <c r="AN33" s="68" t="s">
        <v>1562</v>
      </c>
      <c r="AO33" s="68">
        <v>8</v>
      </c>
      <c r="AP33" s="68" t="s">
        <v>1577</v>
      </c>
      <c r="AQ33" s="68" t="s">
        <v>1730</v>
      </c>
      <c r="AR33" s="68">
        <v>8</v>
      </c>
      <c r="AS33" s="68" t="s">
        <v>1595</v>
      </c>
      <c r="AT33" s="68" t="s">
        <v>1741</v>
      </c>
      <c r="AU33" s="68">
        <v>3</v>
      </c>
      <c r="AV33" s="68" t="s">
        <v>1628</v>
      </c>
      <c r="AW33" s="68"/>
      <c r="AX33" s="68">
        <v>9</v>
      </c>
      <c r="AY33" s="68" t="s">
        <v>1781</v>
      </c>
      <c r="AZ33" s="68"/>
      <c r="BA33" s="68">
        <v>1</v>
      </c>
      <c r="BB33" s="68"/>
      <c r="BC33" s="68"/>
      <c r="BD33" s="68"/>
    </row>
    <row r="34" spans="1:56" s="76" customFormat="1" ht="120">
      <c r="A34" s="71">
        <v>103</v>
      </c>
      <c r="B34" s="68" t="s">
        <v>12806</v>
      </c>
      <c r="C34" s="84">
        <v>5</v>
      </c>
      <c r="D34" s="73" t="s">
        <v>1571</v>
      </c>
      <c r="E34" s="68" t="s">
        <v>1782</v>
      </c>
      <c r="F34" s="68">
        <v>23575</v>
      </c>
      <c r="G34" s="68" t="s">
        <v>1783</v>
      </c>
      <c r="H34" s="68">
        <v>2018</v>
      </c>
      <c r="I34" s="68" t="s">
        <v>1784</v>
      </c>
      <c r="J34" s="70">
        <v>175199.9</v>
      </c>
      <c r="K34" s="68" t="s">
        <v>351</v>
      </c>
      <c r="L34" s="68" t="s">
        <v>1618</v>
      </c>
      <c r="M34" s="68" t="s">
        <v>1619</v>
      </c>
      <c r="N34" s="68" t="s">
        <v>1785</v>
      </c>
      <c r="O34" s="68" t="s">
        <v>1786</v>
      </c>
      <c r="P34" s="78" t="s">
        <v>1787</v>
      </c>
      <c r="Q34" s="74">
        <v>11.863</v>
      </c>
      <c r="R34" s="74">
        <v>20.61</v>
      </c>
      <c r="S34" s="74">
        <v>3.7</v>
      </c>
      <c r="T34" s="74">
        <v>4.03</v>
      </c>
      <c r="U34" s="74">
        <f t="shared" si="0"/>
        <v>28.34</v>
      </c>
      <c r="V34" s="68">
        <v>100</v>
      </c>
      <c r="W34" s="70">
        <v>100</v>
      </c>
      <c r="X34" s="75" t="s">
        <v>1788</v>
      </c>
      <c r="Y34" s="68">
        <v>3</v>
      </c>
      <c r="Z34" s="68">
        <v>12</v>
      </c>
      <c r="AA34" s="68">
        <v>1</v>
      </c>
      <c r="AB34" s="68">
        <v>4</v>
      </c>
      <c r="AC34" s="68">
        <v>39</v>
      </c>
      <c r="AD34" s="68">
        <v>40.299999999999997</v>
      </c>
      <c r="AE34" s="68">
        <v>5</v>
      </c>
      <c r="AF34" s="68">
        <v>100</v>
      </c>
      <c r="AG34" s="68" t="s">
        <v>1789</v>
      </c>
      <c r="AH34" s="68" t="s">
        <v>1790</v>
      </c>
      <c r="AI34" s="68">
        <v>30</v>
      </c>
      <c r="AJ34" s="68" t="s">
        <v>1769</v>
      </c>
      <c r="AK34" s="68" t="s">
        <v>1770</v>
      </c>
      <c r="AL34" s="68">
        <v>5</v>
      </c>
      <c r="AM34" s="68" t="s">
        <v>1695</v>
      </c>
      <c r="AN34" s="68" t="s">
        <v>1791</v>
      </c>
      <c r="AO34" s="68">
        <v>10</v>
      </c>
      <c r="AP34" s="68" t="s">
        <v>1766</v>
      </c>
      <c r="AQ34" s="68" t="s">
        <v>1792</v>
      </c>
      <c r="AR34" s="68">
        <v>15</v>
      </c>
      <c r="AS34" s="68" t="s">
        <v>1715</v>
      </c>
      <c r="AT34" s="68" t="s">
        <v>1793</v>
      </c>
      <c r="AU34" s="68">
        <v>10</v>
      </c>
      <c r="AV34" s="68" t="s">
        <v>1663</v>
      </c>
      <c r="AW34" s="68" t="s">
        <v>1794</v>
      </c>
      <c r="AX34" s="68">
        <v>20</v>
      </c>
      <c r="AY34" s="68" t="s">
        <v>1795</v>
      </c>
      <c r="AZ34" s="68"/>
      <c r="BA34" s="68">
        <v>10</v>
      </c>
      <c r="BB34" s="68"/>
      <c r="BC34" s="68"/>
      <c r="BD34" s="68"/>
    </row>
    <row r="35" spans="1:56" s="76" customFormat="1" ht="80">
      <c r="A35" s="71">
        <v>103</v>
      </c>
      <c r="B35" s="68" t="s">
        <v>12806</v>
      </c>
      <c r="C35" s="68" t="s">
        <v>1580</v>
      </c>
      <c r="D35" s="73" t="s">
        <v>1581</v>
      </c>
      <c r="E35" s="68" t="s">
        <v>1604</v>
      </c>
      <c r="F35" s="68">
        <v>21418</v>
      </c>
      <c r="G35" s="68" t="s">
        <v>12809</v>
      </c>
      <c r="H35" s="68">
        <v>2018</v>
      </c>
      <c r="I35" s="68" t="s">
        <v>12810</v>
      </c>
      <c r="J35" s="70">
        <v>71187.58</v>
      </c>
      <c r="K35" s="68" t="s">
        <v>11394</v>
      </c>
      <c r="L35" s="68" t="s">
        <v>1607</v>
      </c>
      <c r="M35" s="68" t="s">
        <v>1608</v>
      </c>
      <c r="N35" s="68" t="s">
        <v>1796</v>
      </c>
      <c r="O35" s="68" t="s">
        <v>1797</v>
      </c>
      <c r="P35" s="78" t="s">
        <v>1798</v>
      </c>
      <c r="Q35" s="74">
        <v>5.38</v>
      </c>
      <c r="R35" s="74">
        <v>8.3800000000000008</v>
      </c>
      <c r="S35" s="74">
        <v>1.5</v>
      </c>
      <c r="T35" s="74">
        <v>4.71</v>
      </c>
      <c r="U35" s="74">
        <f t="shared" si="0"/>
        <v>14.59</v>
      </c>
      <c r="V35" s="68">
        <v>100</v>
      </c>
      <c r="W35" s="74">
        <v>100</v>
      </c>
      <c r="X35" s="75" t="s">
        <v>1799</v>
      </c>
      <c r="Y35" s="68">
        <v>3</v>
      </c>
      <c r="Z35" s="68">
        <v>12</v>
      </c>
      <c r="AA35" s="68">
        <v>2</v>
      </c>
      <c r="AB35" s="68">
        <v>60</v>
      </c>
      <c r="AC35" s="68">
        <v>28</v>
      </c>
      <c r="AD35" s="68">
        <v>47.1</v>
      </c>
      <c r="AE35" s="68">
        <v>5</v>
      </c>
      <c r="AF35" s="68">
        <v>100</v>
      </c>
      <c r="AG35" s="68" t="s">
        <v>1581</v>
      </c>
      <c r="AH35" s="68" t="s">
        <v>1612</v>
      </c>
      <c r="AI35" s="68">
        <v>100</v>
      </c>
      <c r="AJ35" s="68"/>
      <c r="AK35" s="68"/>
      <c r="AL35" s="68"/>
      <c r="AM35" s="68"/>
      <c r="AN35" s="68"/>
      <c r="AO35" s="68"/>
      <c r="AP35" s="68"/>
      <c r="AQ35" s="68"/>
      <c r="AR35" s="68"/>
      <c r="AS35" s="68"/>
      <c r="AT35" s="68"/>
      <c r="AU35" s="68"/>
      <c r="AV35" s="68"/>
      <c r="AW35" s="68"/>
      <c r="AX35" s="68"/>
      <c r="AY35" s="68"/>
      <c r="AZ35" s="68"/>
      <c r="BA35" s="68"/>
      <c r="BB35" s="68"/>
      <c r="BC35" s="68"/>
      <c r="BD35" s="68"/>
    </row>
    <row r="36" spans="1:56" s="76" customFormat="1" ht="70">
      <c r="A36" s="71">
        <v>103</v>
      </c>
      <c r="B36" s="68" t="s">
        <v>12806</v>
      </c>
      <c r="C36" s="84">
        <v>8</v>
      </c>
      <c r="D36" s="73" t="s">
        <v>1577</v>
      </c>
      <c r="E36" s="68" t="s">
        <v>1670</v>
      </c>
      <c r="F36" s="68">
        <v>16256</v>
      </c>
      <c r="G36" s="83" t="s">
        <v>1800</v>
      </c>
      <c r="H36" s="68">
        <v>2018</v>
      </c>
      <c r="I36" s="83" t="s">
        <v>1801</v>
      </c>
      <c r="J36" s="70">
        <v>297834.08</v>
      </c>
      <c r="K36" s="68" t="s">
        <v>351</v>
      </c>
      <c r="L36" s="68" t="s">
        <v>1599</v>
      </c>
      <c r="M36" s="68" t="s">
        <v>1600</v>
      </c>
      <c r="N36" s="83" t="s">
        <v>1802</v>
      </c>
      <c r="O36" s="83" t="s">
        <v>1803</v>
      </c>
      <c r="P36" s="85">
        <v>15928</v>
      </c>
      <c r="Q36" s="74">
        <v>10.836</v>
      </c>
      <c r="R36" s="74">
        <v>35.06</v>
      </c>
      <c r="S36" s="74">
        <v>6.29</v>
      </c>
      <c r="T36" s="74">
        <v>4.53</v>
      </c>
      <c r="U36" s="74">
        <f t="shared" si="0"/>
        <v>45.88</v>
      </c>
      <c r="V36" s="68">
        <v>100</v>
      </c>
      <c r="W36" s="74">
        <v>100</v>
      </c>
      <c r="X36" s="75" t="s">
        <v>1804</v>
      </c>
      <c r="Y36" s="68">
        <v>3</v>
      </c>
      <c r="Z36" s="68">
        <v>2</v>
      </c>
      <c r="AA36" s="68">
        <v>3</v>
      </c>
      <c r="AB36" s="68">
        <v>44</v>
      </c>
      <c r="AC36" s="68">
        <v>101</v>
      </c>
      <c r="AD36" s="68">
        <v>45.300000000000004</v>
      </c>
      <c r="AE36" s="68">
        <v>5</v>
      </c>
      <c r="AF36" s="68">
        <v>100</v>
      </c>
      <c r="AG36" s="68" t="s">
        <v>1577</v>
      </c>
      <c r="AH36" s="68" t="s">
        <v>1805</v>
      </c>
      <c r="AI36" s="68">
        <v>90</v>
      </c>
      <c r="AJ36" s="68" t="s">
        <v>1806</v>
      </c>
      <c r="AK36" s="68" t="s">
        <v>1807</v>
      </c>
      <c r="AL36" s="68">
        <v>5</v>
      </c>
      <c r="AM36" s="68" t="s">
        <v>1663</v>
      </c>
      <c r="AN36" s="68"/>
      <c r="AO36" s="68">
        <v>5</v>
      </c>
      <c r="AP36" s="68"/>
      <c r="AQ36" s="68"/>
      <c r="AR36" s="68"/>
      <c r="AS36" s="68"/>
      <c r="AT36" s="68"/>
      <c r="AU36" s="68"/>
      <c r="AV36" s="68"/>
      <c r="AW36" s="68"/>
      <c r="AX36" s="68"/>
      <c r="AY36" s="68"/>
      <c r="AZ36" s="68"/>
      <c r="BA36" s="68"/>
      <c r="BB36" s="68"/>
      <c r="BC36" s="68"/>
      <c r="BD36" s="68"/>
    </row>
    <row r="37" spans="1:56" s="76" customFormat="1" ht="70">
      <c r="A37" s="71">
        <v>103</v>
      </c>
      <c r="B37" s="68" t="s">
        <v>12806</v>
      </c>
      <c r="C37" s="84">
        <v>9</v>
      </c>
      <c r="D37" s="73" t="s">
        <v>1635</v>
      </c>
      <c r="E37" s="68" t="s">
        <v>1636</v>
      </c>
      <c r="F37" s="68">
        <v>14231</v>
      </c>
      <c r="G37" s="83" t="s">
        <v>1808</v>
      </c>
      <c r="H37" s="68">
        <v>2020</v>
      </c>
      <c r="I37" s="68" t="s">
        <v>1809</v>
      </c>
      <c r="J37" s="70">
        <v>193506.93</v>
      </c>
      <c r="K37" s="68" t="s">
        <v>343</v>
      </c>
      <c r="L37" s="68" t="s">
        <v>1599</v>
      </c>
      <c r="M37" s="68" t="s">
        <v>1600</v>
      </c>
      <c r="N37" s="68" t="s">
        <v>1719</v>
      </c>
      <c r="O37" s="68" t="s">
        <v>1720</v>
      </c>
      <c r="P37" s="85">
        <v>16614</v>
      </c>
      <c r="Q37" s="74">
        <v>5.8599999999999994</v>
      </c>
      <c r="R37" s="74">
        <v>22.81</v>
      </c>
      <c r="S37" s="74">
        <v>4.09</v>
      </c>
      <c r="T37" s="74">
        <v>4.04</v>
      </c>
      <c r="U37" s="74">
        <f t="shared" si="0"/>
        <v>30.939999999999998</v>
      </c>
      <c r="V37" s="68">
        <v>100</v>
      </c>
      <c r="W37" s="74">
        <v>60</v>
      </c>
      <c r="X37" s="75" t="s">
        <v>1810</v>
      </c>
      <c r="Y37" s="68">
        <v>3</v>
      </c>
      <c r="Z37" s="68">
        <v>11</v>
      </c>
      <c r="AA37" s="68">
        <v>5</v>
      </c>
      <c r="AB37" s="68">
        <v>4</v>
      </c>
      <c r="AC37" s="68">
        <v>48</v>
      </c>
      <c r="AD37" s="68">
        <v>40.4</v>
      </c>
      <c r="AE37" s="68">
        <v>5</v>
      </c>
      <c r="AF37" s="68">
        <v>100</v>
      </c>
      <c r="AG37" s="68"/>
      <c r="AH37" s="68" t="s">
        <v>1635</v>
      </c>
      <c r="AI37" s="68">
        <v>100</v>
      </c>
      <c r="AJ37" s="68"/>
      <c r="AK37" s="68"/>
      <c r="AL37" s="68"/>
      <c r="AM37" s="68"/>
      <c r="AN37" s="68"/>
      <c r="AO37" s="68"/>
      <c r="AP37" s="68"/>
      <c r="AQ37" s="68"/>
      <c r="AR37" s="68"/>
      <c r="AS37" s="68"/>
      <c r="AT37" s="68"/>
      <c r="AU37" s="68"/>
      <c r="AV37" s="68"/>
      <c r="AW37" s="68"/>
      <c r="AX37" s="68"/>
      <c r="AY37" s="68"/>
      <c r="AZ37" s="68"/>
      <c r="BA37" s="68"/>
      <c r="BB37" s="68"/>
      <c r="BC37" s="68"/>
      <c r="BD37" s="68"/>
    </row>
    <row r="38" spans="1:56" s="76" customFormat="1" ht="70">
      <c r="A38" s="71">
        <v>103</v>
      </c>
      <c r="B38" s="68" t="s">
        <v>12806</v>
      </c>
      <c r="C38" s="84">
        <v>1</v>
      </c>
      <c r="D38" s="73" t="s">
        <v>1571</v>
      </c>
      <c r="E38" s="68" t="s">
        <v>1562</v>
      </c>
      <c r="F38" s="68" t="s">
        <v>1707</v>
      </c>
      <c r="G38" s="83" t="s">
        <v>1811</v>
      </c>
      <c r="H38" s="68">
        <v>2021</v>
      </c>
      <c r="I38" s="68" t="s">
        <v>1812</v>
      </c>
      <c r="J38" s="70">
        <v>847840</v>
      </c>
      <c r="K38" s="68" t="s">
        <v>1813</v>
      </c>
      <c r="L38" s="68" t="s">
        <v>1814</v>
      </c>
      <c r="M38" s="68" t="s">
        <v>1566</v>
      </c>
      <c r="N38" s="68" t="s">
        <v>1567</v>
      </c>
      <c r="O38" s="68" t="s">
        <v>1568</v>
      </c>
      <c r="P38" s="85">
        <v>16806</v>
      </c>
      <c r="Q38" s="74">
        <v>16.959999999999994</v>
      </c>
      <c r="R38" s="74">
        <v>99.75</v>
      </c>
      <c r="S38" s="74">
        <v>17.91</v>
      </c>
      <c r="T38" s="74">
        <v>4.99</v>
      </c>
      <c r="U38" s="74">
        <f t="shared" si="0"/>
        <v>122.64999999999999</v>
      </c>
      <c r="V38" s="68">
        <v>109</v>
      </c>
      <c r="W38" s="74">
        <v>43.33</v>
      </c>
      <c r="X38" s="75" t="s">
        <v>1815</v>
      </c>
      <c r="Y38" s="68">
        <v>3</v>
      </c>
      <c r="Z38" s="68">
        <v>1</v>
      </c>
      <c r="AA38" s="68">
        <v>3</v>
      </c>
      <c r="AB38" s="68">
        <v>4</v>
      </c>
      <c r="AC38" s="68">
        <v>5</v>
      </c>
      <c r="AD38" s="68">
        <v>49.900000000000006</v>
      </c>
      <c r="AE38" s="68">
        <v>5</v>
      </c>
      <c r="AF38" s="68">
        <v>170</v>
      </c>
      <c r="AG38" s="68" t="s">
        <v>1571</v>
      </c>
      <c r="AH38" s="68" t="s">
        <v>1572</v>
      </c>
      <c r="AI38" s="68">
        <v>58</v>
      </c>
      <c r="AJ38" s="68" t="s">
        <v>1573</v>
      </c>
      <c r="AK38" s="68" t="s">
        <v>1574</v>
      </c>
      <c r="AL38" s="68">
        <v>17</v>
      </c>
      <c r="AM38" s="68" t="s">
        <v>1575</v>
      </c>
      <c r="AN38" s="68" t="s">
        <v>1576</v>
      </c>
      <c r="AO38" s="68">
        <v>11</v>
      </c>
      <c r="AP38" s="68" t="s">
        <v>1577</v>
      </c>
      <c r="AQ38" s="68" t="s">
        <v>1578</v>
      </c>
      <c r="AR38" s="68">
        <v>12</v>
      </c>
      <c r="AS38" s="68"/>
      <c r="AT38" s="68"/>
      <c r="AU38" s="68"/>
      <c r="AV38" s="68" t="s">
        <v>1579</v>
      </c>
      <c r="AW38" s="68"/>
      <c r="AX38" s="68">
        <v>2</v>
      </c>
      <c r="AY38" s="68"/>
      <c r="AZ38" s="68"/>
      <c r="BA38" s="68"/>
      <c r="BB38" s="68"/>
      <c r="BC38" s="68"/>
      <c r="BD38" s="68"/>
    </row>
    <row r="39" spans="1:56" s="76" customFormat="1" ht="100">
      <c r="A39" s="71">
        <v>103</v>
      </c>
      <c r="B39" s="68" t="s">
        <v>12806</v>
      </c>
      <c r="C39" s="84">
        <v>9</v>
      </c>
      <c r="D39" s="73" t="s">
        <v>1635</v>
      </c>
      <c r="E39" s="68" t="s">
        <v>1816</v>
      </c>
      <c r="F39" s="68">
        <v>15670</v>
      </c>
      <c r="G39" s="83" t="s">
        <v>1817</v>
      </c>
      <c r="H39" s="68">
        <v>2021</v>
      </c>
      <c r="I39" s="68" t="s">
        <v>1818</v>
      </c>
      <c r="J39" s="70">
        <v>153903.54999999999</v>
      </c>
      <c r="K39" s="68" t="s">
        <v>1813</v>
      </c>
      <c r="L39" s="68" t="s">
        <v>1819</v>
      </c>
      <c r="M39" s="68" t="s">
        <v>1820</v>
      </c>
      <c r="N39" s="68" t="s">
        <v>1821</v>
      </c>
      <c r="O39" s="68" t="s">
        <v>1822</v>
      </c>
      <c r="P39" s="83" t="s">
        <v>1823</v>
      </c>
      <c r="Q39" s="74">
        <v>7.351</v>
      </c>
      <c r="R39" s="74">
        <v>18.11</v>
      </c>
      <c r="S39" s="74">
        <v>3.25</v>
      </c>
      <c r="T39" s="74">
        <v>4.09</v>
      </c>
      <c r="U39" s="74">
        <f t="shared" si="0"/>
        <v>25.45</v>
      </c>
      <c r="V39" s="68">
        <v>100</v>
      </c>
      <c r="W39" s="74">
        <v>48.33</v>
      </c>
      <c r="X39" s="75" t="s">
        <v>1824</v>
      </c>
      <c r="Y39" s="68">
        <v>3</v>
      </c>
      <c r="Z39" s="68">
        <v>11</v>
      </c>
      <c r="AA39" s="68">
        <v>4</v>
      </c>
      <c r="AB39" s="68">
        <v>44</v>
      </c>
      <c r="AC39" s="68">
        <v>18</v>
      </c>
      <c r="AD39" s="68">
        <v>40.9</v>
      </c>
      <c r="AE39" s="68">
        <v>5</v>
      </c>
      <c r="AF39" s="68">
        <v>100</v>
      </c>
      <c r="AG39" s="68" t="s">
        <v>1825</v>
      </c>
      <c r="AH39" s="68" t="s">
        <v>1826</v>
      </c>
      <c r="AI39" s="68">
        <v>30</v>
      </c>
      <c r="AJ39" s="68" t="s">
        <v>1827</v>
      </c>
      <c r="AK39" s="68" t="s">
        <v>1828</v>
      </c>
      <c r="AL39" s="68">
        <v>60</v>
      </c>
      <c r="AM39" s="68" t="s">
        <v>1829</v>
      </c>
      <c r="AN39" s="68" t="s">
        <v>1828</v>
      </c>
      <c r="AO39" s="68">
        <v>10</v>
      </c>
      <c r="AP39" s="68"/>
      <c r="AQ39" s="68"/>
      <c r="AR39" s="68"/>
      <c r="AS39" s="68"/>
      <c r="AT39" s="68"/>
      <c r="AU39" s="68"/>
      <c r="AV39" s="68"/>
      <c r="AW39" s="68"/>
      <c r="AX39" s="68"/>
      <c r="AY39" s="68"/>
      <c r="AZ39" s="68"/>
      <c r="BA39" s="68"/>
      <c r="BB39" s="68"/>
      <c r="BC39" s="68"/>
      <c r="BD39" s="68"/>
    </row>
    <row r="40" spans="1:56" s="76" customFormat="1" ht="100">
      <c r="A40" s="71">
        <v>103</v>
      </c>
      <c r="B40" s="68" t="s">
        <v>12806</v>
      </c>
      <c r="C40" s="84">
        <v>6</v>
      </c>
      <c r="D40" s="73" t="s">
        <v>1581</v>
      </c>
      <c r="E40" s="68" t="s">
        <v>1830</v>
      </c>
      <c r="F40" s="68">
        <v>4657</v>
      </c>
      <c r="G40" s="83" t="s">
        <v>1831</v>
      </c>
      <c r="H40" s="68">
        <v>2022</v>
      </c>
      <c r="I40" s="68" t="s">
        <v>1832</v>
      </c>
      <c r="J40" s="70">
        <v>189805.95</v>
      </c>
      <c r="K40" s="68" t="s">
        <v>1833</v>
      </c>
      <c r="L40" s="68" t="s">
        <v>1819</v>
      </c>
      <c r="M40" s="68" t="s">
        <v>1820</v>
      </c>
      <c r="N40" s="68" t="s">
        <v>1834</v>
      </c>
      <c r="O40" s="68" t="s">
        <v>1835</v>
      </c>
      <c r="P40" s="74" t="s">
        <v>1836</v>
      </c>
      <c r="Q40" s="74">
        <v>6.65</v>
      </c>
      <c r="R40" s="74">
        <v>22.34</v>
      </c>
      <c r="S40" s="74">
        <v>4.01</v>
      </c>
      <c r="T40" s="74">
        <v>4.8600000000000003</v>
      </c>
      <c r="U40" s="74">
        <f t="shared" si="0"/>
        <v>31.21</v>
      </c>
      <c r="V40" s="68">
        <v>100</v>
      </c>
      <c r="W40" s="74">
        <v>28.33</v>
      </c>
      <c r="X40" s="75" t="s">
        <v>1837</v>
      </c>
      <c r="Y40" s="68">
        <v>3</v>
      </c>
      <c r="Z40" s="68">
        <v>12</v>
      </c>
      <c r="AA40" s="68">
        <v>3</v>
      </c>
      <c r="AB40" s="68">
        <v>60</v>
      </c>
      <c r="AC40" s="68">
        <v>41</v>
      </c>
      <c r="AD40" s="68">
        <v>48.6</v>
      </c>
      <c r="AE40" s="68">
        <v>5</v>
      </c>
      <c r="AF40" s="68">
        <v>100</v>
      </c>
      <c r="AG40" s="68" t="s">
        <v>1838</v>
      </c>
      <c r="AH40" s="68" t="s">
        <v>1839</v>
      </c>
      <c r="AI40" s="68">
        <v>50</v>
      </c>
      <c r="AJ40" s="68" t="s">
        <v>1840</v>
      </c>
      <c r="AK40" s="68" t="s">
        <v>1839</v>
      </c>
      <c r="AL40" s="68">
        <v>50</v>
      </c>
      <c r="AM40" s="68"/>
      <c r="AN40" s="68"/>
      <c r="AO40" s="68"/>
      <c r="AP40" s="68"/>
      <c r="AQ40" s="68"/>
      <c r="AR40" s="68"/>
      <c r="AS40" s="68"/>
      <c r="AT40" s="68"/>
      <c r="AU40" s="68"/>
      <c r="AV40" s="68"/>
      <c r="AW40" s="68"/>
      <c r="AX40" s="68"/>
      <c r="AY40" s="68"/>
      <c r="AZ40" s="68"/>
      <c r="BA40" s="68"/>
      <c r="BB40" s="68"/>
      <c r="BC40" s="68"/>
      <c r="BD40" s="68"/>
    </row>
    <row r="41" spans="1:56" s="76" customFormat="1" ht="60">
      <c r="A41" s="71">
        <v>103</v>
      </c>
      <c r="B41" s="68" t="s">
        <v>12806</v>
      </c>
      <c r="C41" s="68" t="s">
        <v>1669</v>
      </c>
      <c r="D41" s="73" t="s">
        <v>1577</v>
      </c>
      <c r="E41" s="68" t="s">
        <v>1670</v>
      </c>
      <c r="F41" s="68">
        <v>16256</v>
      </c>
      <c r="G41" s="83" t="s">
        <v>1841</v>
      </c>
      <c r="H41" s="68">
        <v>2022</v>
      </c>
      <c r="I41" s="68"/>
      <c r="J41" s="70">
        <v>74842.45</v>
      </c>
      <c r="K41" s="68" t="s">
        <v>1833</v>
      </c>
      <c r="L41" s="68" t="s">
        <v>1599</v>
      </c>
      <c r="M41" s="68" t="s">
        <v>1600</v>
      </c>
      <c r="N41" s="68" t="s">
        <v>1842</v>
      </c>
      <c r="O41" s="68" t="s">
        <v>1843</v>
      </c>
      <c r="P41" s="83">
        <v>17034</v>
      </c>
      <c r="Q41" s="74">
        <v>6.11</v>
      </c>
      <c r="R41" s="74">
        <v>8.8000000000000007</v>
      </c>
      <c r="S41" s="74">
        <v>1.58</v>
      </c>
      <c r="T41" s="74">
        <v>4.53</v>
      </c>
      <c r="U41" s="74">
        <f t="shared" si="0"/>
        <v>14.91</v>
      </c>
      <c r="V41" s="68">
        <v>100</v>
      </c>
      <c r="W41" s="74">
        <v>26.67</v>
      </c>
      <c r="X41" s="75" t="s">
        <v>1837</v>
      </c>
      <c r="Y41" s="68">
        <v>6</v>
      </c>
      <c r="Z41" s="68">
        <v>4</v>
      </c>
      <c r="AA41" s="68">
        <v>1</v>
      </c>
      <c r="AB41" s="68">
        <v>45</v>
      </c>
      <c r="AC41" s="68">
        <v>39</v>
      </c>
      <c r="AD41" s="68">
        <v>45.300000000000004</v>
      </c>
      <c r="AE41" s="68">
        <v>5</v>
      </c>
      <c r="AF41" s="68">
        <v>100</v>
      </c>
      <c r="AG41" s="68" t="s">
        <v>1577</v>
      </c>
      <c r="AH41" s="68" t="s">
        <v>1844</v>
      </c>
      <c r="AI41" s="68">
        <v>80</v>
      </c>
      <c r="AJ41" s="68" t="s">
        <v>1845</v>
      </c>
      <c r="AK41" s="68" t="s">
        <v>1846</v>
      </c>
      <c r="AL41" s="68">
        <v>5</v>
      </c>
      <c r="AM41" s="68" t="s">
        <v>1663</v>
      </c>
      <c r="AN41" s="68" t="s">
        <v>1794</v>
      </c>
      <c r="AO41" s="68">
        <v>10</v>
      </c>
      <c r="AP41" s="68" t="s">
        <v>1847</v>
      </c>
      <c r="AQ41" s="68" t="s">
        <v>1848</v>
      </c>
      <c r="AR41" s="68">
        <v>5</v>
      </c>
      <c r="AS41" s="68"/>
      <c r="AT41" s="68"/>
      <c r="AU41" s="68"/>
      <c r="AV41" s="68"/>
      <c r="AW41" s="68"/>
      <c r="AX41" s="68"/>
      <c r="AY41" s="68"/>
      <c r="AZ41" s="68"/>
      <c r="BA41" s="68"/>
      <c r="BB41" s="68"/>
      <c r="BC41" s="68"/>
      <c r="BD41" s="68"/>
    </row>
    <row r="42" spans="1:56" s="76" customFormat="1" ht="190">
      <c r="A42" s="71">
        <v>103</v>
      </c>
      <c r="B42" s="68" t="s">
        <v>12806</v>
      </c>
      <c r="C42" s="68" t="s">
        <v>1669</v>
      </c>
      <c r="D42" s="73" t="s">
        <v>1575</v>
      </c>
      <c r="E42" s="68" t="s">
        <v>1849</v>
      </c>
      <c r="F42" s="79">
        <v>8790</v>
      </c>
      <c r="G42" s="83" t="s">
        <v>1850</v>
      </c>
      <c r="H42" s="68">
        <v>2022</v>
      </c>
      <c r="I42" s="68" t="s">
        <v>1851</v>
      </c>
      <c r="J42" s="70">
        <v>114931.9792</v>
      </c>
      <c r="K42" s="68" t="s">
        <v>1833</v>
      </c>
      <c r="L42" s="68" t="s">
        <v>1852</v>
      </c>
      <c r="M42" s="68" t="s">
        <v>1853</v>
      </c>
      <c r="N42" s="68" t="s">
        <v>1854</v>
      </c>
      <c r="O42" s="68" t="s">
        <v>1855</v>
      </c>
      <c r="P42" s="83">
        <v>17035</v>
      </c>
      <c r="Q42" s="74">
        <v>5.3330000000000002</v>
      </c>
      <c r="R42" s="74">
        <v>13.53</v>
      </c>
      <c r="S42" s="74">
        <v>2.4300000000000002</v>
      </c>
      <c r="T42" s="74">
        <v>2.9</v>
      </c>
      <c r="U42" s="74">
        <f t="shared" si="0"/>
        <v>18.86</v>
      </c>
      <c r="V42" s="68">
        <v>100</v>
      </c>
      <c r="W42" s="74">
        <v>28.33</v>
      </c>
      <c r="X42" s="75" t="s">
        <v>1837</v>
      </c>
      <c r="Y42" s="68">
        <v>1</v>
      </c>
      <c r="Z42" s="68">
        <v>7</v>
      </c>
      <c r="AA42" s="68">
        <v>1</v>
      </c>
      <c r="AB42" s="68">
        <v>44</v>
      </c>
      <c r="AC42" s="68">
        <v>140</v>
      </c>
      <c r="AD42" s="68">
        <v>29</v>
      </c>
      <c r="AE42" s="68">
        <v>5</v>
      </c>
      <c r="AF42" s="68">
        <v>100</v>
      </c>
      <c r="AG42" s="68" t="s">
        <v>1575</v>
      </c>
      <c r="AH42" s="68" t="s">
        <v>1856</v>
      </c>
      <c r="AI42" s="68">
        <v>90</v>
      </c>
      <c r="AJ42" s="68" t="s">
        <v>1663</v>
      </c>
      <c r="AK42" s="68" t="s">
        <v>1857</v>
      </c>
      <c r="AL42" s="68">
        <v>10</v>
      </c>
      <c r="AM42" s="68"/>
      <c r="AN42" s="68"/>
      <c r="AO42" s="68"/>
      <c r="AP42" s="68"/>
      <c r="AQ42" s="68"/>
      <c r="AR42" s="68"/>
      <c r="AS42" s="68"/>
      <c r="AT42" s="68"/>
      <c r="AU42" s="68"/>
      <c r="AV42" s="68"/>
      <c r="AW42" s="68"/>
      <c r="AX42" s="68"/>
      <c r="AY42" s="68"/>
      <c r="AZ42" s="68"/>
      <c r="BA42" s="68"/>
      <c r="BB42" s="68"/>
      <c r="BC42" s="68"/>
      <c r="BD42" s="68"/>
    </row>
    <row r="43" spans="1:56" s="76" customFormat="1" ht="60">
      <c r="A43" s="71">
        <v>103</v>
      </c>
      <c r="B43" s="68" t="s">
        <v>12806</v>
      </c>
      <c r="C43" s="84">
        <v>6</v>
      </c>
      <c r="D43" s="73" t="s">
        <v>1581</v>
      </c>
      <c r="E43" s="68" t="s">
        <v>1858</v>
      </c>
      <c r="F43" s="68">
        <v>10983</v>
      </c>
      <c r="G43" s="83" t="s">
        <v>1859</v>
      </c>
      <c r="H43" s="68">
        <v>2022</v>
      </c>
      <c r="I43" s="68" t="s">
        <v>1860</v>
      </c>
      <c r="J43" s="70">
        <v>78076.36</v>
      </c>
      <c r="K43" s="68" t="s">
        <v>1833</v>
      </c>
      <c r="L43" s="68" t="s">
        <v>1599</v>
      </c>
      <c r="M43" s="68" t="s">
        <v>1690</v>
      </c>
      <c r="N43" s="68" t="s">
        <v>1861</v>
      </c>
      <c r="O43" s="68" t="s">
        <v>1862</v>
      </c>
      <c r="P43" s="83" t="s">
        <v>1863</v>
      </c>
      <c r="Q43" s="74">
        <v>6.6289999999999996</v>
      </c>
      <c r="R43" s="74">
        <v>9.19</v>
      </c>
      <c r="S43" s="74">
        <v>1.65</v>
      </c>
      <c r="T43" s="74">
        <v>4.97</v>
      </c>
      <c r="U43" s="74">
        <f t="shared" si="0"/>
        <v>15.809999999999999</v>
      </c>
      <c r="V43" s="68">
        <v>100</v>
      </c>
      <c r="W43" s="74">
        <v>30</v>
      </c>
      <c r="X43" s="75" t="s">
        <v>1864</v>
      </c>
      <c r="Y43" s="68">
        <v>6</v>
      </c>
      <c r="Z43" s="68">
        <v>1</v>
      </c>
      <c r="AA43" s="86" t="s">
        <v>1865</v>
      </c>
      <c r="AB43" s="68">
        <v>14</v>
      </c>
      <c r="AC43" s="68">
        <v>40</v>
      </c>
      <c r="AD43" s="68">
        <v>49.699999999999996</v>
      </c>
      <c r="AE43" s="68">
        <v>5</v>
      </c>
      <c r="AF43" s="68">
        <v>100</v>
      </c>
      <c r="AG43" s="68" t="s">
        <v>1581</v>
      </c>
      <c r="AH43" s="68" t="s">
        <v>1866</v>
      </c>
      <c r="AI43" s="68">
        <v>85</v>
      </c>
      <c r="AJ43" s="68" t="s">
        <v>1867</v>
      </c>
      <c r="AK43" s="68" t="s">
        <v>1868</v>
      </c>
      <c r="AL43" s="68">
        <v>10</v>
      </c>
      <c r="AM43" s="68" t="s">
        <v>1869</v>
      </c>
      <c r="AN43" s="68" t="s">
        <v>1868</v>
      </c>
      <c r="AO43" s="68">
        <v>5</v>
      </c>
      <c r="AP43" s="68"/>
      <c r="AQ43" s="68"/>
      <c r="AR43" s="68"/>
      <c r="AS43" s="68"/>
      <c r="AT43" s="68"/>
      <c r="AU43" s="68"/>
      <c r="AV43" s="68"/>
      <c r="AW43" s="68"/>
      <c r="AX43" s="68"/>
      <c r="AY43" s="68"/>
      <c r="AZ43" s="68"/>
      <c r="BA43" s="68"/>
      <c r="BB43" s="68"/>
      <c r="BC43" s="68"/>
      <c r="BD43" s="68"/>
    </row>
    <row r="44" spans="1:56" s="76" customFormat="1" ht="100">
      <c r="A44" s="71">
        <v>103</v>
      </c>
      <c r="B44" s="68" t="s">
        <v>12806</v>
      </c>
      <c r="C44" s="84">
        <v>9</v>
      </c>
      <c r="D44" s="73" t="s">
        <v>1635</v>
      </c>
      <c r="E44" s="68" t="s">
        <v>1816</v>
      </c>
      <c r="F44" s="68">
        <v>15670</v>
      </c>
      <c r="G44" s="83" t="s">
        <v>1870</v>
      </c>
      <c r="H44" s="68">
        <v>2022</v>
      </c>
      <c r="I44" s="68" t="s">
        <v>1871</v>
      </c>
      <c r="J44" s="70">
        <v>92183.61</v>
      </c>
      <c r="K44" s="68" t="s">
        <v>1833</v>
      </c>
      <c r="L44" s="68" t="s">
        <v>1819</v>
      </c>
      <c r="M44" s="68" t="s">
        <v>1820</v>
      </c>
      <c r="N44" s="68" t="s">
        <v>1872</v>
      </c>
      <c r="O44" s="68" t="s">
        <v>1873</v>
      </c>
      <c r="P44" s="83" t="s">
        <v>1874</v>
      </c>
      <c r="Q44" s="74">
        <v>6.044999999999999</v>
      </c>
      <c r="R44" s="74">
        <v>10.85</v>
      </c>
      <c r="S44" s="74">
        <v>1.95</v>
      </c>
      <c r="T44" s="74">
        <v>4.09</v>
      </c>
      <c r="U44" s="74">
        <f t="shared" si="0"/>
        <v>16.89</v>
      </c>
      <c r="V44" s="68">
        <v>100</v>
      </c>
      <c r="W44" s="74">
        <v>23.33</v>
      </c>
      <c r="X44" s="75" t="s">
        <v>1875</v>
      </c>
      <c r="Y44" s="68">
        <v>3</v>
      </c>
      <c r="Z44" s="68">
        <v>11</v>
      </c>
      <c r="AA44" s="68">
        <v>5</v>
      </c>
      <c r="AB44" s="68">
        <v>4</v>
      </c>
      <c r="AC44" s="68">
        <v>138</v>
      </c>
      <c r="AD44" s="68">
        <v>40.9</v>
      </c>
      <c r="AE44" s="68">
        <v>5</v>
      </c>
      <c r="AF44" s="68">
        <v>100</v>
      </c>
      <c r="AG44" s="68" t="s">
        <v>1635</v>
      </c>
      <c r="AH44" s="68" t="s">
        <v>1826</v>
      </c>
      <c r="AI44" s="68">
        <v>10</v>
      </c>
      <c r="AJ44" s="68" t="s">
        <v>1827</v>
      </c>
      <c r="AK44" s="68" t="s">
        <v>1828</v>
      </c>
      <c r="AL44" s="68">
        <v>80</v>
      </c>
      <c r="AM44" s="68" t="s">
        <v>1829</v>
      </c>
      <c r="AN44" s="68" t="s">
        <v>1828</v>
      </c>
      <c r="AO44" s="68">
        <v>10</v>
      </c>
      <c r="AP44" s="68"/>
      <c r="AQ44" s="68"/>
      <c r="AR44" s="68"/>
      <c r="AS44" s="68"/>
      <c r="AT44" s="68"/>
      <c r="AU44" s="68"/>
      <c r="AV44" s="68"/>
      <c r="AW44" s="68"/>
      <c r="AX44" s="68"/>
      <c r="AY44" s="68"/>
      <c r="AZ44" s="68"/>
      <c r="BA44" s="68"/>
      <c r="BB44" s="68"/>
      <c r="BC44" s="68"/>
      <c r="BD44" s="68"/>
    </row>
    <row r="45" spans="1:56" s="76" customFormat="1" ht="80">
      <c r="A45" s="71">
        <v>103</v>
      </c>
      <c r="B45" s="68" t="s">
        <v>12806</v>
      </c>
      <c r="C45" s="84">
        <v>1</v>
      </c>
      <c r="D45" s="73" t="s">
        <v>1577</v>
      </c>
      <c r="E45" s="68" t="s">
        <v>1876</v>
      </c>
      <c r="F45" s="68">
        <v>14680</v>
      </c>
      <c r="G45" s="83" t="s">
        <v>1877</v>
      </c>
      <c r="H45" s="68">
        <v>2023</v>
      </c>
      <c r="I45" s="68" t="s">
        <v>1878</v>
      </c>
      <c r="J45" s="70">
        <v>96602.46</v>
      </c>
      <c r="K45" s="68" t="s">
        <v>1879</v>
      </c>
      <c r="L45" s="68" t="s">
        <v>1880</v>
      </c>
      <c r="M45" s="68" t="s">
        <v>1881</v>
      </c>
      <c r="N45" s="68" t="s">
        <v>1882</v>
      </c>
      <c r="O45" s="68" t="s">
        <v>1883</v>
      </c>
      <c r="P45" s="83">
        <v>17303</v>
      </c>
      <c r="Q45" s="74">
        <v>8.7080000000000002</v>
      </c>
      <c r="R45" s="74">
        <v>11.36</v>
      </c>
      <c r="S45" s="74">
        <v>2.04</v>
      </c>
      <c r="T45" s="74">
        <v>4.3899999999999997</v>
      </c>
      <c r="U45" s="74">
        <f t="shared" si="0"/>
        <v>17.79</v>
      </c>
      <c r="V45" s="68">
        <v>100</v>
      </c>
      <c r="W45" s="74">
        <v>10</v>
      </c>
      <c r="X45" s="75" t="s">
        <v>1884</v>
      </c>
      <c r="Y45" s="68">
        <v>3</v>
      </c>
      <c r="Z45" s="68">
        <v>1</v>
      </c>
      <c r="AA45" s="68">
        <v>2</v>
      </c>
      <c r="AB45" s="68">
        <v>4</v>
      </c>
      <c r="AC45" s="68">
        <v>53</v>
      </c>
      <c r="AD45" s="68">
        <v>43.9</v>
      </c>
      <c r="AE45" s="68">
        <v>5</v>
      </c>
      <c r="AF45" s="68">
        <v>100</v>
      </c>
      <c r="AG45" s="68" t="s">
        <v>1577</v>
      </c>
      <c r="AH45" s="68" t="s">
        <v>1826</v>
      </c>
      <c r="AI45" s="68">
        <v>60</v>
      </c>
      <c r="AJ45" s="68" t="s">
        <v>1885</v>
      </c>
      <c r="AK45" s="68" t="s">
        <v>1828</v>
      </c>
      <c r="AL45" s="68">
        <v>30</v>
      </c>
      <c r="AM45" s="68" t="s">
        <v>1886</v>
      </c>
      <c r="AN45" s="68" t="s">
        <v>1887</v>
      </c>
      <c r="AO45" s="68">
        <v>10</v>
      </c>
      <c r="AP45" s="68"/>
      <c r="AQ45" s="68"/>
      <c r="AR45" s="68"/>
      <c r="AS45" s="68"/>
      <c r="AT45" s="68"/>
      <c r="AU45" s="68"/>
      <c r="AV45" s="68"/>
      <c r="AW45" s="68"/>
      <c r="AX45" s="68"/>
      <c r="AY45" s="68"/>
      <c r="AZ45" s="68"/>
      <c r="BA45" s="68"/>
      <c r="BB45" s="68"/>
      <c r="BC45" s="68"/>
      <c r="BD45" s="68"/>
    </row>
    <row r="46" spans="1:56" s="76" customFormat="1" ht="160">
      <c r="A46" s="71">
        <v>103</v>
      </c>
      <c r="B46" s="68" t="s">
        <v>12806</v>
      </c>
      <c r="C46" s="84">
        <v>8</v>
      </c>
      <c r="D46" s="73" t="s">
        <v>1577</v>
      </c>
      <c r="E46" s="68" t="s">
        <v>1888</v>
      </c>
      <c r="F46" s="68">
        <v>33865</v>
      </c>
      <c r="G46" s="83" t="s">
        <v>1889</v>
      </c>
      <c r="H46" s="68">
        <v>2023</v>
      </c>
      <c r="I46" s="83" t="s">
        <v>1890</v>
      </c>
      <c r="J46" s="70">
        <v>59402.33</v>
      </c>
      <c r="K46" s="68" t="s">
        <v>1879</v>
      </c>
      <c r="L46" s="68" t="s">
        <v>1891</v>
      </c>
      <c r="M46" s="68" t="s">
        <v>1892</v>
      </c>
      <c r="N46" s="68" t="s">
        <v>1893</v>
      </c>
      <c r="O46" s="68" t="s">
        <v>1894</v>
      </c>
      <c r="P46" s="68">
        <v>17291</v>
      </c>
      <c r="Q46" s="68">
        <v>3.8200000000000003</v>
      </c>
      <c r="R46" s="68">
        <v>6.99</v>
      </c>
      <c r="S46" s="68">
        <v>1.25</v>
      </c>
      <c r="T46" s="68">
        <v>3.27</v>
      </c>
      <c r="U46" s="68">
        <f t="shared" si="0"/>
        <v>11.51</v>
      </c>
      <c r="V46" s="68">
        <v>100</v>
      </c>
      <c r="W46" s="68">
        <v>10</v>
      </c>
      <c r="X46" s="75" t="s">
        <v>1895</v>
      </c>
      <c r="Y46" s="68">
        <v>3</v>
      </c>
      <c r="Z46" s="68">
        <v>11</v>
      </c>
      <c r="AA46" s="68">
        <v>3</v>
      </c>
      <c r="AB46" s="68">
        <v>4</v>
      </c>
      <c r="AC46" s="68">
        <v>54</v>
      </c>
      <c r="AD46" s="68">
        <v>32.700000000000003</v>
      </c>
      <c r="AE46" s="68">
        <v>5</v>
      </c>
      <c r="AF46" s="68">
        <v>100</v>
      </c>
      <c r="AG46" s="68" t="s">
        <v>1896</v>
      </c>
      <c r="AH46" s="68" t="s">
        <v>1897</v>
      </c>
      <c r="AI46" s="68">
        <v>60</v>
      </c>
      <c r="AJ46" s="68" t="s">
        <v>1898</v>
      </c>
      <c r="AK46" s="68" t="s">
        <v>1828</v>
      </c>
      <c r="AL46" s="68">
        <v>40</v>
      </c>
      <c r="AM46" s="68"/>
      <c r="AN46" s="68"/>
      <c r="AO46" s="68"/>
      <c r="AP46" s="68"/>
      <c r="AQ46" s="68"/>
      <c r="AR46" s="68"/>
      <c r="AS46" s="68"/>
      <c r="AT46" s="68"/>
      <c r="AU46" s="68"/>
      <c r="AV46" s="68"/>
      <c r="AW46" s="68"/>
      <c r="AX46" s="68"/>
      <c r="AY46" s="68"/>
      <c r="AZ46" s="68"/>
      <c r="BA46" s="68"/>
      <c r="BB46" s="68"/>
      <c r="BC46" s="68"/>
      <c r="BD46" s="68"/>
    </row>
    <row r="47" spans="1:56" s="76" customFormat="1" ht="100">
      <c r="A47" s="71">
        <v>103</v>
      </c>
      <c r="B47" s="68" t="s">
        <v>12806</v>
      </c>
      <c r="C47" s="84">
        <v>9</v>
      </c>
      <c r="D47" s="73" t="s">
        <v>1635</v>
      </c>
      <c r="E47" s="68" t="s">
        <v>1899</v>
      </c>
      <c r="F47" s="68">
        <v>17844</v>
      </c>
      <c r="G47" s="83" t="s">
        <v>1900</v>
      </c>
      <c r="H47" s="68">
        <v>2023</v>
      </c>
      <c r="I47" s="83" t="s">
        <v>1901</v>
      </c>
      <c r="J47" s="70">
        <v>227416.03</v>
      </c>
      <c r="K47" s="68" t="s">
        <v>1879</v>
      </c>
      <c r="L47" s="68" t="s">
        <v>1819</v>
      </c>
      <c r="M47" s="68" t="s">
        <v>1820</v>
      </c>
      <c r="N47" s="68" t="s">
        <v>1902</v>
      </c>
      <c r="O47" s="68" t="s">
        <v>1903</v>
      </c>
      <c r="P47" s="68" t="s">
        <v>1904</v>
      </c>
      <c r="Q47" s="68">
        <v>9.5000000000000018</v>
      </c>
      <c r="R47" s="68">
        <v>26.75</v>
      </c>
      <c r="S47" s="68">
        <v>4.8</v>
      </c>
      <c r="T47" s="68">
        <v>4.6900000000000004</v>
      </c>
      <c r="U47" s="68">
        <f t="shared" si="0"/>
        <v>36.24</v>
      </c>
      <c r="V47" s="68">
        <v>100</v>
      </c>
      <c r="W47" s="68">
        <v>8.33</v>
      </c>
      <c r="X47" s="68" t="s">
        <v>1875</v>
      </c>
      <c r="Y47" s="68">
        <v>3</v>
      </c>
      <c r="Z47" s="68">
        <v>11</v>
      </c>
      <c r="AA47" s="68">
        <v>5</v>
      </c>
      <c r="AB47" s="68">
        <v>4</v>
      </c>
      <c r="AC47" s="68">
        <v>55</v>
      </c>
      <c r="AD47" s="68">
        <v>46.9</v>
      </c>
      <c r="AE47" s="68">
        <v>5</v>
      </c>
      <c r="AF47" s="68">
        <v>100</v>
      </c>
      <c r="AG47" s="68" t="s">
        <v>1635</v>
      </c>
      <c r="AH47" s="68" t="s">
        <v>1826</v>
      </c>
      <c r="AI47" s="68">
        <v>10</v>
      </c>
      <c r="AJ47" s="68" t="s">
        <v>1905</v>
      </c>
      <c r="AK47" s="68" t="s">
        <v>1828</v>
      </c>
      <c r="AL47" s="68">
        <v>80</v>
      </c>
      <c r="AM47" s="68" t="s">
        <v>1829</v>
      </c>
      <c r="AN47" s="68" t="s">
        <v>1828</v>
      </c>
      <c r="AO47" s="68">
        <v>10</v>
      </c>
      <c r="AP47" s="68"/>
      <c r="AQ47" s="68"/>
      <c r="AR47" s="68"/>
      <c r="AS47" s="68"/>
      <c r="AT47" s="68"/>
      <c r="AU47" s="68"/>
      <c r="AV47" s="68"/>
      <c r="AW47" s="68"/>
      <c r="AX47" s="68"/>
      <c r="AY47" s="68"/>
      <c r="AZ47" s="68"/>
      <c r="BA47" s="68"/>
      <c r="BB47" s="68"/>
      <c r="BC47" s="68"/>
      <c r="BD47" s="68"/>
    </row>
    <row r="48" spans="1:56" s="76" customFormat="1" ht="140">
      <c r="A48" s="71">
        <v>103</v>
      </c>
      <c r="B48" s="68" t="s">
        <v>12806</v>
      </c>
      <c r="C48" s="84">
        <v>1</v>
      </c>
      <c r="D48" s="73" t="s">
        <v>1561</v>
      </c>
      <c r="E48" s="68" t="s">
        <v>1906</v>
      </c>
      <c r="F48" s="68">
        <v>8385</v>
      </c>
      <c r="G48" s="83" t="s">
        <v>1907</v>
      </c>
      <c r="H48" s="68">
        <v>2023</v>
      </c>
      <c r="I48" s="68" t="s">
        <v>1908</v>
      </c>
      <c r="J48" s="70">
        <v>101365.93</v>
      </c>
      <c r="K48" s="68" t="s">
        <v>1879</v>
      </c>
      <c r="L48" s="68" t="s">
        <v>1909</v>
      </c>
      <c r="M48" s="68" t="s">
        <v>1910</v>
      </c>
      <c r="N48" s="68" t="s">
        <v>1911</v>
      </c>
      <c r="O48" s="68" t="s">
        <v>1912</v>
      </c>
      <c r="P48" s="68">
        <v>17315</v>
      </c>
      <c r="Q48" s="68">
        <v>8.32</v>
      </c>
      <c r="R48" s="68">
        <v>11.93</v>
      </c>
      <c r="S48" s="68">
        <v>2.14</v>
      </c>
      <c r="T48" s="68">
        <v>3.79</v>
      </c>
      <c r="U48" s="68">
        <f t="shared" si="0"/>
        <v>17.86</v>
      </c>
      <c r="V48" s="68">
        <v>70</v>
      </c>
      <c r="W48" s="68">
        <v>6.67</v>
      </c>
      <c r="X48" s="75" t="s">
        <v>1884</v>
      </c>
      <c r="Y48" s="68">
        <v>3</v>
      </c>
      <c r="Z48" s="68">
        <v>2</v>
      </c>
      <c r="AA48" s="68">
        <v>3</v>
      </c>
      <c r="AB48" s="68">
        <v>4</v>
      </c>
      <c r="AC48" s="68">
        <v>56</v>
      </c>
      <c r="AD48" s="68">
        <v>37.9</v>
      </c>
      <c r="AE48" s="68">
        <v>5</v>
      </c>
      <c r="AF48" s="68">
        <v>70</v>
      </c>
      <c r="AG48" s="68" t="s">
        <v>1571</v>
      </c>
      <c r="AH48" s="68" t="s">
        <v>1913</v>
      </c>
      <c r="AI48" s="68">
        <v>100</v>
      </c>
      <c r="AJ48" s="68"/>
      <c r="AK48" s="68"/>
      <c r="AL48" s="68"/>
      <c r="AM48" s="68"/>
      <c r="AN48" s="68"/>
      <c r="AO48" s="68"/>
      <c r="AP48" s="68"/>
      <c r="AQ48" s="68"/>
      <c r="AR48" s="68"/>
      <c r="AS48" s="68"/>
      <c r="AT48" s="68"/>
      <c r="AU48" s="68"/>
      <c r="AV48" s="68"/>
      <c r="AW48" s="68"/>
      <c r="AX48" s="68"/>
      <c r="AY48" s="68"/>
      <c r="AZ48" s="68"/>
      <c r="BA48" s="68"/>
      <c r="BB48" s="68"/>
      <c r="BC48" s="68"/>
      <c r="BD48" s="68"/>
    </row>
    <row r="49" spans="1:56" s="76" customFormat="1" ht="60">
      <c r="A49" s="71">
        <v>103</v>
      </c>
      <c r="B49" s="68" t="s">
        <v>12806</v>
      </c>
      <c r="C49" s="84">
        <v>6</v>
      </c>
      <c r="D49" s="73" t="s">
        <v>1581</v>
      </c>
      <c r="E49" s="68" t="s">
        <v>1914</v>
      </c>
      <c r="F49" s="68">
        <v>15669</v>
      </c>
      <c r="G49" s="83" t="s">
        <v>1915</v>
      </c>
      <c r="H49" s="68">
        <v>2023</v>
      </c>
      <c r="I49" s="83" t="s">
        <v>1916</v>
      </c>
      <c r="J49" s="70">
        <v>153196.21</v>
      </c>
      <c r="K49" s="68" t="s">
        <v>1879</v>
      </c>
      <c r="L49" s="83" t="s">
        <v>1917</v>
      </c>
      <c r="M49" s="83" t="s">
        <v>1918</v>
      </c>
      <c r="N49" s="83" t="s">
        <v>1919</v>
      </c>
      <c r="O49" s="83" t="s">
        <v>1920</v>
      </c>
      <c r="P49" s="68">
        <v>17383</v>
      </c>
      <c r="Q49" s="68">
        <v>4.75</v>
      </c>
      <c r="R49" s="68">
        <v>18.02</v>
      </c>
      <c r="S49" s="68">
        <v>3.24</v>
      </c>
      <c r="T49" s="68">
        <v>3.3</v>
      </c>
      <c r="U49" s="68">
        <f t="shared" si="0"/>
        <v>24.56</v>
      </c>
      <c r="V49" s="68">
        <v>100</v>
      </c>
      <c r="W49" s="68">
        <v>6.67</v>
      </c>
      <c r="X49" s="75" t="s">
        <v>1921</v>
      </c>
      <c r="Y49" s="68">
        <v>3</v>
      </c>
      <c r="Z49" s="68">
        <v>12</v>
      </c>
      <c r="AA49" s="68">
        <v>3</v>
      </c>
      <c r="AB49" s="68">
        <v>60</v>
      </c>
      <c r="AC49" s="68">
        <v>58</v>
      </c>
      <c r="AD49" s="68">
        <v>33</v>
      </c>
      <c r="AE49" s="68">
        <v>5</v>
      </c>
      <c r="AF49" s="68">
        <v>100</v>
      </c>
      <c r="AG49" s="68" t="s">
        <v>1581</v>
      </c>
      <c r="AH49" s="68" t="s">
        <v>1612</v>
      </c>
      <c r="AI49" s="68">
        <v>100</v>
      </c>
      <c r="AJ49" s="68"/>
      <c r="AK49" s="68"/>
      <c r="AL49" s="68"/>
      <c r="AM49" s="68"/>
      <c r="AN49" s="68"/>
      <c r="AO49" s="68"/>
      <c r="AP49" s="68"/>
      <c r="AQ49" s="68"/>
      <c r="AR49" s="68"/>
      <c r="AS49" s="68"/>
      <c r="AT49" s="68"/>
      <c r="AU49" s="68"/>
      <c r="AV49" s="68"/>
      <c r="AW49" s="68"/>
      <c r="AX49" s="68"/>
      <c r="AY49" s="68"/>
      <c r="AZ49" s="68"/>
      <c r="BA49" s="68"/>
      <c r="BB49" s="68"/>
      <c r="BC49" s="68"/>
      <c r="BD49" s="68"/>
    </row>
    <row r="50" spans="1:56" s="76" customFormat="1" ht="70">
      <c r="A50" s="71">
        <v>103</v>
      </c>
      <c r="B50" s="68" t="s">
        <v>12806</v>
      </c>
      <c r="C50" s="68" t="s">
        <v>1731</v>
      </c>
      <c r="D50" s="73" t="s">
        <v>1575</v>
      </c>
      <c r="E50" s="68" t="s">
        <v>1732</v>
      </c>
      <c r="F50" s="68">
        <v>14115</v>
      </c>
      <c r="G50" s="83" t="s">
        <v>1922</v>
      </c>
      <c r="H50" s="68">
        <v>2023</v>
      </c>
      <c r="I50" s="83" t="s">
        <v>1923</v>
      </c>
      <c r="J50" s="70">
        <v>737620.8</v>
      </c>
      <c r="K50" s="68" t="s">
        <v>1879</v>
      </c>
      <c r="L50" s="83" t="s">
        <v>1924</v>
      </c>
      <c r="M50" s="83" t="s">
        <v>1925</v>
      </c>
      <c r="N50" s="83" t="s">
        <v>1737</v>
      </c>
      <c r="O50" s="83" t="s">
        <v>1738</v>
      </c>
      <c r="P50" s="68">
        <v>13635</v>
      </c>
      <c r="Q50" s="68">
        <v>38.54</v>
      </c>
      <c r="R50" s="68">
        <v>86.78</v>
      </c>
      <c r="S50" s="68">
        <v>15.58</v>
      </c>
      <c r="T50" s="68">
        <v>5.57</v>
      </c>
      <c r="U50" s="68">
        <f t="shared" si="0"/>
        <v>107.93</v>
      </c>
      <c r="V50" s="68" t="s">
        <v>1926</v>
      </c>
      <c r="W50" s="68">
        <v>0</v>
      </c>
      <c r="X50" s="75" t="s">
        <v>1895</v>
      </c>
      <c r="Y50" s="68">
        <v>3</v>
      </c>
      <c r="Z50" s="68">
        <v>5</v>
      </c>
      <c r="AA50" s="68">
        <v>1</v>
      </c>
      <c r="AB50" s="68">
        <v>4</v>
      </c>
      <c r="AC50" s="68">
        <v>57</v>
      </c>
      <c r="AD50" s="68">
        <v>55.7</v>
      </c>
      <c r="AE50" s="68">
        <v>5</v>
      </c>
      <c r="AF50" s="68" t="s">
        <v>1927</v>
      </c>
      <c r="AG50" s="68"/>
      <c r="AH50" s="68"/>
      <c r="AI50" s="68"/>
      <c r="AJ50" s="68"/>
      <c r="AK50" s="68"/>
      <c r="AL50" s="68"/>
      <c r="AM50" s="68"/>
      <c r="AN50" s="68"/>
      <c r="AO50" s="68"/>
      <c r="AP50" s="68"/>
      <c r="AQ50" s="68"/>
      <c r="AR50" s="68"/>
      <c r="AS50" s="68"/>
      <c r="AT50" s="68"/>
      <c r="AU50" s="68"/>
      <c r="AV50" s="68"/>
      <c r="AW50" s="68"/>
      <c r="AX50" s="68"/>
      <c r="AY50" s="68"/>
      <c r="AZ50" s="68"/>
      <c r="BA50" s="68"/>
      <c r="BB50" s="68"/>
      <c r="BC50" s="68"/>
      <c r="BD50" s="68"/>
    </row>
    <row r="51" spans="1:56" s="72" customFormat="1" ht="50">
      <c r="A51" s="87">
        <v>104</v>
      </c>
      <c r="B51" s="88" t="s">
        <v>190</v>
      </c>
      <c r="C51" s="87">
        <v>6</v>
      </c>
      <c r="D51" s="87" t="s">
        <v>191</v>
      </c>
      <c r="E51" s="87" t="s">
        <v>192</v>
      </c>
      <c r="F51" s="89" t="s">
        <v>193</v>
      </c>
      <c r="G51" s="87" t="s">
        <v>194</v>
      </c>
      <c r="H51" s="88">
        <v>2019</v>
      </c>
      <c r="I51" s="87" t="s">
        <v>195</v>
      </c>
      <c r="J51" s="90">
        <v>74830.259999999995</v>
      </c>
      <c r="K51" s="91" t="s">
        <v>12800</v>
      </c>
      <c r="L51" s="90" t="s">
        <v>196</v>
      </c>
      <c r="M51" s="87" t="s">
        <v>197</v>
      </c>
      <c r="N51" s="87" t="s">
        <v>198</v>
      </c>
      <c r="O51" s="87" t="s">
        <v>199</v>
      </c>
      <c r="P51" s="87" t="s">
        <v>200</v>
      </c>
      <c r="Q51" s="92">
        <f t="shared" ref="Q51:Q62" si="1">U51</f>
        <v>51.28</v>
      </c>
      <c r="R51" s="92">
        <v>8.8000000000000007</v>
      </c>
      <c r="S51" s="92">
        <v>1</v>
      </c>
      <c r="T51" s="92">
        <v>41.48</v>
      </c>
      <c r="U51" s="93">
        <f t="shared" ref="U51:U62" si="2">SUM(R51:T51)</f>
        <v>51.28</v>
      </c>
      <c r="V51" s="94">
        <v>12.75</v>
      </c>
      <c r="W51" s="94">
        <v>100</v>
      </c>
      <c r="X51" s="95" t="s">
        <v>201</v>
      </c>
      <c r="Y51" s="96">
        <v>3</v>
      </c>
      <c r="Z51" s="96">
        <v>11</v>
      </c>
      <c r="AA51" s="96">
        <v>5</v>
      </c>
      <c r="AB51" s="96">
        <v>4</v>
      </c>
      <c r="AC51" s="96"/>
      <c r="AD51" s="97">
        <v>0</v>
      </c>
      <c r="AE51" s="97">
        <v>5</v>
      </c>
      <c r="AF51" s="100">
        <v>10</v>
      </c>
      <c r="AG51" s="98" t="s">
        <v>202</v>
      </c>
      <c r="AH51" s="99" t="s">
        <v>1928</v>
      </c>
      <c r="AI51" s="100">
        <v>10</v>
      </c>
      <c r="AJ51" s="98" t="s">
        <v>204</v>
      </c>
      <c r="AK51" s="98" t="s">
        <v>204</v>
      </c>
      <c r="AL51" s="101" t="s">
        <v>204</v>
      </c>
      <c r="AM51" s="98" t="s">
        <v>204</v>
      </c>
      <c r="AN51" s="98" t="s">
        <v>204</v>
      </c>
      <c r="AO51" s="101" t="s">
        <v>204</v>
      </c>
      <c r="AP51" s="98" t="s">
        <v>204</v>
      </c>
      <c r="AQ51" s="98" t="s">
        <v>204</v>
      </c>
      <c r="AR51" s="101" t="s">
        <v>204</v>
      </c>
      <c r="AS51" s="98" t="s">
        <v>204</v>
      </c>
      <c r="AT51" s="98" t="s">
        <v>204</v>
      </c>
      <c r="AU51" s="101" t="s">
        <v>204</v>
      </c>
      <c r="AV51" s="78" t="s">
        <v>204</v>
      </c>
      <c r="AW51" s="78" t="s">
        <v>204</v>
      </c>
      <c r="AX51" s="74" t="s">
        <v>204</v>
      </c>
      <c r="AY51" s="68"/>
      <c r="AZ51" s="68"/>
      <c r="BA51" s="68"/>
      <c r="BB51" s="68"/>
      <c r="BC51" s="68"/>
      <c r="BD51" s="68"/>
    </row>
    <row r="52" spans="1:56" s="72" customFormat="1" ht="130">
      <c r="A52" s="87">
        <v>104</v>
      </c>
      <c r="B52" s="88" t="s">
        <v>190</v>
      </c>
      <c r="C52" s="87">
        <v>12</v>
      </c>
      <c r="D52" s="87" t="s">
        <v>205</v>
      </c>
      <c r="E52" s="87" t="s">
        <v>206</v>
      </c>
      <c r="F52" s="89">
        <v>23939</v>
      </c>
      <c r="G52" s="87" t="s">
        <v>207</v>
      </c>
      <c r="H52" s="88">
        <v>2021</v>
      </c>
      <c r="I52" s="87" t="s">
        <v>208</v>
      </c>
      <c r="J52" s="90">
        <v>71942</v>
      </c>
      <c r="K52" s="91" t="s">
        <v>12783</v>
      </c>
      <c r="L52" s="90" t="s">
        <v>209</v>
      </c>
      <c r="M52" s="87" t="s">
        <v>210</v>
      </c>
      <c r="N52" s="87" t="s">
        <v>211</v>
      </c>
      <c r="O52" s="87" t="s">
        <v>212</v>
      </c>
      <c r="P52" s="87" t="s">
        <v>213</v>
      </c>
      <c r="Q52" s="92">
        <v>23.609317647058823</v>
      </c>
      <c r="R52" s="92">
        <v>3.4</v>
      </c>
      <c r="S52" s="92">
        <v>1.7647058823529411</v>
      </c>
      <c r="T52" s="92">
        <v>18.444611764705883</v>
      </c>
      <c r="U52" s="93">
        <v>23.609317647058823</v>
      </c>
      <c r="V52" s="94">
        <v>100</v>
      </c>
      <c r="W52" s="94">
        <v>33.36</v>
      </c>
      <c r="X52" s="102" t="s">
        <v>214</v>
      </c>
      <c r="Y52" s="96">
        <v>3</v>
      </c>
      <c r="Z52" s="96">
        <v>11</v>
      </c>
      <c r="AA52" s="96">
        <v>5</v>
      </c>
      <c r="AB52" s="103">
        <v>4</v>
      </c>
      <c r="AC52" s="96"/>
      <c r="AD52" s="97">
        <v>0</v>
      </c>
      <c r="AE52" s="97">
        <v>5</v>
      </c>
      <c r="AF52" s="100">
        <v>100</v>
      </c>
      <c r="AG52" s="98" t="s">
        <v>205</v>
      </c>
      <c r="AH52" s="99" t="s">
        <v>215</v>
      </c>
      <c r="AI52" s="100">
        <v>30</v>
      </c>
      <c r="AJ52" s="98" t="s">
        <v>216</v>
      </c>
      <c r="AK52" s="98" t="s">
        <v>217</v>
      </c>
      <c r="AL52" s="101">
        <v>40</v>
      </c>
      <c r="AM52" s="98" t="s">
        <v>1929</v>
      </c>
      <c r="AN52" s="98" t="s">
        <v>215</v>
      </c>
      <c r="AO52" s="101">
        <v>20</v>
      </c>
      <c r="AP52" s="98" t="s">
        <v>218</v>
      </c>
      <c r="AQ52" s="98" t="s">
        <v>1930</v>
      </c>
      <c r="AR52" s="101">
        <v>10</v>
      </c>
      <c r="AS52" s="98" t="s">
        <v>204</v>
      </c>
      <c r="AT52" s="98" t="s">
        <v>204</v>
      </c>
      <c r="AU52" s="101" t="s">
        <v>204</v>
      </c>
      <c r="AV52" s="78" t="s">
        <v>204</v>
      </c>
      <c r="AW52" s="78" t="s">
        <v>204</v>
      </c>
      <c r="AX52" s="74" t="s">
        <v>204</v>
      </c>
      <c r="AY52" s="68"/>
      <c r="AZ52" s="68"/>
      <c r="BA52" s="68"/>
      <c r="BB52" s="68"/>
      <c r="BC52" s="68"/>
      <c r="BD52" s="68"/>
    </row>
    <row r="53" spans="1:56" s="72" customFormat="1" ht="80">
      <c r="A53" s="87">
        <v>104</v>
      </c>
      <c r="B53" s="88" t="s">
        <v>190</v>
      </c>
      <c r="C53" s="87">
        <v>12</v>
      </c>
      <c r="D53" s="87" t="s">
        <v>205</v>
      </c>
      <c r="E53" s="87" t="s">
        <v>219</v>
      </c>
      <c r="F53" s="89" t="s">
        <v>220</v>
      </c>
      <c r="G53" s="87" t="s">
        <v>221</v>
      </c>
      <c r="H53" s="88">
        <v>2020</v>
      </c>
      <c r="I53" s="87" t="s">
        <v>222</v>
      </c>
      <c r="J53" s="90">
        <v>444278.3</v>
      </c>
      <c r="K53" s="87" t="s">
        <v>343</v>
      </c>
      <c r="L53" s="90" t="s">
        <v>196</v>
      </c>
      <c r="M53" s="87" t="s">
        <v>197</v>
      </c>
      <c r="N53" s="87" t="s">
        <v>223</v>
      </c>
      <c r="O53" s="87" t="s">
        <v>224</v>
      </c>
      <c r="P53" s="87" t="s">
        <v>225</v>
      </c>
      <c r="Q53" s="92">
        <v>98.88</v>
      </c>
      <c r="R53" s="92">
        <v>7.18</v>
      </c>
      <c r="S53" s="92">
        <v>8</v>
      </c>
      <c r="T53" s="92">
        <v>39</v>
      </c>
      <c r="U53" s="93">
        <v>98.88</v>
      </c>
      <c r="V53" s="94">
        <v>100</v>
      </c>
      <c r="W53" s="94">
        <v>40</v>
      </c>
      <c r="X53" s="102" t="s">
        <v>214</v>
      </c>
      <c r="Y53" s="96">
        <v>3</v>
      </c>
      <c r="Z53" s="96">
        <v>11</v>
      </c>
      <c r="AA53" s="96">
        <v>6</v>
      </c>
      <c r="AB53" s="103">
        <v>66</v>
      </c>
      <c r="AC53" s="96" t="s">
        <v>226</v>
      </c>
      <c r="AD53" s="97">
        <v>0</v>
      </c>
      <c r="AE53" s="97">
        <v>5</v>
      </c>
      <c r="AF53" s="100">
        <v>100</v>
      </c>
      <c r="AG53" s="98" t="s">
        <v>205</v>
      </c>
      <c r="AH53" s="99" t="s">
        <v>215</v>
      </c>
      <c r="AI53" s="100">
        <v>50</v>
      </c>
      <c r="AJ53" s="98" t="s">
        <v>216</v>
      </c>
      <c r="AK53" s="98" t="s">
        <v>217</v>
      </c>
      <c r="AL53" s="101">
        <v>20</v>
      </c>
      <c r="AM53" s="98" t="s">
        <v>227</v>
      </c>
      <c r="AN53" s="98" t="s">
        <v>215</v>
      </c>
      <c r="AO53" s="101">
        <v>20</v>
      </c>
      <c r="AP53" s="98" t="s">
        <v>228</v>
      </c>
      <c r="AQ53" s="98" t="s">
        <v>229</v>
      </c>
      <c r="AR53" s="101">
        <v>10</v>
      </c>
      <c r="AS53" s="98" t="s">
        <v>204</v>
      </c>
      <c r="AT53" s="98" t="s">
        <v>204</v>
      </c>
      <c r="AU53" s="101" t="s">
        <v>204</v>
      </c>
      <c r="AV53" s="78" t="s">
        <v>204</v>
      </c>
      <c r="AW53" s="78" t="s">
        <v>204</v>
      </c>
      <c r="AX53" s="74" t="s">
        <v>204</v>
      </c>
      <c r="AY53" s="68"/>
      <c r="AZ53" s="68"/>
      <c r="BA53" s="68"/>
      <c r="BB53" s="68"/>
      <c r="BC53" s="68"/>
      <c r="BD53" s="68"/>
    </row>
    <row r="54" spans="1:56" s="72" customFormat="1" ht="50">
      <c r="A54" s="87">
        <v>104</v>
      </c>
      <c r="B54" s="88" t="s">
        <v>190</v>
      </c>
      <c r="C54" s="87">
        <v>6</v>
      </c>
      <c r="D54" s="87" t="s">
        <v>191</v>
      </c>
      <c r="E54" s="87" t="s">
        <v>230</v>
      </c>
      <c r="F54" s="89">
        <v>24445</v>
      </c>
      <c r="G54" s="87" t="s">
        <v>231</v>
      </c>
      <c r="H54" s="88">
        <v>2017</v>
      </c>
      <c r="I54" s="87" t="s">
        <v>232</v>
      </c>
      <c r="J54" s="90">
        <v>144436</v>
      </c>
      <c r="K54" s="68" t="s">
        <v>233</v>
      </c>
      <c r="L54" s="90" t="s">
        <v>196</v>
      </c>
      <c r="M54" s="87" t="s">
        <v>197</v>
      </c>
      <c r="N54" s="87" t="s">
        <v>198</v>
      </c>
      <c r="O54" s="87" t="s">
        <v>199</v>
      </c>
      <c r="P54" s="87" t="s">
        <v>234</v>
      </c>
      <c r="Q54" s="92">
        <f t="shared" si="1"/>
        <v>43.01</v>
      </c>
      <c r="R54" s="92">
        <v>0</v>
      </c>
      <c r="S54" s="92">
        <v>2</v>
      </c>
      <c r="T54" s="92">
        <v>41.01</v>
      </c>
      <c r="U54" s="93">
        <f t="shared" si="2"/>
        <v>43.01</v>
      </c>
      <c r="V54" s="94">
        <v>9.3333333333333339</v>
      </c>
      <c r="W54" s="94">
        <v>100</v>
      </c>
      <c r="X54" s="102" t="s">
        <v>201</v>
      </c>
      <c r="Y54" s="96">
        <v>3</v>
      </c>
      <c r="Z54" s="96">
        <v>11</v>
      </c>
      <c r="AA54" s="96">
        <v>5</v>
      </c>
      <c r="AB54" s="96">
        <v>4</v>
      </c>
      <c r="AC54" s="96" t="s">
        <v>235</v>
      </c>
      <c r="AD54" s="97">
        <v>0</v>
      </c>
      <c r="AE54" s="97">
        <v>5</v>
      </c>
      <c r="AF54" s="100">
        <v>19</v>
      </c>
      <c r="AG54" s="98" t="s">
        <v>202</v>
      </c>
      <c r="AH54" s="99" t="s">
        <v>1931</v>
      </c>
      <c r="AI54" s="100">
        <v>19</v>
      </c>
      <c r="AJ54" s="98" t="s">
        <v>204</v>
      </c>
      <c r="AK54" s="98" t="s">
        <v>204</v>
      </c>
      <c r="AL54" s="101" t="s">
        <v>204</v>
      </c>
      <c r="AM54" s="98" t="s">
        <v>204</v>
      </c>
      <c r="AN54" s="98" t="s">
        <v>204</v>
      </c>
      <c r="AO54" s="101" t="s">
        <v>204</v>
      </c>
      <c r="AP54" s="98" t="s">
        <v>204</v>
      </c>
      <c r="AQ54" s="98" t="s">
        <v>204</v>
      </c>
      <c r="AR54" s="101" t="s">
        <v>204</v>
      </c>
      <c r="AS54" s="98" t="s">
        <v>204</v>
      </c>
      <c r="AT54" s="98" t="s">
        <v>204</v>
      </c>
      <c r="AU54" s="101" t="s">
        <v>204</v>
      </c>
      <c r="AV54" s="78" t="s">
        <v>204</v>
      </c>
      <c r="AW54" s="78" t="s">
        <v>204</v>
      </c>
      <c r="AX54" s="74" t="s">
        <v>204</v>
      </c>
      <c r="AY54" s="68"/>
      <c r="AZ54" s="68"/>
      <c r="BA54" s="68"/>
      <c r="BB54" s="68"/>
      <c r="BC54" s="68"/>
      <c r="BD54" s="68"/>
    </row>
    <row r="55" spans="1:56" s="72" customFormat="1" ht="70">
      <c r="A55" s="88">
        <v>104</v>
      </c>
      <c r="B55" s="88" t="s">
        <v>190</v>
      </c>
      <c r="C55" s="88">
        <v>10</v>
      </c>
      <c r="D55" s="88" t="s">
        <v>236</v>
      </c>
      <c r="E55" s="88" t="s">
        <v>237</v>
      </c>
      <c r="F55" s="98">
        <v>11517</v>
      </c>
      <c r="G55" s="88" t="s">
        <v>238</v>
      </c>
      <c r="H55" s="88">
        <v>2011</v>
      </c>
      <c r="I55" s="104" t="s">
        <v>239</v>
      </c>
      <c r="J55" s="104">
        <v>248911.37</v>
      </c>
      <c r="K55" s="101" t="s">
        <v>240</v>
      </c>
      <c r="L55" s="104" t="s">
        <v>241</v>
      </c>
      <c r="M55" s="88" t="s">
        <v>242</v>
      </c>
      <c r="N55" s="88" t="s">
        <v>243</v>
      </c>
      <c r="O55" s="88" t="s">
        <v>244</v>
      </c>
      <c r="P55" s="88" t="s">
        <v>245</v>
      </c>
      <c r="Q55" s="92">
        <f t="shared" si="1"/>
        <v>12.705882352941176</v>
      </c>
      <c r="R55" s="105">
        <v>0</v>
      </c>
      <c r="S55" s="105">
        <v>0</v>
      </c>
      <c r="T55" s="105">
        <v>12.705882352941176</v>
      </c>
      <c r="U55" s="106">
        <f t="shared" si="2"/>
        <v>12.705882352941176</v>
      </c>
      <c r="V55" s="94">
        <v>100</v>
      </c>
      <c r="W55" s="94">
        <v>100</v>
      </c>
      <c r="X55" s="102" t="s">
        <v>246</v>
      </c>
      <c r="Y55" s="68">
        <v>3</v>
      </c>
      <c r="Z55" s="68">
        <v>6</v>
      </c>
      <c r="AA55" s="68">
        <v>1</v>
      </c>
      <c r="AB55" s="68">
        <v>4</v>
      </c>
      <c r="AC55" s="68">
        <v>87</v>
      </c>
      <c r="AD55" s="70">
        <v>0</v>
      </c>
      <c r="AE55" s="70">
        <v>5</v>
      </c>
      <c r="AF55" s="100">
        <v>100</v>
      </c>
      <c r="AG55" s="98" t="s">
        <v>236</v>
      </c>
      <c r="AH55" s="99" t="s">
        <v>247</v>
      </c>
      <c r="AI55" s="100">
        <v>70</v>
      </c>
      <c r="AJ55" s="98" t="s">
        <v>248</v>
      </c>
      <c r="AK55" s="98" t="s">
        <v>249</v>
      </c>
      <c r="AL55" s="101">
        <v>10</v>
      </c>
      <c r="AM55" s="98" t="s">
        <v>250</v>
      </c>
      <c r="AN55" s="98" t="s">
        <v>251</v>
      </c>
      <c r="AO55" s="101">
        <v>10</v>
      </c>
      <c r="AP55" s="98" t="s">
        <v>204</v>
      </c>
      <c r="AQ55" s="98" t="s">
        <v>204</v>
      </c>
      <c r="AR55" s="101" t="s">
        <v>204</v>
      </c>
      <c r="AS55" s="98" t="s">
        <v>204</v>
      </c>
      <c r="AT55" s="98" t="s">
        <v>204</v>
      </c>
      <c r="AU55" s="101" t="s">
        <v>204</v>
      </c>
      <c r="AV55" s="78" t="s">
        <v>252</v>
      </c>
      <c r="AW55" s="78" t="s">
        <v>253</v>
      </c>
      <c r="AX55" s="74">
        <v>10</v>
      </c>
      <c r="AY55" s="68"/>
      <c r="AZ55" s="68"/>
      <c r="BA55" s="68"/>
      <c r="BB55" s="68"/>
      <c r="BC55" s="68"/>
      <c r="BD55" s="68"/>
    </row>
    <row r="56" spans="1:56" s="72" customFormat="1" ht="30">
      <c r="A56" s="88">
        <v>104</v>
      </c>
      <c r="B56" s="88" t="s">
        <v>190</v>
      </c>
      <c r="C56" s="88">
        <v>12</v>
      </c>
      <c r="D56" s="88" t="s">
        <v>205</v>
      </c>
      <c r="E56" s="88" t="s">
        <v>254</v>
      </c>
      <c r="F56" s="98">
        <v>14360</v>
      </c>
      <c r="G56" s="88" t="s">
        <v>255</v>
      </c>
      <c r="H56" s="88">
        <v>2004</v>
      </c>
      <c r="I56" s="88" t="s">
        <v>256</v>
      </c>
      <c r="J56" s="104">
        <v>33812</v>
      </c>
      <c r="K56" s="88" t="s">
        <v>257</v>
      </c>
      <c r="L56" s="88" t="s">
        <v>258</v>
      </c>
      <c r="M56" s="88" t="s">
        <v>259</v>
      </c>
      <c r="N56" s="88" t="s">
        <v>260</v>
      </c>
      <c r="O56" s="88" t="s">
        <v>261</v>
      </c>
      <c r="P56" s="88" t="s">
        <v>262</v>
      </c>
      <c r="Q56" s="92">
        <f t="shared" si="1"/>
        <v>18.461764705882352</v>
      </c>
      <c r="R56" s="92">
        <v>0</v>
      </c>
      <c r="S56" s="92">
        <v>0</v>
      </c>
      <c r="T56" s="92">
        <v>18.461764705882352</v>
      </c>
      <c r="U56" s="106">
        <f t="shared" si="2"/>
        <v>18.461764705882352</v>
      </c>
      <c r="V56" s="94">
        <v>100</v>
      </c>
      <c r="W56" s="94">
        <v>100</v>
      </c>
      <c r="X56" s="102" t="s">
        <v>214</v>
      </c>
      <c r="Y56" s="68">
        <v>3</v>
      </c>
      <c r="Z56" s="68">
        <v>1</v>
      </c>
      <c r="AA56" s="68">
        <v>7</v>
      </c>
      <c r="AB56" s="68">
        <v>4</v>
      </c>
      <c r="AC56" s="68">
        <v>99</v>
      </c>
      <c r="AD56" s="70">
        <v>0</v>
      </c>
      <c r="AE56" s="70">
        <v>5</v>
      </c>
      <c r="AF56" s="100">
        <v>100</v>
      </c>
      <c r="AG56" s="98" t="s">
        <v>205</v>
      </c>
      <c r="AH56" s="99" t="s">
        <v>215</v>
      </c>
      <c r="AI56" s="100">
        <v>40</v>
      </c>
      <c r="AJ56" s="98" t="s">
        <v>263</v>
      </c>
      <c r="AK56" s="98" t="s">
        <v>264</v>
      </c>
      <c r="AL56" s="101">
        <v>10</v>
      </c>
      <c r="AM56" s="98" t="s">
        <v>265</v>
      </c>
      <c r="AN56" s="98" t="s">
        <v>215</v>
      </c>
      <c r="AO56" s="101">
        <v>40</v>
      </c>
      <c r="AP56" s="98" t="s">
        <v>266</v>
      </c>
      <c r="AQ56" s="98" t="s">
        <v>267</v>
      </c>
      <c r="AR56" s="101">
        <v>10</v>
      </c>
      <c r="AS56" s="98" t="s">
        <v>204</v>
      </c>
      <c r="AT56" s="98" t="s">
        <v>204</v>
      </c>
      <c r="AU56" s="101" t="s">
        <v>204</v>
      </c>
      <c r="AV56" s="78" t="s">
        <v>204</v>
      </c>
      <c r="AW56" s="78" t="s">
        <v>204</v>
      </c>
      <c r="AX56" s="74" t="s">
        <v>204</v>
      </c>
      <c r="AY56" s="68"/>
      <c r="AZ56" s="68"/>
      <c r="BA56" s="68"/>
      <c r="BB56" s="68"/>
      <c r="BC56" s="68"/>
      <c r="BD56" s="68"/>
    </row>
    <row r="57" spans="1:56" s="72" customFormat="1" ht="80">
      <c r="A57" s="88">
        <v>104</v>
      </c>
      <c r="B57" s="88" t="s">
        <v>190</v>
      </c>
      <c r="C57" s="88">
        <v>12</v>
      </c>
      <c r="D57" s="88" t="s">
        <v>205</v>
      </c>
      <c r="E57" s="88" t="s">
        <v>254</v>
      </c>
      <c r="F57" s="98">
        <v>14360</v>
      </c>
      <c r="G57" s="88" t="s">
        <v>268</v>
      </c>
      <c r="H57" s="88">
        <v>2006</v>
      </c>
      <c r="I57" s="88" t="s">
        <v>269</v>
      </c>
      <c r="J57" s="104">
        <v>189202</v>
      </c>
      <c r="K57" s="88" t="s">
        <v>257</v>
      </c>
      <c r="L57" s="88" t="s">
        <v>270</v>
      </c>
      <c r="M57" s="88" t="s">
        <v>271</v>
      </c>
      <c r="N57" s="88" t="s">
        <v>272</v>
      </c>
      <c r="O57" s="88" t="s">
        <v>273</v>
      </c>
      <c r="P57" s="88" t="s">
        <v>274</v>
      </c>
      <c r="Q57" s="92">
        <f t="shared" si="1"/>
        <v>14.769411764705882</v>
      </c>
      <c r="R57" s="92">
        <v>0</v>
      </c>
      <c r="S57" s="92">
        <v>0</v>
      </c>
      <c r="T57" s="92">
        <v>14.769411764705882</v>
      </c>
      <c r="U57" s="106">
        <f t="shared" si="2"/>
        <v>14.769411764705882</v>
      </c>
      <c r="V57" s="94">
        <v>100</v>
      </c>
      <c r="W57" s="94">
        <v>100</v>
      </c>
      <c r="X57" s="102" t="s">
        <v>214</v>
      </c>
      <c r="Y57" s="68">
        <v>3</v>
      </c>
      <c r="Z57" s="68">
        <v>4</v>
      </c>
      <c r="AA57" s="68">
        <v>7</v>
      </c>
      <c r="AB57" s="68">
        <v>4</v>
      </c>
      <c r="AC57" s="68">
        <v>101</v>
      </c>
      <c r="AD57" s="70">
        <v>0</v>
      </c>
      <c r="AE57" s="70">
        <v>5</v>
      </c>
      <c r="AF57" s="100">
        <v>100</v>
      </c>
      <c r="AG57" s="98" t="s">
        <v>266</v>
      </c>
      <c r="AH57" s="99" t="s">
        <v>267</v>
      </c>
      <c r="AI57" s="100">
        <v>25</v>
      </c>
      <c r="AJ57" s="98" t="s">
        <v>265</v>
      </c>
      <c r="AK57" s="98" t="s">
        <v>215</v>
      </c>
      <c r="AL57" s="101">
        <v>25</v>
      </c>
      <c r="AM57" s="98" t="s">
        <v>205</v>
      </c>
      <c r="AN57" s="98" t="s">
        <v>215</v>
      </c>
      <c r="AO57" s="101">
        <v>25</v>
      </c>
      <c r="AP57" s="98" t="s">
        <v>275</v>
      </c>
      <c r="AQ57" s="98" t="s">
        <v>215</v>
      </c>
      <c r="AR57" s="101">
        <v>25</v>
      </c>
      <c r="AS57" s="98" t="s">
        <v>204</v>
      </c>
      <c r="AT57" s="98" t="s">
        <v>204</v>
      </c>
      <c r="AU57" s="101" t="s">
        <v>204</v>
      </c>
      <c r="AV57" s="78" t="s">
        <v>204</v>
      </c>
      <c r="AW57" s="78" t="s">
        <v>204</v>
      </c>
      <c r="AX57" s="74" t="s">
        <v>204</v>
      </c>
      <c r="AY57" s="68"/>
      <c r="AZ57" s="68"/>
      <c r="BA57" s="68"/>
      <c r="BB57" s="68"/>
      <c r="BC57" s="68"/>
      <c r="BD57" s="68"/>
    </row>
    <row r="58" spans="1:56" s="72" customFormat="1" ht="90">
      <c r="A58" s="88">
        <v>104</v>
      </c>
      <c r="B58" s="88" t="s">
        <v>190</v>
      </c>
      <c r="C58" s="88">
        <v>12</v>
      </c>
      <c r="D58" s="88" t="s">
        <v>205</v>
      </c>
      <c r="E58" s="88" t="s">
        <v>254</v>
      </c>
      <c r="F58" s="98">
        <v>14360</v>
      </c>
      <c r="G58" s="88" t="s">
        <v>276</v>
      </c>
      <c r="H58" s="88">
        <v>2009</v>
      </c>
      <c r="I58" s="88" t="s">
        <v>277</v>
      </c>
      <c r="J58" s="104">
        <f>6476+16468+17246</f>
        <v>40190</v>
      </c>
      <c r="K58" s="88" t="s">
        <v>278</v>
      </c>
      <c r="L58" s="88" t="s">
        <v>279</v>
      </c>
      <c r="M58" s="88" t="s">
        <v>280</v>
      </c>
      <c r="N58" s="88" t="s">
        <v>281</v>
      </c>
      <c r="O58" s="88" t="s">
        <v>282</v>
      </c>
      <c r="P58" s="88" t="s">
        <v>283</v>
      </c>
      <c r="Q58" s="92">
        <f t="shared" si="1"/>
        <v>14.77</v>
      </c>
      <c r="R58" s="92">
        <v>0</v>
      </c>
      <c r="S58" s="92">
        <v>0</v>
      </c>
      <c r="T58" s="92">
        <v>14.77</v>
      </c>
      <c r="U58" s="106">
        <f t="shared" si="2"/>
        <v>14.77</v>
      </c>
      <c r="V58" s="94">
        <v>100</v>
      </c>
      <c r="W58" s="94">
        <v>100</v>
      </c>
      <c r="X58" s="102" t="s">
        <v>214</v>
      </c>
      <c r="Y58" s="68">
        <v>2</v>
      </c>
      <c r="Z58" s="68">
        <v>1</v>
      </c>
      <c r="AA58" s="68">
        <v>3</v>
      </c>
      <c r="AB58" s="68">
        <v>5</v>
      </c>
      <c r="AC58" s="68">
        <v>98</v>
      </c>
      <c r="AD58" s="70">
        <v>0</v>
      </c>
      <c r="AE58" s="70">
        <v>5</v>
      </c>
      <c r="AF58" s="100">
        <v>100</v>
      </c>
      <c r="AG58" s="98" t="s">
        <v>265</v>
      </c>
      <c r="AH58" s="99" t="s">
        <v>215</v>
      </c>
      <c r="AI58" s="100">
        <v>30</v>
      </c>
      <c r="AJ58" s="98" t="s">
        <v>284</v>
      </c>
      <c r="AK58" s="98" t="s">
        <v>285</v>
      </c>
      <c r="AL58" s="101">
        <v>20</v>
      </c>
      <c r="AM58" s="98" t="s">
        <v>205</v>
      </c>
      <c r="AN58" s="98" t="s">
        <v>215</v>
      </c>
      <c r="AO58" s="101">
        <v>40</v>
      </c>
      <c r="AP58" s="98" t="s">
        <v>275</v>
      </c>
      <c r="AQ58" s="98" t="s">
        <v>215</v>
      </c>
      <c r="AR58" s="101">
        <v>10</v>
      </c>
      <c r="AS58" s="98" t="s">
        <v>204</v>
      </c>
      <c r="AT58" s="98" t="s">
        <v>204</v>
      </c>
      <c r="AU58" s="101" t="s">
        <v>204</v>
      </c>
      <c r="AV58" s="78" t="s">
        <v>204</v>
      </c>
      <c r="AW58" s="78" t="s">
        <v>204</v>
      </c>
      <c r="AX58" s="74" t="s">
        <v>204</v>
      </c>
      <c r="AY58" s="68"/>
      <c r="AZ58" s="68"/>
      <c r="BA58" s="68"/>
      <c r="BB58" s="68"/>
      <c r="BC58" s="68"/>
      <c r="BD58" s="68"/>
    </row>
    <row r="59" spans="1:56" s="72" customFormat="1" ht="30">
      <c r="A59" s="88">
        <v>104</v>
      </c>
      <c r="B59" s="88" t="s">
        <v>190</v>
      </c>
      <c r="C59" s="88">
        <v>11</v>
      </c>
      <c r="D59" s="88" t="s">
        <v>286</v>
      </c>
      <c r="E59" s="118" t="s">
        <v>287</v>
      </c>
      <c r="F59" s="98">
        <v>18325</v>
      </c>
      <c r="G59" s="88" t="s">
        <v>288</v>
      </c>
      <c r="H59" s="88">
        <v>2007</v>
      </c>
      <c r="I59" s="88" t="s">
        <v>289</v>
      </c>
      <c r="J59" s="104">
        <v>52862</v>
      </c>
      <c r="K59" s="91" t="s">
        <v>12800</v>
      </c>
      <c r="L59" s="88" t="s">
        <v>290</v>
      </c>
      <c r="M59" s="88" t="s">
        <v>291</v>
      </c>
      <c r="N59" s="88" t="s">
        <v>292</v>
      </c>
      <c r="O59" s="88" t="s">
        <v>293</v>
      </c>
      <c r="P59" s="88" t="s">
        <v>294</v>
      </c>
      <c r="Q59" s="92">
        <f t="shared" si="1"/>
        <v>10</v>
      </c>
      <c r="R59" s="92">
        <v>0</v>
      </c>
      <c r="S59" s="92">
        <v>0</v>
      </c>
      <c r="T59" s="92">
        <v>10</v>
      </c>
      <c r="U59" s="93">
        <f t="shared" si="2"/>
        <v>10</v>
      </c>
      <c r="V59" s="94">
        <v>100</v>
      </c>
      <c r="W59" s="94">
        <v>100</v>
      </c>
      <c r="X59" s="102" t="s">
        <v>295</v>
      </c>
      <c r="Y59" s="68">
        <v>2</v>
      </c>
      <c r="Z59" s="68">
        <v>1</v>
      </c>
      <c r="AA59" s="68">
        <v>3</v>
      </c>
      <c r="AB59" s="68">
        <v>8</v>
      </c>
      <c r="AC59" s="68" t="s">
        <v>296</v>
      </c>
      <c r="AD59" s="70">
        <v>0</v>
      </c>
      <c r="AE59" s="70">
        <v>5</v>
      </c>
      <c r="AF59" s="100">
        <v>100</v>
      </c>
      <c r="AG59" s="98" t="s">
        <v>286</v>
      </c>
      <c r="AH59" s="99" t="s">
        <v>297</v>
      </c>
      <c r="AI59" s="100">
        <v>50</v>
      </c>
      <c r="AJ59" s="98" t="s">
        <v>298</v>
      </c>
      <c r="AK59" s="98" t="s">
        <v>297</v>
      </c>
      <c r="AL59" s="101">
        <v>50</v>
      </c>
      <c r="AM59" s="98" t="s">
        <v>204</v>
      </c>
      <c r="AN59" s="98" t="s">
        <v>204</v>
      </c>
      <c r="AO59" s="101" t="s">
        <v>204</v>
      </c>
      <c r="AP59" s="98" t="s">
        <v>204</v>
      </c>
      <c r="AQ59" s="98" t="s">
        <v>204</v>
      </c>
      <c r="AR59" s="101" t="s">
        <v>204</v>
      </c>
      <c r="AS59" s="98" t="s">
        <v>204</v>
      </c>
      <c r="AT59" s="98" t="s">
        <v>204</v>
      </c>
      <c r="AU59" s="101" t="s">
        <v>204</v>
      </c>
      <c r="AV59" s="78" t="s">
        <v>204</v>
      </c>
      <c r="AW59" s="78" t="s">
        <v>204</v>
      </c>
      <c r="AX59" s="74" t="s">
        <v>204</v>
      </c>
      <c r="AY59" s="68"/>
      <c r="AZ59" s="68"/>
      <c r="BA59" s="68"/>
      <c r="BB59" s="68"/>
      <c r="BC59" s="68"/>
      <c r="BD59" s="68"/>
    </row>
    <row r="60" spans="1:56" s="72" customFormat="1" ht="80">
      <c r="A60" s="88">
        <v>104</v>
      </c>
      <c r="B60" s="88" t="s">
        <v>190</v>
      </c>
      <c r="C60" s="88">
        <v>10</v>
      </c>
      <c r="D60" s="88" t="s">
        <v>236</v>
      </c>
      <c r="E60" s="88" t="s">
        <v>299</v>
      </c>
      <c r="F60" s="98" t="s">
        <v>300</v>
      </c>
      <c r="G60" s="88" t="s">
        <v>301</v>
      </c>
      <c r="H60" s="88">
        <v>2013</v>
      </c>
      <c r="I60" s="68" t="s">
        <v>302</v>
      </c>
      <c r="J60" s="104">
        <v>410607</v>
      </c>
      <c r="K60" s="91" t="s">
        <v>12800</v>
      </c>
      <c r="L60" s="68" t="s">
        <v>303</v>
      </c>
      <c r="M60" s="68" t="s">
        <v>304</v>
      </c>
      <c r="N60" s="68" t="s">
        <v>305</v>
      </c>
      <c r="O60" s="68" t="s">
        <v>306</v>
      </c>
      <c r="P60" s="88" t="s">
        <v>307</v>
      </c>
      <c r="Q60" s="92">
        <f t="shared" si="1"/>
        <v>235</v>
      </c>
      <c r="R60" s="105">
        <v>0</v>
      </c>
      <c r="S60" s="105">
        <v>200</v>
      </c>
      <c r="T60" s="105">
        <v>35</v>
      </c>
      <c r="U60" s="106">
        <f t="shared" si="2"/>
        <v>235</v>
      </c>
      <c r="V60" s="94">
        <v>99.333333333333329</v>
      </c>
      <c r="W60" s="94">
        <v>100</v>
      </c>
      <c r="X60" s="102" t="s">
        <v>246</v>
      </c>
      <c r="Y60" s="68">
        <v>3</v>
      </c>
      <c r="Z60" s="68">
        <v>5</v>
      </c>
      <c r="AA60" s="68">
        <v>2</v>
      </c>
      <c r="AB60" s="68">
        <v>44</v>
      </c>
      <c r="AC60" s="68"/>
      <c r="AD60" s="70">
        <v>45</v>
      </c>
      <c r="AE60" s="70">
        <v>5</v>
      </c>
      <c r="AF60" s="100">
        <v>100</v>
      </c>
      <c r="AG60" s="98" t="s">
        <v>308</v>
      </c>
      <c r="AH60" s="99" t="s">
        <v>309</v>
      </c>
      <c r="AI60" s="100">
        <v>71</v>
      </c>
      <c r="AJ60" s="98" t="s">
        <v>310</v>
      </c>
      <c r="AK60" s="98" t="s">
        <v>311</v>
      </c>
      <c r="AL60" s="101">
        <v>11</v>
      </c>
      <c r="AM60" s="98" t="s">
        <v>312</v>
      </c>
      <c r="AN60" s="98" t="s">
        <v>313</v>
      </c>
      <c r="AO60" s="101">
        <v>11</v>
      </c>
      <c r="AP60" s="98" t="s">
        <v>314</v>
      </c>
      <c r="AQ60" s="98" t="s">
        <v>315</v>
      </c>
      <c r="AR60" s="101">
        <v>3</v>
      </c>
      <c r="AS60" s="98" t="s">
        <v>316</v>
      </c>
      <c r="AT60" s="98" t="s">
        <v>317</v>
      </c>
      <c r="AU60" s="101">
        <v>4</v>
      </c>
      <c r="AV60" s="78" t="s">
        <v>204</v>
      </c>
      <c r="AW60" s="78" t="s">
        <v>204</v>
      </c>
      <c r="AX60" s="74" t="s">
        <v>204</v>
      </c>
      <c r="AY60" s="68"/>
      <c r="AZ60" s="68"/>
      <c r="BA60" s="68"/>
      <c r="BB60" s="68"/>
      <c r="BC60" s="68"/>
      <c r="BD60" s="68"/>
    </row>
    <row r="61" spans="1:56" s="72" customFormat="1" ht="60">
      <c r="A61" s="88">
        <v>104</v>
      </c>
      <c r="B61" s="88" t="s">
        <v>190</v>
      </c>
      <c r="C61" s="88">
        <v>10</v>
      </c>
      <c r="D61" s="88" t="s">
        <v>236</v>
      </c>
      <c r="E61" s="88" t="s">
        <v>299</v>
      </c>
      <c r="F61" s="98" t="s">
        <v>300</v>
      </c>
      <c r="G61" s="107" t="s">
        <v>318</v>
      </c>
      <c r="H61" s="88">
        <v>2016</v>
      </c>
      <c r="I61" s="68" t="s">
        <v>319</v>
      </c>
      <c r="J61" s="104">
        <v>82670</v>
      </c>
      <c r="K61" s="91" t="s">
        <v>12800</v>
      </c>
      <c r="L61" s="68" t="s">
        <v>320</v>
      </c>
      <c r="M61" s="68" t="s">
        <v>321</v>
      </c>
      <c r="N61" s="68" t="s">
        <v>322</v>
      </c>
      <c r="O61" s="68" t="s">
        <v>323</v>
      </c>
      <c r="P61" s="88" t="s">
        <v>324</v>
      </c>
      <c r="Q61" s="92">
        <f t="shared" si="1"/>
        <v>0</v>
      </c>
      <c r="R61" s="105">
        <v>0</v>
      </c>
      <c r="S61" s="105">
        <v>0</v>
      </c>
      <c r="T61" s="105">
        <v>0</v>
      </c>
      <c r="U61" s="106">
        <f t="shared" si="2"/>
        <v>0</v>
      </c>
      <c r="V61" s="94">
        <v>16.25</v>
      </c>
      <c r="W61" s="94">
        <v>100</v>
      </c>
      <c r="X61" s="102" t="s">
        <v>246</v>
      </c>
      <c r="Y61" s="68">
        <v>3</v>
      </c>
      <c r="Z61" s="68">
        <v>5</v>
      </c>
      <c r="AA61" s="68">
        <v>2</v>
      </c>
      <c r="AB61" s="68">
        <v>44</v>
      </c>
      <c r="AC61" s="68"/>
      <c r="AD61" s="70">
        <v>25</v>
      </c>
      <c r="AE61" s="70">
        <v>5</v>
      </c>
      <c r="AF61" s="100">
        <v>0</v>
      </c>
      <c r="AG61" s="98" t="s">
        <v>325</v>
      </c>
      <c r="AH61" s="99" t="s">
        <v>326</v>
      </c>
      <c r="AI61" s="100">
        <v>0</v>
      </c>
      <c r="AJ61" s="98" t="s">
        <v>314</v>
      </c>
      <c r="AK61" s="98" t="s">
        <v>327</v>
      </c>
      <c r="AL61" s="101">
        <v>0</v>
      </c>
      <c r="AM61" s="98" t="s">
        <v>204</v>
      </c>
      <c r="AN61" s="98" t="s">
        <v>204</v>
      </c>
      <c r="AO61" s="101" t="s">
        <v>204</v>
      </c>
      <c r="AP61" s="98" t="s">
        <v>204</v>
      </c>
      <c r="AQ61" s="98" t="s">
        <v>204</v>
      </c>
      <c r="AR61" s="101" t="s">
        <v>204</v>
      </c>
      <c r="AS61" s="98" t="s">
        <v>204</v>
      </c>
      <c r="AT61" s="98" t="s">
        <v>204</v>
      </c>
      <c r="AU61" s="101" t="s">
        <v>204</v>
      </c>
      <c r="AV61" s="78" t="s">
        <v>204</v>
      </c>
      <c r="AW61" s="78" t="s">
        <v>204</v>
      </c>
      <c r="AX61" s="74" t="s">
        <v>204</v>
      </c>
      <c r="AY61" s="68"/>
      <c r="AZ61" s="68"/>
      <c r="BA61" s="68"/>
      <c r="BB61" s="68"/>
      <c r="BC61" s="68"/>
      <c r="BD61" s="68"/>
    </row>
    <row r="62" spans="1:56" s="72" customFormat="1" ht="140">
      <c r="A62" s="88">
        <v>104</v>
      </c>
      <c r="B62" s="88" t="s">
        <v>190</v>
      </c>
      <c r="C62" s="88">
        <v>13</v>
      </c>
      <c r="D62" s="88" t="s">
        <v>328</v>
      </c>
      <c r="E62" s="118" t="s">
        <v>329</v>
      </c>
      <c r="F62" s="98" t="s">
        <v>330</v>
      </c>
      <c r="G62" s="88" t="s">
        <v>331</v>
      </c>
      <c r="H62" s="88">
        <v>2011</v>
      </c>
      <c r="I62" s="88" t="s">
        <v>332</v>
      </c>
      <c r="J62" s="104">
        <v>81234</v>
      </c>
      <c r="K62" s="91" t="s">
        <v>12800</v>
      </c>
      <c r="L62" s="104" t="s">
        <v>333</v>
      </c>
      <c r="M62" s="88" t="s">
        <v>334</v>
      </c>
      <c r="N62" s="88" t="s">
        <v>335</v>
      </c>
      <c r="O62" s="88" t="s">
        <v>336</v>
      </c>
      <c r="P62" s="88" t="s">
        <v>337</v>
      </c>
      <c r="Q62" s="92">
        <f t="shared" si="1"/>
        <v>25</v>
      </c>
      <c r="R62" s="92">
        <v>0</v>
      </c>
      <c r="S62" s="92">
        <v>5</v>
      </c>
      <c r="T62" s="92">
        <v>20</v>
      </c>
      <c r="U62" s="106">
        <f t="shared" si="2"/>
        <v>25</v>
      </c>
      <c r="V62" s="94">
        <v>0</v>
      </c>
      <c r="W62" s="94">
        <v>100</v>
      </c>
      <c r="X62" s="102" t="s">
        <v>338</v>
      </c>
      <c r="Y62" s="68">
        <v>1</v>
      </c>
      <c r="Z62" s="68">
        <v>7</v>
      </c>
      <c r="AA62" s="68"/>
      <c r="AB62" s="68">
        <v>59</v>
      </c>
      <c r="AC62" s="68" t="s">
        <v>296</v>
      </c>
      <c r="AD62" s="70">
        <v>0</v>
      </c>
      <c r="AE62" s="70">
        <v>5</v>
      </c>
      <c r="AF62" s="100">
        <v>0</v>
      </c>
      <c r="AG62" s="98" t="s">
        <v>339</v>
      </c>
      <c r="AH62" s="99" t="s">
        <v>339</v>
      </c>
      <c r="AI62" s="100">
        <v>0</v>
      </c>
      <c r="AJ62" s="98" t="s">
        <v>204</v>
      </c>
      <c r="AK62" s="98" t="s">
        <v>204</v>
      </c>
      <c r="AL62" s="101" t="s">
        <v>204</v>
      </c>
      <c r="AM62" s="98" t="s">
        <v>204</v>
      </c>
      <c r="AN62" s="98" t="s">
        <v>204</v>
      </c>
      <c r="AO62" s="101" t="s">
        <v>204</v>
      </c>
      <c r="AP62" s="98" t="s">
        <v>204</v>
      </c>
      <c r="AQ62" s="98" t="s">
        <v>204</v>
      </c>
      <c r="AR62" s="101" t="s">
        <v>204</v>
      </c>
      <c r="AS62" s="98" t="s">
        <v>204</v>
      </c>
      <c r="AT62" s="98" t="s">
        <v>204</v>
      </c>
      <c r="AU62" s="101" t="s">
        <v>204</v>
      </c>
      <c r="AV62" s="78" t="s">
        <v>204</v>
      </c>
      <c r="AW62" s="78" t="s">
        <v>204</v>
      </c>
      <c r="AX62" s="74" t="s">
        <v>204</v>
      </c>
      <c r="AY62" s="68"/>
      <c r="AZ62" s="68"/>
      <c r="BA62" s="68"/>
      <c r="BB62" s="68"/>
      <c r="BC62" s="68"/>
      <c r="BD62" s="68"/>
    </row>
    <row r="63" spans="1:56" s="72" customFormat="1" ht="50">
      <c r="A63" s="87">
        <v>104</v>
      </c>
      <c r="B63" s="88" t="s">
        <v>190</v>
      </c>
      <c r="C63" s="87">
        <v>6</v>
      </c>
      <c r="D63" s="87" t="s">
        <v>191</v>
      </c>
      <c r="E63" s="87" t="s">
        <v>340</v>
      </c>
      <c r="F63" s="89">
        <v>28562</v>
      </c>
      <c r="G63" s="87" t="s">
        <v>341</v>
      </c>
      <c r="H63" s="88">
        <v>2020</v>
      </c>
      <c r="I63" s="87" t="s">
        <v>342</v>
      </c>
      <c r="J63" s="90">
        <v>80619.509999999995</v>
      </c>
      <c r="K63" s="87" t="s">
        <v>343</v>
      </c>
      <c r="L63" s="90" t="s">
        <v>196</v>
      </c>
      <c r="M63" s="87" t="s">
        <v>197</v>
      </c>
      <c r="N63" s="87" t="s">
        <v>344</v>
      </c>
      <c r="O63" s="87" t="s">
        <v>345</v>
      </c>
      <c r="P63" s="87" t="s">
        <v>346</v>
      </c>
      <c r="Q63" s="92">
        <f>U63</f>
        <v>56.18</v>
      </c>
      <c r="R63" s="87">
        <v>2.0699999999999998</v>
      </c>
      <c r="S63" s="92">
        <v>5.5</v>
      </c>
      <c r="T63" s="92">
        <v>48.61</v>
      </c>
      <c r="U63" s="108">
        <f t="shared" ref="U63:U84" si="3">SUM(R63:T63)</f>
        <v>56.18</v>
      </c>
      <c r="V63" s="94">
        <v>1.5833333333333333</v>
      </c>
      <c r="W63" s="94">
        <v>49.93</v>
      </c>
      <c r="X63" s="102" t="s">
        <v>295</v>
      </c>
      <c r="Y63" s="109">
        <v>3</v>
      </c>
      <c r="Z63" s="109">
        <v>11</v>
      </c>
      <c r="AA63" s="109">
        <v>5</v>
      </c>
      <c r="AB63" s="109">
        <v>4</v>
      </c>
      <c r="AC63" s="109">
        <v>92</v>
      </c>
      <c r="AD63" s="110"/>
      <c r="AE63" s="110">
        <v>5</v>
      </c>
      <c r="AF63" s="100">
        <v>0</v>
      </c>
      <c r="AG63" s="98" t="s">
        <v>339</v>
      </c>
      <c r="AH63" s="99" t="s">
        <v>339</v>
      </c>
      <c r="AI63" s="100">
        <v>0</v>
      </c>
      <c r="AJ63" s="98" t="s">
        <v>204</v>
      </c>
      <c r="AK63" s="98" t="s">
        <v>204</v>
      </c>
      <c r="AL63" s="101" t="s">
        <v>204</v>
      </c>
      <c r="AM63" s="98" t="s">
        <v>204</v>
      </c>
      <c r="AN63" s="98" t="s">
        <v>204</v>
      </c>
      <c r="AO63" s="101" t="s">
        <v>204</v>
      </c>
      <c r="AP63" s="98" t="s">
        <v>204</v>
      </c>
      <c r="AQ63" s="98" t="s">
        <v>204</v>
      </c>
      <c r="AR63" s="101" t="s">
        <v>204</v>
      </c>
      <c r="AS63" s="98" t="s">
        <v>204</v>
      </c>
      <c r="AT63" s="98" t="s">
        <v>204</v>
      </c>
      <c r="AU63" s="101" t="s">
        <v>204</v>
      </c>
      <c r="AV63" s="78" t="s">
        <v>204</v>
      </c>
      <c r="AW63" s="78" t="s">
        <v>204</v>
      </c>
      <c r="AX63" s="74" t="s">
        <v>204</v>
      </c>
      <c r="AY63" s="68"/>
      <c r="AZ63" s="68"/>
      <c r="BA63" s="68"/>
      <c r="BB63" s="68"/>
      <c r="BC63" s="68"/>
      <c r="BD63" s="68"/>
    </row>
    <row r="64" spans="1:56" s="72" customFormat="1" ht="60">
      <c r="A64" s="88">
        <v>104</v>
      </c>
      <c r="B64" s="88" t="s">
        <v>190</v>
      </c>
      <c r="C64" s="88">
        <v>10</v>
      </c>
      <c r="D64" s="88" t="s">
        <v>236</v>
      </c>
      <c r="E64" s="118" t="s">
        <v>347</v>
      </c>
      <c r="F64" s="98" t="s">
        <v>348</v>
      </c>
      <c r="G64" s="88" t="s">
        <v>349</v>
      </c>
      <c r="H64" s="88">
        <v>2019</v>
      </c>
      <c r="I64" s="88" t="s">
        <v>350</v>
      </c>
      <c r="J64" s="104">
        <v>482636.82</v>
      </c>
      <c r="K64" s="88" t="s">
        <v>351</v>
      </c>
      <c r="L64" s="104" t="s">
        <v>352</v>
      </c>
      <c r="M64" s="111" t="s">
        <v>197</v>
      </c>
      <c r="N64" s="111" t="s">
        <v>353</v>
      </c>
      <c r="O64" s="111" t="s">
        <v>354</v>
      </c>
      <c r="P64" s="88" t="s">
        <v>355</v>
      </c>
      <c r="Q64" s="92">
        <v>40.97</v>
      </c>
      <c r="R64" s="92">
        <v>40.97</v>
      </c>
      <c r="S64" s="92">
        <v>20</v>
      </c>
      <c r="T64" s="92">
        <v>40</v>
      </c>
      <c r="U64" s="93">
        <f t="shared" si="3"/>
        <v>100.97</v>
      </c>
      <c r="V64" s="94">
        <v>80</v>
      </c>
      <c r="W64" s="94">
        <v>73.33</v>
      </c>
      <c r="X64" s="102" t="s">
        <v>356</v>
      </c>
      <c r="Y64" s="68">
        <v>3</v>
      </c>
      <c r="Z64" s="68">
        <v>1</v>
      </c>
      <c r="AA64" s="68">
        <v>2</v>
      </c>
      <c r="AB64" s="68">
        <v>44</v>
      </c>
      <c r="AC64" s="68" t="s">
        <v>357</v>
      </c>
      <c r="AD64" s="70">
        <v>40</v>
      </c>
      <c r="AE64" s="70">
        <v>5</v>
      </c>
      <c r="AF64" s="100">
        <v>80</v>
      </c>
      <c r="AG64" s="98" t="s">
        <v>236</v>
      </c>
      <c r="AH64" s="99" t="s">
        <v>358</v>
      </c>
      <c r="AI64" s="100">
        <v>50</v>
      </c>
      <c r="AJ64" s="98" t="s">
        <v>359</v>
      </c>
      <c r="AK64" s="98" t="s">
        <v>360</v>
      </c>
      <c r="AL64" s="101">
        <v>30</v>
      </c>
      <c r="AM64" s="98" t="s">
        <v>204</v>
      </c>
      <c r="AN64" s="98" t="s">
        <v>204</v>
      </c>
      <c r="AO64" s="101" t="s">
        <v>204</v>
      </c>
      <c r="AP64" s="98" t="s">
        <v>204</v>
      </c>
      <c r="AQ64" s="98" t="s">
        <v>204</v>
      </c>
      <c r="AR64" s="101" t="s">
        <v>204</v>
      </c>
      <c r="AS64" s="98" t="s">
        <v>204</v>
      </c>
      <c r="AT64" s="98" t="s">
        <v>204</v>
      </c>
      <c r="AU64" s="101" t="s">
        <v>204</v>
      </c>
      <c r="AV64" s="78" t="s">
        <v>204</v>
      </c>
      <c r="AW64" s="78" t="s">
        <v>204</v>
      </c>
      <c r="AX64" s="74" t="s">
        <v>204</v>
      </c>
      <c r="AY64" s="68"/>
      <c r="AZ64" s="68"/>
      <c r="BA64" s="68"/>
      <c r="BB64" s="68"/>
      <c r="BC64" s="68"/>
      <c r="BD64" s="68"/>
    </row>
    <row r="65" spans="1:16290" s="72" customFormat="1" ht="250">
      <c r="A65" s="88">
        <v>104</v>
      </c>
      <c r="B65" s="88" t="s">
        <v>190</v>
      </c>
      <c r="C65" s="88">
        <v>10</v>
      </c>
      <c r="D65" s="88" t="s">
        <v>236</v>
      </c>
      <c r="E65" s="118" t="s">
        <v>361</v>
      </c>
      <c r="F65" s="98">
        <v>27920</v>
      </c>
      <c r="G65" s="88" t="s">
        <v>362</v>
      </c>
      <c r="H65" s="88">
        <v>2008</v>
      </c>
      <c r="I65" s="88" t="s">
        <v>363</v>
      </c>
      <c r="J65" s="104">
        <v>85458</v>
      </c>
      <c r="K65" s="91" t="s">
        <v>12800</v>
      </c>
      <c r="L65" s="88" t="s">
        <v>241</v>
      </c>
      <c r="M65" s="88" t="s">
        <v>242</v>
      </c>
      <c r="N65" s="88" t="s">
        <v>364</v>
      </c>
      <c r="O65" s="88" t="s">
        <v>365</v>
      </c>
      <c r="P65" s="88" t="s">
        <v>366</v>
      </c>
      <c r="Q65" s="92">
        <f t="shared" ref="Q65:Q84" si="4">U65</f>
        <v>7.88</v>
      </c>
      <c r="R65" s="92">
        <v>0</v>
      </c>
      <c r="S65" s="92">
        <v>1.88</v>
      </c>
      <c r="T65" s="92">
        <v>6</v>
      </c>
      <c r="U65" s="106">
        <f t="shared" si="3"/>
        <v>7.88</v>
      </c>
      <c r="V65" s="94">
        <v>19.166666666666668</v>
      </c>
      <c r="W65" s="94">
        <v>100</v>
      </c>
      <c r="X65" s="102" t="s">
        <v>367</v>
      </c>
      <c r="Y65" s="68">
        <v>1</v>
      </c>
      <c r="Z65" s="68">
        <v>1</v>
      </c>
      <c r="AA65" s="68">
        <v>7</v>
      </c>
      <c r="AB65" s="68">
        <v>60</v>
      </c>
      <c r="AC65" s="68"/>
      <c r="AD65" s="70">
        <v>0</v>
      </c>
      <c r="AE65" s="70">
        <v>5</v>
      </c>
      <c r="AF65" s="100">
        <v>72</v>
      </c>
      <c r="AG65" s="98" t="s">
        <v>236</v>
      </c>
      <c r="AH65" s="99" t="s">
        <v>368</v>
      </c>
      <c r="AI65" s="100">
        <v>29</v>
      </c>
      <c r="AJ65" s="98" t="s">
        <v>369</v>
      </c>
      <c r="AK65" s="98" t="s">
        <v>370</v>
      </c>
      <c r="AL65" s="101">
        <v>16</v>
      </c>
      <c r="AM65" s="98" t="s">
        <v>371</v>
      </c>
      <c r="AN65" s="98" t="s">
        <v>204</v>
      </c>
      <c r="AO65" s="101">
        <v>12</v>
      </c>
      <c r="AP65" s="98" t="s">
        <v>328</v>
      </c>
      <c r="AQ65" s="98" t="s">
        <v>372</v>
      </c>
      <c r="AR65" s="101">
        <v>7</v>
      </c>
      <c r="AS65" s="98" t="s">
        <v>373</v>
      </c>
      <c r="AT65" s="98" t="s">
        <v>374</v>
      </c>
      <c r="AU65" s="101">
        <v>3</v>
      </c>
      <c r="AV65" s="78" t="s">
        <v>375</v>
      </c>
      <c r="AW65" s="78" t="s">
        <v>376</v>
      </c>
      <c r="AX65" s="74">
        <v>5</v>
      </c>
      <c r="AY65" s="68"/>
      <c r="AZ65" s="68"/>
      <c r="BA65" s="68"/>
      <c r="BB65" s="68"/>
      <c r="BC65" s="68"/>
      <c r="BD65" s="68"/>
    </row>
    <row r="66" spans="1:16290" s="72" customFormat="1" ht="100">
      <c r="A66" s="88">
        <v>104</v>
      </c>
      <c r="B66" s="88" t="s">
        <v>190</v>
      </c>
      <c r="C66" s="88">
        <v>11</v>
      </c>
      <c r="D66" s="88" t="s">
        <v>286</v>
      </c>
      <c r="E66" s="88" t="s">
        <v>377</v>
      </c>
      <c r="F66" s="98">
        <v>55663</v>
      </c>
      <c r="G66" s="88" t="s">
        <v>378</v>
      </c>
      <c r="H66" s="88">
        <v>2007</v>
      </c>
      <c r="I66" s="104" t="s">
        <v>379</v>
      </c>
      <c r="J66" s="104">
        <v>39332</v>
      </c>
      <c r="K66" s="101" t="s">
        <v>240</v>
      </c>
      <c r="L66" s="104" t="s">
        <v>380</v>
      </c>
      <c r="M66" s="88" t="s">
        <v>381</v>
      </c>
      <c r="N66" s="88" t="s">
        <v>382</v>
      </c>
      <c r="O66" s="88" t="s">
        <v>383</v>
      </c>
      <c r="P66" s="88" t="s">
        <v>384</v>
      </c>
      <c r="Q66" s="92">
        <f t="shared" si="4"/>
        <v>14.7694117647059</v>
      </c>
      <c r="R66" s="112">
        <v>0</v>
      </c>
      <c r="S66" s="112">
        <v>0</v>
      </c>
      <c r="T66" s="112">
        <v>14.7694117647059</v>
      </c>
      <c r="U66" s="113">
        <f t="shared" si="3"/>
        <v>14.7694117647059</v>
      </c>
      <c r="V66" s="94">
        <v>15.416666666666666</v>
      </c>
      <c r="W66" s="94">
        <v>100</v>
      </c>
      <c r="X66" s="102" t="s">
        <v>385</v>
      </c>
      <c r="Y66" s="68">
        <v>4</v>
      </c>
      <c r="Z66" s="68">
        <v>6</v>
      </c>
      <c r="AA66" s="68">
        <v>2</v>
      </c>
      <c r="AB66" s="68">
        <v>35</v>
      </c>
      <c r="AC66" s="68">
        <v>80</v>
      </c>
      <c r="AD66" s="70">
        <v>0</v>
      </c>
      <c r="AE66" s="70">
        <v>5</v>
      </c>
      <c r="AF66" s="100">
        <v>20</v>
      </c>
      <c r="AG66" s="98" t="s">
        <v>205</v>
      </c>
      <c r="AH66" s="99" t="s">
        <v>215</v>
      </c>
      <c r="AI66" s="100">
        <v>15</v>
      </c>
      <c r="AJ66" s="98" t="s">
        <v>286</v>
      </c>
      <c r="AK66" s="98" t="s">
        <v>386</v>
      </c>
      <c r="AL66" s="101">
        <v>0</v>
      </c>
      <c r="AM66" s="98" t="s">
        <v>387</v>
      </c>
      <c r="AN66" s="98" t="s">
        <v>388</v>
      </c>
      <c r="AO66" s="101">
        <v>0</v>
      </c>
      <c r="AP66" s="98" t="s">
        <v>389</v>
      </c>
      <c r="AQ66" s="98" t="s">
        <v>390</v>
      </c>
      <c r="AR66" s="101">
        <v>5</v>
      </c>
      <c r="AS66" s="98" t="s">
        <v>204</v>
      </c>
      <c r="AT66" s="98" t="s">
        <v>204</v>
      </c>
      <c r="AU66" s="101" t="s">
        <v>204</v>
      </c>
      <c r="AV66" s="78" t="s">
        <v>204</v>
      </c>
      <c r="AW66" s="78" t="s">
        <v>204</v>
      </c>
      <c r="AX66" s="74" t="s">
        <v>204</v>
      </c>
      <c r="AY66" s="68"/>
      <c r="AZ66" s="68"/>
      <c r="BA66" s="68"/>
      <c r="BB66" s="68"/>
      <c r="BC66" s="68"/>
      <c r="BD66" s="68"/>
    </row>
    <row r="67" spans="1:16290" s="72" customFormat="1" ht="170">
      <c r="A67" s="88">
        <v>104</v>
      </c>
      <c r="B67" s="88" t="s">
        <v>190</v>
      </c>
      <c r="C67" s="88">
        <v>11</v>
      </c>
      <c r="D67" s="88" t="s">
        <v>286</v>
      </c>
      <c r="E67" s="88" t="s">
        <v>391</v>
      </c>
      <c r="F67" s="98">
        <v>35382</v>
      </c>
      <c r="G67" s="88" t="s">
        <v>392</v>
      </c>
      <c r="H67" s="88">
        <v>2021</v>
      </c>
      <c r="I67" s="104" t="s">
        <v>393</v>
      </c>
      <c r="J67" s="104">
        <v>1921259.68</v>
      </c>
      <c r="K67" s="101" t="s">
        <v>394</v>
      </c>
      <c r="L67" s="104" t="s">
        <v>395</v>
      </c>
      <c r="M67" s="88" t="s">
        <v>396</v>
      </c>
      <c r="N67" s="88" t="s">
        <v>397</v>
      </c>
      <c r="O67" s="88" t="s">
        <v>398</v>
      </c>
      <c r="P67" s="88" t="s">
        <v>399</v>
      </c>
      <c r="Q67" s="92">
        <f t="shared" si="4"/>
        <v>159.41999999999999</v>
      </c>
      <c r="R67" s="112">
        <v>113.98</v>
      </c>
      <c r="S67" s="112">
        <v>22.9</v>
      </c>
      <c r="T67" s="112">
        <v>22.54</v>
      </c>
      <c r="U67" s="113">
        <f t="shared" si="3"/>
        <v>159.41999999999999</v>
      </c>
      <c r="V67" s="94">
        <v>100</v>
      </c>
      <c r="W67" s="94">
        <v>61.26</v>
      </c>
      <c r="X67" s="102" t="s">
        <v>400</v>
      </c>
      <c r="Y67" s="68">
        <v>3</v>
      </c>
      <c r="Z67" s="68">
        <v>5</v>
      </c>
      <c r="AA67" s="68">
        <v>3</v>
      </c>
      <c r="AB67" s="68">
        <v>66</v>
      </c>
      <c r="AC67" s="68" t="s">
        <v>401</v>
      </c>
      <c r="AD67" s="70">
        <v>22.54</v>
      </c>
      <c r="AE67" s="70">
        <v>5</v>
      </c>
      <c r="AF67" s="100">
        <v>100</v>
      </c>
      <c r="AG67" s="98" t="s">
        <v>286</v>
      </c>
      <c r="AH67" s="99" t="s">
        <v>386</v>
      </c>
      <c r="AI67" s="100">
        <v>90</v>
      </c>
      <c r="AJ67" s="98" t="s">
        <v>205</v>
      </c>
      <c r="AK67" s="98" t="s">
        <v>215</v>
      </c>
      <c r="AL67" s="101">
        <v>3</v>
      </c>
      <c r="AM67" s="98" t="s">
        <v>402</v>
      </c>
      <c r="AN67" s="98" t="s">
        <v>403</v>
      </c>
      <c r="AO67" s="101">
        <v>0</v>
      </c>
      <c r="AP67" s="98" t="s">
        <v>404</v>
      </c>
      <c r="AQ67" s="98" t="s">
        <v>405</v>
      </c>
      <c r="AR67" s="101">
        <v>0</v>
      </c>
      <c r="AS67" s="98" t="s">
        <v>406</v>
      </c>
      <c r="AT67" s="98" t="s">
        <v>407</v>
      </c>
      <c r="AU67" s="101">
        <v>7</v>
      </c>
      <c r="AV67" s="78" t="s">
        <v>204</v>
      </c>
      <c r="AW67" s="78" t="s">
        <v>204</v>
      </c>
      <c r="AX67" s="74" t="s">
        <v>204</v>
      </c>
      <c r="AY67" s="68"/>
      <c r="AZ67" s="68"/>
      <c r="BA67" s="68"/>
      <c r="BB67" s="68"/>
      <c r="BC67" s="68"/>
      <c r="BD67" s="68"/>
    </row>
    <row r="68" spans="1:16290" s="116" customFormat="1" ht="110">
      <c r="A68" s="88">
        <v>104</v>
      </c>
      <c r="B68" s="88" t="s">
        <v>190</v>
      </c>
      <c r="C68" s="88">
        <v>7</v>
      </c>
      <c r="D68" s="88" t="s">
        <v>375</v>
      </c>
      <c r="E68" s="88" t="s">
        <v>408</v>
      </c>
      <c r="F68" s="98" t="s">
        <v>409</v>
      </c>
      <c r="G68" s="88" t="s">
        <v>410</v>
      </c>
      <c r="H68" s="88">
        <v>2021</v>
      </c>
      <c r="I68" s="88" t="s">
        <v>411</v>
      </c>
      <c r="J68" s="104">
        <v>63374</v>
      </c>
      <c r="K68" s="88" t="s">
        <v>1813</v>
      </c>
      <c r="L68" s="104" t="s">
        <v>412</v>
      </c>
      <c r="M68" s="88" t="s">
        <v>413</v>
      </c>
      <c r="N68" s="88" t="s">
        <v>414</v>
      </c>
      <c r="O68" s="88" t="s">
        <v>415</v>
      </c>
      <c r="P68" s="88" t="s">
        <v>416</v>
      </c>
      <c r="Q68" s="92">
        <v>34.19</v>
      </c>
      <c r="R68" s="92">
        <v>3.07</v>
      </c>
      <c r="S68" s="92">
        <v>5.88</v>
      </c>
      <c r="T68" s="92">
        <v>25</v>
      </c>
      <c r="U68" s="93">
        <v>34.19</v>
      </c>
      <c r="V68" s="94">
        <v>56.363636363636367</v>
      </c>
      <c r="W68" s="94">
        <v>30.02</v>
      </c>
      <c r="X68" s="102" t="s">
        <v>400</v>
      </c>
      <c r="Y68" s="114">
        <v>3</v>
      </c>
      <c r="Z68" s="114">
        <v>7</v>
      </c>
      <c r="AA68" s="114">
        <v>2</v>
      </c>
      <c r="AB68" s="115">
        <v>4</v>
      </c>
      <c r="AC68" s="68" t="s">
        <v>417</v>
      </c>
      <c r="AD68" s="70">
        <v>15.5</v>
      </c>
      <c r="AE68" s="70">
        <v>5</v>
      </c>
      <c r="AF68" s="100">
        <v>90</v>
      </c>
      <c r="AG68" s="98" t="s">
        <v>369</v>
      </c>
      <c r="AH68" s="99" t="s">
        <v>204</v>
      </c>
      <c r="AI68" s="100">
        <v>90</v>
      </c>
      <c r="AJ68" s="98" t="s">
        <v>204</v>
      </c>
      <c r="AK68" s="98" t="s">
        <v>204</v>
      </c>
      <c r="AL68" s="101" t="s">
        <v>204</v>
      </c>
      <c r="AM68" s="98" t="s">
        <v>204</v>
      </c>
      <c r="AN68" s="98" t="s">
        <v>204</v>
      </c>
      <c r="AO68" s="101" t="s">
        <v>204</v>
      </c>
      <c r="AP68" s="98" t="s">
        <v>204</v>
      </c>
      <c r="AQ68" s="98" t="s">
        <v>204</v>
      </c>
      <c r="AR68" s="101" t="s">
        <v>204</v>
      </c>
      <c r="AS68" s="98" t="s">
        <v>204</v>
      </c>
      <c r="AT68" s="98" t="s">
        <v>204</v>
      </c>
      <c r="AU68" s="101" t="s">
        <v>204</v>
      </c>
      <c r="AV68" s="78" t="s">
        <v>204</v>
      </c>
      <c r="AW68" s="78" t="s">
        <v>204</v>
      </c>
      <c r="AX68" s="74" t="s">
        <v>204</v>
      </c>
      <c r="AY68" s="68"/>
      <c r="AZ68" s="68"/>
      <c r="BA68" s="68"/>
      <c r="BB68" s="68"/>
      <c r="BC68" s="68"/>
      <c r="BD68" s="68"/>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c r="CX68" s="72"/>
      <c r="CY68" s="72"/>
      <c r="CZ68" s="72"/>
      <c r="DA68" s="72"/>
      <c r="DB68" s="72"/>
      <c r="DC68" s="72"/>
      <c r="DD68" s="72"/>
      <c r="DE68" s="72"/>
      <c r="DF68" s="72"/>
      <c r="DG68" s="72"/>
      <c r="DH68" s="72"/>
      <c r="DI68" s="72"/>
      <c r="DJ68" s="72"/>
      <c r="DK68" s="72"/>
      <c r="DL68" s="72"/>
      <c r="DM68" s="72"/>
      <c r="DN68" s="72"/>
      <c r="DO68" s="72"/>
      <c r="DP68" s="72"/>
      <c r="DQ68" s="72"/>
      <c r="DR68" s="72"/>
      <c r="DS68" s="72"/>
      <c r="DT68" s="72"/>
      <c r="DU68" s="72"/>
      <c r="DV68" s="72"/>
      <c r="DW68" s="72"/>
      <c r="DX68" s="72"/>
      <c r="DY68" s="72"/>
      <c r="DZ68" s="72"/>
      <c r="EA68" s="72"/>
      <c r="EB68" s="72"/>
      <c r="EC68" s="72"/>
      <c r="ED68" s="72"/>
      <c r="EE68" s="72"/>
      <c r="EF68" s="72"/>
      <c r="EG68" s="72"/>
      <c r="EH68" s="72"/>
      <c r="EI68" s="72"/>
      <c r="EJ68" s="72"/>
      <c r="EK68" s="72"/>
      <c r="EL68" s="72"/>
      <c r="EM68" s="72"/>
      <c r="EN68" s="72"/>
      <c r="EO68" s="72"/>
      <c r="EP68" s="72"/>
      <c r="EQ68" s="72"/>
      <c r="ER68" s="72"/>
      <c r="ES68" s="72"/>
      <c r="ET68" s="72"/>
      <c r="EU68" s="72"/>
      <c r="EV68" s="72"/>
      <c r="EW68" s="72"/>
      <c r="EX68" s="72"/>
      <c r="EY68" s="72"/>
      <c r="EZ68" s="72"/>
      <c r="FA68" s="72"/>
      <c r="FB68" s="72"/>
      <c r="FC68" s="72"/>
      <c r="FD68" s="72"/>
      <c r="FE68" s="72"/>
      <c r="FF68" s="72"/>
      <c r="FG68" s="72"/>
      <c r="FH68" s="72"/>
      <c r="FI68" s="72"/>
      <c r="FJ68" s="72"/>
      <c r="FK68" s="72"/>
      <c r="FL68" s="72"/>
      <c r="FM68" s="72"/>
      <c r="FN68" s="72"/>
      <c r="FO68" s="72"/>
      <c r="FP68" s="72"/>
      <c r="FQ68" s="72"/>
      <c r="FR68" s="72"/>
      <c r="FS68" s="72"/>
      <c r="FT68" s="72"/>
      <c r="FU68" s="72"/>
      <c r="FV68" s="72"/>
      <c r="FW68" s="72"/>
      <c r="FX68" s="72"/>
      <c r="FY68" s="72"/>
      <c r="FZ68" s="72"/>
      <c r="GA68" s="72"/>
      <c r="GB68" s="72"/>
      <c r="GC68" s="72"/>
      <c r="GD68" s="72"/>
      <c r="GE68" s="72"/>
      <c r="GF68" s="72"/>
      <c r="GG68" s="72"/>
      <c r="GH68" s="72"/>
      <c r="GI68" s="72"/>
      <c r="GJ68" s="72"/>
      <c r="GK68" s="72"/>
      <c r="GL68" s="72"/>
      <c r="GM68" s="72"/>
      <c r="GN68" s="72"/>
      <c r="GO68" s="72"/>
      <c r="GP68" s="72"/>
      <c r="GQ68" s="72"/>
      <c r="GR68" s="72"/>
      <c r="GS68" s="72"/>
      <c r="GT68" s="72"/>
      <c r="GU68" s="72"/>
      <c r="GV68" s="72"/>
      <c r="GW68" s="72"/>
      <c r="GX68" s="72"/>
      <c r="GY68" s="72"/>
      <c r="GZ68" s="72"/>
      <c r="HA68" s="72"/>
      <c r="HB68" s="72"/>
      <c r="HC68" s="72"/>
      <c r="HD68" s="72"/>
      <c r="HE68" s="72"/>
      <c r="HF68" s="72"/>
      <c r="HG68" s="72"/>
      <c r="HH68" s="72"/>
      <c r="HI68" s="72"/>
      <c r="HJ68" s="72"/>
      <c r="HK68" s="72"/>
      <c r="HL68" s="72"/>
      <c r="HM68" s="72"/>
      <c r="HN68" s="72"/>
      <c r="HO68" s="72"/>
      <c r="HP68" s="72"/>
      <c r="HQ68" s="72"/>
      <c r="HR68" s="72"/>
      <c r="HS68" s="72"/>
      <c r="HT68" s="72"/>
      <c r="HU68" s="72"/>
      <c r="HV68" s="72"/>
      <c r="HW68" s="72"/>
      <c r="HX68" s="72"/>
      <c r="HY68" s="72"/>
      <c r="HZ68" s="72"/>
      <c r="IA68" s="72"/>
      <c r="IB68" s="72"/>
      <c r="IC68" s="72"/>
      <c r="ID68" s="72"/>
      <c r="IE68" s="72"/>
      <c r="IF68" s="72"/>
      <c r="IG68" s="72"/>
      <c r="IH68" s="72"/>
      <c r="II68" s="72"/>
      <c r="IJ68" s="72"/>
      <c r="IK68" s="72"/>
      <c r="IL68" s="72"/>
      <c r="IM68" s="72"/>
      <c r="IN68" s="72"/>
      <c r="IO68" s="72"/>
      <c r="IP68" s="72"/>
      <c r="IQ68" s="72"/>
      <c r="IR68" s="72"/>
      <c r="IS68" s="72"/>
      <c r="IT68" s="72"/>
      <c r="IU68" s="72"/>
      <c r="IV68" s="72"/>
      <c r="IW68" s="72"/>
      <c r="IX68" s="72"/>
      <c r="IY68" s="72"/>
      <c r="IZ68" s="72"/>
      <c r="JA68" s="72"/>
      <c r="JB68" s="72"/>
      <c r="JC68" s="72"/>
      <c r="JD68" s="72"/>
      <c r="JE68" s="72"/>
      <c r="JF68" s="72"/>
      <c r="JG68" s="72"/>
      <c r="JH68" s="72"/>
      <c r="JI68" s="72"/>
      <c r="JJ68" s="72"/>
      <c r="JK68" s="72"/>
      <c r="JL68" s="72"/>
      <c r="JM68" s="72"/>
      <c r="JN68" s="72"/>
      <c r="JO68" s="72"/>
      <c r="JP68" s="72"/>
      <c r="JQ68" s="72"/>
      <c r="JR68" s="72"/>
      <c r="JS68" s="72"/>
      <c r="JT68" s="72"/>
      <c r="JU68" s="72"/>
      <c r="JV68" s="72"/>
      <c r="JW68" s="72"/>
      <c r="JX68" s="72"/>
      <c r="JY68" s="72"/>
      <c r="JZ68" s="72"/>
      <c r="KA68" s="72"/>
      <c r="KB68" s="72"/>
      <c r="KC68" s="72"/>
      <c r="KD68" s="72"/>
      <c r="KE68" s="72"/>
      <c r="KF68" s="72"/>
      <c r="KG68" s="72"/>
      <c r="KH68" s="72"/>
      <c r="KI68" s="72"/>
      <c r="KJ68" s="72"/>
      <c r="KK68" s="72"/>
      <c r="KL68" s="72"/>
      <c r="KM68" s="72"/>
      <c r="KN68" s="72"/>
      <c r="KO68" s="72"/>
      <c r="KP68" s="72"/>
      <c r="KQ68" s="72"/>
      <c r="KR68" s="72"/>
      <c r="KS68" s="72"/>
      <c r="KT68" s="72"/>
      <c r="KU68" s="72"/>
      <c r="KV68" s="72"/>
      <c r="KW68" s="72"/>
      <c r="KX68" s="72"/>
      <c r="KY68" s="72"/>
      <c r="KZ68" s="72"/>
      <c r="LA68" s="72"/>
      <c r="LB68" s="72"/>
      <c r="LC68" s="72"/>
      <c r="LD68" s="72"/>
      <c r="LE68" s="72"/>
      <c r="LF68" s="72"/>
      <c r="LG68" s="72"/>
      <c r="LH68" s="72"/>
      <c r="LI68" s="72"/>
      <c r="LJ68" s="72"/>
      <c r="LK68" s="72"/>
      <c r="LL68" s="72"/>
      <c r="LM68" s="72"/>
      <c r="LN68" s="72"/>
      <c r="LO68" s="72"/>
      <c r="LP68" s="72"/>
      <c r="LQ68" s="72"/>
      <c r="LR68" s="72"/>
      <c r="LS68" s="72"/>
      <c r="LT68" s="72"/>
      <c r="LU68" s="72"/>
      <c r="LV68" s="72"/>
      <c r="LW68" s="72"/>
      <c r="LX68" s="72"/>
      <c r="LY68" s="72"/>
      <c r="LZ68" s="72"/>
      <c r="MA68" s="72"/>
      <c r="MB68" s="72"/>
      <c r="MC68" s="72"/>
      <c r="MD68" s="72"/>
      <c r="ME68" s="72"/>
      <c r="MF68" s="72"/>
      <c r="MG68" s="72"/>
      <c r="MH68" s="72"/>
      <c r="MI68" s="72"/>
      <c r="MJ68" s="72"/>
      <c r="MK68" s="72"/>
      <c r="ML68" s="72"/>
      <c r="MM68" s="72"/>
      <c r="MN68" s="72"/>
      <c r="MO68" s="72"/>
      <c r="MP68" s="72"/>
      <c r="MQ68" s="72"/>
      <c r="MR68" s="72"/>
      <c r="MS68" s="72"/>
      <c r="MT68" s="72"/>
      <c r="MU68" s="72"/>
      <c r="MV68" s="72"/>
      <c r="MW68" s="72"/>
      <c r="MX68" s="72"/>
      <c r="MY68" s="72"/>
      <c r="MZ68" s="72"/>
      <c r="NA68" s="72"/>
      <c r="NB68" s="72"/>
      <c r="NC68" s="72"/>
      <c r="ND68" s="72"/>
      <c r="NE68" s="72"/>
      <c r="NF68" s="72"/>
      <c r="NG68" s="72"/>
      <c r="NH68" s="72"/>
      <c r="NI68" s="72"/>
      <c r="NJ68" s="72"/>
      <c r="NK68" s="72"/>
      <c r="NL68" s="72"/>
      <c r="NM68" s="72"/>
      <c r="NN68" s="72"/>
      <c r="NO68" s="72"/>
      <c r="NP68" s="72"/>
      <c r="NQ68" s="72"/>
      <c r="NR68" s="72"/>
      <c r="NS68" s="72"/>
      <c r="NT68" s="72"/>
      <c r="NU68" s="72"/>
      <c r="NV68" s="72"/>
      <c r="NW68" s="72"/>
      <c r="NX68" s="72"/>
      <c r="NY68" s="72"/>
      <c r="NZ68" s="72"/>
      <c r="OA68" s="72"/>
      <c r="OB68" s="72"/>
      <c r="OC68" s="72"/>
      <c r="OD68" s="72"/>
      <c r="OE68" s="72"/>
      <c r="OF68" s="72"/>
      <c r="OG68" s="72"/>
      <c r="OH68" s="72"/>
      <c r="OI68" s="72"/>
      <c r="OJ68" s="72"/>
      <c r="OK68" s="72"/>
      <c r="OL68" s="72"/>
      <c r="OM68" s="72"/>
      <c r="ON68" s="72"/>
      <c r="OO68" s="72"/>
      <c r="OP68" s="72"/>
      <c r="OQ68" s="72"/>
      <c r="OR68" s="72"/>
      <c r="OS68" s="72"/>
      <c r="OT68" s="72"/>
      <c r="OU68" s="72"/>
      <c r="OV68" s="72"/>
      <c r="OW68" s="72"/>
      <c r="OX68" s="72"/>
      <c r="OY68" s="72"/>
      <c r="OZ68" s="72"/>
      <c r="PA68" s="72"/>
      <c r="PB68" s="72"/>
      <c r="PC68" s="72"/>
      <c r="PD68" s="72"/>
      <c r="PE68" s="72"/>
      <c r="PF68" s="72"/>
      <c r="PG68" s="72"/>
      <c r="PH68" s="72"/>
      <c r="PI68" s="72"/>
      <c r="PJ68" s="72"/>
      <c r="PK68" s="72"/>
      <c r="PL68" s="72"/>
      <c r="PM68" s="72"/>
      <c r="PN68" s="72"/>
      <c r="PO68" s="72"/>
      <c r="PP68" s="72"/>
      <c r="PQ68" s="72"/>
      <c r="PR68" s="72"/>
      <c r="PS68" s="72"/>
      <c r="PT68" s="72"/>
      <c r="PU68" s="72"/>
      <c r="PV68" s="72"/>
      <c r="PW68" s="72"/>
      <c r="PX68" s="72"/>
      <c r="PY68" s="72"/>
      <c r="PZ68" s="72"/>
      <c r="QA68" s="72"/>
      <c r="QB68" s="72"/>
      <c r="QC68" s="72"/>
      <c r="QD68" s="72"/>
      <c r="QE68" s="72"/>
      <c r="QF68" s="72"/>
      <c r="QG68" s="72"/>
      <c r="QH68" s="72"/>
      <c r="QI68" s="72"/>
      <c r="QJ68" s="72"/>
      <c r="QK68" s="72"/>
      <c r="QL68" s="72"/>
      <c r="QM68" s="72"/>
      <c r="QN68" s="72"/>
      <c r="QO68" s="72"/>
      <c r="QP68" s="72"/>
      <c r="QQ68" s="72"/>
      <c r="QR68" s="72"/>
      <c r="QS68" s="72"/>
      <c r="QT68" s="72"/>
      <c r="QU68" s="72"/>
      <c r="QV68" s="72"/>
      <c r="QW68" s="72"/>
      <c r="QX68" s="72"/>
      <c r="QY68" s="72"/>
      <c r="QZ68" s="72"/>
      <c r="RA68" s="72"/>
      <c r="RB68" s="72"/>
      <c r="RC68" s="72"/>
      <c r="RD68" s="72"/>
      <c r="RE68" s="72"/>
      <c r="RF68" s="72"/>
      <c r="RG68" s="72"/>
      <c r="RH68" s="72"/>
      <c r="RI68" s="72"/>
      <c r="RJ68" s="72"/>
      <c r="RK68" s="72"/>
      <c r="RL68" s="72"/>
      <c r="RM68" s="72"/>
      <c r="RN68" s="72"/>
      <c r="RO68" s="72"/>
      <c r="RP68" s="72"/>
      <c r="RQ68" s="72"/>
      <c r="RR68" s="72"/>
      <c r="RS68" s="72"/>
      <c r="RT68" s="72"/>
      <c r="RU68" s="72"/>
      <c r="RV68" s="72"/>
      <c r="RW68" s="72"/>
      <c r="RX68" s="72"/>
      <c r="RY68" s="72"/>
      <c r="RZ68" s="72"/>
      <c r="SA68" s="72"/>
      <c r="SB68" s="72"/>
      <c r="SC68" s="72"/>
      <c r="SD68" s="72"/>
      <c r="SE68" s="72"/>
      <c r="SF68" s="72"/>
      <c r="SG68" s="72"/>
      <c r="SH68" s="72"/>
      <c r="SI68" s="72"/>
      <c r="SJ68" s="72"/>
      <c r="SK68" s="72"/>
      <c r="SL68" s="72"/>
      <c r="SM68" s="72"/>
      <c r="SN68" s="72"/>
      <c r="SO68" s="72"/>
      <c r="SP68" s="72"/>
      <c r="SQ68" s="72"/>
      <c r="SR68" s="72"/>
      <c r="SS68" s="72"/>
      <c r="ST68" s="72"/>
      <c r="SU68" s="72"/>
      <c r="SV68" s="72"/>
      <c r="SW68" s="72"/>
      <c r="SX68" s="72"/>
      <c r="SY68" s="72"/>
      <c r="SZ68" s="72"/>
      <c r="TA68" s="72"/>
      <c r="TB68" s="72"/>
      <c r="TC68" s="72"/>
      <c r="TD68" s="72"/>
      <c r="TE68" s="72"/>
      <c r="TF68" s="72"/>
      <c r="TG68" s="72"/>
      <c r="TH68" s="72"/>
      <c r="TI68" s="72"/>
      <c r="TJ68" s="72"/>
      <c r="TK68" s="72"/>
      <c r="TL68" s="72"/>
      <c r="TM68" s="72"/>
      <c r="TN68" s="72"/>
      <c r="TO68" s="72"/>
      <c r="TP68" s="72"/>
      <c r="TQ68" s="72"/>
      <c r="TR68" s="72"/>
      <c r="TS68" s="72"/>
      <c r="TT68" s="72"/>
      <c r="TU68" s="72"/>
      <c r="TV68" s="72"/>
      <c r="TW68" s="72"/>
      <c r="TX68" s="72"/>
      <c r="TY68" s="72"/>
      <c r="TZ68" s="72"/>
      <c r="UA68" s="72"/>
      <c r="UB68" s="72"/>
      <c r="UC68" s="72"/>
      <c r="UD68" s="72"/>
      <c r="UE68" s="72"/>
      <c r="UF68" s="72"/>
      <c r="UG68" s="72"/>
      <c r="UH68" s="72"/>
      <c r="UI68" s="72"/>
      <c r="UJ68" s="72"/>
      <c r="UK68" s="72"/>
      <c r="UL68" s="72"/>
      <c r="UM68" s="72"/>
      <c r="UN68" s="72"/>
      <c r="UO68" s="72"/>
      <c r="UP68" s="72"/>
      <c r="UQ68" s="72"/>
      <c r="UR68" s="72"/>
      <c r="US68" s="72"/>
      <c r="UT68" s="72"/>
      <c r="UU68" s="72"/>
      <c r="UV68" s="72"/>
      <c r="UW68" s="72"/>
      <c r="UX68" s="72"/>
      <c r="UY68" s="72"/>
      <c r="UZ68" s="72"/>
      <c r="VA68" s="72"/>
      <c r="VB68" s="72"/>
      <c r="VC68" s="72"/>
      <c r="VD68" s="72"/>
      <c r="VE68" s="72"/>
      <c r="VF68" s="72"/>
      <c r="VG68" s="72"/>
      <c r="VH68" s="72"/>
      <c r="VI68" s="72"/>
      <c r="VJ68" s="72"/>
      <c r="VK68" s="72"/>
      <c r="VL68" s="72"/>
      <c r="VM68" s="72"/>
      <c r="VN68" s="72"/>
      <c r="VO68" s="72"/>
      <c r="VP68" s="72"/>
      <c r="VQ68" s="72"/>
      <c r="VR68" s="72"/>
      <c r="VS68" s="72"/>
      <c r="VT68" s="72"/>
      <c r="VU68" s="72"/>
      <c r="VV68" s="72"/>
      <c r="VW68" s="72"/>
      <c r="VX68" s="72"/>
      <c r="VY68" s="72"/>
      <c r="VZ68" s="72"/>
      <c r="WA68" s="72"/>
      <c r="WB68" s="72"/>
      <c r="WC68" s="72"/>
      <c r="WD68" s="72"/>
      <c r="WE68" s="72"/>
      <c r="WF68" s="72"/>
      <c r="WG68" s="72"/>
      <c r="WH68" s="72"/>
      <c r="WI68" s="72"/>
      <c r="WJ68" s="72"/>
      <c r="WK68" s="72"/>
      <c r="WL68" s="72"/>
      <c r="WM68" s="72"/>
      <c r="WN68" s="72"/>
      <c r="WO68" s="72"/>
      <c r="WP68" s="72"/>
      <c r="WQ68" s="72"/>
      <c r="WR68" s="72"/>
      <c r="WS68" s="72"/>
      <c r="WT68" s="72"/>
      <c r="WU68" s="72"/>
      <c r="WV68" s="72"/>
      <c r="WW68" s="72"/>
      <c r="WX68" s="72"/>
      <c r="WY68" s="72"/>
      <c r="WZ68" s="72"/>
      <c r="XA68" s="72"/>
      <c r="XB68" s="72"/>
      <c r="XC68" s="72"/>
      <c r="XD68" s="72"/>
      <c r="XE68" s="72"/>
      <c r="XF68" s="72"/>
      <c r="XG68" s="72"/>
      <c r="XH68" s="72"/>
      <c r="XI68" s="72"/>
      <c r="XJ68" s="72"/>
      <c r="XK68" s="72"/>
      <c r="XL68" s="72"/>
      <c r="XM68" s="72"/>
      <c r="XN68" s="72"/>
      <c r="XO68" s="72"/>
      <c r="XP68" s="72"/>
      <c r="XQ68" s="72"/>
      <c r="XR68" s="72"/>
      <c r="XS68" s="72"/>
      <c r="XT68" s="72"/>
      <c r="XU68" s="72"/>
      <c r="XV68" s="72"/>
      <c r="XW68" s="72"/>
      <c r="XX68" s="72"/>
      <c r="XY68" s="72"/>
      <c r="XZ68" s="72"/>
      <c r="YA68" s="72"/>
      <c r="YB68" s="72"/>
      <c r="YC68" s="72"/>
      <c r="YD68" s="72"/>
      <c r="YE68" s="72"/>
      <c r="YF68" s="72"/>
      <c r="YG68" s="72"/>
      <c r="YH68" s="72"/>
      <c r="YI68" s="72"/>
      <c r="YJ68" s="72"/>
      <c r="YK68" s="72"/>
      <c r="YL68" s="72"/>
      <c r="YM68" s="72"/>
      <c r="YN68" s="72"/>
      <c r="YO68" s="72"/>
      <c r="YP68" s="72"/>
      <c r="YQ68" s="72"/>
      <c r="YR68" s="72"/>
      <c r="YS68" s="72"/>
      <c r="YT68" s="72"/>
      <c r="YU68" s="72"/>
      <c r="YV68" s="72"/>
      <c r="YW68" s="72"/>
      <c r="YX68" s="72"/>
      <c r="YY68" s="72"/>
      <c r="YZ68" s="72"/>
      <c r="ZA68" s="72"/>
      <c r="ZB68" s="72"/>
      <c r="ZC68" s="72"/>
      <c r="ZD68" s="72"/>
      <c r="ZE68" s="72"/>
      <c r="ZF68" s="72"/>
      <c r="ZG68" s="72"/>
      <c r="ZH68" s="72"/>
      <c r="ZI68" s="72"/>
      <c r="ZJ68" s="72"/>
      <c r="ZK68" s="72"/>
      <c r="ZL68" s="72"/>
      <c r="ZM68" s="72"/>
      <c r="ZN68" s="72"/>
      <c r="ZO68" s="72"/>
      <c r="ZP68" s="72"/>
      <c r="ZQ68" s="72"/>
      <c r="ZR68" s="72"/>
      <c r="ZS68" s="72"/>
      <c r="ZT68" s="72"/>
      <c r="ZU68" s="72"/>
      <c r="ZV68" s="72"/>
      <c r="ZW68" s="72"/>
      <c r="ZX68" s="72"/>
      <c r="ZY68" s="72"/>
      <c r="ZZ68" s="72"/>
      <c r="AAA68" s="72"/>
      <c r="AAB68" s="72"/>
      <c r="AAC68" s="72"/>
      <c r="AAD68" s="72"/>
      <c r="AAE68" s="72"/>
      <c r="AAF68" s="72"/>
      <c r="AAG68" s="72"/>
      <c r="AAH68" s="72"/>
      <c r="AAI68" s="72"/>
      <c r="AAJ68" s="72"/>
      <c r="AAK68" s="72"/>
      <c r="AAL68" s="72"/>
      <c r="AAM68" s="72"/>
      <c r="AAN68" s="72"/>
      <c r="AAO68" s="72"/>
      <c r="AAP68" s="72"/>
      <c r="AAQ68" s="72"/>
      <c r="AAR68" s="72"/>
      <c r="AAS68" s="72"/>
      <c r="AAT68" s="72"/>
      <c r="AAU68" s="72"/>
      <c r="AAV68" s="72"/>
      <c r="AAW68" s="72"/>
      <c r="AAX68" s="72"/>
      <c r="AAY68" s="72"/>
      <c r="AAZ68" s="72"/>
      <c r="ABA68" s="72"/>
      <c r="ABB68" s="72"/>
      <c r="ABC68" s="72"/>
      <c r="ABD68" s="72"/>
      <c r="ABE68" s="72"/>
      <c r="ABF68" s="72"/>
      <c r="ABG68" s="72"/>
      <c r="ABH68" s="72"/>
      <c r="ABI68" s="72"/>
      <c r="ABJ68" s="72"/>
      <c r="ABK68" s="72"/>
      <c r="ABL68" s="72"/>
      <c r="ABM68" s="72"/>
      <c r="ABN68" s="72"/>
      <c r="ABO68" s="72"/>
      <c r="ABP68" s="72"/>
      <c r="ABQ68" s="72"/>
      <c r="ABR68" s="72"/>
      <c r="ABS68" s="72"/>
      <c r="ABT68" s="72"/>
      <c r="ABU68" s="72"/>
      <c r="ABV68" s="72"/>
      <c r="ABW68" s="72"/>
      <c r="ABX68" s="72"/>
      <c r="ABY68" s="72"/>
      <c r="ABZ68" s="72"/>
      <c r="ACA68" s="72"/>
      <c r="ACB68" s="72"/>
      <c r="ACC68" s="72"/>
      <c r="ACD68" s="72"/>
      <c r="ACE68" s="72"/>
      <c r="ACF68" s="72"/>
      <c r="ACG68" s="72"/>
      <c r="ACH68" s="72"/>
      <c r="ACI68" s="72"/>
      <c r="ACJ68" s="72"/>
      <c r="ACK68" s="72"/>
      <c r="ACL68" s="72"/>
      <c r="ACM68" s="72"/>
      <c r="ACN68" s="72"/>
      <c r="ACO68" s="72"/>
      <c r="ACP68" s="72"/>
      <c r="ACQ68" s="72"/>
      <c r="ACR68" s="72"/>
      <c r="ACS68" s="72"/>
      <c r="ACT68" s="72"/>
      <c r="ACU68" s="72"/>
      <c r="ACV68" s="72"/>
      <c r="ACW68" s="72"/>
      <c r="ACX68" s="72"/>
      <c r="ACY68" s="72"/>
      <c r="ACZ68" s="72"/>
      <c r="ADA68" s="72"/>
      <c r="ADB68" s="72"/>
      <c r="ADC68" s="72"/>
      <c r="ADD68" s="72"/>
      <c r="ADE68" s="72"/>
      <c r="ADF68" s="72"/>
      <c r="ADG68" s="72"/>
      <c r="ADH68" s="72"/>
      <c r="ADI68" s="72"/>
      <c r="ADJ68" s="72"/>
      <c r="ADK68" s="72"/>
      <c r="ADL68" s="72"/>
      <c r="ADM68" s="72"/>
      <c r="ADN68" s="72"/>
      <c r="ADO68" s="72"/>
      <c r="ADP68" s="72"/>
      <c r="ADQ68" s="72"/>
      <c r="ADR68" s="72"/>
      <c r="ADS68" s="72"/>
      <c r="ADT68" s="72"/>
      <c r="ADU68" s="72"/>
      <c r="ADV68" s="72"/>
      <c r="ADW68" s="72"/>
      <c r="ADX68" s="72"/>
      <c r="ADY68" s="72"/>
      <c r="ADZ68" s="72"/>
      <c r="AEA68" s="72"/>
      <c r="AEB68" s="72"/>
      <c r="AEC68" s="72"/>
      <c r="AED68" s="72"/>
      <c r="AEE68" s="72"/>
      <c r="AEF68" s="72"/>
      <c r="AEG68" s="72"/>
      <c r="AEH68" s="72"/>
      <c r="AEI68" s="72"/>
      <c r="AEJ68" s="72"/>
      <c r="AEK68" s="72"/>
      <c r="AEL68" s="72"/>
      <c r="AEM68" s="72"/>
      <c r="AEN68" s="72"/>
      <c r="AEO68" s="72"/>
      <c r="AEP68" s="72"/>
      <c r="AEQ68" s="72"/>
      <c r="AER68" s="72"/>
      <c r="AES68" s="72"/>
      <c r="AET68" s="72"/>
      <c r="AEU68" s="72"/>
      <c r="AEV68" s="72"/>
      <c r="AEW68" s="72"/>
      <c r="AEX68" s="72"/>
      <c r="AEY68" s="72"/>
      <c r="AEZ68" s="72"/>
      <c r="AFA68" s="72"/>
      <c r="AFB68" s="72"/>
      <c r="AFC68" s="72"/>
      <c r="AFD68" s="72"/>
      <c r="AFE68" s="72"/>
      <c r="AFF68" s="72"/>
      <c r="AFG68" s="72"/>
      <c r="AFH68" s="72"/>
      <c r="AFI68" s="72"/>
      <c r="AFJ68" s="72"/>
      <c r="AFK68" s="72"/>
      <c r="AFL68" s="72"/>
      <c r="AFM68" s="72"/>
      <c r="AFN68" s="72"/>
      <c r="AFO68" s="72"/>
      <c r="AFP68" s="72"/>
      <c r="AFQ68" s="72"/>
      <c r="AFR68" s="72"/>
      <c r="AFS68" s="72"/>
      <c r="AFT68" s="72"/>
      <c r="AFU68" s="72"/>
      <c r="AFV68" s="72"/>
      <c r="AFW68" s="72"/>
      <c r="AFX68" s="72"/>
      <c r="AFY68" s="72"/>
      <c r="AFZ68" s="72"/>
      <c r="AGA68" s="72"/>
      <c r="AGB68" s="72"/>
      <c r="AGC68" s="72"/>
      <c r="AGD68" s="72"/>
      <c r="AGE68" s="72"/>
      <c r="AGF68" s="72"/>
      <c r="AGG68" s="72"/>
      <c r="AGH68" s="72"/>
      <c r="AGI68" s="72"/>
      <c r="AGJ68" s="72"/>
      <c r="AGK68" s="72"/>
      <c r="AGL68" s="72"/>
      <c r="AGM68" s="72"/>
      <c r="AGN68" s="72"/>
      <c r="AGO68" s="72"/>
      <c r="AGP68" s="72"/>
      <c r="AGQ68" s="72"/>
      <c r="AGR68" s="72"/>
      <c r="AGS68" s="72"/>
      <c r="AGT68" s="72"/>
      <c r="AGU68" s="72"/>
      <c r="AGV68" s="72"/>
      <c r="AGW68" s="72"/>
      <c r="AGX68" s="72"/>
      <c r="AGY68" s="72"/>
      <c r="AGZ68" s="72"/>
      <c r="AHA68" s="72"/>
      <c r="AHB68" s="72"/>
      <c r="AHC68" s="72"/>
      <c r="AHD68" s="72"/>
      <c r="AHE68" s="72"/>
      <c r="AHF68" s="72"/>
      <c r="AHG68" s="72"/>
      <c r="AHH68" s="72"/>
      <c r="AHI68" s="72"/>
      <c r="AHJ68" s="72"/>
      <c r="AHK68" s="72"/>
      <c r="AHL68" s="72"/>
      <c r="AHM68" s="72"/>
      <c r="AHN68" s="72"/>
      <c r="AHO68" s="72"/>
      <c r="AHP68" s="72"/>
      <c r="AHQ68" s="72"/>
      <c r="AHR68" s="72"/>
      <c r="AHS68" s="72"/>
      <c r="AHT68" s="72"/>
      <c r="AHU68" s="72"/>
      <c r="AHV68" s="72"/>
      <c r="AHW68" s="72"/>
      <c r="AHX68" s="72"/>
      <c r="AHY68" s="72"/>
      <c r="AHZ68" s="72"/>
      <c r="AIA68" s="72"/>
      <c r="AIB68" s="72"/>
      <c r="AIC68" s="72"/>
      <c r="AID68" s="72"/>
      <c r="AIE68" s="72"/>
      <c r="AIF68" s="72"/>
      <c r="AIG68" s="72"/>
      <c r="AIH68" s="72"/>
      <c r="AII68" s="72"/>
      <c r="AIJ68" s="72"/>
      <c r="AIK68" s="72"/>
      <c r="AIL68" s="72"/>
      <c r="AIM68" s="72"/>
      <c r="AIN68" s="72"/>
      <c r="AIO68" s="72"/>
      <c r="AIP68" s="72"/>
      <c r="AIQ68" s="72"/>
      <c r="AIR68" s="72"/>
      <c r="AIS68" s="72"/>
      <c r="AIT68" s="72"/>
      <c r="AIU68" s="72"/>
      <c r="AIV68" s="72"/>
      <c r="AIW68" s="72"/>
      <c r="AIX68" s="72"/>
      <c r="AIY68" s="72"/>
      <c r="AIZ68" s="72"/>
      <c r="AJA68" s="72"/>
      <c r="AJB68" s="72"/>
      <c r="AJC68" s="72"/>
      <c r="AJD68" s="72"/>
      <c r="AJE68" s="72"/>
      <c r="AJF68" s="72"/>
      <c r="AJG68" s="72"/>
      <c r="AJH68" s="72"/>
      <c r="AJI68" s="72"/>
      <c r="AJJ68" s="72"/>
      <c r="AJK68" s="72"/>
      <c r="AJL68" s="72"/>
      <c r="AJM68" s="72"/>
      <c r="AJN68" s="72"/>
      <c r="AJO68" s="72"/>
      <c r="AJP68" s="72"/>
      <c r="AJQ68" s="72"/>
      <c r="AJR68" s="72"/>
      <c r="AJS68" s="72"/>
      <c r="AJT68" s="72"/>
      <c r="AJU68" s="72"/>
      <c r="AJV68" s="72"/>
      <c r="AJW68" s="72"/>
      <c r="AJX68" s="72"/>
      <c r="AJY68" s="72"/>
      <c r="AJZ68" s="72"/>
      <c r="AKA68" s="72"/>
      <c r="AKB68" s="72"/>
      <c r="AKC68" s="72"/>
      <c r="AKD68" s="72"/>
      <c r="AKE68" s="72"/>
      <c r="AKF68" s="72"/>
      <c r="AKG68" s="72"/>
      <c r="AKH68" s="72"/>
      <c r="AKI68" s="72"/>
      <c r="AKJ68" s="72"/>
      <c r="AKK68" s="72"/>
      <c r="AKL68" s="72"/>
      <c r="AKM68" s="72"/>
      <c r="AKN68" s="72"/>
      <c r="AKO68" s="72"/>
      <c r="AKP68" s="72"/>
      <c r="AKQ68" s="72"/>
      <c r="AKR68" s="72"/>
      <c r="AKS68" s="72"/>
      <c r="AKT68" s="72"/>
      <c r="AKU68" s="72"/>
      <c r="AKV68" s="72"/>
      <c r="AKW68" s="72"/>
      <c r="AKX68" s="72"/>
      <c r="AKY68" s="72"/>
      <c r="AKZ68" s="72"/>
      <c r="ALA68" s="72"/>
      <c r="ALB68" s="72"/>
      <c r="ALC68" s="72"/>
      <c r="ALD68" s="72"/>
      <c r="ALE68" s="72"/>
      <c r="ALF68" s="72"/>
      <c r="ALG68" s="72"/>
      <c r="ALH68" s="72"/>
      <c r="ALI68" s="72"/>
      <c r="ALJ68" s="72"/>
      <c r="ALK68" s="72"/>
      <c r="ALL68" s="72"/>
      <c r="ALM68" s="72"/>
      <c r="ALN68" s="72"/>
      <c r="ALO68" s="72"/>
      <c r="ALP68" s="72"/>
      <c r="ALQ68" s="72"/>
      <c r="ALR68" s="72"/>
      <c r="ALS68" s="72"/>
      <c r="ALT68" s="72"/>
      <c r="ALU68" s="72"/>
      <c r="ALV68" s="72"/>
      <c r="ALW68" s="72"/>
      <c r="ALX68" s="72"/>
      <c r="ALY68" s="72"/>
      <c r="ALZ68" s="72"/>
      <c r="AMA68" s="72"/>
      <c r="AMB68" s="72"/>
      <c r="AMC68" s="72"/>
      <c r="AMD68" s="72"/>
      <c r="AME68" s="72"/>
      <c r="AMF68" s="72"/>
      <c r="AMG68" s="72"/>
      <c r="AMH68" s="72"/>
      <c r="AMI68" s="72"/>
      <c r="AMJ68" s="72"/>
      <c r="AMK68" s="72"/>
      <c r="AML68" s="72"/>
      <c r="AMM68" s="72"/>
      <c r="AMN68" s="72"/>
      <c r="AMO68" s="72"/>
      <c r="AMP68" s="72"/>
      <c r="AMQ68" s="72"/>
      <c r="AMR68" s="72"/>
      <c r="AMS68" s="72"/>
      <c r="AMT68" s="72"/>
      <c r="AMU68" s="72"/>
      <c r="AMV68" s="72"/>
      <c r="AMW68" s="72"/>
      <c r="AMX68" s="72"/>
      <c r="AMY68" s="72"/>
      <c r="AMZ68" s="72"/>
      <c r="ANA68" s="72"/>
      <c r="ANB68" s="72"/>
      <c r="ANC68" s="72"/>
      <c r="AND68" s="72"/>
      <c r="ANE68" s="72"/>
      <c r="ANF68" s="72"/>
      <c r="ANG68" s="72"/>
      <c r="ANH68" s="72"/>
      <c r="ANI68" s="72"/>
      <c r="ANJ68" s="72"/>
      <c r="ANK68" s="72"/>
      <c r="ANL68" s="72"/>
      <c r="ANM68" s="72"/>
      <c r="ANN68" s="72"/>
      <c r="ANO68" s="72"/>
      <c r="ANP68" s="72"/>
      <c r="ANQ68" s="72"/>
      <c r="ANR68" s="72"/>
      <c r="ANS68" s="72"/>
      <c r="ANT68" s="72"/>
      <c r="ANU68" s="72"/>
      <c r="ANV68" s="72"/>
      <c r="ANW68" s="72"/>
      <c r="ANX68" s="72"/>
      <c r="ANY68" s="72"/>
      <c r="ANZ68" s="72"/>
      <c r="AOA68" s="72"/>
      <c r="AOB68" s="72"/>
      <c r="AOC68" s="72"/>
      <c r="AOD68" s="72"/>
      <c r="AOE68" s="72"/>
      <c r="AOF68" s="72"/>
      <c r="AOG68" s="72"/>
      <c r="AOH68" s="72"/>
      <c r="AOI68" s="72"/>
      <c r="AOJ68" s="72"/>
      <c r="AOK68" s="72"/>
      <c r="AOL68" s="72"/>
      <c r="AOM68" s="72"/>
      <c r="AON68" s="72"/>
      <c r="AOO68" s="72"/>
      <c r="AOP68" s="72"/>
      <c r="AOQ68" s="72"/>
      <c r="AOR68" s="72"/>
      <c r="AOS68" s="72"/>
      <c r="AOT68" s="72"/>
      <c r="AOU68" s="72"/>
      <c r="AOV68" s="72"/>
      <c r="AOW68" s="72"/>
      <c r="AOX68" s="72"/>
      <c r="AOY68" s="72"/>
      <c r="AOZ68" s="72"/>
      <c r="APA68" s="72"/>
      <c r="APB68" s="72"/>
      <c r="APC68" s="72"/>
      <c r="APD68" s="72"/>
      <c r="APE68" s="72"/>
      <c r="APF68" s="72"/>
      <c r="APG68" s="72"/>
      <c r="APH68" s="72"/>
      <c r="API68" s="72"/>
      <c r="APJ68" s="72"/>
      <c r="APK68" s="72"/>
      <c r="APL68" s="72"/>
      <c r="APM68" s="72"/>
      <c r="APN68" s="72"/>
      <c r="APO68" s="72"/>
      <c r="APP68" s="72"/>
      <c r="APQ68" s="72"/>
      <c r="APR68" s="72"/>
      <c r="APS68" s="72"/>
      <c r="APT68" s="72"/>
      <c r="APU68" s="72"/>
      <c r="APV68" s="72"/>
      <c r="APW68" s="72"/>
      <c r="APX68" s="72"/>
      <c r="APY68" s="72"/>
      <c r="APZ68" s="72"/>
      <c r="AQA68" s="72"/>
      <c r="AQB68" s="72"/>
      <c r="AQC68" s="72"/>
      <c r="AQD68" s="72"/>
      <c r="AQE68" s="72"/>
      <c r="AQF68" s="72"/>
      <c r="AQG68" s="72"/>
      <c r="AQH68" s="72"/>
      <c r="AQI68" s="72"/>
      <c r="AQJ68" s="72"/>
      <c r="AQK68" s="72"/>
      <c r="AQL68" s="72"/>
      <c r="AQM68" s="72"/>
      <c r="AQN68" s="72"/>
      <c r="AQO68" s="72"/>
      <c r="AQP68" s="72"/>
      <c r="AQQ68" s="72"/>
      <c r="AQR68" s="72"/>
      <c r="AQS68" s="72"/>
      <c r="AQT68" s="72"/>
      <c r="AQU68" s="72"/>
      <c r="AQV68" s="72"/>
      <c r="AQW68" s="72"/>
      <c r="AQX68" s="72"/>
      <c r="AQY68" s="72"/>
      <c r="AQZ68" s="72"/>
      <c r="ARA68" s="72"/>
      <c r="ARB68" s="72"/>
      <c r="ARC68" s="72"/>
      <c r="ARD68" s="72"/>
      <c r="ARE68" s="72"/>
      <c r="ARF68" s="72"/>
      <c r="ARG68" s="72"/>
      <c r="ARH68" s="72"/>
      <c r="ARI68" s="72"/>
      <c r="ARJ68" s="72"/>
      <c r="ARK68" s="72"/>
      <c r="ARL68" s="72"/>
      <c r="ARM68" s="72"/>
      <c r="ARN68" s="72"/>
      <c r="ARO68" s="72"/>
      <c r="ARP68" s="72"/>
      <c r="ARQ68" s="72"/>
      <c r="ARR68" s="72"/>
      <c r="ARS68" s="72"/>
      <c r="ART68" s="72"/>
      <c r="ARU68" s="72"/>
      <c r="ARV68" s="72"/>
      <c r="ARW68" s="72"/>
      <c r="ARX68" s="72"/>
      <c r="ARY68" s="72"/>
      <c r="ARZ68" s="72"/>
      <c r="ASA68" s="72"/>
      <c r="ASB68" s="72"/>
      <c r="ASC68" s="72"/>
      <c r="ASD68" s="72"/>
      <c r="ASE68" s="72"/>
      <c r="ASF68" s="72"/>
      <c r="ASG68" s="72"/>
      <c r="ASH68" s="72"/>
      <c r="ASI68" s="72"/>
      <c r="ASJ68" s="72"/>
      <c r="ASK68" s="72"/>
      <c r="ASL68" s="72"/>
      <c r="ASM68" s="72"/>
      <c r="ASN68" s="72"/>
      <c r="ASO68" s="72"/>
      <c r="ASP68" s="72"/>
      <c r="ASQ68" s="72"/>
      <c r="ASR68" s="72"/>
      <c r="ASS68" s="72"/>
      <c r="AST68" s="72"/>
      <c r="ASU68" s="72"/>
      <c r="ASV68" s="72"/>
      <c r="ASW68" s="72"/>
      <c r="ASX68" s="72"/>
      <c r="ASY68" s="72"/>
      <c r="ASZ68" s="72"/>
      <c r="ATA68" s="72"/>
      <c r="ATB68" s="72"/>
      <c r="ATC68" s="72"/>
      <c r="ATD68" s="72"/>
      <c r="ATE68" s="72"/>
      <c r="ATF68" s="72"/>
      <c r="ATG68" s="72"/>
      <c r="ATH68" s="72"/>
      <c r="ATI68" s="72"/>
      <c r="ATJ68" s="72"/>
      <c r="ATK68" s="72"/>
      <c r="ATL68" s="72"/>
      <c r="ATM68" s="72"/>
      <c r="ATN68" s="72"/>
      <c r="ATO68" s="72"/>
      <c r="ATP68" s="72"/>
      <c r="ATQ68" s="72"/>
      <c r="ATR68" s="72"/>
      <c r="ATS68" s="72"/>
      <c r="ATT68" s="72"/>
      <c r="ATU68" s="72"/>
      <c r="ATV68" s="72"/>
      <c r="ATW68" s="72"/>
      <c r="ATX68" s="72"/>
      <c r="ATY68" s="72"/>
      <c r="ATZ68" s="72"/>
      <c r="AUA68" s="72"/>
      <c r="AUB68" s="72"/>
      <c r="AUC68" s="72"/>
      <c r="AUD68" s="72"/>
      <c r="AUE68" s="72"/>
      <c r="AUF68" s="72"/>
      <c r="AUG68" s="72"/>
      <c r="AUH68" s="72"/>
      <c r="AUI68" s="72"/>
      <c r="AUJ68" s="72"/>
      <c r="AUK68" s="72"/>
      <c r="AUL68" s="72"/>
      <c r="AUM68" s="72"/>
      <c r="AUN68" s="72"/>
      <c r="AUO68" s="72"/>
      <c r="AUP68" s="72"/>
      <c r="AUQ68" s="72"/>
      <c r="AUR68" s="72"/>
      <c r="AUS68" s="72"/>
      <c r="AUT68" s="72"/>
      <c r="AUU68" s="72"/>
      <c r="AUV68" s="72"/>
      <c r="AUW68" s="72"/>
      <c r="AUX68" s="72"/>
      <c r="AUY68" s="72"/>
      <c r="AUZ68" s="72"/>
      <c r="AVA68" s="72"/>
      <c r="AVB68" s="72"/>
      <c r="AVC68" s="72"/>
      <c r="AVD68" s="72"/>
      <c r="AVE68" s="72"/>
      <c r="AVF68" s="72"/>
      <c r="AVG68" s="72"/>
      <c r="AVH68" s="72"/>
      <c r="AVI68" s="72"/>
      <c r="AVJ68" s="72"/>
      <c r="AVK68" s="72"/>
      <c r="AVL68" s="72"/>
      <c r="AVM68" s="72"/>
      <c r="AVN68" s="72"/>
      <c r="AVO68" s="72"/>
      <c r="AVP68" s="72"/>
      <c r="AVQ68" s="72"/>
      <c r="AVR68" s="72"/>
      <c r="AVS68" s="72"/>
      <c r="AVT68" s="72"/>
      <c r="AVU68" s="72"/>
      <c r="AVV68" s="72"/>
      <c r="AVW68" s="72"/>
      <c r="AVX68" s="72"/>
      <c r="AVY68" s="72"/>
      <c r="AVZ68" s="72"/>
      <c r="AWA68" s="72"/>
      <c r="AWB68" s="72"/>
      <c r="AWC68" s="72"/>
      <c r="AWD68" s="72"/>
      <c r="AWE68" s="72"/>
      <c r="AWF68" s="72"/>
      <c r="AWG68" s="72"/>
      <c r="AWH68" s="72"/>
      <c r="AWI68" s="72"/>
      <c r="AWJ68" s="72"/>
      <c r="AWK68" s="72"/>
      <c r="AWL68" s="72"/>
      <c r="AWM68" s="72"/>
      <c r="AWN68" s="72"/>
      <c r="AWO68" s="72"/>
      <c r="AWP68" s="72"/>
      <c r="AWQ68" s="72"/>
      <c r="AWR68" s="72"/>
      <c r="AWS68" s="72"/>
      <c r="AWT68" s="72"/>
      <c r="AWU68" s="72"/>
      <c r="AWV68" s="72"/>
      <c r="AWW68" s="72"/>
      <c r="AWX68" s="72"/>
      <c r="AWY68" s="72"/>
      <c r="AWZ68" s="72"/>
      <c r="AXA68" s="72"/>
      <c r="AXB68" s="72"/>
      <c r="AXC68" s="72"/>
      <c r="AXD68" s="72"/>
      <c r="AXE68" s="72"/>
      <c r="AXF68" s="72"/>
      <c r="AXG68" s="72"/>
      <c r="AXH68" s="72"/>
      <c r="AXI68" s="72"/>
      <c r="AXJ68" s="72"/>
      <c r="AXK68" s="72"/>
      <c r="AXL68" s="72"/>
      <c r="AXM68" s="72"/>
      <c r="AXN68" s="72"/>
      <c r="AXO68" s="72"/>
      <c r="AXP68" s="72"/>
      <c r="AXQ68" s="72"/>
      <c r="AXR68" s="72"/>
      <c r="AXS68" s="72"/>
      <c r="AXT68" s="72"/>
      <c r="AXU68" s="72"/>
      <c r="AXV68" s="72"/>
      <c r="AXW68" s="72"/>
      <c r="AXX68" s="72"/>
      <c r="AXY68" s="72"/>
      <c r="AXZ68" s="72"/>
      <c r="AYA68" s="72"/>
      <c r="AYB68" s="72"/>
      <c r="AYC68" s="72"/>
      <c r="AYD68" s="72"/>
      <c r="AYE68" s="72"/>
      <c r="AYF68" s="72"/>
      <c r="AYG68" s="72"/>
      <c r="AYH68" s="72"/>
      <c r="AYI68" s="72"/>
      <c r="AYJ68" s="72"/>
      <c r="AYK68" s="72"/>
      <c r="AYL68" s="72"/>
      <c r="AYM68" s="72"/>
      <c r="AYN68" s="72"/>
      <c r="AYO68" s="72"/>
      <c r="AYP68" s="72"/>
      <c r="AYQ68" s="72"/>
      <c r="AYR68" s="72"/>
      <c r="AYS68" s="72"/>
      <c r="AYT68" s="72"/>
      <c r="AYU68" s="72"/>
      <c r="AYV68" s="72"/>
      <c r="AYW68" s="72"/>
      <c r="AYX68" s="72"/>
      <c r="AYY68" s="72"/>
      <c r="AYZ68" s="72"/>
      <c r="AZA68" s="72"/>
      <c r="AZB68" s="72"/>
      <c r="AZC68" s="72"/>
      <c r="AZD68" s="72"/>
      <c r="AZE68" s="72"/>
      <c r="AZF68" s="72"/>
      <c r="AZG68" s="72"/>
      <c r="AZH68" s="72"/>
      <c r="AZI68" s="72"/>
      <c r="AZJ68" s="72"/>
      <c r="AZK68" s="72"/>
      <c r="AZL68" s="72"/>
      <c r="AZM68" s="72"/>
      <c r="AZN68" s="72"/>
      <c r="AZO68" s="72"/>
      <c r="AZP68" s="72"/>
      <c r="AZQ68" s="72"/>
      <c r="AZR68" s="72"/>
      <c r="AZS68" s="72"/>
      <c r="AZT68" s="72"/>
      <c r="AZU68" s="72"/>
      <c r="AZV68" s="72"/>
      <c r="AZW68" s="72"/>
      <c r="AZX68" s="72"/>
      <c r="AZY68" s="72"/>
      <c r="AZZ68" s="72"/>
      <c r="BAA68" s="72"/>
      <c r="BAB68" s="72"/>
      <c r="BAC68" s="72"/>
      <c r="BAD68" s="72"/>
      <c r="BAE68" s="72"/>
      <c r="BAF68" s="72"/>
      <c r="BAG68" s="72"/>
      <c r="BAH68" s="72"/>
      <c r="BAI68" s="72"/>
      <c r="BAJ68" s="72"/>
      <c r="BAK68" s="72"/>
      <c r="BAL68" s="72"/>
      <c r="BAM68" s="72"/>
      <c r="BAN68" s="72"/>
      <c r="BAO68" s="72"/>
      <c r="BAP68" s="72"/>
      <c r="BAQ68" s="72"/>
      <c r="BAR68" s="72"/>
      <c r="BAS68" s="72"/>
      <c r="BAT68" s="72"/>
      <c r="BAU68" s="72"/>
      <c r="BAV68" s="72"/>
      <c r="BAW68" s="72"/>
      <c r="BAX68" s="72"/>
      <c r="BAY68" s="72"/>
      <c r="BAZ68" s="72"/>
      <c r="BBA68" s="72"/>
      <c r="BBB68" s="72"/>
      <c r="BBC68" s="72"/>
      <c r="BBD68" s="72"/>
      <c r="BBE68" s="72"/>
      <c r="BBF68" s="72"/>
      <c r="BBG68" s="72"/>
      <c r="BBH68" s="72"/>
      <c r="BBI68" s="72"/>
      <c r="BBJ68" s="72"/>
      <c r="BBK68" s="72"/>
      <c r="BBL68" s="72"/>
      <c r="BBM68" s="72"/>
      <c r="BBN68" s="72"/>
      <c r="BBO68" s="72"/>
      <c r="BBP68" s="72"/>
      <c r="BBQ68" s="72"/>
      <c r="BBR68" s="72"/>
      <c r="BBS68" s="72"/>
      <c r="BBT68" s="72"/>
      <c r="BBU68" s="72"/>
      <c r="BBV68" s="72"/>
      <c r="BBW68" s="72"/>
      <c r="BBX68" s="72"/>
      <c r="BBY68" s="72"/>
      <c r="BBZ68" s="72"/>
      <c r="BCA68" s="72"/>
      <c r="BCB68" s="72"/>
      <c r="BCC68" s="72"/>
      <c r="BCD68" s="72"/>
      <c r="BCE68" s="72"/>
      <c r="BCF68" s="72"/>
      <c r="BCG68" s="72"/>
      <c r="BCH68" s="72"/>
      <c r="BCI68" s="72"/>
      <c r="BCJ68" s="72"/>
      <c r="BCK68" s="72"/>
      <c r="BCL68" s="72"/>
      <c r="BCM68" s="72"/>
      <c r="BCN68" s="72"/>
      <c r="BCO68" s="72"/>
      <c r="BCP68" s="72"/>
      <c r="BCQ68" s="72"/>
      <c r="BCR68" s="72"/>
      <c r="BCS68" s="72"/>
      <c r="BCT68" s="72"/>
      <c r="BCU68" s="72"/>
      <c r="BCV68" s="72"/>
      <c r="BCW68" s="72"/>
      <c r="BCX68" s="72"/>
      <c r="BCY68" s="72"/>
      <c r="BCZ68" s="72"/>
      <c r="BDA68" s="72"/>
      <c r="BDB68" s="72"/>
      <c r="BDC68" s="72"/>
      <c r="BDD68" s="72"/>
      <c r="BDE68" s="72"/>
      <c r="BDF68" s="72"/>
      <c r="BDG68" s="72"/>
      <c r="BDH68" s="72"/>
      <c r="BDI68" s="72"/>
      <c r="BDJ68" s="72"/>
      <c r="BDK68" s="72"/>
      <c r="BDL68" s="72"/>
      <c r="BDM68" s="72"/>
      <c r="BDN68" s="72"/>
      <c r="BDO68" s="72"/>
      <c r="BDP68" s="72"/>
      <c r="BDQ68" s="72"/>
      <c r="BDR68" s="72"/>
      <c r="BDS68" s="72"/>
      <c r="BDT68" s="72"/>
      <c r="BDU68" s="72"/>
      <c r="BDV68" s="72"/>
      <c r="BDW68" s="72"/>
      <c r="BDX68" s="72"/>
      <c r="BDY68" s="72"/>
      <c r="BDZ68" s="72"/>
      <c r="BEA68" s="72"/>
      <c r="BEB68" s="72"/>
      <c r="BEC68" s="72"/>
      <c r="BED68" s="72"/>
      <c r="BEE68" s="72"/>
      <c r="BEF68" s="72"/>
      <c r="BEG68" s="72"/>
      <c r="BEH68" s="72"/>
      <c r="BEI68" s="72"/>
      <c r="BEJ68" s="72"/>
      <c r="BEK68" s="72"/>
      <c r="BEL68" s="72"/>
      <c r="BEM68" s="72"/>
      <c r="BEN68" s="72"/>
      <c r="BEO68" s="72"/>
      <c r="BEP68" s="72"/>
      <c r="BEQ68" s="72"/>
      <c r="BER68" s="72"/>
      <c r="BES68" s="72"/>
      <c r="BET68" s="72"/>
      <c r="BEU68" s="72"/>
      <c r="BEV68" s="72"/>
      <c r="BEW68" s="72"/>
      <c r="BEX68" s="72"/>
      <c r="BEY68" s="72"/>
      <c r="BEZ68" s="72"/>
      <c r="BFA68" s="72"/>
      <c r="BFB68" s="72"/>
      <c r="BFC68" s="72"/>
      <c r="BFD68" s="72"/>
      <c r="BFE68" s="72"/>
      <c r="BFF68" s="72"/>
      <c r="BFG68" s="72"/>
      <c r="BFH68" s="72"/>
      <c r="BFI68" s="72"/>
      <c r="BFJ68" s="72"/>
      <c r="BFK68" s="72"/>
      <c r="BFL68" s="72"/>
      <c r="BFM68" s="72"/>
      <c r="BFN68" s="72"/>
      <c r="BFO68" s="72"/>
      <c r="BFP68" s="72"/>
      <c r="BFQ68" s="72"/>
      <c r="BFR68" s="72"/>
      <c r="BFS68" s="72"/>
      <c r="BFT68" s="72"/>
      <c r="BFU68" s="72"/>
      <c r="BFV68" s="72"/>
      <c r="BFW68" s="72"/>
      <c r="BFX68" s="72"/>
      <c r="BFY68" s="72"/>
      <c r="BFZ68" s="72"/>
      <c r="BGA68" s="72"/>
      <c r="BGB68" s="72"/>
      <c r="BGC68" s="72"/>
      <c r="BGD68" s="72"/>
      <c r="BGE68" s="72"/>
      <c r="BGF68" s="72"/>
      <c r="BGG68" s="72"/>
      <c r="BGH68" s="72"/>
      <c r="BGI68" s="72"/>
      <c r="BGJ68" s="72"/>
      <c r="BGK68" s="72"/>
      <c r="BGL68" s="72"/>
      <c r="BGM68" s="72"/>
      <c r="BGN68" s="72"/>
      <c r="BGO68" s="72"/>
      <c r="BGP68" s="72"/>
      <c r="BGQ68" s="72"/>
      <c r="BGR68" s="72"/>
      <c r="BGS68" s="72"/>
      <c r="BGT68" s="72"/>
      <c r="BGU68" s="72"/>
      <c r="BGV68" s="72"/>
      <c r="BGW68" s="72"/>
      <c r="BGX68" s="72"/>
      <c r="BGY68" s="72"/>
      <c r="BGZ68" s="72"/>
      <c r="BHA68" s="72"/>
      <c r="BHB68" s="72"/>
      <c r="BHC68" s="72"/>
      <c r="BHD68" s="72"/>
      <c r="BHE68" s="72"/>
      <c r="BHF68" s="72"/>
      <c r="BHG68" s="72"/>
      <c r="BHH68" s="72"/>
      <c r="BHI68" s="72"/>
      <c r="BHJ68" s="72"/>
      <c r="BHK68" s="72"/>
      <c r="BHL68" s="72"/>
      <c r="BHM68" s="72"/>
      <c r="BHN68" s="72"/>
      <c r="BHO68" s="72"/>
      <c r="BHP68" s="72"/>
      <c r="BHQ68" s="72"/>
      <c r="BHR68" s="72"/>
      <c r="BHS68" s="72"/>
      <c r="BHT68" s="72"/>
      <c r="BHU68" s="72"/>
      <c r="BHV68" s="72"/>
      <c r="BHW68" s="72"/>
      <c r="BHX68" s="72"/>
      <c r="BHY68" s="72"/>
      <c r="BHZ68" s="72"/>
      <c r="BIA68" s="72"/>
      <c r="BIB68" s="72"/>
      <c r="BIC68" s="72"/>
      <c r="BID68" s="72"/>
      <c r="BIE68" s="72"/>
      <c r="BIF68" s="72"/>
      <c r="BIG68" s="72"/>
      <c r="BIH68" s="72"/>
      <c r="BII68" s="72"/>
      <c r="BIJ68" s="72"/>
      <c r="BIK68" s="72"/>
      <c r="BIL68" s="72"/>
      <c r="BIM68" s="72"/>
      <c r="BIN68" s="72"/>
      <c r="BIO68" s="72"/>
      <c r="BIP68" s="72"/>
      <c r="BIQ68" s="72"/>
      <c r="BIR68" s="72"/>
      <c r="BIS68" s="72"/>
      <c r="BIT68" s="72"/>
      <c r="BIU68" s="72"/>
      <c r="BIV68" s="72"/>
      <c r="BIW68" s="72"/>
      <c r="BIX68" s="72"/>
      <c r="BIY68" s="72"/>
      <c r="BIZ68" s="72"/>
      <c r="BJA68" s="72"/>
      <c r="BJB68" s="72"/>
      <c r="BJC68" s="72"/>
      <c r="BJD68" s="72"/>
      <c r="BJE68" s="72"/>
      <c r="BJF68" s="72"/>
      <c r="BJG68" s="72"/>
      <c r="BJH68" s="72"/>
      <c r="BJI68" s="72"/>
      <c r="BJJ68" s="72"/>
      <c r="BJK68" s="72"/>
      <c r="BJL68" s="72"/>
      <c r="BJM68" s="72"/>
      <c r="BJN68" s="72"/>
      <c r="BJO68" s="72"/>
      <c r="BJP68" s="72"/>
      <c r="BJQ68" s="72"/>
      <c r="BJR68" s="72"/>
      <c r="BJS68" s="72"/>
      <c r="BJT68" s="72"/>
      <c r="BJU68" s="72"/>
      <c r="BJV68" s="72"/>
      <c r="BJW68" s="72"/>
      <c r="BJX68" s="72"/>
      <c r="BJY68" s="72"/>
      <c r="BJZ68" s="72"/>
      <c r="BKA68" s="72"/>
      <c r="BKB68" s="72"/>
      <c r="BKC68" s="72"/>
      <c r="BKD68" s="72"/>
      <c r="BKE68" s="72"/>
      <c r="BKF68" s="72"/>
      <c r="BKG68" s="72"/>
      <c r="BKH68" s="72"/>
      <c r="BKI68" s="72"/>
      <c r="BKJ68" s="72"/>
      <c r="BKK68" s="72"/>
      <c r="BKL68" s="72"/>
      <c r="BKM68" s="72"/>
      <c r="BKN68" s="72"/>
      <c r="BKO68" s="72"/>
      <c r="BKP68" s="72"/>
      <c r="BKQ68" s="72"/>
      <c r="BKR68" s="72"/>
      <c r="BKS68" s="72"/>
      <c r="BKT68" s="72"/>
      <c r="BKU68" s="72"/>
      <c r="BKV68" s="72"/>
      <c r="BKW68" s="72"/>
      <c r="BKX68" s="72"/>
      <c r="BKY68" s="72"/>
      <c r="BKZ68" s="72"/>
      <c r="BLA68" s="72"/>
      <c r="BLB68" s="72"/>
      <c r="BLC68" s="72"/>
      <c r="BLD68" s="72"/>
      <c r="BLE68" s="72"/>
      <c r="BLF68" s="72"/>
      <c r="BLG68" s="72"/>
      <c r="BLH68" s="72"/>
      <c r="BLI68" s="72"/>
      <c r="BLJ68" s="72"/>
      <c r="BLK68" s="72"/>
      <c r="BLL68" s="72"/>
      <c r="BLM68" s="72"/>
      <c r="BLN68" s="72"/>
      <c r="BLO68" s="72"/>
      <c r="BLP68" s="72"/>
      <c r="BLQ68" s="72"/>
      <c r="BLR68" s="72"/>
      <c r="BLS68" s="72"/>
      <c r="BLT68" s="72"/>
      <c r="BLU68" s="72"/>
      <c r="BLV68" s="72"/>
      <c r="BLW68" s="72"/>
      <c r="BLX68" s="72"/>
      <c r="BLY68" s="72"/>
      <c r="BLZ68" s="72"/>
      <c r="BMA68" s="72"/>
      <c r="BMB68" s="72"/>
      <c r="BMC68" s="72"/>
      <c r="BMD68" s="72"/>
      <c r="BME68" s="72"/>
      <c r="BMF68" s="72"/>
      <c r="BMG68" s="72"/>
      <c r="BMH68" s="72"/>
      <c r="BMI68" s="72"/>
      <c r="BMJ68" s="72"/>
      <c r="BMK68" s="72"/>
      <c r="BML68" s="72"/>
      <c r="BMM68" s="72"/>
      <c r="BMN68" s="72"/>
      <c r="BMO68" s="72"/>
      <c r="BMP68" s="72"/>
      <c r="BMQ68" s="72"/>
      <c r="BMR68" s="72"/>
      <c r="BMS68" s="72"/>
      <c r="BMT68" s="72"/>
      <c r="BMU68" s="72"/>
      <c r="BMV68" s="72"/>
      <c r="BMW68" s="72"/>
      <c r="BMX68" s="72"/>
      <c r="BMY68" s="72"/>
      <c r="BMZ68" s="72"/>
      <c r="BNA68" s="72"/>
      <c r="BNB68" s="72"/>
      <c r="BNC68" s="72"/>
      <c r="BND68" s="72"/>
      <c r="BNE68" s="72"/>
      <c r="BNF68" s="72"/>
      <c r="BNG68" s="72"/>
      <c r="BNH68" s="72"/>
      <c r="BNI68" s="72"/>
      <c r="BNJ68" s="72"/>
      <c r="BNK68" s="72"/>
      <c r="BNL68" s="72"/>
      <c r="BNM68" s="72"/>
      <c r="BNN68" s="72"/>
      <c r="BNO68" s="72"/>
      <c r="BNP68" s="72"/>
      <c r="BNQ68" s="72"/>
      <c r="BNR68" s="72"/>
      <c r="BNS68" s="72"/>
      <c r="BNT68" s="72"/>
      <c r="BNU68" s="72"/>
      <c r="BNV68" s="72"/>
      <c r="BNW68" s="72"/>
      <c r="BNX68" s="72"/>
      <c r="BNY68" s="72"/>
      <c r="BNZ68" s="72"/>
      <c r="BOA68" s="72"/>
      <c r="BOB68" s="72"/>
      <c r="BOC68" s="72"/>
      <c r="BOD68" s="72"/>
      <c r="BOE68" s="72"/>
      <c r="BOF68" s="72"/>
      <c r="BOG68" s="72"/>
      <c r="BOH68" s="72"/>
      <c r="BOI68" s="72"/>
      <c r="BOJ68" s="72"/>
      <c r="BOK68" s="72"/>
      <c r="BOL68" s="72"/>
      <c r="BOM68" s="72"/>
      <c r="BON68" s="72"/>
      <c r="BOO68" s="72"/>
      <c r="BOP68" s="72"/>
      <c r="BOQ68" s="72"/>
      <c r="BOR68" s="72"/>
      <c r="BOS68" s="72"/>
      <c r="BOT68" s="72"/>
      <c r="BOU68" s="72"/>
      <c r="BOV68" s="72"/>
      <c r="BOW68" s="72"/>
      <c r="BOX68" s="72"/>
      <c r="BOY68" s="72"/>
      <c r="BOZ68" s="72"/>
      <c r="BPA68" s="72"/>
      <c r="BPB68" s="72"/>
      <c r="BPC68" s="72"/>
      <c r="BPD68" s="72"/>
      <c r="BPE68" s="72"/>
      <c r="BPF68" s="72"/>
      <c r="BPG68" s="72"/>
      <c r="BPH68" s="72"/>
      <c r="BPI68" s="72"/>
      <c r="BPJ68" s="72"/>
      <c r="BPK68" s="72"/>
      <c r="BPL68" s="72"/>
      <c r="BPM68" s="72"/>
      <c r="BPN68" s="72"/>
      <c r="BPO68" s="72"/>
      <c r="BPP68" s="72"/>
      <c r="BPQ68" s="72"/>
      <c r="BPR68" s="72"/>
      <c r="BPS68" s="72"/>
      <c r="BPT68" s="72"/>
      <c r="BPU68" s="72"/>
      <c r="BPV68" s="72"/>
      <c r="BPW68" s="72"/>
      <c r="BPX68" s="72"/>
      <c r="BPY68" s="72"/>
      <c r="BPZ68" s="72"/>
      <c r="BQA68" s="72"/>
      <c r="BQB68" s="72"/>
      <c r="BQC68" s="72"/>
      <c r="BQD68" s="72"/>
      <c r="BQE68" s="72"/>
      <c r="BQF68" s="72"/>
      <c r="BQG68" s="72"/>
      <c r="BQH68" s="72"/>
      <c r="BQI68" s="72"/>
      <c r="BQJ68" s="72"/>
      <c r="BQK68" s="72"/>
      <c r="BQL68" s="72"/>
      <c r="BQM68" s="72"/>
      <c r="BQN68" s="72"/>
      <c r="BQO68" s="72"/>
      <c r="BQP68" s="72"/>
      <c r="BQQ68" s="72"/>
      <c r="BQR68" s="72"/>
      <c r="BQS68" s="72"/>
      <c r="BQT68" s="72"/>
      <c r="BQU68" s="72"/>
      <c r="BQV68" s="72"/>
      <c r="BQW68" s="72"/>
      <c r="BQX68" s="72"/>
      <c r="BQY68" s="72"/>
      <c r="BQZ68" s="72"/>
      <c r="BRA68" s="72"/>
      <c r="BRB68" s="72"/>
      <c r="BRC68" s="72"/>
      <c r="BRD68" s="72"/>
      <c r="BRE68" s="72"/>
      <c r="BRF68" s="72"/>
      <c r="BRG68" s="72"/>
      <c r="BRH68" s="72"/>
      <c r="BRI68" s="72"/>
      <c r="BRJ68" s="72"/>
      <c r="BRK68" s="72"/>
      <c r="BRL68" s="72"/>
      <c r="BRM68" s="72"/>
      <c r="BRN68" s="72"/>
      <c r="BRO68" s="72"/>
      <c r="BRP68" s="72"/>
      <c r="BRQ68" s="72"/>
      <c r="BRR68" s="72"/>
      <c r="BRS68" s="72"/>
      <c r="BRT68" s="72"/>
      <c r="BRU68" s="72"/>
      <c r="BRV68" s="72"/>
      <c r="BRW68" s="72"/>
      <c r="BRX68" s="72"/>
      <c r="BRY68" s="72"/>
      <c r="BRZ68" s="72"/>
      <c r="BSA68" s="72"/>
      <c r="BSB68" s="72"/>
      <c r="BSC68" s="72"/>
      <c r="BSD68" s="72"/>
      <c r="BSE68" s="72"/>
      <c r="BSF68" s="72"/>
      <c r="BSG68" s="72"/>
      <c r="BSH68" s="72"/>
      <c r="BSI68" s="72"/>
      <c r="BSJ68" s="72"/>
      <c r="BSK68" s="72"/>
      <c r="BSL68" s="72"/>
      <c r="BSM68" s="72"/>
      <c r="BSN68" s="72"/>
      <c r="BSO68" s="72"/>
      <c r="BSP68" s="72"/>
      <c r="BSQ68" s="72"/>
      <c r="BSR68" s="72"/>
      <c r="BSS68" s="72"/>
      <c r="BST68" s="72"/>
      <c r="BSU68" s="72"/>
      <c r="BSV68" s="72"/>
      <c r="BSW68" s="72"/>
      <c r="BSX68" s="72"/>
      <c r="BSY68" s="72"/>
      <c r="BSZ68" s="72"/>
      <c r="BTA68" s="72"/>
      <c r="BTB68" s="72"/>
      <c r="BTC68" s="72"/>
      <c r="BTD68" s="72"/>
      <c r="BTE68" s="72"/>
      <c r="BTF68" s="72"/>
      <c r="BTG68" s="72"/>
      <c r="BTH68" s="72"/>
      <c r="BTI68" s="72"/>
      <c r="BTJ68" s="72"/>
      <c r="BTK68" s="72"/>
      <c r="BTL68" s="72"/>
      <c r="BTM68" s="72"/>
      <c r="BTN68" s="72"/>
      <c r="BTO68" s="72"/>
      <c r="BTP68" s="72"/>
      <c r="BTQ68" s="72"/>
      <c r="BTR68" s="72"/>
      <c r="BTS68" s="72"/>
      <c r="BTT68" s="72"/>
      <c r="BTU68" s="72"/>
      <c r="BTV68" s="72"/>
      <c r="BTW68" s="72"/>
      <c r="BTX68" s="72"/>
      <c r="BTY68" s="72"/>
      <c r="BTZ68" s="72"/>
      <c r="BUA68" s="72"/>
      <c r="BUB68" s="72"/>
      <c r="BUC68" s="72"/>
      <c r="BUD68" s="72"/>
      <c r="BUE68" s="72"/>
      <c r="BUF68" s="72"/>
      <c r="BUG68" s="72"/>
      <c r="BUH68" s="72"/>
      <c r="BUI68" s="72"/>
      <c r="BUJ68" s="72"/>
      <c r="BUK68" s="72"/>
      <c r="BUL68" s="72"/>
      <c r="BUM68" s="72"/>
      <c r="BUN68" s="72"/>
      <c r="BUO68" s="72"/>
      <c r="BUP68" s="72"/>
      <c r="BUQ68" s="72"/>
      <c r="BUR68" s="72"/>
      <c r="BUS68" s="72"/>
      <c r="BUT68" s="72"/>
      <c r="BUU68" s="72"/>
      <c r="BUV68" s="72"/>
      <c r="BUW68" s="72"/>
      <c r="BUX68" s="72"/>
      <c r="BUY68" s="72"/>
      <c r="BUZ68" s="72"/>
      <c r="BVA68" s="72"/>
      <c r="BVB68" s="72"/>
      <c r="BVC68" s="72"/>
      <c r="BVD68" s="72"/>
      <c r="BVE68" s="72"/>
      <c r="BVF68" s="72"/>
      <c r="BVG68" s="72"/>
      <c r="BVH68" s="72"/>
      <c r="BVI68" s="72"/>
      <c r="BVJ68" s="72"/>
      <c r="BVK68" s="72"/>
      <c r="BVL68" s="72"/>
      <c r="BVM68" s="72"/>
      <c r="BVN68" s="72"/>
      <c r="BVO68" s="72"/>
      <c r="BVP68" s="72"/>
      <c r="BVQ68" s="72"/>
      <c r="BVR68" s="72"/>
      <c r="BVS68" s="72"/>
      <c r="BVT68" s="72"/>
      <c r="BVU68" s="72"/>
      <c r="BVV68" s="72"/>
      <c r="BVW68" s="72"/>
      <c r="BVX68" s="72"/>
      <c r="BVY68" s="72"/>
      <c r="BVZ68" s="72"/>
      <c r="BWA68" s="72"/>
      <c r="BWB68" s="72"/>
      <c r="BWC68" s="72"/>
      <c r="BWD68" s="72"/>
      <c r="BWE68" s="72"/>
      <c r="BWF68" s="72"/>
      <c r="BWG68" s="72"/>
      <c r="BWH68" s="72"/>
      <c r="BWI68" s="72"/>
      <c r="BWJ68" s="72"/>
      <c r="BWK68" s="72"/>
      <c r="BWL68" s="72"/>
      <c r="BWM68" s="72"/>
      <c r="BWN68" s="72"/>
      <c r="BWO68" s="72"/>
      <c r="BWP68" s="72"/>
      <c r="BWQ68" s="72"/>
      <c r="BWR68" s="72"/>
      <c r="BWS68" s="72"/>
      <c r="BWT68" s="72"/>
      <c r="BWU68" s="72"/>
      <c r="BWV68" s="72"/>
      <c r="BWW68" s="72"/>
      <c r="BWX68" s="72"/>
      <c r="BWY68" s="72"/>
      <c r="BWZ68" s="72"/>
      <c r="BXA68" s="72"/>
      <c r="BXB68" s="72"/>
      <c r="BXC68" s="72"/>
      <c r="BXD68" s="72"/>
      <c r="BXE68" s="72"/>
      <c r="BXF68" s="72"/>
      <c r="BXG68" s="72"/>
      <c r="BXH68" s="72"/>
      <c r="BXI68" s="72"/>
      <c r="BXJ68" s="72"/>
      <c r="BXK68" s="72"/>
      <c r="BXL68" s="72"/>
      <c r="BXM68" s="72"/>
      <c r="BXN68" s="72"/>
      <c r="BXO68" s="72"/>
      <c r="BXP68" s="72"/>
      <c r="BXQ68" s="72"/>
      <c r="BXR68" s="72"/>
      <c r="BXS68" s="72"/>
      <c r="BXT68" s="72"/>
      <c r="BXU68" s="72"/>
      <c r="BXV68" s="72"/>
      <c r="BXW68" s="72"/>
      <c r="BXX68" s="72"/>
      <c r="BXY68" s="72"/>
      <c r="BXZ68" s="72"/>
      <c r="BYA68" s="72"/>
      <c r="BYB68" s="72"/>
      <c r="BYC68" s="72"/>
      <c r="BYD68" s="72"/>
      <c r="BYE68" s="72"/>
      <c r="BYF68" s="72"/>
      <c r="BYG68" s="72"/>
      <c r="BYH68" s="72"/>
      <c r="BYI68" s="72"/>
      <c r="BYJ68" s="72"/>
      <c r="BYK68" s="72"/>
      <c r="BYL68" s="72"/>
      <c r="BYM68" s="72"/>
      <c r="BYN68" s="72"/>
      <c r="BYO68" s="72"/>
      <c r="BYP68" s="72"/>
      <c r="BYQ68" s="72"/>
      <c r="BYR68" s="72"/>
      <c r="BYS68" s="72"/>
      <c r="BYT68" s="72"/>
      <c r="BYU68" s="72"/>
      <c r="BYV68" s="72"/>
      <c r="BYW68" s="72"/>
      <c r="BYX68" s="72"/>
      <c r="BYY68" s="72"/>
      <c r="BYZ68" s="72"/>
      <c r="BZA68" s="72"/>
      <c r="BZB68" s="72"/>
      <c r="BZC68" s="72"/>
      <c r="BZD68" s="72"/>
      <c r="BZE68" s="72"/>
      <c r="BZF68" s="72"/>
      <c r="BZG68" s="72"/>
      <c r="BZH68" s="72"/>
      <c r="BZI68" s="72"/>
      <c r="BZJ68" s="72"/>
      <c r="BZK68" s="72"/>
      <c r="BZL68" s="72"/>
      <c r="BZM68" s="72"/>
      <c r="BZN68" s="72"/>
      <c r="BZO68" s="72"/>
      <c r="BZP68" s="72"/>
      <c r="BZQ68" s="72"/>
      <c r="BZR68" s="72"/>
      <c r="BZS68" s="72"/>
      <c r="BZT68" s="72"/>
      <c r="BZU68" s="72"/>
      <c r="BZV68" s="72"/>
      <c r="BZW68" s="72"/>
      <c r="BZX68" s="72"/>
      <c r="BZY68" s="72"/>
      <c r="BZZ68" s="72"/>
      <c r="CAA68" s="72"/>
      <c r="CAB68" s="72"/>
      <c r="CAC68" s="72"/>
      <c r="CAD68" s="72"/>
      <c r="CAE68" s="72"/>
      <c r="CAF68" s="72"/>
      <c r="CAG68" s="72"/>
      <c r="CAH68" s="72"/>
      <c r="CAI68" s="72"/>
      <c r="CAJ68" s="72"/>
      <c r="CAK68" s="72"/>
      <c r="CAL68" s="72"/>
      <c r="CAM68" s="72"/>
      <c r="CAN68" s="72"/>
      <c r="CAO68" s="72"/>
      <c r="CAP68" s="72"/>
      <c r="CAQ68" s="72"/>
      <c r="CAR68" s="72"/>
      <c r="CAS68" s="72"/>
      <c r="CAT68" s="72"/>
      <c r="CAU68" s="72"/>
      <c r="CAV68" s="72"/>
      <c r="CAW68" s="72"/>
      <c r="CAX68" s="72"/>
      <c r="CAY68" s="72"/>
      <c r="CAZ68" s="72"/>
      <c r="CBA68" s="72"/>
      <c r="CBB68" s="72"/>
      <c r="CBC68" s="72"/>
      <c r="CBD68" s="72"/>
      <c r="CBE68" s="72"/>
      <c r="CBF68" s="72"/>
      <c r="CBG68" s="72"/>
      <c r="CBH68" s="72"/>
      <c r="CBI68" s="72"/>
      <c r="CBJ68" s="72"/>
      <c r="CBK68" s="72"/>
      <c r="CBL68" s="72"/>
      <c r="CBM68" s="72"/>
      <c r="CBN68" s="72"/>
      <c r="CBO68" s="72"/>
      <c r="CBP68" s="72"/>
      <c r="CBQ68" s="72"/>
      <c r="CBR68" s="72"/>
      <c r="CBS68" s="72"/>
      <c r="CBT68" s="72"/>
      <c r="CBU68" s="72"/>
      <c r="CBV68" s="72"/>
      <c r="CBW68" s="72"/>
      <c r="CBX68" s="72"/>
      <c r="CBY68" s="72"/>
      <c r="CBZ68" s="72"/>
      <c r="CCA68" s="72"/>
      <c r="CCB68" s="72"/>
      <c r="CCC68" s="72"/>
      <c r="CCD68" s="72"/>
      <c r="CCE68" s="72"/>
      <c r="CCF68" s="72"/>
      <c r="CCG68" s="72"/>
      <c r="CCH68" s="72"/>
      <c r="CCI68" s="72"/>
      <c r="CCJ68" s="72"/>
      <c r="CCK68" s="72"/>
      <c r="CCL68" s="72"/>
      <c r="CCM68" s="72"/>
      <c r="CCN68" s="72"/>
      <c r="CCO68" s="72"/>
      <c r="CCP68" s="72"/>
      <c r="CCQ68" s="72"/>
      <c r="CCR68" s="72"/>
      <c r="CCS68" s="72"/>
      <c r="CCT68" s="72"/>
      <c r="CCU68" s="72"/>
      <c r="CCV68" s="72"/>
      <c r="CCW68" s="72"/>
      <c r="CCX68" s="72"/>
      <c r="CCY68" s="72"/>
      <c r="CCZ68" s="72"/>
      <c r="CDA68" s="72"/>
      <c r="CDB68" s="72"/>
      <c r="CDC68" s="72"/>
      <c r="CDD68" s="72"/>
      <c r="CDE68" s="72"/>
      <c r="CDF68" s="72"/>
      <c r="CDG68" s="72"/>
      <c r="CDH68" s="72"/>
      <c r="CDI68" s="72"/>
      <c r="CDJ68" s="72"/>
      <c r="CDK68" s="72"/>
      <c r="CDL68" s="72"/>
      <c r="CDM68" s="72"/>
      <c r="CDN68" s="72"/>
      <c r="CDO68" s="72"/>
      <c r="CDP68" s="72"/>
      <c r="CDQ68" s="72"/>
      <c r="CDR68" s="72"/>
      <c r="CDS68" s="72"/>
      <c r="CDT68" s="72"/>
      <c r="CDU68" s="72"/>
      <c r="CDV68" s="72"/>
      <c r="CDW68" s="72"/>
      <c r="CDX68" s="72"/>
      <c r="CDY68" s="72"/>
      <c r="CDZ68" s="72"/>
      <c r="CEA68" s="72"/>
      <c r="CEB68" s="72"/>
      <c r="CEC68" s="72"/>
      <c r="CED68" s="72"/>
      <c r="CEE68" s="72"/>
      <c r="CEF68" s="72"/>
      <c r="CEG68" s="72"/>
      <c r="CEH68" s="72"/>
      <c r="CEI68" s="72"/>
      <c r="CEJ68" s="72"/>
      <c r="CEK68" s="72"/>
      <c r="CEL68" s="72"/>
      <c r="CEM68" s="72"/>
      <c r="CEN68" s="72"/>
      <c r="CEO68" s="72"/>
      <c r="CEP68" s="72"/>
      <c r="CEQ68" s="72"/>
      <c r="CER68" s="72"/>
      <c r="CES68" s="72"/>
      <c r="CET68" s="72"/>
      <c r="CEU68" s="72"/>
      <c r="CEV68" s="72"/>
      <c r="CEW68" s="72"/>
      <c r="CEX68" s="72"/>
      <c r="CEY68" s="72"/>
      <c r="CEZ68" s="72"/>
      <c r="CFA68" s="72"/>
      <c r="CFB68" s="72"/>
      <c r="CFC68" s="72"/>
      <c r="CFD68" s="72"/>
      <c r="CFE68" s="72"/>
      <c r="CFF68" s="72"/>
      <c r="CFG68" s="72"/>
      <c r="CFH68" s="72"/>
      <c r="CFI68" s="72"/>
      <c r="CFJ68" s="72"/>
      <c r="CFK68" s="72"/>
      <c r="CFL68" s="72"/>
      <c r="CFM68" s="72"/>
      <c r="CFN68" s="72"/>
      <c r="CFO68" s="72"/>
      <c r="CFP68" s="72"/>
      <c r="CFQ68" s="72"/>
      <c r="CFR68" s="72"/>
      <c r="CFS68" s="72"/>
      <c r="CFT68" s="72"/>
      <c r="CFU68" s="72"/>
      <c r="CFV68" s="72"/>
      <c r="CFW68" s="72"/>
      <c r="CFX68" s="72"/>
      <c r="CFY68" s="72"/>
      <c r="CFZ68" s="72"/>
      <c r="CGA68" s="72"/>
      <c r="CGB68" s="72"/>
      <c r="CGC68" s="72"/>
      <c r="CGD68" s="72"/>
      <c r="CGE68" s="72"/>
      <c r="CGF68" s="72"/>
      <c r="CGG68" s="72"/>
      <c r="CGH68" s="72"/>
      <c r="CGI68" s="72"/>
      <c r="CGJ68" s="72"/>
      <c r="CGK68" s="72"/>
      <c r="CGL68" s="72"/>
      <c r="CGM68" s="72"/>
      <c r="CGN68" s="72"/>
      <c r="CGO68" s="72"/>
      <c r="CGP68" s="72"/>
      <c r="CGQ68" s="72"/>
      <c r="CGR68" s="72"/>
      <c r="CGS68" s="72"/>
      <c r="CGT68" s="72"/>
      <c r="CGU68" s="72"/>
      <c r="CGV68" s="72"/>
      <c r="CGW68" s="72"/>
      <c r="CGX68" s="72"/>
      <c r="CGY68" s="72"/>
      <c r="CGZ68" s="72"/>
      <c r="CHA68" s="72"/>
      <c r="CHB68" s="72"/>
      <c r="CHC68" s="72"/>
      <c r="CHD68" s="72"/>
      <c r="CHE68" s="72"/>
      <c r="CHF68" s="72"/>
      <c r="CHG68" s="72"/>
      <c r="CHH68" s="72"/>
      <c r="CHI68" s="72"/>
      <c r="CHJ68" s="72"/>
      <c r="CHK68" s="72"/>
      <c r="CHL68" s="72"/>
      <c r="CHM68" s="72"/>
      <c r="CHN68" s="72"/>
      <c r="CHO68" s="72"/>
      <c r="CHP68" s="72"/>
      <c r="CHQ68" s="72"/>
      <c r="CHR68" s="72"/>
      <c r="CHS68" s="72"/>
      <c r="CHT68" s="72"/>
      <c r="CHU68" s="72"/>
      <c r="CHV68" s="72"/>
      <c r="CHW68" s="72"/>
      <c r="CHX68" s="72"/>
      <c r="CHY68" s="72"/>
      <c r="CHZ68" s="72"/>
      <c r="CIA68" s="72"/>
      <c r="CIB68" s="72"/>
      <c r="CIC68" s="72"/>
      <c r="CID68" s="72"/>
      <c r="CIE68" s="72"/>
      <c r="CIF68" s="72"/>
      <c r="CIG68" s="72"/>
      <c r="CIH68" s="72"/>
      <c r="CII68" s="72"/>
      <c r="CIJ68" s="72"/>
      <c r="CIK68" s="72"/>
      <c r="CIL68" s="72"/>
      <c r="CIM68" s="72"/>
      <c r="CIN68" s="72"/>
      <c r="CIO68" s="72"/>
      <c r="CIP68" s="72"/>
      <c r="CIQ68" s="72"/>
      <c r="CIR68" s="72"/>
      <c r="CIS68" s="72"/>
      <c r="CIT68" s="72"/>
      <c r="CIU68" s="72"/>
      <c r="CIV68" s="72"/>
      <c r="CIW68" s="72"/>
      <c r="CIX68" s="72"/>
      <c r="CIY68" s="72"/>
      <c r="CIZ68" s="72"/>
      <c r="CJA68" s="72"/>
      <c r="CJB68" s="72"/>
      <c r="CJC68" s="72"/>
      <c r="CJD68" s="72"/>
      <c r="CJE68" s="72"/>
      <c r="CJF68" s="72"/>
      <c r="CJG68" s="72"/>
      <c r="CJH68" s="72"/>
      <c r="CJI68" s="72"/>
      <c r="CJJ68" s="72"/>
      <c r="CJK68" s="72"/>
      <c r="CJL68" s="72"/>
      <c r="CJM68" s="72"/>
      <c r="CJN68" s="72"/>
      <c r="CJO68" s="72"/>
      <c r="CJP68" s="72"/>
      <c r="CJQ68" s="72"/>
      <c r="CJR68" s="72"/>
      <c r="CJS68" s="72"/>
      <c r="CJT68" s="72"/>
      <c r="CJU68" s="72"/>
      <c r="CJV68" s="72"/>
      <c r="CJW68" s="72"/>
      <c r="CJX68" s="72"/>
      <c r="CJY68" s="72"/>
      <c r="CJZ68" s="72"/>
      <c r="CKA68" s="72"/>
      <c r="CKB68" s="72"/>
      <c r="CKC68" s="72"/>
      <c r="CKD68" s="72"/>
      <c r="CKE68" s="72"/>
      <c r="CKF68" s="72"/>
      <c r="CKG68" s="72"/>
      <c r="CKH68" s="72"/>
      <c r="CKI68" s="72"/>
      <c r="CKJ68" s="72"/>
      <c r="CKK68" s="72"/>
      <c r="CKL68" s="72"/>
      <c r="CKM68" s="72"/>
      <c r="CKN68" s="72"/>
      <c r="CKO68" s="72"/>
      <c r="CKP68" s="72"/>
      <c r="CKQ68" s="72"/>
      <c r="CKR68" s="72"/>
      <c r="CKS68" s="72"/>
      <c r="CKT68" s="72"/>
      <c r="CKU68" s="72"/>
      <c r="CKV68" s="72"/>
      <c r="CKW68" s="72"/>
      <c r="CKX68" s="72"/>
      <c r="CKY68" s="72"/>
      <c r="CKZ68" s="72"/>
      <c r="CLA68" s="72"/>
      <c r="CLB68" s="72"/>
      <c r="CLC68" s="72"/>
      <c r="CLD68" s="72"/>
      <c r="CLE68" s="72"/>
      <c r="CLF68" s="72"/>
      <c r="CLG68" s="72"/>
      <c r="CLH68" s="72"/>
      <c r="CLI68" s="72"/>
      <c r="CLJ68" s="72"/>
      <c r="CLK68" s="72"/>
      <c r="CLL68" s="72"/>
      <c r="CLM68" s="72"/>
      <c r="CLN68" s="72"/>
      <c r="CLO68" s="72"/>
      <c r="CLP68" s="72"/>
      <c r="CLQ68" s="72"/>
      <c r="CLR68" s="72"/>
      <c r="CLS68" s="72"/>
      <c r="CLT68" s="72"/>
      <c r="CLU68" s="72"/>
      <c r="CLV68" s="72"/>
      <c r="CLW68" s="72"/>
      <c r="CLX68" s="72"/>
      <c r="CLY68" s="72"/>
      <c r="CLZ68" s="72"/>
      <c r="CMA68" s="72"/>
      <c r="CMB68" s="72"/>
      <c r="CMC68" s="72"/>
      <c r="CMD68" s="72"/>
      <c r="CME68" s="72"/>
      <c r="CMF68" s="72"/>
      <c r="CMG68" s="72"/>
      <c r="CMH68" s="72"/>
      <c r="CMI68" s="72"/>
      <c r="CMJ68" s="72"/>
      <c r="CMK68" s="72"/>
      <c r="CML68" s="72"/>
      <c r="CMM68" s="72"/>
      <c r="CMN68" s="72"/>
      <c r="CMO68" s="72"/>
      <c r="CMP68" s="72"/>
      <c r="CMQ68" s="72"/>
      <c r="CMR68" s="72"/>
      <c r="CMS68" s="72"/>
      <c r="CMT68" s="72"/>
      <c r="CMU68" s="72"/>
      <c r="CMV68" s="72"/>
      <c r="CMW68" s="72"/>
      <c r="CMX68" s="72"/>
      <c r="CMY68" s="72"/>
      <c r="CMZ68" s="72"/>
      <c r="CNA68" s="72"/>
      <c r="CNB68" s="72"/>
      <c r="CNC68" s="72"/>
      <c r="CND68" s="72"/>
      <c r="CNE68" s="72"/>
      <c r="CNF68" s="72"/>
      <c r="CNG68" s="72"/>
      <c r="CNH68" s="72"/>
      <c r="CNI68" s="72"/>
      <c r="CNJ68" s="72"/>
      <c r="CNK68" s="72"/>
      <c r="CNL68" s="72"/>
      <c r="CNM68" s="72"/>
      <c r="CNN68" s="72"/>
      <c r="CNO68" s="72"/>
      <c r="CNP68" s="72"/>
      <c r="CNQ68" s="72"/>
      <c r="CNR68" s="72"/>
      <c r="CNS68" s="72"/>
      <c r="CNT68" s="72"/>
      <c r="CNU68" s="72"/>
      <c r="CNV68" s="72"/>
      <c r="CNW68" s="72"/>
      <c r="CNX68" s="72"/>
      <c r="CNY68" s="72"/>
      <c r="CNZ68" s="72"/>
      <c r="COA68" s="72"/>
      <c r="COB68" s="72"/>
      <c r="COC68" s="72"/>
      <c r="COD68" s="72"/>
      <c r="COE68" s="72"/>
      <c r="COF68" s="72"/>
      <c r="COG68" s="72"/>
      <c r="COH68" s="72"/>
      <c r="COI68" s="72"/>
      <c r="COJ68" s="72"/>
      <c r="COK68" s="72"/>
      <c r="COL68" s="72"/>
      <c r="COM68" s="72"/>
      <c r="CON68" s="72"/>
      <c r="COO68" s="72"/>
      <c r="COP68" s="72"/>
      <c r="COQ68" s="72"/>
      <c r="COR68" s="72"/>
      <c r="COS68" s="72"/>
      <c r="COT68" s="72"/>
      <c r="COU68" s="72"/>
      <c r="COV68" s="72"/>
      <c r="COW68" s="72"/>
      <c r="COX68" s="72"/>
      <c r="COY68" s="72"/>
      <c r="COZ68" s="72"/>
      <c r="CPA68" s="72"/>
      <c r="CPB68" s="72"/>
      <c r="CPC68" s="72"/>
      <c r="CPD68" s="72"/>
      <c r="CPE68" s="72"/>
      <c r="CPF68" s="72"/>
      <c r="CPG68" s="72"/>
      <c r="CPH68" s="72"/>
      <c r="CPI68" s="72"/>
      <c r="CPJ68" s="72"/>
      <c r="CPK68" s="72"/>
      <c r="CPL68" s="72"/>
      <c r="CPM68" s="72"/>
      <c r="CPN68" s="72"/>
      <c r="CPO68" s="72"/>
      <c r="CPP68" s="72"/>
      <c r="CPQ68" s="72"/>
      <c r="CPR68" s="72"/>
      <c r="CPS68" s="72"/>
      <c r="CPT68" s="72"/>
      <c r="CPU68" s="72"/>
      <c r="CPV68" s="72"/>
      <c r="CPW68" s="72"/>
      <c r="CPX68" s="72"/>
      <c r="CPY68" s="72"/>
      <c r="CPZ68" s="72"/>
      <c r="CQA68" s="72"/>
      <c r="CQB68" s="72"/>
      <c r="CQC68" s="72"/>
      <c r="CQD68" s="72"/>
      <c r="CQE68" s="72"/>
      <c r="CQF68" s="72"/>
      <c r="CQG68" s="72"/>
      <c r="CQH68" s="72"/>
      <c r="CQI68" s="72"/>
      <c r="CQJ68" s="72"/>
      <c r="CQK68" s="72"/>
      <c r="CQL68" s="72"/>
      <c r="CQM68" s="72"/>
      <c r="CQN68" s="72"/>
      <c r="CQO68" s="72"/>
      <c r="CQP68" s="72"/>
      <c r="CQQ68" s="72"/>
      <c r="CQR68" s="72"/>
      <c r="CQS68" s="72"/>
      <c r="CQT68" s="72"/>
      <c r="CQU68" s="72"/>
      <c r="CQV68" s="72"/>
      <c r="CQW68" s="72"/>
      <c r="CQX68" s="72"/>
      <c r="CQY68" s="72"/>
      <c r="CQZ68" s="72"/>
      <c r="CRA68" s="72"/>
      <c r="CRB68" s="72"/>
      <c r="CRC68" s="72"/>
      <c r="CRD68" s="72"/>
      <c r="CRE68" s="72"/>
      <c r="CRF68" s="72"/>
      <c r="CRG68" s="72"/>
      <c r="CRH68" s="72"/>
      <c r="CRI68" s="72"/>
      <c r="CRJ68" s="72"/>
      <c r="CRK68" s="72"/>
      <c r="CRL68" s="72"/>
      <c r="CRM68" s="72"/>
      <c r="CRN68" s="72"/>
      <c r="CRO68" s="72"/>
      <c r="CRP68" s="72"/>
      <c r="CRQ68" s="72"/>
      <c r="CRR68" s="72"/>
      <c r="CRS68" s="72"/>
      <c r="CRT68" s="72"/>
      <c r="CRU68" s="72"/>
      <c r="CRV68" s="72"/>
      <c r="CRW68" s="72"/>
      <c r="CRX68" s="72"/>
      <c r="CRY68" s="72"/>
      <c r="CRZ68" s="72"/>
      <c r="CSA68" s="72"/>
      <c r="CSB68" s="72"/>
      <c r="CSC68" s="72"/>
      <c r="CSD68" s="72"/>
      <c r="CSE68" s="72"/>
      <c r="CSF68" s="72"/>
      <c r="CSG68" s="72"/>
      <c r="CSH68" s="72"/>
      <c r="CSI68" s="72"/>
      <c r="CSJ68" s="72"/>
      <c r="CSK68" s="72"/>
      <c r="CSL68" s="72"/>
      <c r="CSM68" s="72"/>
      <c r="CSN68" s="72"/>
      <c r="CSO68" s="72"/>
      <c r="CSP68" s="72"/>
      <c r="CSQ68" s="72"/>
      <c r="CSR68" s="72"/>
      <c r="CSS68" s="72"/>
      <c r="CST68" s="72"/>
      <c r="CSU68" s="72"/>
      <c r="CSV68" s="72"/>
      <c r="CSW68" s="72"/>
      <c r="CSX68" s="72"/>
      <c r="CSY68" s="72"/>
      <c r="CSZ68" s="72"/>
      <c r="CTA68" s="72"/>
      <c r="CTB68" s="72"/>
      <c r="CTC68" s="72"/>
      <c r="CTD68" s="72"/>
      <c r="CTE68" s="72"/>
      <c r="CTF68" s="72"/>
      <c r="CTG68" s="72"/>
      <c r="CTH68" s="72"/>
      <c r="CTI68" s="72"/>
      <c r="CTJ68" s="72"/>
      <c r="CTK68" s="72"/>
      <c r="CTL68" s="72"/>
      <c r="CTM68" s="72"/>
      <c r="CTN68" s="72"/>
      <c r="CTO68" s="72"/>
      <c r="CTP68" s="72"/>
      <c r="CTQ68" s="72"/>
      <c r="CTR68" s="72"/>
      <c r="CTS68" s="72"/>
      <c r="CTT68" s="72"/>
      <c r="CTU68" s="72"/>
      <c r="CTV68" s="72"/>
      <c r="CTW68" s="72"/>
      <c r="CTX68" s="72"/>
      <c r="CTY68" s="72"/>
      <c r="CTZ68" s="72"/>
      <c r="CUA68" s="72"/>
      <c r="CUB68" s="72"/>
      <c r="CUC68" s="72"/>
      <c r="CUD68" s="72"/>
      <c r="CUE68" s="72"/>
      <c r="CUF68" s="72"/>
      <c r="CUG68" s="72"/>
      <c r="CUH68" s="72"/>
      <c r="CUI68" s="72"/>
      <c r="CUJ68" s="72"/>
      <c r="CUK68" s="72"/>
      <c r="CUL68" s="72"/>
      <c r="CUM68" s="72"/>
      <c r="CUN68" s="72"/>
      <c r="CUO68" s="72"/>
      <c r="CUP68" s="72"/>
      <c r="CUQ68" s="72"/>
      <c r="CUR68" s="72"/>
      <c r="CUS68" s="72"/>
      <c r="CUT68" s="72"/>
      <c r="CUU68" s="72"/>
      <c r="CUV68" s="72"/>
      <c r="CUW68" s="72"/>
      <c r="CUX68" s="72"/>
      <c r="CUY68" s="72"/>
      <c r="CUZ68" s="72"/>
      <c r="CVA68" s="72"/>
      <c r="CVB68" s="72"/>
      <c r="CVC68" s="72"/>
      <c r="CVD68" s="72"/>
      <c r="CVE68" s="72"/>
      <c r="CVF68" s="72"/>
      <c r="CVG68" s="72"/>
      <c r="CVH68" s="72"/>
      <c r="CVI68" s="72"/>
      <c r="CVJ68" s="72"/>
      <c r="CVK68" s="72"/>
      <c r="CVL68" s="72"/>
      <c r="CVM68" s="72"/>
      <c r="CVN68" s="72"/>
      <c r="CVO68" s="72"/>
      <c r="CVP68" s="72"/>
      <c r="CVQ68" s="72"/>
      <c r="CVR68" s="72"/>
      <c r="CVS68" s="72"/>
      <c r="CVT68" s="72"/>
      <c r="CVU68" s="72"/>
      <c r="CVV68" s="72"/>
      <c r="CVW68" s="72"/>
      <c r="CVX68" s="72"/>
      <c r="CVY68" s="72"/>
      <c r="CVZ68" s="72"/>
      <c r="CWA68" s="72"/>
      <c r="CWB68" s="72"/>
      <c r="CWC68" s="72"/>
      <c r="CWD68" s="72"/>
      <c r="CWE68" s="72"/>
      <c r="CWF68" s="72"/>
      <c r="CWG68" s="72"/>
      <c r="CWH68" s="72"/>
      <c r="CWI68" s="72"/>
      <c r="CWJ68" s="72"/>
      <c r="CWK68" s="72"/>
      <c r="CWL68" s="72"/>
      <c r="CWM68" s="72"/>
      <c r="CWN68" s="72"/>
      <c r="CWO68" s="72"/>
      <c r="CWP68" s="72"/>
      <c r="CWQ68" s="72"/>
      <c r="CWR68" s="72"/>
      <c r="CWS68" s="72"/>
      <c r="CWT68" s="72"/>
      <c r="CWU68" s="72"/>
      <c r="CWV68" s="72"/>
      <c r="CWW68" s="72"/>
      <c r="CWX68" s="72"/>
      <c r="CWY68" s="72"/>
      <c r="CWZ68" s="72"/>
      <c r="CXA68" s="72"/>
      <c r="CXB68" s="72"/>
      <c r="CXC68" s="72"/>
      <c r="CXD68" s="72"/>
      <c r="CXE68" s="72"/>
      <c r="CXF68" s="72"/>
      <c r="CXG68" s="72"/>
      <c r="CXH68" s="72"/>
      <c r="CXI68" s="72"/>
      <c r="CXJ68" s="72"/>
      <c r="CXK68" s="72"/>
      <c r="CXL68" s="72"/>
      <c r="CXM68" s="72"/>
      <c r="CXN68" s="72"/>
      <c r="CXO68" s="72"/>
      <c r="CXP68" s="72"/>
      <c r="CXQ68" s="72"/>
      <c r="CXR68" s="72"/>
      <c r="CXS68" s="72"/>
      <c r="CXT68" s="72"/>
      <c r="CXU68" s="72"/>
      <c r="CXV68" s="72"/>
      <c r="CXW68" s="72"/>
      <c r="CXX68" s="72"/>
      <c r="CXY68" s="72"/>
      <c r="CXZ68" s="72"/>
      <c r="CYA68" s="72"/>
      <c r="CYB68" s="72"/>
      <c r="CYC68" s="72"/>
      <c r="CYD68" s="72"/>
      <c r="CYE68" s="72"/>
      <c r="CYF68" s="72"/>
      <c r="CYG68" s="72"/>
      <c r="CYH68" s="72"/>
      <c r="CYI68" s="72"/>
      <c r="CYJ68" s="72"/>
      <c r="CYK68" s="72"/>
      <c r="CYL68" s="72"/>
      <c r="CYM68" s="72"/>
      <c r="CYN68" s="72"/>
      <c r="CYO68" s="72"/>
      <c r="CYP68" s="72"/>
      <c r="CYQ68" s="72"/>
      <c r="CYR68" s="72"/>
      <c r="CYS68" s="72"/>
      <c r="CYT68" s="72"/>
      <c r="CYU68" s="72"/>
      <c r="CYV68" s="72"/>
      <c r="CYW68" s="72"/>
      <c r="CYX68" s="72"/>
      <c r="CYY68" s="72"/>
      <c r="CYZ68" s="72"/>
      <c r="CZA68" s="72"/>
      <c r="CZB68" s="72"/>
      <c r="CZC68" s="72"/>
      <c r="CZD68" s="72"/>
      <c r="CZE68" s="72"/>
      <c r="CZF68" s="72"/>
      <c r="CZG68" s="72"/>
      <c r="CZH68" s="72"/>
      <c r="CZI68" s="72"/>
      <c r="CZJ68" s="72"/>
      <c r="CZK68" s="72"/>
      <c r="CZL68" s="72"/>
      <c r="CZM68" s="72"/>
      <c r="CZN68" s="72"/>
      <c r="CZO68" s="72"/>
      <c r="CZP68" s="72"/>
      <c r="CZQ68" s="72"/>
      <c r="CZR68" s="72"/>
      <c r="CZS68" s="72"/>
      <c r="CZT68" s="72"/>
      <c r="CZU68" s="72"/>
      <c r="CZV68" s="72"/>
      <c r="CZW68" s="72"/>
      <c r="CZX68" s="72"/>
      <c r="CZY68" s="72"/>
      <c r="CZZ68" s="72"/>
      <c r="DAA68" s="72"/>
      <c r="DAB68" s="72"/>
      <c r="DAC68" s="72"/>
      <c r="DAD68" s="72"/>
      <c r="DAE68" s="72"/>
      <c r="DAF68" s="72"/>
      <c r="DAG68" s="72"/>
      <c r="DAH68" s="72"/>
      <c r="DAI68" s="72"/>
      <c r="DAJ68" s="72"/>
      <c r="DAK68" s="72"/>
      <c r="DAL68" s="72"/>
      <c r="DAM68" s="72"/>
      <c r="DAN68" s="72"/>
      <c r="DAO68" s="72"/>
      <c r="DAP68" s="72"/>
      <c r="DAQ68" s="72"/>
      <c r="DAR68" s="72"/>
      <c r="DAS68" s="72"/>
      <c r="DAT68" s="72"/>
      <c r="DAU68" s="72"/>
      <c r="DAV68" s="72"/>
      <c r="DAW68" s="72"/>
      <c r="DAX68" s="72"/>
      <c r="DAY68" s="72"/>
      <c r="DAZ68" s="72"/>
      <c r="DBA68" s="72"/>
      <c r="DBB68" s="72"/>
      <c r="DBC68" s="72"/>
      <c r="DBD68" s="72"/>
      <c r="DBE68" s="72"/>
      <c r="DBF68" s="72"/>
      <c r="DBG68" s="72"/>
      <c r="DBH68" s="72"/>
      <c r="DBI68" s="72"/>
      <c r="DBJ68" s="72"/>
      <c r="DBK68" s="72"/>
      <c r="DBL68" s="72"/>
      <c r="DBM68" s="72"/>
      <c r="DBN68" s="72"/>
      <c r="DBO68" s="72"/>
      <c r="DBP68" s="72"/>
      <c r="DBQ68" s="72"/>
      <c r="DBR68" s="72"/>
      <c r="DBS68" s="72"/>
      <c r="DBT68" s="72"/>
      <c r="DBU68" s="72"/>
      <c r="DBV68" s="72"/>
      <c r="DBW68" s="72"/>
      <c r="DBX68" s="72"/>
      <c r="DBY68" s="72"/>
      <c r="DBZ68" s="72"/>
      <c r="DCA68" s="72"/>
      <c r="DCB68" s="72"/>
      <c r="DCC68" s="72"/>
      <c r="DCD68" s="72"/>
      <c r="DCE68" s="72"/>
      <c r="DCF68" s="72"/>
      <c r="DCG68" s="72"/>
      <c r="DCH68" s="72"/>
      <c r="DCI68" s="72"/>
      <c r="DCJ68" s="72"/>
      <c r="DCK68" s="72"/>
      <c r="DCL68" s="72"/>
      <c r="DCM68" s="72"/>
      <c r="DCN68" s="72"/>
      <c r="DCO68" s="72"/>
      <c r="DCP68" s="72"/>
      <c r="DCQ68" s="72"/>
      <c r="DCR68" s="72"/>
      <c r="DCS68" s="72"/>
      <c r="DCT68" s="72"/>
      <c r="DCU68" s="72"/>
      <c r="DCV68" s="72"/>
      <c r="DCW68" s="72"/>
      <c r="DCX68" s="72"/>
      <c r="DCY68" s="72"/>
      <c r="DCZ68" s="72"/>
      <c r="DDA68" s="72"/>
      <c r="DDB68" s="72"/>
      <c r="DDC68" s="72"/>
      <c r="DDD68" s="72"/>
      <c r="DDE68" s="72"/>
      <c r="DDF68" s="72"/>
      <c r="DDG68" s="72"/>
      <c r="DDH68" s="72"/>
      <c r="DDI68" s="72"/>
      <c r="DDJ68" s="72"/>
      <c r="DDK68" s="72"/>
      <c r="DDL68" s="72"/>
      <c r="DDM68" s="72"/>
      <c r="DDN68" s="72"/>
      <c r="DDO68" s="72"/>
      <c r="DDP68" s="72"/>
      <c r="DDQ68" s="72"/>
      <c r="DDR68" s="72"/>
      <c r="DDS68" s="72"/>
      <c r="DDT68" s="72"/>
      <c r="DDU68" s="72"/>
      <c r="DDV68" s="72"/>
      <c r="DDW68" s="72"/>
      <c r="DDX68" s="72"/>
      <c r="DDY68" s="72"/>
      <c r="DDZ68" s="72"/>
      <c r="DEA68" s="72"/>
      <c r="DEB68" s="72"/>
      <c r="DEC68" s="72"/>
      <c r="DED68" s="72"/>
      <c r="DEE68" s="72"/>
      <c r="DEF68" s="72"/>
      <c r="DEG68" s="72"/>
      <c r="DEH68" s="72"/>
      <c r="DEI68" s="72"/>
      <c r="DEJ68" s="72"/>
      <c r="DEK68" s="72"/>
      <c r="DEL68" s="72"/>
      <c r="DEM68" s="72"/>
      <c r="DEN68" s="72"/>
      <c r="DEO68" s="72"/>
      <c r="DEP68" s="72"/>
      <c r="DEQ68" s="72"/>
      <c r="DER68" s="72"/>
      <c r="DES68" s="72"/>
      <c r="DET68" s="72"/>
      <c r="DEU68" s="72"/>
      <c r="DEV68" s="72"/>
      <c r="DEW68" s="72"/>
      <c r="DEX68" s="72"/>
      <c r="DEY68" s="72"/>
      <c r="DEZ68" s="72"/>
      <c r="DFA68" s="72"/>
      <c r="DFB68" s="72"/>
      <c r="DFC68" s="72"/>
      <c r="DFD68" s="72"/>
      <c r="DFE68" s="72"/>
      <c r="DFF68" s="72"/>
      <c r="DFG68" s="72"/>
      <c r="DFH68" s="72"/>
      <c r="DFI68" s="72"/>
      <c r="DFJ68" s="72"/>
      <c r="DFK68" s="72"/>
      <c r="DFL68" s="72"/>
      <c r="DFM68" s="72"/>
      <c r="DFN68" s="72"/>
      <c r="DFO68" s="72"/>
      <c r="DFP68" s="72"/>
      <c r="DFQ68" s="72"/>
      <c r="DFR68" s="72"/>
      <c r="DFS68" s="72"/>
      <c r="DFT68" s="72"/>
      <c r="DFU68" s="72"/>
      <c r="DFV68" s="72"/>
      <c r="DFW68" s="72"/>
      <c r="DFX68" s="72"/>
      <c r="DFY68" s="72"/>
      <c r="DFZ68" s="72"/>
      <c r="DGA68" s="72"/>
      <c r="DGB68" s="72"/>
      <c r="DGC68" s="72"/>
      <c r="DGD68" s="72"/>
      <c r="DGE68" s="72"/>
      <c r="DGF68" s="72"/>
      <c r="DGG68" s="72"/>
      <c r="DGH68" s="72"/>
      <c r="DGI68" s="72"/>
      <c r="DGJ68" s="72"/>
      <c r="DGK68" s="72"/>
      <c r="DGL68" s="72"/>
      <c r="DGM68" s="72"/>
      <c r="DGN68" s="72"/>
      <c r="DGO68" s="72"/>
      <c r="DGP68" s="72"/>
      <c r="DGQ68" s="72"/>
      <c r="DGR68" s="72"/>
      <c r="DGS68" s="72"/>
      <c r="DGT68" s="72"/>
      <c r="DGU68" s="72"/>
      <c r="DGV68" s="72"/>
      <c r="DGW68" s="72"/>
      <c r="DGX68" s="72"/>
      <c r="DGY68" s="72"/>
      <c r="DGZ68" s="72"/>
      <c r="DHA68" s="72"/>
      <c r="DHB68" s="72"/>
      <c r="DHC68" s="72"/>
      <c r="DHD68" s="72"/>
      <c r="DHE68" s="72"/>
      <c r="DHF68" s="72"/>
      <c r="DHG68" s="72"/>
      <c r="DHH68" s="72"/>
      <c r="DHI68" s="72"/>
      <c r="DHJ68" s="72"/>
      <c r="DHK68" s="72"/>
      <c r="DHL68" s="72"/>
      <c r="DHM68" s="72"/>
      <c r="DHN68" s="72"/>
      <c r="DHO68" s="72"/>
      <c r="DHP68" s="72"/>
      <c r="DHQ68" s="72"/>
      <c r="DHR68" s="72"/>
      <c r="DHS68" s="72"/>
      <c r="DHT68" s="72"/>
      <c r="DHU68" s="72"/>
      <c r="DHV68" s="72"/>
      <c r="DHW68" s="72"/>
      <c r="DHX68" s="72"/>
      <c r="DHY68" s="72"/>
      <c r="DHZ68" s="72"/>
      <c r="DIA68" s="72"/>
      <c r="DIB68" s="72"/>
      <c r="DIC68" s="72"/>
      <c r="DID68" s="72"/>
      <c r="DIE68" s="72"/>
      <c r="DIF68" s="72"/>
      <c r="DIG68" s="72"/>
      <c r="DIH68" s="72"/>
      <c r="DII68" s="72"/>
      <c r="DIJ68" s="72"/>
      <c r="DIK68" s="72"/>
      <c r="DIL68" s="72"/>
      <c r="DIM68" s="72"/>
      <c r="DIN68" s="72"/>
      <c r="DIO68" s="72"/>
      <c r="DIP68" s="72"/>
      <c r="DIQ68" s="72"/>
      <c r="DIR68" s="72"/>
      <c r="DIS68" s="72"/>
      <c r="DIT68" s="72"/>
      <c r="DIU68" s="72"/>
      <c r="DIV68" s="72"/>
      <c r="DIW68" s="72"/>
      <c r="DIX68" s="72"/>
      <c r="DIY68" s="72"/>
      <c r="DIZ68" s="72"/>
      <c r="DJA68" s="72"/>
      <c r="DJB68" s="72"/>
      <c r="DJC68" s="72"/>
      <c r="DJD68" s="72"/>
      <c r="DJE68" s="72"/>
      <c r="DJF68" s="72"/>
      <c r="DJG68" s="72"/>
      <c r="DJH68" s="72"/>
      <c r="DJI68" s="72"/>
      <c r="DJJ68" s="72"/>
      <c r="DJK68" s="72"/>
      <c r="DJL68" s="72"/>
      <c r="DJM68" s="72"/>
      <c r="DJN68" s="72"/>
      <c r="DJO68" s="72"/>
      <c r="DJP68" s="72"/>
      <c r="DJQ68" s="72"/>
      <c r="DJR68" s="72"/>
      <c r="DJS68" s="72"/>
      <c r="DJT68" s="72"/>
      <c r="DJU68" s="72"/>
      <c r="DJV68" s="72"/>
      <c r="DJW68" s="72"/>
      <c r="DJX68" s="72"/>
      <c r="DJY68" s="72"/>
      <c r="DJZ68" s="72"/>
      <c r="DKA68" s="72"/>
      <c r="DKB68" s="72"/>
      <c r="DKC68" s="72"/>
      <c r="DKD68" s="72"/>
      <c r="DKE68" s="72"/>
      <c r="DKF68" s="72"/>
      <c r="DKG68" s="72"/>
      <c r="DKH68" s="72"/>
      <c r="DKI68" s="72"/>
      <c r="DKJ68" s="72"/>
      <c r="DKK68" s="72"/>
      <c r="DKL68" s="72"/>
      <c r="DKM68" s="72"/>
      <c r="DKN68" s="72"/>
      <c r="DKO68" s="72"/>
      <c r="DKP68" s="72"/>
      <c r="DKQ68" s="72"/>
      <c r="DKR68" s="72"/>
      <c r="DKS68" s="72"/>
      <c r="DKT68" s="72"/>
      <c r="DKU68" s="72"/>
      <c r="DKV68" s="72"/>
      <c r="DKW68" s="72"/>
      <c r="DKX68" s="72"/>
      <c r="DKY68" s="72"/>
      <c r="DKZ68" s="72"/>
      <c r="DLA68" s="72"/>
      <c r="DLB68" s="72"/>
      <c r="DLC68" s="72"/>
      <c r="DLD68" s="72"/>
      <c r="DLE68" s="72"/>
      <c r="DLF68" s="72"/>
      <c r="DLG68" s="72"/>
      <c r="DLH68" s="72"/>
      <c r="DLI68" s="72"/>
      <c r="DLJ68" s="72"/>
      <c r="DLK68" s="72"/>
      <c r="DLL68" s="72"/>
      <c r="DLM68" s="72"/>
      <c r="DLN68" s="72"/>
      <c r="DLO68" s="72"/>
      <c r="DLP68" s="72"/>
      <c r="DLQ68" s="72"/>
      <c r="DLR68" s="72"/>
      <c r="DLS68" s="72"/>
      <c r="DLT68" s="72"/>
      <c r="DLU68" s="72"/>
      <c r="DLV68" s="72"/>
      <c r="DLW68" s="72"/>
      <c r="DLX68" s="72"/>
      <c r="DLY68" s="72"/>
      <c r="DLZ68" s="72"/>
      <c r="DMA68" s="72"/>
      <c r="DMB68" s="72"/>
      <c r="DMC68" s="72"/>
      <c r="DMD68" s="72"/>
      <c r="DME68" s="72"/>
      <c r="DMF68" s="72"/>
      <c r="DMG68" s="72"/>
      <c r="DMH68" s="72"/>
      <c r="DMI68" s="72"/>
      <c r="DMJ68" s="72"/>
      <c r="DMK68" s="72"/>
      <c r="DML68" s="72"/>
      <c r="DMM68" s="72"/>
      <c r="DMN68" s="72"/>
      <c r="DMO68" s="72"/>
      <c r="DMP68" s="72"/>
      <c r="DMQ68" s="72"/>
      <c r="DMR68" s="72"/>
      <c r="DMS68" s="72"/>
      <c r="DMT68" s="72"/>
      <c r="DMU68" s="72"/>
      <c r="DMV68" s="72"/>
      <c r="DMW68" s="72"/>
      <c r="DMX68" s="72"/>
      <c r="DMY68" s="72"/>
      <c r="DMZ68" s="72"/>
      <c r="DNA68" s="72"/>
      <c r="DNB68" s="72"/>
      <c r="DNC68" s="72"/>
      <c r="DND68" s="72"/>
      <c r="DNE68" s="72"/>
      <c r="DNF68" s="72"/>
      <c r="DNG68" s="72"/>
      <c r="DNH68" s="72"/>
      <c r="DNI68" s="72"/>
      <c r="DNJ68" s="72"/>
      <c r="DNK68" s="72"/>
      <c r="DNL68" s="72"/>
      <c r="DNM68" s="72"/>
      <c r="DNN68" s="72"/>
      <c r="DNO68" s="72"/>
      <c r="DNP68" s="72"/>
      <c r="DNQ68" s="72"/>
      <c r="DNR68" s="72"/>
      <c r="DNS68" s="72"/>
      <c r="DNT68" s="72"/>
      <c r="DNU68" s="72"/>
      <c r="DNV68" s="72"/>
      <c r="DNW68" s="72"/>
      <c r="DNX68" s="72"/>
      <c r="DNY68" s="72"/>
      <c r="DNZ68" s="72"/>
      <c r="DOA68" s="72"/>
      <c r="DOB68" s="72"/>
      <c r="DOC68" s="72"/>
      <c r="DOD68" s="72"/>
      <c r="DOE68" s="72"/>
      <c r="DOF68" s="72"/>
      <c r="DOG68" s="72"/>
      <c r="DOH68" s="72"/>
      <c r="DOI68" s="72"/>
      <c r="DOJ68" s="72"/>
      <c r="DOK68" s="72"/>
      <c r="DOL68" s="72"/>
      <c r="DOM68" s="72"/>
      <c r="DON68" s="72"/>
      <c r="DOO68" s="72"/>
      <c r="DOP68" s="72"/>
      <c r="DOQ68" s="72"/>
      <c r="DOR68" s="72"/>
      <c r="DOS68" s="72"/>
      <c r="DOT68" s="72"/>
      <c r="DOU68" s="72"/>
      <c r="DOV68" s="72"/>
      <c r="DOW68" s="72"/>
      <c r="DOX68" s="72"/>
      <c r="DOY68" s="72"/>
      <c r="DOZ68" s="72"/>
      <c r="DPA68" s="72"/>
      <c r="DPB68" s="72"/>
      <c r="DPC68" s="72"/>
      <c r="DPD68" s="72"/>
      <c r="DPE68" s="72"/>
      <c r="DPF68" s="72"/>
      <c r="DPG68" s="72"/>
      <c r="DPH68" s="72"/>
      <c r="DPI68" s="72"/>
      <c r="DPJ68" s="72"/>
      <c r="DPK68" s="72"/>
      <c r="DPL68" s="72"/>
      <c r="DPM68" s="72"/>
      <c r="DPN68" s="72"/>
      <c r="DPO68" s="72"/>
      <c r="DPP68" s="72"/>
      <c r="DPQ68" s="72"/>
      <c r="DPR68" s="72"/>
      <c r="DPS68" s="72"/>
      <c r="DPT68" s="72"/>
      <c r="DPU68" s="72"/>
      <c r="DPV68" s="72"/>
      <c r="DPW68" s="72"/>
      <c r="DPX68" s="72"/>
      <c r="DPY68" s="72"/>
      <c r="DPZ68" s="72"/>
      <c r="DQA68" s="72"/>
      <c r="DQB68" s="72"/>
      <c r="DQC68" s="72"/>
      <c r="DQD68" s="72"/>
      <c r="DQE68" s="72"/>
      <c r="DQF68" s="72"/>
      <c r="DQG68" s="72"/>
      <c r="DQH68" s="72"/>
      <c r="DQI68" s="72"/>
      <c r="DQJ68" s="72"/>
      <c r="DQK68" s="72"/>
      <c r="DQL68" s="72"/>
      <c r="DQM68" s="72"/>
      <c r="DQN68" s="72"/>
      <c r="DQO68" s="72"/>
      <c r="DQP68" s="72"/>
      <c r="DQQ68" s="72"/>
      <c r="DQR68" s="72"/>
      <c r="DQS68" s="72"/>
      <c r="DQT68" s="72"/>
      <c r="DQU68" s="72"/>
      <c r="DQV68" s="72"/>
      <c r="DQW68" s="72"/>
      <c r="DQX68" s="72"/>
      <c r="DQY68" s="72"/>
      <c r="DQZ68" s="72"/>
      <c r="DRA68" s="72"/>
      <c r="DRB68" s="72"/>
      <c r="DRC68" s="72"/>
      <c r="DRD68" s="72"/>
      <c r="DRE68" s="72"/>
      <c r="DRF68" s="72"/>
      <c r="DRG68" s="72"/>
      <c r="DRH68" s="72"/>
      <c r="DRI68" s="72"/>
      <c r="DRJ68" s="72"/>
      <c r="DRK68" s="72"/>
      <c r="DRL68" s="72"/>
      <c r="DRM68" s="72"/>
      <c r="DRN68" s="72"/>
      <c r="DRO68" s="72"/>
      <c r="DRP68" s="72"/>
      <c r="DRQ68" s="72"/>
      <c r="DRR68" s="72"/>
      <c r="DRS68" s="72"/>
      <c r="DRT68" s="72"/>
      <c r="DRU68" s="72"/>
      <c r="DRV68" s="72"/>
      <c r="DRW68" s="72"/>
      <c r="DRX68" s="72"/>
      <c r="DRY68" s="72"/>
      <c r="DRZ68" s="72"/>
      <c r="DSA68" s="72"/>
      <c r="DSB68" s="72"/>
      <c r="DSC68" s="72"/>
      <c r="DSD68" s="72"/>
      <c r="DSE68" s="72"/>
      <c r="DSF68" s="72"/>
      <c r="DSG68" s="72"/>
      <c r="DSH68" s="72"/>
      <c r="DSI68" s="72"/>
      <c r="DSJ68" s="72"/>
      <c r="DSK68" s="72"/>
      <c r="DSL68" s="72"/>
      <c r="DSM68" s="72"/>
      <c r="DSN68" s="72"/>
      <c r="DSO68" s="72"/>
      <c r="DSP68" s="72"/>
      <c r="DSQ68" s="72"/>
      <c r="DSR68" s="72"/>
      <c r="DSS68" s="72"/>
      <c r="DST68" s="72"/>
      <c r="DSU68" s="72"/>
      <c r="DSV68" s="72"/>
      <c r="DSW68" s="72"/>
      <c r="DSX68" s="72"/>
      <c r="DSY68" s="72"/>
      <c r="DSZ68" s="72"/>
      <c r="DTA68" s="72"/>
      <c r="DTB68" s="72"/>
      <c r="DTC68" s="72"/>
      <c r="DTD68" s="72"/>
      <c r="DTE68" s="72"/>
      <c r="DTF68" s="72"/>
      <c r="DTG68" s="72"/>
      <c r="DTH68" s="72"/>
      <c r="DTI68" s="72"/>
      <c r="DTJ68" s="72"/>
      <c r="DTK68" s="72"/>
      <c r="DTL68" s="72"/>
      <c r="DTM68" s="72"/>
      <c r="DTN68" s="72"/>
      <c r="DTO68" s="72"/>
      <c r="DTP68" s="72"/>
      <c r="DTQ68" s="72"/>
      <c r="DTR68" s="72"/>
      <c r="DTS68" s="72"/>
      <c r="DTT68" s="72"/>
      <c r="DTU68" s="72"/>
      <c r="DTV68" s="72"/>
      <c r="DTW68" s="72"/>
      <c r="DTX68" s="72"/>
      <c r="DTY68" s="72"/>
      <c r="DTZ68" s="72"/>
      <c r="DUA68" s="72"/>
      <c r="DUB68" s="72"/>
      <c r="DUC68" s="72"/>
      <c r="DUD68" s="72"/>
      <c r="DUE68" s="72"/>
      <c r="DUF68" s="72"/>
      <c r="DUG68" s="72"/>
      <c r="DUH68" s="72"/>
      <c r="DUI68" s="72"/>
      <c r="DUJ68" s="72"/>
      <c r="DUK68" s="72"/>
      <c r="DUL68" s="72"/>
      <c r="DUM68" s="72"/>
      <c r="DUN68" s="72"/>
      <c r="DUO68" s="72"/>
      <c r="DUP68" s="72"/>
      <c r="DUQ68" s="72"/>
      <c r="DUR68" s="72"/>
      <c r="DUS68" s="72"/>
      <c r="DUT68" s="72"/>
      <c r="DUU68" s="72"/>
      <c r="DUV68" s="72"/>
      <c r="DUW68" s="72"/>
      <c r="DUX68" s="72"/>
      <c r="DUY68" s="72"/>
      <c r="DUZ68" s="72"/>
      <c r="DVA68" s="72"/>
      <c r="DVB68" s="72"/>
      <c r="DVC68" s="72"/>
      <c r="DVD68" s="72"/>
      <c r="DVE68" s="72"/>
      <c r="DVF68" s="72"/>
      <c r="DVG68" s="72"/>
      <c r="DVH68" s="72"/>
      <c r="DVI68" s="72"/>
      <c r="DVJ68" s="72"/>
      <c r="DVK68" s="72"/>
      <c r="DVL68" s="72"/>
      <c r="DVM68" s="72"/>
      <c r="DVN68" s="72"/>
      <c r="DVO68" s="72"/>
      <c r="DVP68" s="72"/>
      <c r="DVQ68" s="72"/>
      <c r="DVR68" s="72"/>
      <c r="DVS68" s="72"/>
      <c r="DVT68" s="72"/>
      <c r="DVU68" s="72"/>
      <c r="DVV68" s="72"/>
      <c r="DVW68" s="72"/>
      <c r="DVX68" s="72"/>
      <c r="DVY68" s="72"/>
      <c r="DVZ68" s="72"/>
      <c r="DWA68" s="72"/>
      <c r="DWB68" s="72"/>
      <c r="DWC68" s="72"/>
      <c r="DWD68" s="72"/>
      <c r="DWE68" s="72"/>
      <c r="DWF68" s="72"/>
      <c r="DWG68" s="72"/>
      <c r="DWH68" s="72"/>
      <c r="DWI68" s="72"/>
      <c r="DWJ68" s="72"/>
      <c r="DWK68" s="72"/>
      <c r="DWL68" s="72"/>
      <c r="DWM68" s="72"/>
      <c r="DWN68" s="72"/>
      <c r="DWO68" s="72"/>
      <c r="DWP68" s="72"/>
      <c r="DWQ68" s="72"/>
      <c r="DWR68" s="72"/>
      <c r="DWS68" s="72"/>
      <c r="DWT68" s="72"/>
      <c r="DWU68" s="72"/>
      <c r="DWV68" s="72"/>
      <c r="DWW68" s="72"/>
      <c r="DWX68" s="72"/>
      <c r="DWY68" s="72"/>
      <c r="DWZ68" s="72"/>
      <c r="DXA68" s="72"/>
      <c r="DXB68" s="72"/>
      <c r="DXC68" s="72"/>
      <c r="DXD68" s="72"/>
      <c r="DXE68" s="72"/>
      <c r="DXF68" s="72"/>
      <c r="DXG68" s="72"/>
      <c r="DXH68" s="72"/>
      <c r="DXI68" s="72"/>
      <c r="DXJ68" s="72"/>
      <c r="DXK68" s="72"/>
      <c r="DXL68" s="72"/>
      <c r="DXM68" s="72"/>
      <c r="DXN68" s="72"/>
      <c r="DXO68" s="72"/>
      <c r="DXP68" s="72"/>
      <c r="DXQ68" s="72"/>
      <c r="DXR68" s="72"/>
      <c r="DXS68" s="72"/>
      <c r="DXT68" s="72"/>
      <c r="DXU68" s="72"/>
      <c r="DXV68" s="72"/>
      <c r="DXW68" s="72"/>
      <c r="DXX68" s="72"/>
      <c r="DXY68" s="72"/>
      <c r="DXZ68" s="72"/>
      <c r="DYA68" s="72"/>
      <c r="DYB68" s="72"/>
      <c r="DYC68" s="72"/>
      <c r="DYD68" s="72"/>
      <c r="DYE68" s="72"/>
      <c r="DYF68" s="72"/>
      <c r="DYG68" s="72"/>
      <c r="DYH68" s="72"/>
      <c r="DYI68" s="72"/>
      <c r="DYJ68" s="72"/>
      <c r="DYK68" s="72"/>
      <c r="DYL68" s="72"/>
      <c r="DYM68" s="72"/>
      <c r="DYN68" s="72"/>
      <c r="DYO68" s="72"/>
      <c r="DYP68" s="72"/>
      <c r="DYQ68" s="72"/>
      <c r="DYR68" s="72"/>
      <c r="DYS68" s="72"/>
      <c r="DYT68" s="72"/>
      <c r="DYU68" s="72"/>
      <c r="DYV68" s="72"/>
      <c r="DYW68" s="72"/>
      <c r="DYX68" s="72"/>
      <c r="DYY68" s="72"/>
      <c r="DYZ68" s="72"/>
      <c r="DZA68" s="72"/>
      <c r="DZB68" s="72"/>
      <c r="DZC68" s="72"/>
      <c r="DZD68" s="72"/>
      <c r="DZE68" s="72"/>
      <c r="DZF68" s="72"/>
      <c r="DZG68" s="72"/>
      <c r="DZH68" s="72"/>
      <c r="DZI68" s="72"/>
      <c r="DZJ68" s="72"/>
      <c r="DZK68" s="72"/>
      <c r="DZL68" s="72"/>
      <c r="DZM68" s="72"/>
      <c r="DZN68" s="72"/>
      <c r="DZO68" s="72"/>
      <c r="DZP68" s="72"/>
      <c r="DZQ68" s="72"/>
      <c r="DZR68" s="72"/>
      <c r="DZS68" s="72"/>
      <c r="DZT68" s="72"/>
      <c r="DZU68" s="72"/>
      <c r="DZV68" s="72"/>
      <c r="DZW68" s="72"/>
      <c r="DZX68" s="72"/>
      <c r="DZY68" s="72"/>
      <c r="DZZ68" s="72"/>
      <c r="EAA68" s="72"/>
      <c r="EAB68" s="72"/>
      <c r="EAC68" s="72"/>
      <c r="EAD68" s="72"/>
      <c r="EAE68" s="72"/>
      <c r="EAF68" s="72"/>
      <c r="EAG68" s="72"/>
      <c r="EAH68" s="72"/>
      <c r="EAI68" s="72"/>
      <c r="EAJ68" s="72"/>
      <c r="EAK68" s="72"/>
      <c r="EAL68" s="72"/>
      <c r="EAM68" s="72"/>
      <c r="EAN68" s="72"/>
      <c r="EAO68" s="72"/>
      <c r="EAP68" s="72"/>
      <c r="EAQ68" s="72"/>
      <c r="EAR68" s="72"/>
      <c r="EAS68" s="72"/>
      <c r="EAT68" s="72"/>
      <c r="EAU68" s="72"/>
      <c r="EAV68" s="72"/>
      <c r="EAW68" s="72"/>
      <c r="EAX68" s="72"/>
      <c r="EAY68" s="72"/>
      <c r="EAZ68" s="72"/>
      <c r="EBA68" s="72"/>
      <c r="EBB68" s="72"/>
      <c r="EBC68" s="72"/>
      <c r="EBD68" s="72"/>
      <c r="EBE68" s="72"/>
      <c r="EBF68" s="72"/>
      <c r="EBG68" s="72"/>
      <c r="EBH68" s="72"/>
      <c r="EBI68" s="72"/>
      <c r="EBJ68" s="72"/>
      <c r="EBK68" s="72"/>
      <c r="EBL68" s="72"/>
      <c r="EBM68" s="72"/>
      <c r="EBN68" s="72"/>
      <c r="EBO68" s="72"/>
      <c r="EBP68" s="72"/>
      <c r="EBQ68" s="72"/>
      <c r="EBR68" s="72"/>
      <c r="EBS68" s="72"/>
      <c r="EBT68" s="72"/>
      <c r="EBU68" s="72"/>
      <c r="EBV68" s="72"/>
      <c r="EBW68" s="72"/>
      <c r="EBX68" s="72"/>
      <c r="EBY68" s="72"/>
      <c r="EBZ68" s="72"/>
      <c r="ECA68" s="72"/>
      <c r="ECB68" s="72"/>
      <c r="ECC68" s="72"/>
      <c r="ECD68" s="72"/>
      <c r="ECE68" s="72"/>
      <c r="ECF68" s="72"/>
      <c r="ECG68" s="72"/>
      <c r="ECH68" s="72"/>
      <c r="ECI68" s="72"/>
      <c r="ECJ68" s="72"/>
      <c r="ECK68" s="72"/>
      <c r="ECL68" s="72"/>
      <c r="ECM68" s="72"/>
      <c r="ECN68" s="72"/>
      <c r="ECO68" s="72"/>
      <c r="ECP68" s="72"/>
      <c r="ECQ68" s="72"/>
      <c r="ECR68" s="72"/>
      <c r="ECS68" s="72"/>
      <c r="ECT68" s="72"/>
      <c r="ECU68" s="72"/>
      <c r="ECV68" s="72"/>
      <c r="ECW68" s="72"/>
      <c r="ECX68" s="72"/>
      <c r="ECY68" s="72"/>
      <c r="ECZ68" s="72"/>
      <c r="EDA68" s="72"/>
      <c r="EDB68" s="72"/>
      <c r="EDC68" s="72"/>
      <c r="EDD68" s="72"/>
      <c r="EDE68" s="72"/>
      <c r="EDF68" s="72"/>
      <c r="EDG68" s="72"/>
      <c r="EDH68" s="72"/>
      <c r="EDI68" s="72"/>
      <c r="EDJ68" s="72"/>
      <c r="EDK68" s="72"/>
      <c r="EDL68" s="72"/>
      <c r="EDM68" s="72"/>
      <c r="EDN68" s="72"/>
      <c r="EDO68" s="72"/>
      <c r="EDP68" s="72"/>
      <c r="EDQ68" s="72"/>
      <c r="EDR68" s="72"/>
      <c r="EDS68" s="72"/>
      <c r="EDT68" s="72"/>
      <c r="EDU68" s="72"/>
      <c r="EDV68" s="72"/>
      <c r="EDW68" s="72"/>
      <c r="EDX68" s="72"/>
      <c r="EDY68" s="72"/>
      <c r="EDZ68" s="72"/>
      <c r="EEA68" s="72"/>
      <c r="EEB68" s="72"/>
      <c r="EEC68" s="72"/>
      <c r="EED68" s="72"/>
      <c r="EEE68" s="72"/>
      <c r="EEF68" s="72"/>
      <c r="EEG68" s="72"/>
      <c r="EEH68" s="72"/>
      <c r="EEI68" s="72"/>
      <c r="EEJ68" s="72"/>
      <c r="EEK68" s="72"/>
      <c r="EEL68" s="72"/>
      <c r="EEM68" s="72"/>
      <c r="EEN68" s="72"/>
      <c r="EEO68" s="72"/>
      <c r="EEP68" s="72"/>
      <c r="EEQ68" s="72"/>
      <c r="EER68" s="72"/>
      <c r="EES68" s="72"/>
      <c r="EET68" s="72"/>
      <c r="EEU68" s="72"/>
      <c r="EEV68" s="72"/>
      <c r="EEW68" s="72"/>
      <c r="EEX68" s="72"/>
      <c r="EEY68" s="72"/>
      <c r="EEZ68" s="72"/>
      <c r="EFA68" s="72"/>
      <c r="EFB68" s="72"/>
      <c r="EFC68" s="72"/>
      <c r="EFD68" s="72"/>
      <c r="EFE68" s="72"/>
      <c r="EFF68" s="72"/>
      <c r="EFG68" s="72"/>
      <c r="EFH68" s="72"/>
      <c r="EFI68" s="72"/>
      <c r="EFJ68" s="72"/>
      <c r="EFK68" s="72"/>
      <c r="EFL68" s="72"/>
      <c r="EFM68" s="72"/>
      <c r="EFN68" s="72"/>
      <c r="EFO68" s="72"/>
      <c r="EFP68" s="72"/>
      <c r="EFQ68" s="72"/>
      <c r="EFR68" s="72"/>
      <c r="EFS68" s="72"/>
      <c r="EFT68" s="72"/>
      <c r="EFU68" s="72"/>
      <c r="EFV68" s="72"/>
      <c r="EFW68" s="72"/>
      <c r="EFX68" s="72"/>
      <c r="EFY68" s="72"/>
      <c r="EFZ68" s="72"/>
      <c r="EGA68" s="72"/>
      <c r="EGB68" s="72"/>
      <c r="EGC68" s="72"/>
      <c r="EGD68" s="72"/>
      <c r="EGE68" s="72"/>
      <c r="EGF68" s="72"/>
      <c r="EGG68" s="72"/>
      <c r="EGH68" s="72"/>
      <c r="EGI68" s="72"/>
      <c r="EGJ68" s="72"/>
      <c r="EGK68" s="72"/>
      <c r="EGL68" s="72"/>
      <c r="EGM68" s="72"/>
      <c r="EGN68" s="72"/>
      <c r="EGO68" s="72"/>
      <c r="EGP68" s="72"/>
      <c r="EGQ68" s="72"/>
      <c r="EGR68" s="72"/>
      <c r="EGS68" s="72"/>
      <c r="EGT68" s="72"/>
      <c r="EGU68" s="72"/>
      <c r="EGV68" s="72"/>
      <c r="EGW68" s="72"/>
      <c r="EGX68" s="72"/>
      <c r="EGY68" s="72"/>
      <c r="EGZ68" s="72"/>
      <c r="EHA68" s="72"/>
      <c r="EHB68" s="72"/>
      <c r="EHC68" s="72"/>
      <c r="EHD68" s="72"/>
      <c r="EHE68" s="72"/>
      <c r="EHF68" s="72"/>
      <c r="EHG68" s="72"/>
      <c r="EHH68" s="72"/>
      <c r="EHI68" s="72"/>
      <c r="EHJ68" s="72"/>
      <c r="EHK68" s="72"/>
      <c r="EHL68" s="72"/>
      <c r="EHM68" s="72"/>
      <c r="EHN68" s="72"/>
      <c r="EHO68" s="72"/>
      <c r="EHP68" s="72"/>
      <c r="EHQ68" s="72"/>
      <c r="EHR68" s="72"/>
      <c r="EHS68" s="72"/>
      <c r="EHT68" s="72"/>
      <c r="EHU68" s="72"/>
      <c r="EHV68" s="72"/>
      <c r="EHW68" s="72"/>
      <c r="EHX68" s="72"/>
      <c r="EHY68" s="72"/>
      <c r="EHZ68" s="72"/>
      <c r="EIA68" s="72"/>
      <c r="EIB68" s="72"/>
      <c r="EIC68" s="72"/>
      <c r="EID68" s="72"/>
      <c r="EIE68" s="72"/>
      <c r="EIF68" s="72"/>
      <c r="EIG68" s="72"/>
      <c r="EIH68" s="72"/>
      <c r="EII68" s="72"/>
      <c r="EIJ68" s="72"/>
      <c r="EIK68" s="72"/>
      <c r="EIL68" s="72"/>
      <c r="EIM68" s="72"/>
      <c r="EIN68" s="72"/>
      <c r="EIO68" s="72"/>
      <c r="EIP68" s="72"/>
      <c r="EIQ68" s="72"/>
      <c r="EIR68" s="72"/>
      <c r="EIS68" s="72"/>
      <c r="EIT68" s="72"/>
      <c r="EIU68" s="72"/>
      <c r="EIV68" s="72"/>
      <c r="EIW68" s="72"/>
      <c r="EIX68" s="72"/>
      <c r="EIY68" s="72"/>
      <c r="EIZ68" s="72"/>
      <c r="EJA68" s="72"/>
      <c r="EJB68" s="72"/>
      <c r="EJC68" s="72"/>
      <c r="EJD68" s="72"/>
      <c r="EJE68" s="72"/>
      <c r="EJF68" s="72"/>
      <c r="EJG68" s="72"/>
      <c r="EJH68" s="72"/>
      <c r="EJI68" s="72"/>
      <c r="EJJ68" s="72"/>
      <c r="EJK68" s="72"/>
      <c r="EJL68" s="72"/>
      <c r="EJM68" s="72"/>
      <c r="EJN68" s="72"/>
      <c r="EJO68" s="72"/>
      <c r="EJP68" s="72"/>
      <c r="EJQ68" s="72"/>
      <c r="EJR68" s="72"/>
      <c r="EJS68" s="72"/>
      <c r="EJT68" s="72"/>
      <c r="EJU68" s="72"/>
      <c r="EJV68" s="72"/>
      <c r="EJW68" s="72"/>
      <c r="EJX68" s="72"/>
      <c r="EJY68" s="72"/>
      <c r="EJZ68" s="72"/>
      <c r="EKA68" s="72"/>
      <c r="EKB68" s="72"/>
      <c r="EKC68" s="72"/>
      <c r="EKD68" s="72"/>
      <c r="EKE68" s="72"/>
      <c r="EKF68" s="72"/>
      <c r="EKG68" s="72"/>
      <c r="EKH68" s="72"/>
      <c r="EKI68" s="72"/>
      <c r="EKJ68" s="72"/>
      <c r="EKK68" s="72"/>
      <c r="EKL68" s="72"/>
      <c r="EKM68" s="72"/>
      <c r="EKN68" s="72"/>
      <c r="EKO68" s="72"/>
      <c r="EKP68" s="72"/>
      <c r="EKQ68" s="72"/>
      <c r="EKR68" s="72"/>
      <c r="EKS68" s="72"/>
      <c r="EKT68" s="72"/>
      <c r="EKU68" s="72"/>
      <c r="EKV68" s="72"/>
      <c r="EKW68" s="72"/>
      <c r="EKX68" s="72"/>
      <c r="EKY68" s="72"/>
      <c r="EKZ68" s="72"/>
      <c r="ELA68" s="72"/>
      <c r="ELB68" s="72"/>
      <c r="ELC68" s="72"/>
      <c r="ELD68" s="72"/>
      <c r="ELE68" s="72"/>
      <c r="ELF68" s="72"/>
      <c r="ELG68" s="72"/>
      <c r="ELH68" s="72"/>
      <c r="ELI68" s="72"/>
      <c r="ELJ68" s="72"/>
      <c r="ELK68" s="72"/>
      <c r="ELL68" s="72"/>
      <c r="ELM68" s="72"/>
      <c r="ELN68" s="72"/>
      <c r="ELO68" s="72"/>
      <c r="ELP68" s="72"/>
      <c r="ELQ68" s="72"/>
      <c r="ELR68" s="72"/>
      <c r="ELS68" s="72"/>
      <c r="ELT68" s="72"/>
      <c r="ELU68" s="72"/>
      <c r="ELV68" s="72"/>
      <c r="ELW68" s="72"/>
      <c r="ELX68" s="72"/>
      <c r="ELY68" s="72"/>
      <c r="ELZ68" s="72"/>
      <c r="EMA68" s="72"/>
      <c r="EMB68" s="72"/>
      <c r="EMC68" s="72"/>
      <c r="EMD68" s="72"/>
      <c r="EME68" s="72"/>
      <c r="EMF68" s="72"/>
      <c r="EMG68" s="72"/>
      <c r="EMH68" s="72"/>
      <c r="EMI68" s="72"/>
      <c r="EMJ68" s="72"/>
      <c r="EMK68" s="72"/>
      <c r="EML68" s="72"/>
      <c r="EMM68" s="72"/>
      <c r="EMN68" s="72"/>
      <c r="EMO68" s="72"/>
      <c r="EMP68" s="72"/>
      <c r="EMQ68" s="72"/>
      <c r="EMR68" s="72"/>
      <c r="EMS68" s="72"/>
      <c r="EMT68" s="72"/>
      <c r="EMU68" s="72"/>
      <c r="EMV68" s="72"/>
      <c r="EMW68" s="72"/>
      <c r="EMX68" s="72"/>
      <c r="EMY68" s="72"/>
      <c r="EMZ68" s="72"/>
      <c r="ENA68" s="72"/>
      <c r="ENB68" s="72"/>
      <c r="ENC68" s="72"/>
      <c r="END68" s="72"/>
      <c r="ENE68" s="72"/>
      <c r="ENF68" s="72"/>
      <c r="ENG68" s="72"/>
      <c r="ENH68" s="72"/>
      <c r="ENI68" s="72"/>
      <c r="ENJ68" s="72"/>
      <c r="ENK68" s="72"/>
      <c r="ENL68" s="72"/>
      <c r="ENM68" s="72"/>
      <c r="ENN68" s="72"/>
      <c r="ENO68" s="72"/>
      <c r="ENP68" s="72"/>
      <c r="ENQ68" s="72"/>
      <c r="ENR68" s="72"/>
      <c r="ENS68" s="72"/>
      <c r="ENT68" s="72"/>
      <c r="ENU68" s="72"/>
      <c r="ENV68" s="72"/>
      <c r="ENW68" s="72"/>
      <c r="ENX68" s="72"/>
      <c r="ENY68" s="72"/>
      <c r="ENZ68" s="72"/>
      <c r="EOA68" s="72"/>
      <c r="EOB68" s="72"/>
      <c r="EOC68" s="72"/>
      <c r="EOD68" s="72"/>
      <c r="EOE68" s="72"/>
      <c r="EOF68" s="72"/>
      <c r="EOG68" s="72"/>
      <c r="EOH68" s="72"/>
      <c r="EOI68" s="72"/>
      <c r="EOJ68" s="72"/>
      <c r="EOK68" s="72"/>
      <c r="EOL68" s="72"/>
      <c r="EOM68" s="72"/>
      <c r="EON68" s="72"/>
      <c r="EOO68" s="72"/>
      <c r="EOP68" s="72"/>
      <c r="EOQ68" s="72"/>
      <c r="EOR68" s="72"/>
      <c r="EOS68" s="72"/>
      <c r="EOT68" s="72"/>
      <c r="EOU68" s="72"/>
      <c r="EOV68" s="72"/>
      <c r="EOW68" s="72"/>
      <c r="EOX68" s="72"/>
      <c r="EOY68" s="72"/>
      <c r="EOZ68" s="72"/>
      <c r="EPA68" s="72"/>
      <c r="EPB68" s="72"/>
      <c r="EPC68" s="72"/>
      <c r="EPD68" s="72"/>
      <c r="EPE68" s="72"/>
      <c r="EPF68" s="72"/>
      <c r="EPG68" s="72"/>
      <c r="EPH68" s="72"/>
      <c r="EPI68" s="72"/>
      <c r="EPJ68" s="72"/>
      <c r="EPK68" s="72"/>
      <c r="EPL68" s="72"/>
      <c r="EPM68" s="72"/>
      <c r="EPN68" s="72"/>
      <c r="EPO68" s="72"/>
      <c r="EPP68" s="72"/>
      <c r="EPQ68" s="72"/>
      <c r="EPR68" s="72"/>
      <c r="EPS68" s="72"/>
      <c r="EPT68" s="72"/>
      <c r="EPU68" s="72"/>
      <c r="EPV68" s="72"/>
      <c r="EPW68" s="72"/>
      <c r="EPX68" s="72"/>
      <c r="EPY68" s="72"/>
      <c r="EPZ68" s="72"/>
      <c r="EQA68" s="72"/>
      <c r="EQB68" s="72"/>
      <c r="EQC68" s="72"/>
      <c r="EQD68" s="72"/>
      <c r="EQE68" s="72"/>
      <c r="EQF68" s="72"/>
      <c r="EQG68" s="72"/>
      <c r="EQH68" s="72"/>
      <c r="EQI68" s="72"/>
      <c r="EQJ68" s="72"/>
      <c r="EQK68" s="72"/>
      <c r="EQL68" s="72"/>
      <c r="EQM68" s="72"/>
      <c r="EQN68" s="72"/>
      <c r="EQO68" s="72"/>
      <c r="EQP68" s="72"/>
      <c r="EQQ68" s="72"/>
      <c r="EQR68" s="72"/>
      <c r="EQS68" s="72"/>
      <c r="EQT68" s="72"/>
      <c r="EQU68" s="72"/>
      <c r="EQV68" s="72"/>
      <c r="EQW68" s="72"/>
      <c r="EQX68" s="72"/>
      <c r="EQY68" s="72"/>
      <c r="EQZ68" s="72"/>
      <c r="ERA68" s="72"/>
      <c r="ERB68" s="72"/>
      <c r="ERC68" s="72"/>
      <c r="ERD68" s="72"/>
      <c r="ERE68" s="72"/>
      <c r="ERF68" s="72"/>
      <c r="ERG68" s="72"/>
      <c r="ERH68" s="72"/>
      <c r="ERI68" s="72"/>
      <c r="ERJ68" s="72"/>
      <c r="ERK68" s="72"/>
      <c r="ERL68" s="72"/>
      <c r="ERM68" s="72"/>
      <c r="ERN68" s="72"/>
      <c r="ERO68" s="72"/>
      <c r="ERP68" s="72"/>
      <c r="ERQ68" s="72"/>
      <c r="ERR68" s="72"/>
      <c r="ERS68" s="72"/>
      <c r="ERT68" s="72"/>
      <c r="ERU68" s="72"/>
      <c r="ERV68" s="72"/>
      <c r="ERW68" s="72"/>
      <c r="ERX68" s="72"/>
      <c r="ERY68" s="72"/>
      <c r="ERZ68" s="72"/>
      <c r="ESA68" s="72"/>
      <c r="ESB68" s="72"/>
      <c r="ESC68" s="72"/>
      <c r="ESD68" s="72"/>
      <c r="ESE68" s="72"/>
      <c r="ESF68" s="72"/>
      <c r="ESG68" s="72"/>
      <c r="ESH68" s="72"/>
      <c r="ESI68" s="72"/>
      <c r="ESJ68" s="72"/>
      <c r="ESK68" s="72"/>
      <c r="ESL68" s="72"/>
      <c r="ESM68" s="72"/>
      <c r="ESN68" s="72"/>
      <c r="ESO68" s="72"/>
      <c r="ESP68" s="72"/>
      <c r="ESQ68" s="72"/>
      <c r="ESR68" s="72"/>
      <c r="ESS68" s="72"/>
      <c r="EST68" s="72"/>
      <c r="ESU68" s="72"/>
      <c r="ESV68" s="72"/>
      <c r="ESW68" s="72"/>
      <c r="ESX68" s="72"/>
      <c r="ESY68" s="72"/>
      <c r="ESZ68" s="72"/>
      <c r="ETA68" s="72"/>
      <c r="ETB68" s="72"/>
      <c r="ETC68" s="72"/>
      <c r="ETD68" s="72"/>
      <c r="ETE68" s="72"/>
      <c r="ETF68" s="72"/>
      <c r="ETG68" s="72"/>
      <c r="ETH68" s="72"/>
      <c r="ETI68" s="72"/>
      <c r="ETJ68" s="72"/>
      <c r="ETK68" s="72"/>
      <c r="ETL68" s="72"/>
      <c r="ETM68" s="72"/>
      <c r="ETN68" s="72"/>
      <c r="ETO68" s="72"/>
      <c r="ETP68" s="72"/>
      <c r="ETQ68" s="72"/>
      <c r="ETR68" s="72"/>
      <c r="ETS68" s="72"/>
      <c r="ETT68" s="72"/>
      <c r="ETU68" s="72"/>
      <c r="ETV68" s="72"/>
      <c r="ETW68" s="72"/>
      <c r="ETX68" s="72"/>
      <c r="ETY68" s="72"/>
      <c r="ETZ68" s="72"/>
      <c r="EUA68" s="72"/>
      <c r="EUB68" s="72"/>
      <c r="EUC68" s="72"/>
      <c r="EUD68" s="72"/>
      <c r="EUE68" s="72"/>
      <c r="EUF68" s="72"/>
      <c r="EUG68" s="72"/>
      <c r="EUH68" s="72"/>
      <c r="EUI68" s="72"/>
      <c r="EUJ68" s="72"/>
      <c r="EUK68" s="72"/>
      <c r="EUL68" s="72"/>
      <c r="EUM68" s="72"/>
      <c r="EUN68" s="72"/>
      <c r="EUO68" s="72"/>
      <c r="EUP68" s="72"/>
      <c r="EUQ68" s="72"/>
      <c r="EUR68" s="72"/>
      <c r="EUS68" s="72"/>
      <c r="EUT68" s="72"/>
      <c r="EUU68" s="72"/>
      <c r="EUV68" s="72"/>
      <c r="EUW68" s="72"/>
      <c r="EUX68" s="72"/>
      <c r="EUY68" s="72"/>
      <c r="EUZ68" s="72"/>
      <c r="EVA68" s="72"/>
      <c r="EVB68" s="72"/>
      <c r="EVC68" s="72"/>
      <c r="EVD68" s="72"/>
      <c r="EVE68" s="72"/>
      <c r="EVF68" s="72"/>
      <c r="EVG68" s="72"/>
      <c r="EVH68" s="72"/>
      <c r="EVI68" s="72"/>
      <c r="EVJ68" s="72"/>
      <c r="EVK68" s="72"/>
      <c r="EVL68" s="72"/>
      <c r="EVM68" s="72"/>
      <c r="EVN68" s="72"/>
      <c r="EVO68" s="72"/>
      <c r="EVP68" s="72"/>
      <c r="EVQ68" s="72"/>
      <c r="EVR68" s="72"/>
      <c r="EVS68" s="72"/>
      <c r="EVT68" s="72"/>
      <c r="EVU68" s="72"/>
      <c r="EVV68" s="72"/>
      <c r="EVW68" s="72"/>
      <c r="EVX68" s="72"/>
      <c r="EVY68" s="72"/>
      <c r="EVZ68" s="72"/>
      <c r="EWA68" s="72"/>
      <c r="EWB68" s="72"/>
      <c r="EWC68" s="72"/>
      <c r="EWD68" s="72"/>
      <c r="EWE68" s="72"/>
      <c r="EWF68" s="72"/>
      <c r="EWG68" s="72"/>
      <c r="EWH68" s="72"/>
      <c r="EWI68" s="72"/>
      <c r="EWJ68" s="72"/>
      <c r="EWK68" s="72"/>
      <c r="EWL68" s="72"/>
      <c r="EWM68" s="72"/>
      <c r="EWN68" s="72"/>
      <c r="EWO68" s="72"/>
      <c r="EWP68" s="72"/>
      <c r="EWQ68" s="72"/>
      <c r="EWR68" s="72"/>
      <c r="EWS68" s="72"/>
      <c r="EWT68" s="72"/>
      <c r="EWU68" s="72"/>
      <c r="EWV68" s="72"/>
      <c r="EWW68" s="72"/>
      <c r="EWX68" s="72"/>
      <c r="EWY68" s="72"/>
      <c r="EWZ68" s="72"/>
      <c r="EXA68" s="72"/>
      <c r="EXB68" s="72"/>
      <c r="EXC68" s="72"/>
      <c r="EXD68" s="72"/>
      <c r="EXE68" s="72"/>
      <c r="EXF68" s="72"/>
      <c r="EXG68" s="72"/>
      <c r="EXH68" s="72"/>
      <c r="EXI68" s="72"/>
      <c r="EXJ68" s="72"/>
      <c r="EXK68" s="72"/>
      <c r="EXL68" s="72"/>
      <c r="EXM68" s="72"/>
      <c r="EXN68" s="72"/>
      <c r="EXO68" s="72"/>
      <c r="EXP68" s="72"/>
      <c r="EXQ68" s="72"/>
      <c r="EXR68" s="72"/>
      <c r="EXS68" s="72"/>
      <c r="EXT68" s="72"/>
      <c r="EXU68" s="72"/>
      <c r="EXV68" s="72"/>
      <c r="EXW68" s="72"/>
      <c r="EXX68" s="72"/>
      <c r="EXY68" s="72"/>
      <c r="EXZ68" s="72"/>
      <c r="EYA68" s="72"/>
      <c r="EYB68" s="72"/>
      <c r="EYC68" s="72"/>
      <c r="EYD68" s="72"/>
      <c r="EYE68" s="72"/>
      <c r="EYF68" s="72"/>
      <c r="EYG68" s="72"/>
      <c r="EYH68" s="72"/>
      <c r="EYI68" s="72"/>
      <c r="EYJ68" s="72"/>
      <c r="EYK68" s="72"/>
      <c r="EYL68" s="72"/>
      <c r="EYM68" s="72"/>
      <c r="EYN68" s="72"/>
      <c r="EYO68" s="72"/>
      <c r="EYP68" s="72"/>
      <c r="EYQ68" s="72"/>
      <c r="EYR68" s="72"/>
      <c r="EYS68" s="72"/>
      <c r="EYT68" s="72"/>
      <c r="EYU68" s="72"/>
      <c r="EYV68" s="72"/>
      <c r="EYW68" s="72"/>
      <c r="EYX68" s="72"/>
      <c r="EYY68" s="72"/>
      <c r="EYZ68" s="72"/>
      <c r="EZA68" s="72"/>
      <c r="EZB68" s="72"/>
      <c r="EZC68" s="72"/>
      <c r="EZD68" s="72"/>
      <c r="EZE68" s="72"/>
      <c r="EZF68" s="72"/>
      <c r="EZG68" s="72"/>
      <c r="EZH68" s="72"/>
      <c r="EZI68" s="72"/>
      <c r="EZJ68" s="72"/>
      <c r="EZK68" s="72"/>
      <c r="EZL68" s="72"/>
      <c r="EZM68" s="72"/>
      <c r="EZN68" s="72"/>
      <c r="EZO68" s="72"/>
      <c r="EZP68" s="72"/>
      <c r="EZQ68" s="72"/>
      <c r="EZR68" s="72"/>
      <c r="EZS68" s="72"/>
      <c r="EZT68" s="72"/>
      <c r="EZU68" s="72"/>
      <c r="EZV68" s="72"/>
      <c r="EZW68" s="72"/>
      <c r="EZX68" s="72"/>
      <c r="EZY68" s="72"/>
      <c r="EZZ68" s="72"/>
      <c r="FAA68" s="72"/>
      <c r="FAB68" s="72"/>
      <c r="FAC68" s="72"/>
      <c r="FAD68" s="72"/>
      <c r="FAE68" s="72"/>
      <c r="FAF68" s="72"/>
      <c r="FAG68" s="72"/>
      <c r="FAH68" s="72"/>
      <c r="FAI68" s="72"/>
      <c r="FAJ68" s="72"/>
      <c r="FAK68" s="72"/>
      <c r="FAL68" s="72"/>
      <c r="FAM68" s="72"/>
      <c r="FAN68" s="72"/>
      <c r="FAO68" s="72"/>
      <c r="FAP68" s="72"/>
      <c r="FAQ68" s="72"/>
      <c r="FAR68" s="72"/>
      <c r="FAS68" s="72"/>
      <c r="FAT68" s="72"/>
      <c r="FAU68" s="72"/>
      <c r="FAV68" s="72"/>
      <c r="FAW68" s="72"/>
      <c r="FAX68" s="72"/>
      <c r="FAY68" s="72"/>
      <c r="FAZ68" s="72"/>
      <c r="FBA68" s="72"/>
      <c r="FBB68" s="72"/>
      <c r="FBC68" s="72"/>
      <c r="FBD68" s="72"/>
      <c r="FBE68" s="72"/>
      <c r="FBF68" s="72"/>
      <c r="FBG68" s="72"/>
      <c r="FBH68" s="72"/>
      <c r="FBI68" s="72"/>
      <c r="FBJ68" s="72"/>
      <c r="FBK68" s="72"/>
      <c r="FBL68" s="72"/>
      <c r="FBM68" s="72"/>
      <c r="FBN68" s="72"/>
      <c r="FBO68" s="72"/>
      <c r="FBP68" s="72"/>
      <c r="FBQ68" s="72"/>
      <c r="FBR68" s="72"/>
      <c r="FBS68" s="72"/>
      <c r="FBT68" s="72"/>
      <c r="FBU68" s="72"/>
      <c r="FBV68" s="72"/>
      <c r="FBW68" s="72"/>
      <c r="FBX68" s="72"/>
      <c r="FBY68" s="72"/>
      <c r="FBZ68" s="72"/>
      <c r="FCA68" s="72"/>
      <c r="FCB68" s="72"/>
      <c r="FCC68" s="72"/>
      <c r="FCD68" s="72"/>
      <c r="FCE68" s="72"/>
      <c r="FCF68" s="72"/>
      <c r="FCG68" s="72"/>
      <c r="FCH68" s="72"/>
      <c r="FCI68" s="72"/>
      <c r="FCJ68" s="72"/>
      <c r="FCK68" s="72"/>
      <c r="FCL68" s="72"/>
      <c r="FCM68" s="72"/>
      <c r="FCN68" s="72"/>
      <c r="FCO68" s="72"/>
      <c r="FCP68" s="72"/>
      <c r="FCQ68" s="72"/>
      <c r="FCR68" s="72"/>
      <c r="FCS68" s="72"/>
      <c r="FCT68" s="72"/>
      <c r="FCU68" s="72"/>
      <c r="FCV68" s="72"/>
      <c r="FCW68" s="72"/>
      <c r="FCX68" s="72"/>
      <c r="FCY68" s="72"/>
      <c r="FCZ68" s="72"/>
      <c r="FDA68" s="72"/>
      <c r="FDB68" s="72"/>
      <c r="FDC68" s="72"/>
      <c r="FDD68" s="72"/>
      <c r="FDE68" s="72"/>
      <c r="FDF68" s="72"/>
      <c r="FDG68" s="72"/>
      <c r="FDH68" s="72"/>
      <c r="FDI68" s="72"/>
      <c r="FDJ68" s="72"/>
      <c r="FDK68" s="72"/>
      <c r="FDL68" s="72"/>
      <c r="FDM68" s="72"/>
      <c r="FDN68" s="72"/>
      <c r="FDO68" s="72"/>
      <c r="FDP68" s="72"/>
      <c r="FDQ68" s="72"/>
      <c r="FDR68" s="72"/>
      <c r="FDS68" s="72"/>
      <c r="FDT68" s="72"/>
      <c r="FDU68" s="72"/>
      <c r="FDV68" s="72"/>
      <c r="FDW68" s="72"/>
      <c r="FDX68" s="72"/>
      <c r="FDY68" s="72"/>
      <c r="FDZ68" s="72"/>
      <c r="FEA68" s="72"/>
      <c r="FEB68" s="72"/>
      <c r="FEC68" s="72"/>
      <c r="FED68" s="72"/>
      <c r="FEE68" s="72"/>
      <c r="FEF68" s="72"/>
      <c r="FEG68" s="72"/>
      <c r="FEH68" s="72"/>
      <c r="FEI68" s="72"/>
      <c r="FEJ68" s="72"/>
      <c r="FEK68" s="72"/>
      <c r="FEL68" s="72"/>
      <c r="FEM68" s="72"/>
      <c r="FEN68" s="72"/>
      <c r="FEO68" s="72"/>
      <c r="FEP68" s="72"/>
      <c r="FEQ68" s="72"/>
      <c r="FER68" s="72"/>
      <c r="FES68" s="72"/>
      <c r="FET68" s="72"/>
      <c r="FEU68" s="72"/>
      <c r="FEV68" s="72"/>
      <c r="FEW68" s="72"/>
      <c r="FEX68" s="72"/>
      <c r="FEY68" s="72"/>
      <c r="FEZ68" s="72"/>
      <c r="FFA68" s="72"/>
      <c r="FFB68" s="72"/>
      <c r="FFC68" s="72"/>
      <c r="FFD68" s="72"/>
      <c r="FFE68" s="72"/>
      <c r="FFF68" s="72"/>
      <c r="FFG68" s="72"/>
      <c r="FFH68" s="72"/>
      <c r="FFI68" s="72"/>
      <c r="FFJ68" s="72"/>
      <c r="FFK68" s="72"/>
      <c r="FFL68" s="72"/>
      <c r="FFM68" s="72"/>
      <c r="FFN68" s="72"/>
      <c r="FFO68" s="72"/>
      <c r="FFP68" s="72"/>
      <c r="FFQ68" s="72"/>
      <c r="FFR68" s="72"/>
      <c r="FFS68" s="72"/>
      <c r="FFT68" s="72"/>
      <c r="FFU68" s="72"/>
      <c r="FFV68" s="72"/>
      <c r="FFW68" s="72"/>
      <c r="FFX68" s="72"/>
      <c r="FFY68" s="72"/>
      <c r="FFZ68" s="72"/>
      <c r="FGA68" s="72"/>
      <c r="FGB68" s="72"/>
      <c r="FGC68" s="72"/>
      <c r="FGD68" s="72"/>
      <c r="FGE68" s="72"/>
      <c r="FGF68" s="72"/>
      <c r="FGG68" s="72"/>
      <c r="FGH68" s="72"/>
      <c r="FGI68" s="72"/>
      <c r="FGJ68" s="72"/>
      <c r="FGK68" s="72"/>
      <c r="FGL68" s="72"/>
      <c r="FGM68" s="72"/>
      <c r="FGN68" s="72"/>
      <c r="FGO68" s="72"/>
      <c r="FGP68" s="72"/>
      <c r="FGQ68" s="72"/>
      <c r="FGR68" s="72"/>
      <c r="FGS68" s="72"/>
      <c r="FGT68" s="72"/>
      <c r="FGU68" s="72"/>
      <c r="FGV68" s="72"/>
      <c r="FGW68" s="72"/>
      <c r="FGX68" s="72"/>
      <c r="FGY68" s="72"/>
      <c r="FGZ68" s="72"/>
      <c r="FHA68" s="72"/>
      <c r="FHB68" s="72"/>
      <c r="FHC68" s="72"/>
      <c r="FHD68" s="72"/>
      <c r="FHE68" s="72"/>
      <c r="FHF68" s="72"/>
      <c r="FHG68" s="72"/>
      <c r="FHH68" s="72"/>
      <c r="FHI68" s="72"/>
      <c r="FHJ68" s="72"/>
      <c r="FHK68" s="72"/>
      <c r="FHL68" s="72"/>
      <c r="FHM68" s="72"/>
      <c r="FHN68" s="72"/>
      <c r="FHO68" s="72"/>
      <c r="FHP68" s="72"/>
      <c r="FHQ68" s="72"/>
      <c r="FHR68" s="72"/>
      <c r="FHS68" s="72"/>
      <c r="FHT68" s="72"/>
      <c r="FHU68" s="72"/>
      <c r="FHV68" s="72"/>
      <c r="FHW68" s="72"/>
      <c r="FHX68" s="72"/>
      <c r="FHY68" s="72"/>
      <c r="FHZ68" s="72"/>
      <c r="FIA68" s="72"/>
      <c r="FIB68" s="72"/>
      <c r="FIC68" s="72"/>
      <c r="FID68" s="72"/>
      <c r="FIE68" s="72"/>
      <c r="FIF68" s="72"/>
      <c r="FIG68" s="72"/>
      <c r="FIH68" s="72"/>
      <c r="FII68" s="72"/>
      <c r="FIJ68" s="72"/>
      <c r="FIK68" s="72"/>
      <c r="FIL68" s="72"/>
      <c r="FIM68" s="72"/>
      <c r="FIN68" s="72"/>
      <c r="FIO68" s="72"/>
      <c r="FIP68" s="72"/>
      <c r="FIQ68" s="72"/>
      <c r="FIR68" s="72"/>
      <c r="FIS68" s="72"/>
      <c r="FIT68" s="72"/>
      <c r="FIU68" s="72"/>
      <c r="FIV68" s="72"/>
      <c r="FIW68" s="72"/>
      <c r="FIX68" s="72"/>
      <c r="FIY68" s="72"/>
      <c r="FIZ68" s="72"/>
      <c r="FJA68" s="72"/>
      <c r="FJB68" s="72"/>
      <c r="FJC68" s="72"/>
      <c r="FJD68" s="72"/>
      <c r="FJE68" s="72"/>
      <c r="FJF68" s="72"/>
      <c r="FJG68" s="72"/>
      <c r="FJH68" s="72"/>
      <c r="FJI68" s="72"/>
      <c r="FJJ68" s="72"/>
      <c r="FJK68" s="72"/>
      <c r="FJL68" s="72"/>
      <c r="FJM68" s="72"/>
      <c r="FJN68" s="72"/>
      <c r="FJO68" s="72"/>
      <c r="FJP68" s="72"/>
      <c r="FJQ68" s="72"/>
      <c r="FJR68" s="72"/>
      <c r="FJS68" s="72"/>
      <c r="FJT68" s="72"/>
      <c r="FJU68" s="72"/>
      <c r="FJV68" s="72"/>
      <c r="FJW68" s="72"/>
      <c r="FJX68" s="72"/>
      <c r="FJY68" s="72"/>
      <c r="FJZ68" s="72"/>
      <c r="FKA68" s="72"/>
      <c r="FKB68" s="72"/>
      <c r="FKC68" s="72"/>
      <c r="FKD68" s="72"/>
      <c r="FKE68" s="72"/>
      <c r="FKF68" s="72"/>
      <c r="FKG68" s="72"/>
      <c r="FKH68" s="72"/>
      <c r="FKI68" s="72"/>
      <c r="FKJ68" s="72"/>
      <c r="FKK68" s="72"/>
      <c r="FKL68" s="72"/>
      <c r="FKM68" s="72"/>
      <c r="FKN68" s="72"/>
      <c r="FKO68" s="72"/>
      <c r="FKP68" s="72"/>
      <c r="FKQ68" s="72"/>
      <c r="FKR68" s="72"/>
      <c r="FKS68" s="72"/>
      <c r="FKT68" s="72"/>
      <c r="FKU68" s="72"/>
      <c r="FKV68" s="72"/>
      <c r="FKW68" s="72"/>
      <c r="FKX68" s="72"/>
      <c r="FKY68" s="72"/>
      <c r="FKZ68" s="72"/>
      <c r="FLA68" s="72"/>
      <c r="FLB68" s="72"/>
      <c r="FLC68" s="72"/>
      <c r="FLD68" s="72"/>
      <c r="FLE68" s="72"/>
      <c r="FLF68" s="72"/>
      <c r="FLG68" s="72"/>
      <c r="FLH68" s="72"/>
      <c r="FLI68" s="72"/>
      <c r="FLJ68" s="72"/>
      <c r="FLK68" s="72"/>
      <c r="FLL68" s="72"/>
      <c r="FLM68" s="72"/>
      <c r="FLN68" s="72"/>
      <c r="FLO68" s="72"/>
      <c r="FLP68" s="72"/>
      <c r="FLQ68" s="72"/>
      <c r="FLR68" s="72"/>
      <c r="FLS68" s="72"/>
      <c r="FLT68" s="72"/>
      <c r="FLU68" s="72"/>
      <c r="FLV68" s="72"/>
      <c r="FLW68" s="72"/>
      <c r="FLX68" s="72"/>
      <c r="FLY68" s="72"/>
      <c r="FLZ68" s="72"/>
      <c r="FMA68" s="72"/>
      <c r="FMB68" s="72"/>
      <c r="FMC68" s="72"/>
      <c r="FMD68" s="72"/>
      <c r="FME68" s="72"/>
      <c r="FMF68" s="72"/>
      <c r="FMG68" s="72"/>
      <c r="FMH68" s="72"/>
      <c r="FMI68" s="72"/>
      <c r="FMJ68" s="72"/>
      <c r="FMK68" s="72"/>
      <c r="FML68" s="72"/>
      <c r="FMM68" s="72"/>
      <c r="FMN68" s="72"/>
      <c r="FMO68" s="72"/>
      <c r="FMP68" s="72"/>
      <c r="FMQ68" s="72"/>
      <c r="FMR68" s="72"/>
      <c r="FMS68" s="72"/>
      <c r="FMT68" s="72"/>
      <c r="FMU68" s="72"/>
      <c r="FMV68" s="72"/>
      <c r="FMW68" s="72"/>
      <c r="FMX68" s="72"/>
      <c r="FMY68" s="72"/>
      <c r="FMZ68" s="72"/>
      <c r="FNA68" s="72"/>
      <c r="FNB68" s="72"/>
      <c r="FNC68" s="72"/>
      <c r="FND68" s="72"/>
      <c r="FNE68" s="72"/>
      <c r="FNF68" s="72"/>
      <c r="FNG68" s="72"/>
      <c r="FNH68" s="72"/>
      <c r="FNI68" s="72"/>
      <c r="FNJ68" s="72"/>
      <c r="FNK68" s="72"/>
      <c r="FNL68" s="72"/>
      <c r="FNM68" s="72"/>
      <c r="FNN68" s="72"/>
      <c r="FNO68" s="72"/>
      <c r="FNP68" s="72"/>
      <c r="FNQ68" s="72"/>
      <c r="FNR68" s="72"/>
      <c r="FNS68" s="72"/>
      <c r="FNT68" s="72"/>
      <c r="FNU68" s="72"/>
      <c r="FNV68" s="72"/>
      <c r="FNW68" s="72"/>
      <c r="FNX68" s="72"/>
      <c r="FNY68" s="72"/>
      <c r="FNZ68" s="72"/>
      <c r="FOA68" s="72"/>
      <c r="FOB68" s="72"/>
      <c r="FOC68" s="72"/>
      <c r="FOD68" s="72"/>
      <c r="FOE68" s="72"/>
      <c r="FOF68" s="72"/>
      <c r="FOG68" s="72"/>
      <c r="FOH68" s="72"/>
      <c r="FOI68" s="72"/>
      <c r="FOJ68" s="72"/>
      <c r="FOK68" s="72"/>
      <c r="FOL68" s="72"/>
      <c r="FOM68" s="72"/>
      <c r="FON68" s="72"/>
      <c r="FOO68" s="72"/>
      <c r="FOP68" s="72"/>
      <c r="FOQ68" s="72"/>
      <c r="FOR68" s="72"/>
      <c r="FOS68" s="72"/>
      <c r="FOT68" s="72"/>
      <c r="FOU68" s="72"/>
      <c r="FOV68" s="72"/>
      <c r="FOW68" s="72"/>
      <c r="FOX68" s="72"/>
      <c r="FOY68" s="72"/>
      <c r="FOZ68" s="72"/>
      <c r="FPA68" s="72"/>
      <c r="FPB68" s="72"/>
      <c r="FPC68" s="72"/>
      <c r="FPD68" s="72"/>
      <c r="FPE68" s="72"/>
      <c r="FPF68" s="72"/>
      <c r="FPG68" s="72"/>
      <c r="FPH68" s="72"/>
      <c r="FPI68" s="72"/>
      <c r="FPJ68" s="72"/>
      <c r="FPK68" s="72"/>
      <c r="FPL68" s="72"/>
      <c r="FPM68" s="72"/>
      <c r="FPN68" s="72"/>
      <c r="FPO68" s="72"/>
      <c r="FPP68" s="72"/>
      <c r="FPQ68" s="72"/>
      <c r="FPR68" s="72"/>
      <c r="FPS68" s="72"/>
      <c r="FPT68" s="72"/>
      <c r="FPU68" s="72"/>
      <c r="FPV68" s="72"/>
      <c r="FPW68" s="72"/>
      <c r="FPX68" s="72"/>
      <c r="FPY68" s="72"/>
      <c r="FPZ68" s="72"/>
      <c r="FQA68" s="72"/>
      <c r="FQB68" s="72"/>
      <c r="FQC68" s="72"/>
      <c r="FQD68" s="72"/>
      <c r="FQE68" s="72"/>
      <c r="FQF68" s="72"/>
      <c r="FQG68" s="72"/>
      <c r="FQH68" s="72"/>
      <c r="FQI68" s="72"/>
      <c r="FQJ68" s="72"/>
      <c r="FQK68" s="72"/>
      <c r="FQL68" s="72"/>
      <c r="FQM68" s="72"/>
      <c r="FQN68" s="72"/>
      <c r="FQO68" s="72"/>
      <c r="FQP68" s="72"/>
      <c r="FQQ68" s="72"/>
      <c r="FQR68" s="72"/>
      <c r="FQS68" s="72"/>
      <c r="FQT68" s="72"/>
      <c r="FQU68" s="72"/>
      <c r="FQV68" s="72"/>
      <c r="FQW68" s="72"/>
      <c r="FQX68" s="72"/>
      <c r="FQY68" s="72"/>
      <c r="FQZ68" s="72"/>
      <c r="FRA68" s="72"/>
      <c r="FRB68" s="72"/>
      <c r="FRC68" s="72"/>
      <c r="FRD68" s="72"/>
      <c r="FRE68" s="72"/>
      <c r="FRF68" s="72"/>
      <c r="FRG68" s="72"/>
      <c r="FRH68" s="72"/>
      <c r="FRI68" s="72"/>
      <c r="FRJ68" s="72"/>
      <c r="FRK68" s="72"/>
      <c r="FRL68" s="72"/>
      <c r="FRM68" s="72"/>
      <c r="FRN68" s="72"/>
      <c r="FRO68" s="72"/>
      <c r="FRP68" s="72"/>
      <c r="FRQ68" s="72"/>
      <c r="FRR68" s="72"/>
      <c r="FRS68" s="72"/>
      <c r="FRT68" s="72"/>
      <c r="FRU68" s="72"/>
      <c r="FRV68" s="72"/>
      <c r="FRW68" s="72"/>
      <c r="FRX68" s="72"/>
      <c r="FRY68" s="72"/>
      <c r="FRZ68" s="72"/>
      <c r="FSA68" s="72"/>
      <c r="FSB68" s="72"/>
      <c r="FSC68" s="72"/>
      <c r="FSD68" s="72"/>
      <c r="FSE68" s="72"/>
      <c r="FSF68" s="72"/>
      <c r="FSG68" s="72"/>
      <c r="FSH68" s="72"/>
      <c r="FSI68" s="72"/>
      <c r="FSJ68" s="72"/>
      <c r="FSK68" s="72"/>
      <c r="FSL68" s="72"/>
      <c r="FSM68" s="72"/>
      <c r="FSN68" s="72"/>
      <c r="FSO68" s="72"/>
      <c r="FSP68" s="72"/>
      <c r="FSQ68" s="72"/>
      <c r="FSR68" s="72"/>
      <c r="FSS68" s="72"/>
      <c r="FST68" s="72"/>
      <c r="FSU68" s="72"/>
      <c r="FSV68" s="72"/>
      <c r="FSW68" s="72"/>
      <c r="FSX68" s="72"/>
      <c r="FSY68" s="72"/>
      <c r="FSZ68" s="72"/>
      <c r="FTA68" s="72"/>
      <c r="FTB68" s="72"/>
      <c r="FTC68" s="72"/>
      <c r="FTD68" s="72"/>
      <c r="FTE68" s="72"/>
      <c r="FTF68" s="72"/>
      <c r="FTG68" s="72"/>
      <c r="FTH68" s="72"/>
      <c r="FTI68" s="72"/>
      <c r="FTJ68" s="72"/>
      <c r="FTK68" s="72"/>
      <c r="FTL68" s="72"/>
      <c r="FTM68" s="72"/>
      <c r="FTN68" s="72"/>
      <c r="FTO68" s="72"/>
      <c r="FTP68" s="72"/>
      <c r="FTQ68" s="72"/>
      <c r="FTR68" s="72"/>
      <c r="FTS68" s="72"/>
      <c r="FTT68" s="72"/>
      <c r="FTU68" s="72"/>
      <c r="FTV68" s="72"/>
      <c r="FTW68" s="72"/>
      <c r="FTX68" s="72"/>
      <c r="FTY68" s="72"/>
      <c r="FTZ68" s="72"/>
      <c r="FUA68" s="72"/>
      <c r="FUB68" s="72"/>
      <c r="FUC68" s="72"/>
      <c r="FUD68" s="72"/>
      <c r="FUE68" s="72"/>
      <c r="FUF68" s="72"/>
      <c r="FUG68" s="72"/>
      <c r="FUH68" s="72"/>
      <c r="FUI68" s="72"/>
      <c r="FUJ68" s="72"/>
      <c r="FUK68" s="72"/>
      <c r="FUL68" s="72"/>
      <c r="FUM68" s="72"/>
      <c r="FUN68" s="72"/>
      <c r="FUO68" s="72"/>
      <c r="FUP68" s="72"/>
      <c r="FUQ68" s="72"/>
      <c r="FUR68" s="72"/>
      <c r="FUS68" s="72"/>
      <c r="FUT68" s="72"/>
      <c r="FUU68" s="72"/>
      <c r="FUV68" s="72"/>
      <c r="FUW68" s="72"/>
      <c r="FUX68" s="72"/>
      <c r="FUY68" s="72"/>
      <c r="FUZ68" s="72"/>
      <c r="FVA68" s="72"/>
      <c r="FVB68" s="72"/>
      <c r="FVC68" s="72"/>
      <c r="FVD68" s="72"/>
      <c r="FVE68" s="72"/>
      <c r="FVF68" s="72"/>
      <c r="FVG68" s="72"/>
      <c r="FVH68" s="72"/>
      <c r="FVI68" s="72"/>
      <c r="FVJ68" s="72"/>
      <c r="FVK68" s="72"/>
      <c r="FVL68" s="72"/>
      <c r="FVM68" s="72"/>
      <c r="FVN68" s="72"/>
      <c r="FVO68" s="72"/>
      <c r="FVP68" s="72"/>
      <c r="FVQ68" s="72"/>
      <c r="FVR68" s="72"/>
      <c r="FVS68" s="72"/>
      <c r="FVT68" s="72"/>
      <c r="FVU68" s="72"/>
      <c r="FVV68" s="72"/>
      <c r="FVW68" s="72"/>
      <c r="FVX68" s="72"/>
      <c r="FVY68" s="72"/>
      <c r="FVZ68" s="72"/>
      <c r="FWA68" s="72"/>
      <c r="FWB68" s="72"/>
      <c r="FWC68" s="72"/>
      <c r="FWD68" s="72"/>
      <c r="FWE68" s="72"/>
      <c r="FWF68" s="72"/>
      <c r="FWG68" s="72"/>
      <c r="FWH68" s="72"/>
      <c r="FWI68" s="72"/>
      <c r="FWJ68" s="72"/>
      <c r="FWK68" s="72"/>
      <c r="FWL68" s="72"/>
      <c r="FWM68" s="72"/>
      <c r="FWN68" s="72"/>
      <c r="FWO68" s="72"/>
      <c r="FWP68" s="72"/>
      <c r="FWQ68" s="72"/>
      <c r="FWR68" s="72"/>
      <c r="FWS68" s="72"/>
      <c r="FWT68" s="72"/>
      <c r="FWU68" s="72"/>
      <c r="FWV68" s="72"/>
      <c r="FWW68" s="72"/>
      <c r="FWX68" s="72"/>
      <c r="FWY68" s="72"/>
      <c r="FWZ68" s="72"/>
      <c r="FXA68" s="72"/>
      <c r="FXB68" s="72"/>
      <c r="FXC68" s="72"/>
      <c r="FXD68" s="72"/>
      <c r="FXE68" s="72"/>
      <c r="FXF68" s="72"/>
      <c r="FXG68" s="72"/>
      <c r="FXH68" s="72"/>
      <c r="FXI68" s="72"/>
      <c r="FXJ68" s="72"/>
      <c r="FXK68" s="72"/>
      <c r="FXL68" s="72"/>
      <c r="FXM68" s="72"/>
      <c r="FXN68" s="72"/>
      <c r="FXO68" s="72"/>
      <c r="FXP68" s="72"/>
      <c r="FXQ68" s="72"/>
      <c r="FXR68" s="72"/>
      <c r="FXS68" s="72"/>
      <c r="FXT68" s="72"/>
      <c r="FXU68" s="72"/>
      <c r="FXV68" s="72"/>
      <c r="FXW68" s="72"/>
      <c r="FXX68" s="72"/>
      <c r="FXY68" s="72"/>
      <c r="FXZ68" s="72"/>
      <c r="FYA68" s="72"/>
      <c r="FYB68" s="72"/>
      <c r="FYC68" s="72"/>
      <c r="FYD68" s="72"/>
      <c r="FYE68" s="72"/>
      <c r="FYF68" s="72"/>
      <c r="FYG68" s="72"/>
      <c r="FYH68" s="72"/>
      <c r="FYI68" s="72"/>
      <c r="FYJ68" s="72"/>
      <c r="FYK68" s="72"/>
      <c r="FYL68" s="72"/>
      <c r="FYM68" s="72"/>
      <c r="FYN68" s="72"/>
      <c r="FYO68" s="72"/>
      <c r="FYP68" s="72"/>
      <c r="FYQ68" s="72"/>
      <c r="FYR68" s="72"/>
      <c r="FYS68" s="72"/>
      <c r="FYT68" s="72"/>
      <c r="FYU68" s="72"/>
      <c r="FYV68" s="72"/>
      <c r="FYW68" s="72"/>
      <c r="FYX68" s="72"/>
      <c r="FYY68" s="72"/>
      <c r="FYZ68" s="72"/>
      <c r="FZA68" s="72"/>
      <c r="FZB68" s="72"/>
      <c r="FZC68" s="72"/>
      <c r="FZD68" s="72"/>
      <c r="FZE68" s="72"/>
      <c r="FZF68" s="72"/>
      <c r="FZG68" s="72"/>
      <c r="FZH68" s="72"/>
      <c r="FZI68" s="72"/>
      <c r="FZJ68" s="72"/>
      <c r="FZK68" s="72"/>
      <c r="FZL68" s="72"/>
      <c r="FZM68" s="72"/>
      <c r="FZN68" s="72"/>
      <c r="FZO68" s="72"/>
      <c r="FZP68" s="72"/>
      <c r="FZQ68" s="72"/>
      <c r="FZR68" s="72"/>
      <c r="FZS68" s="72"/>
      <c r="FZT68" s="72"/>
      <c r="FZU68" s="72"/>
      <c r="FZV68" s="72"/>
      <c r="FZW68" s="72"/>
      <c r="FZX68" s="72"/>
      <c r="FZY68" s="72"/>
      <c r="FZZ68" s="72"/>
      <c r="GAA68" s="72"/>
      <c r="GAB68" s="72"/>
      <c r="GAC68" s="72"/>
      <c r="GAD68" s="72"/>
      <c r="GAE68" s="72"/>
      <c r="GAF68" s="72"/>
      <c r="GAG68" s="72"/>
      <c r="GAH68" s="72"/>
      <c r="GAI68" s="72"/>
      <c r="GAJ68" s="72"/>
      <c r="GAK68" s="72"/>
      <c r="GAL68" s="72"/>
      <c r="GAM68" s="72"/>
      <c r="GAN68" s="72"/>
      <c r="GAO68" s="72"/>
      <c r="GAP68" s="72"/>
      <c r="GAQ68" s="72"/>
      <c r="GAR68" s="72"/>
      <c r="GAS68" s="72"/>
      <c r="GAT68" s="72"/>
      <c r="GAU68" s="72"/>
      <c r="GAV68" s="72"/>
      <c r="GAW68" s="72"/>
      <c r="GAX68" s="72"/>
      <c r="GAY68" s="72"/>
      <c r="GAZ68" s="72"/>
      <c r="GBA68" s="72"/>
      <c r="GBB68" s="72"/>
      <c r="GBC68" s="72"/>
      <c r="GBD68" s="72"/>
      <c r="GBE68" s="72"/>
      <c r="GBF68" s="72"/>
      <c r="GBG68" s="72"/>
      <c r="GBH68" s="72"/>
      <c r="GBI68" s="72"/>
      <c r="GBJ68" s="72"/>
      <c r="GBK68" s="72"/>
      <c r="GBL68" s="72"/>
      <c r="GBM68" s="72"/>
      <c r="GBN68" s="72"/>
      <c r="GBO68" s="72"/>
      <c r="GBP68" s="72"/>
      <c r="GBQ68" s="72"/>
      <c r="GBR68" s="72"/>
      <c r="GBS68" s="72"/>
      <c r="GBT68" s="72"/>
      <c r="GBU68" s="72"/>
      <c r="GBV68" s="72"/>
      <c r="GBW68" s="72"/>
      <c r="GBX68" s="72"/>
      <c r="GBY68" s="72"/>
      <c r="GBZ68" s="72"/>
      <c r="GCA68" s="72"/>
      <c r="GCB68" s="72"/>
      <c r="GCC68" s="72"/>
      <c r="GCD68" s="72"/>
      <c r="GCE68" s="72"/>
      <c r="GCF68" s="72"/>
      <c r="GCG68" s="72"/>
      <c r="GCH68" s="72"/>
      <c r="GCI68" s="72"/>
      <c r="GCJ68" s="72"/>
      <c r="GCK68" s="72"/>
      <c r="GCL68" s="72"/>
      <c r="GCM68" s="72"/>
      <c r="GCN68" s="72"/>
      <c r="GCO68" s="72"/>
      <c r="GCP68" s="72"/>
      <c r="GCQ68" s="72"/>
      <c r="GCR68" s="72"/>
      <c r="GCS68" s="72"/>
      <c r="GCT68" s="72"/>
      <c r="GCU68" s="72"/>
      <c r="GCV68" s="72"/>
      <c r="GCW68" s="72"/>
      <c r="GCX68" s="72"/>
      <c r="GCY68" s="72"/>
      <c r="GCZ68" s="72"/>
      <c r="GDA68" s="72"/>
      <c r="GDB68" s="72"/>
      <c r="GDC68" s="72"/>
      <c r="GDD68" s="72"/>
      <c r="GDE68" s="72"/>
      <c r="GDF68" s="72"/>
      <c r="GDG68" s="72"/>
      <c r="GDH68" s="72"/>
      <c r="GDI68" s="72"/>
      <c r="GDJ68" s="72"/>
      <c r="GDK68" s="72"/>
      <c r="GDL68" s="72"/>
      <c r="GDM68" s="72"/>
      <c r="GDN68" s="72"/>
      <c r="GDO68" s="72"/>
      <c r="GDP68" s="72"/>
      <c r="GDQ68" s="72"/>
      <c r="GDR68" s="72"/>
      <c r="GDS68" s="72"/>
      <c r="GDT68" s="72"/>
      <c r="GDU68" s="72"/>
      <c r="GDV68" s="72"/>
      <c r="GDW68" s="72"/>
      <c r="GDX68" s="72"/>
      <c r="GDY68" s="72"/>
      <c r="GDZ68" s="72"/>
      <c r="GEA68" s="72"/>
      <c r="GEB68" s="72"/>
      <c r="GEC68" s="72"/>
      <c r="GED68" s="72"/>
      <c r="GEE68" s="72"/>
      <c r="GEF68" s="72"/>
      <c r="GEG68" s="72"/>
      <c r="GEH68" s="72"/>
      <c r="GEI68" s="72"/>
      <c r="GEJ68" s="72"/>
      <c r="GEK68" s="72"/>
      <c r="GEL68" s="72"/>
      <c r="GEM68" s="72"/>
      <c r="GEN68" s="72"/>
      <c r="GEO68" s="72"/>
      <c r="GEP68" s="72"/>
      <c r="GEQ68" s="72"/>
      <c r="GER68" s="72"/>
      <c r="GES68" s="72"/>
      <c r="GET68" s="72"/>
      <c r="GEU68" s="72"/>
      <c r="GEV68" s="72"/>
      <c r="GEW68" s="72"/>
      <c r="GEX68" s="72"/>
      <c r="GEY68" s="72"/>
      <c r="GEZ68" s="72"/>
      <c r="GFA68" s="72"/>
      <c r="GFB68" s="72"/>
      <c r="GFC68" s="72"/>
      <c r="GFD68" s="72"/>
      <c r="GFE68" s="72"/>
      <c r="GFF68" s="72"/>
      <c r="GFG68" s="72"/>
      <c r="GFH68" s="72"/>
      <c r="GFI68" s="72"/>
      <c r="GFJ68" s="72"/>
      <c r="GFK68" s="72"/>
      <c r="GFL68" s="72"/>
      <c r="GFM68" s="72"/>
      <c r="GFN68" s="72"/>
      <c r="GFO68" s="72"/>
      <c r="GFP68" s="72"/>
      <c r="GFQ68" s="72"/>
      <c r="GFR68" s="72"/>
      <c r="GFS68" s="72"/>
      <c r="GFT68" s="72"/>
      <c r="GFU68" s="72"/>
      <c r="GFV68" s="72"/>
      <c r="GFW68" s="72"/>
      <c r="GFX68" s="72"/>
      <c r="GFY68" s="72"/>
      <c r="GFZ68" s="72"/>
      <c r="GGA68" s="72"/>
      <c r="GGB68" s="72"/>
      <c r="GGC68" s="72"/>
      <c r="GGD68" s="72"/>
      <c r="GGE68" s="72"/>
      <c r="GGF68" s="72"/>
      <c r="GGG68" s="72"/>
      <c r="GGH68" s="72"/>
      <c r="GGI68" s="72"/>
      <c r="GGJ68" s="72"/>
      <c r="GGK68" s="72"/>
      <c r="GGL68" s="72"/>
      <c r="GGM68" s="72"/>
      <c r="GGN68" s="72"/>
      <c r="GGO68" s="72"/>
      <c r="GGP68" s="72"/>
      <c r="GGQ68" s="72"/>
      <c r="GGR68" s="72"/>
      <c r="GGS68" s="72"/>
      <c r="GGT68" s="72"/>
      <c r="GGU68" s="72"/>
      <c r="GGV68" s="72"/>
      <c r="GGW68" s="72"/>
      <c r="GGX68" s="72"/>
      <c r="GGY68" s="72"/>
      <c r="GGZ68" s="72"/>
      <c r="GHA68" s="72"/>
      <c r="GHB68" s="72"/>
      <c r="GHC68" s="72"/>
      <c r="GHD68" s="72"/>
      <c r="GHE68" s="72"/>
      <c r="GHF68" s="72"/>
      <c r="GHG68" s="72"/>
      <c r="GHH68" s="72"/>
      <c r="GHI68" s="72"/>
      <c r="GHJ68" s="72"/>
      <c r="GHK68" s="72"/>
      <c r="GHL68" s="72"/>
      <c r="GHM68" s="72"/>
      <c r="GHN68" s="72"/>
      <c r="GHO68" s="72"/>
      <c r="GHP68" s="72"/>
      <c r="GHQ68" s="72"/>
      <c r="GHR68" s="72"/>
      <c r="GHS68" s="72"/>
      <c r="GHT68" s="72"/>
      <c r="GHU68" s="72"/>
      <c r="GHV68" s="72"/>
      <c r="GHW68" s="72"/>
      <c r="GHX68" s="72"/>
      <c r="GHY68" s="72"/>
      <c r="GHZ68" s="72"/>
      <c r="GIA68" s="72"/>
      <c r="GIB68" s="72"/>
      <c r="GIC68" s="72"/>
      <c r="GID68" s="72"/>
      <c r="GIE68" s="72"/>
      <c r="GIF68" s="72"/>
      <c r="GIG68" s="72"/>
      <c r="GIH68" s="72"/>
      <c r="GII68" s="72"/>
      <c r="GIJ68" s="72"/>
      <c r="GIK68" s="72"/>
      <c r="GIL68" s="72"/>
      <c r="GIM68" s="72"/>
      <c r="GIN68" s="72"/>
      <c r="GIO68" s="72"/>
      <c r="GIP68" s="72"/>
      <c r="GIQ68" s="72"/>
      <c r="GIR68" s="72"/>
      <c r="GIS68" s="72"/>
      <c r="GIT68" s="72"/>
      <c r="GIU68" s="72"/>
      <c r="GIV68" s="72"/>
      <c r="GIW68" s="72"/>
      <c r="GIX68" s="72"/>
      <c r="GIY68" s="72"/>
      <c r="GIZ68" s="72"/>
      <c r="GJA68" s="72"/>
      <c r="GJB68" s="72"/>
      <c r="GJC68" s="72"/>
      <c r="GJD68" s="72"/>
      <c r="GJE68" s="72"/>
      <c r="GJF68" s="72"/>
      <c r="GJG68" s="72"/>
      <c r="GJH68" s="72"/>
      <c r="GJI68" s="72"/>
      <c r="GJJ68" s="72"/>
      <c r="GJK68" s="72"/>
      <c r="GJL68" s="72"/>
      <c r="GJM68" s="72"/>
      <c r="GJN68" s="72"/>
      <c r="GJO68" s="72"/>
      <c r="GJP68" s="72"/>
      <c r="GJQ68" s="72"/>
      <c r="GJR68" s="72"/>
      <c r="GJS68" s="72"/>
      <c r="GJT68" s="72"/>
      <c r="GJU68" s="72"/>
      <c r="GJV68" s="72"/>
      <c r="GJW68" s="72"/>
      <c r="GJX68" s="72"/>
      <c r="GJY68" s="72"/>
      <c r="GJZ68" s="72"/>
      <c r="GKA68" s="72"/>
      <c r="GKB68" s="72"/>
      <c r="GKC68" s="72"/>
      <c r="GKD68" s="72"/>
      <c r="GKE68" s="72"/>
      <c r="GKF68" s="72"/>
      <c r="GKG68" s="72"/>
      <c r="GKH68" s="72"/>
      <c r="GKI68" s="72"/>
      <c r="GKJ68" s="72"/>
      <c r="GKK68" s="72"/>
      <c r="GKL68" s="72"/>
      <c r="GKM68" s="72"/>
      <c r="GKN68" s="72"/>
      <c r="GKO68" s="72"/>
      <c r="GKP68" s="72"/>
      <c r="GKQ68" s="72"/>
      <c r="GKR68" s="72"/>
      <c r="GKS68" s="72"/>
      <c r="GKT68" s="72"/>
      <c r="GKU68" s="72"/>
      <c r="GKV68" s="72"/>
      <c r="GKW68" s="72"/>
      <c r="GKX68" s="72"/>
      <c r="GKY68" s="72"/>
      <c r="GKZ68" s="72"/>
      <c r="GLA68" s="72"/>
      <c r="GLB68" s="72"/>
      <c r="GLC68" s="72"/>
      <c r="GLD68" s="72"/>
      <c r="GLE68" s="72"/>
      <c r="GLF68" s="72"/>
      <c r="GLG68" s="72"/>
      <c r="GLH68" s="72"/>
      <c r="GLI68" s="72"/>
      <c r="GLJ68" s="72"/>
      <c r="GLK68" s="72"/>
      <c r="GLL68" s="72"/>
      <c r="GLM68" s="72"/>
      <c r="GLN68" s="72"/>
      <c r="GLO68" s="72"/>
      <c r="GLP68" s="72"/>
      <c r="GLQ68" s="72"/>
      <c r="GLR68" s="72"/>
      <c r="GLS68" s="72"/>
      <c r="GLT68" s="72"/>
      <c r="GLU68" s="72"/>
      <c r="GLV68" s="72"/>
      <c r="GLW68" s="72"/>
      <c r="GLX68" s="72"/>
      <c r="GLY68" s="72"/>
      <c r="GLZ68" s="72"/>
      <c r="GMA68" s="72"/>
      <c r="GMB68" s="72"/>
      <c r="GMC68" s="72"/>
      <c r="GMD68" s="72"/>
      <c r="GME68" s="72"/>
      <c r="GMF68" s="72"/>
      <c r="GMG68" s="72"/>
      <c r="GMH68" s="72"/>
      <c r="GMI68" s="72"/>
      <c r="GMJ68" s="72"/>
      <c r="GMK68" s="72"/>
      <c r="GML68" s="72"/>
      <c r="GMM68" s="72"/>
      <c r="GMN68" s="72"/>
      <c r="GMO68" s="72"/>
      <c r="GMP68" s="72"/>
      <c r="GMQ68" s="72"/>
      <c r="GMR68" s="72"/>
      <c r="GMS68" s="72"/>
      <c r="GMT68" s="72"/>
      <c r="GMU68" s="72"/>
      <c r="GMV68" s="72"/>
      <c r="GMW68" s="72"/>
      <c r="GMX68" s="72"/>
      <c r="GMY68" s="72"/>
      <c r="GMZ68" s="72"/>
      <c r="GNA68" s="72"/>
      <c r="GNB68" s="72"/>
      <c r="GNC68" s="72"/>
      <c r="GND68" s="72"/>
      <c r="GNE68" s="72"/>
      <c r="GNF68" s="72"/>
      <c r="GNG68" s="72"/>
      <c r="GNH68" s="72"/>
      <c r="GNI68" s="72"/>
      <c r="GNJ68" s="72"/>
      <c r="GNK68" s="72"/>
      <c r="GNL68" s="72"/>
      <c r="GNM68" s="72"/>
      <c r="GNN68" s="72"/>
      <c r="GNO68" s="72"/>
      <c r="GNP68" s="72"/>
      <c r="GNQ68" s="72"/>
      <c r="GNR68" s="72"/>
      <c r="GNS68" s="72"/>
      <c r="GNT68" s="72"/>
      <c r="GNU68" s="72"/>
      <c r="GNV68" s="72"/>
      <c r="GNW68" s="72"/>
      <c r="GNX68" s="72"/>
      <c r="GNY68" s="72"/>
      <c r="GNZ68" s="72"/>
      <c r="GOA68" s="72"/>
      <c r="GOB68" s="72"/>
      <c r="GOC68" s="72"/>
      <c r="GOD68" s="72"/>
      <c r="GOE68" s="72"/>
      <c r="GOF68" s="72"/>
      <c r="GOG68" s="72"/>
      <c r="GOH68" s="72"/>
      <c r="GOI68" s="72"/>
      <c r="GOJ68" s="72"/>
      <c r="GOK68" s="72"/>
      <c r="GOL68" s="72"/>
      <c r="GOM68" s="72"/>
      <c r="GON68" s="72"/>
      <c r="GOO68" s="72"/>
      <c r="GOP68" s="72"/>
      <c r="GOQ68" s="72"/>
      <c r="GOR68" s="72"/>
      <c r="GOS68" s="72"/>
      <c r="GOT68" s="72"/>
      <c r="GOU68" s="72"/>
      <c r="GOV68" s="72"/>
      <c r="GOW68" s="72"/>
      <c r="GOX68" s="72"/>
      <c r="GOY68" s="72"/>
      <c r="GOZ68" s="72"/>
      <c r="GPA68" s="72"/>
      <c r="GPB68" s="72"/>
      <c r="GPC68" s="72"/>
      <c r="GPD68" s="72"/>
      <c r="GPE68" s="72"/>
      <c r="GPF68" s="72"/>
      <c r="GPG68" s="72"/>
      <c r="GPH68" s="72"/>
      <c r="GPI68" s="72"/>
      <c r="GPJ68" s="72"/>
      <c r="GPK68" s="72"/>
      <c r="GPL68" s="72"/>
      <c r="GPM68" s="72"/>
      <c r="GPN68" s="72"/>
      <c r="GPO68" s="72"/>
      <c r="GPP68" s="72"/>
      <c r="GPQ68" s="72"/>
      <c r="GPR68" s="72"/>
      <c r="GPS68" s="72"/>
      <c r="GPT68" s="72"/>
      <c r="GPU68" s="72"/>
      <c r="GPV68" s="72"/>
      <c r="GPW68" s="72"/>
      <c r="GPX68" s="72"/>
      <c r="GPY68" s="72"/>
      <c r="GPZ68" s="72"/>
      <c r="GQA68" s="72"/>
      <c r="GQB68" s="72"/>
      <c r="GQC68" s="72"/>
      <c r="GQD68" s="72"/>
      <c r="GQE68" s="72"/>
      <c r="GQF68" s="72"/>
      <c r="GQG68" s="72"/>
      <c r="GQH68" s="72"/>
      <c r="GQI68" s="72"/>
      <c r="GQJ68" s="72"/>
      <c r="GQK68" s="72"/>
      <c r="GQL68" s="72"/>
      <c r="GQM68" s="72"/>
      <c r="GQN68" s="72"/>
      <c r="GQO68" s="72"/>
      <c r="GQP68" s="72"/>
      <c r="GQQ68" s="72"/>
      <c r="GQR68" s="72"/>
      <c r="GQS68" s="72"/>
      <c r="GQT68" s="72"/>
      <c r="GQU68" s="72"/>
      <c r="GQV68" s="72"/>
      <c r="GQW68" s="72"/>
      <c r="GQX68" s="72"/>
      <c r="GQY68" s="72"/>
      <c r="GQZ68" s="72"/>
      <c r="GRA68" s="72"/>
      <c r="GRB68" s="72"/>
      <c r="GRC68" s="72"/>
      <c r="GRD68" s="72"/>
      <c r="GRE68" s="72"/>
      <c r="GRF68" s="72"/>
      <c r="GRG68" s="72"/>
      <c r="GRH68" s="72"/>
      <c r="GRI68" s="72"/>
      <c r="GRJ68" s="72"/>
      <c r="GRK68" s="72"/>
      <c r="GRL68" s="72"/>
      <c r="GRM68" s="72"/>
      <c r="GRN68" s="72"/>
      <c r="GRO68" s="72"/>
      <c r="GRP68" s="72"/>
      <c r="GRQ68" s="72"/>
      <c r="GRR68" s="72"/>
      <c r="GRS68" s="72"/>
      <c r="GRT68" s="72"/>
      <c r="GRU68" s="72"/>
      <c r="GRV68" s="72"/>
      <c r="GRW68" s="72"/>
      <c r="GRX68" s="72"/>
      <c r="GRY68" s="72"/>
      <c r="GRZ68" s="72"/>
      <c r="GSA68" s="72"/>
      <c r="GSB68" s="72"/>
      <c r="GSC68" s="72"/>
      <c r="GSD68" s="72"/>
      <c r="GSE68" s="72"/>
      <c r="GSF68" s="72"/>
      <c r="GSG68" s="72"/>
      <c r="GSH68" s="72"/>
      <c r="GSI68" s="72"/>
      <c r="GSJ68" s="72"/>
      <c r="GSK68" s="72"/>
      <c r="GSL68" s="72"/>
      <c r="GSM68" s="72"/>
      <c r="GSN68" s="72"/>
      <c r="GSO68" s="72"/>
      <c r="GSP68" s="72"/>
      <c r="GSQ68" s="72"/>
      <c r="GSR68" s="72"/>
      <c r="GSS68" s="72"/>
      <c r="GST68" s="72"/>
      <c r="GSU68" s="72"/>
      <c r="GSV68" s="72"/>
      <c r="GSW68" s="72"/>
      <c r="GSX68" s="72"/>
      <c r="GSY68" s="72"/>
      <c r="GSZ68" s="72"/>
      <c r="GTA68" s="72"/>
      <c r="GTB68" s="72"/>
      <c r="GTC68" s="72"/>
      <c r="GTD68" s="72"/>
      <c r="GTE68" s="72"/>
      <c r="GTF68" s="72"/>
      <c r="GTG68" s="72"/>
      <c r="GTH68" s="72"/>
      <c r="GTI68" s="72"/>
      <c r="GTJ68" s="72"/>
      <c r="GTK68" s="72"/>
      <c r="GTL68" s="72"/>
      <c r="GTM68" s="72"/>
      <c r="GTN68" s="72"/>
      <c r="GTO68" s="72"/>
      <c r="GTP68" s="72"/>
      <c r="GTQ68" s="72"/>
      <c r="GTR68" s="72"/>
      <c r="GTS68" s="72"/>
      <c r="GTT68" s="72"/>
      <c r="GTU68" s="72"/>
      <c r="GTV68" s="72"/>
      <c r="GTW68" s="72"/>
      <c r="GTX68" s="72"/>
      <c r="GTY68" s="72"/>
      <c r="GTZ68" s="72"/>
      <c r="GUA68" s="72"/>
      <c r="GUB68" s="72"/>
      <c r="GUC68" s="72"/>
      <c r="GUD68" s="72"/>
      <c r="GUE68" s="72"/>
      <c r="GUF68" s="72"/>
      <c r="GUG68" s="72"/>
      <c r="GUH68" s="72"/>
      <c r="GUI68" s="72"/>
      <c r="GUJ68" s="72"/>
      <c r="GUK68" s="72"/>
      <c r="GUL68" s="72"/>
      <c r="GUM68" s="72"/>
      <c r="GUN68" s="72"/>
      <c r="GUO68" s="72"/>
      <c r="GUP68" s="72"/>
      <c r="GUQ68" s="72"/>
      <c r="GUR68" s="72"/>
      <c r="GUS68" s="72"/>
      <c r="GUT68" s="72"/>
      <c r="GUU68" s="72"/>
      <c r="GUV68" s="72"/>
      <c r="GUW68" s="72"/>
      <c r="GUX68" s="72"/>
      <c r="GUY68" s="72"/>
      <c r="GUZ68" s="72"/>
      <c r="GVA68" s="72"/>
      <c r="GVB68" s="72"/>
      <c r="GVC68" s="72"/>
      <c r="GVD68" s="72"/>
      <c r="GVE68" s="72"/>
      <c r="GVF68" s="72"/>
      <c r="GVG68" s="72"/>
      <c r="GVH68" s="72"/>
      <c r="GVI68" s="72"/>
      <c r="GVJ68" s="72"/>
      <c r="GVK68" s="72"/>
      <c r="GVL68" s="72"/>
      <c r="GVM68" s="72"/>
      <c r="GVN68" s="72"/>
      <c r="GVO68" s="72"/>
      <c r="GVP68" s="72"/>
      <c r="GVQ68" s="72"/>
      <c r="GVR68" s="72"/>
      <c r="GVS68" s="72"/>
      <c r="GVT68" s="72"/>
      <c r="GVU68" s="72"/>
      <c r="GVV68" s="72"/>
      <c r="GVW68" s="72"/>
      <c r="GVX68" s="72"/>
      <c r="GVY68" s="72"/>
      <c r="GVZ68" s="72"/>
      <c r="GWA68" s="72"/>
      <c r="GWB68" s="72"/>
      <c r="GWC68" s="72"/>
      <c r="GWD68" s="72"/>
      <c r="GWE68" s="72"/>
      <c r="GWF68" s="72"/>
      <c r="GWG68" s="72"/>
      <c r="GWH68" s="72"/>
      <c r="GWI68" s="72"/>
      <c r="GWJ68" s="72"/>
      <c r="GWK68" s="72"/>
      <c r="GWL68" s="72"/>
      <c r="GWM68" s="72"/>
      <c r="GWN68" s="72"/>
      <c r="GWO68" s="72"/>
      <c r="GWP68" s="72"/>
      <c r="GWQ68" s="72"/>
      <c r="GWR68" s="72"/>
      <c r="GWS68" s="72"/>
      <c r="GWT68" s="72"/>
      <c r="GWU68" s="72"/>
      <c r="GWV68" s="72"/>
      <c r="GWW68" s="72"/>
      <c r="GWX68" s="72"/>
      <c r="GWY68" s="72"/>
      <c r="GWZ68" s="72"/>
      <c r="GXA68" s="72"/>
      <c r="GXB68" s="72"/>
      <c r="GXC68" s="72"/>
      <c r="GXD68" s="72"/>
      <c r="GXE68" s="72"/>
      <c r="GXF68" s="72"/>
      <c r="GXG68" s="72"/>
      <c r="GXH68" s="72"/>
      <c r="GXI68" s="72"/>
      <c r="GXJ68" s="72"/>
      <c r="GXK68" s="72"/>
      <c r="GXL68" s="72"/>
      <c r="GXM68" s="72"/>
      <c r="GXN68" s="72"/>
      <c r="GXO68" s="72"/>
      <c r="GXP68" s="72"/>
      <c r="GXQ68" s="72"/>
      <c r="GXR68" s="72"/>
      <c r="GXS68" s="72"/>
      <c r="GXT68" s="72"/>
      <c r="GXU68" s="72"/>
      <c r="GXV68" s="72"/>
      <c r="GXW68" s="72"/>
      <c r="GXX68" s="72"/>
      <c r="GXY68" s="72"/>
      <c r="GXZ68" s="72"/>
      <c r="GYA68" s="72"/>
      <c r="GYB68" s="72"/>
      <c r="GYC68" s="72"/>
      <c r="GYD68" s="72"/>
      <c r="GYE68" s="72"/>
      <c r="GYF68" s="72"/>
      <c r="GYG68" s="72"/>
      <c r="GYH68" s="72"/>
      <c r="GYI68" s="72"/>
      <c r="GYJ68" s="72"/>
      <c r="GYK68" s="72"/>
      <c r="GYL68" s="72"/>
      <c r="GYM68" s="72"/>
      <c r="GYN68" s="72"/>
      <c r="GYO68" s="72"/>
      <c r="GYP68" s="72"/>
      <c r="GYQ68" s="72"/>
      <c r="GYR68" s="72"/>
      <c r="GYS68" s="72"/>
      <c r="GYT68" s="72"/>
      <c r="GYU68" s="72"/>
      <c r="GYV68" s="72"/>
      <c r="GYW68" s="72"/>
      <c r="GYX68" s="72"/>
      <c r="GYY68" s="72"/>
      <c r="GYZ68" s="72"/>
      <c r="GZA68" s="72"/>
      <c r="GZB68" s="72"/>
      <c r="GZC68" s="72"/>
      <c r="GZD68" s="72"/>
      <c r="GZE68" s="72"/>
      <c r="GZF68" s="72"/>
      <c r="GZG68" s="72"/>
      <c r="GZH68" s="72"/>
      <c r="GZI68" s="72"/>
      <c r="GZJ68" s="72"/>
      <c r="GZK68" s="72"/>
      <c r="GZL68" s="72"/>
      <c r="GZM68" s="72"/>
      <c r="GZN68" s="72"/>
      <c r="GZO68" s="72"/>
      <c r="GZP68" s="72"/>
      <c r="GZQ68" s="72"/>
      <c r="GZR68" s="72"/>
      <c r="GZS68" s="72"/>
      <c r="GZT68" s="72"/>
      <c r="GZU68" s="72"/>
      <c r="GZV68" s="72"/>
      <c r="GZW68" s="72"/>
      <c r="GZX68" s="72"/>
      <c r="GZY68" s="72"/>
      <c r="GZZ68" s="72"/>
      <c r="HAA68" s="72"/>
      <c r="HAB68" s="72"/>
      <c r="HAC68" s="72"/>
      <c r="HAD68" s="72"/>
      <c r="HAE68" s="72"/>
      <c r="HAF68" s="72"/>
      <c r="HAG68" s="72"/>
      <c r="HAH68" s="72"/>
      <c r="HAI68" s="72"/>
      <c r="HAJ68" s="72"/>
      <c r="HAK68" s="72"/>
      <c r="HAL68" s="72"/>
      <c r="HAM68" s="72"/>
      <c r="HAN68" s="72"/>
      <c r="HAO68" s="72"/>
      <c r="HAP68" s="72"/>
      <c r="HAQ68" s="72"/>
      <c r="HAR68" s="72"/>
      <c r="HAS68" s="72"/>
      <c r="HAT68" s="72"/>
      <c r="HAU68" s="72"/>
      <c r="HAV68" s="72"/>
      <c r="HAW68" s="72"/>
      <c r="HAX68" s="72"/>
      <c r="HAY68" s="72"/>
      <c r="HAZ68" s="72"/>
      <c r="HBA68" s="72"/>
      <c r="HBB68" s="72"/>
      <c r="HBC68" s="72"/>
      <c r="HBD68" s="72"/>
      <c r="HBE68" s="72"/>
      <c r="HBF68" s="72"/>
      <c r="HBG68" s="72"/>
      <c r="HBH68" s="72"/>
      <c r="HBI68" s="72"/>
      <c r="HBJ68" s="72"/>
      <c r="HBK68" s="72"/>
      <c r="HBL68" s="72"/>
      <c r="HBM68" s="72"/>
      <c r="HBN68" s="72"/>
      <c r="HBO68" s="72"/>
      <c r="HBP68" s="72"/>
      <c r="HBQ68" s="72"/>
      <c r="HBR68" s="72"/>
      <c r="HBS68" s="72"/>
      <c r="HBT68" s="72"/>
      <c r="HBU68" s="72"/>
      <c r="HBV68" s="72"/>
      <c r="HBW68" s="72"/>
      <c r="HBX68" s="72"/>
      <c r="HBY68" s="72"/>
      <c r="HBZ68" s="72"/>
      <c r="HCA68" s="72"/>
      <c r="HCB68" s="72"/>
      <c r="HCC68" s="72"/>
      <c r="HCD68" s="72"/>
      <c r="HCE68" s="72"/>
      <c r="HCF68" s="72"/>
      <c r="HCG68" s="72"/>
      <c r="HCH68" s="72"/>
      <c r="HCI68" s="72"/>
      <c r="HCJ68" s="72"/>
      <c r="HCK68" s="72"/>
      <c r="HCL68" s="72"/>
      <c r="HCM68" s="72"/>
      <c r="HCN68" s="72"/>
      <c r="HCO68" s="72"/>
      <c r="HCP68" s="72"/>
      <c r="HCQ68" s="72"/>
      <c r="HCR68" s="72"/>
      <c r="HCS68" s="72"/>
      <c r="HCT68" s="72"/>
      <c r="HCU68" s="72"/>
      <c r="HCV68" s="72"/>
      <c r="HCW68" s="72"/>
      <c r="HCX68" s="72"/>
      <c r="HCY68" s="72"/>
      <c r="HCZ68" s="72"/>
      <c r="HDA68" s="72"/>
      <c r="HDB68" s="72"/>
      <c r="HDC68" s="72"/>
      <c r="HDD68" s="72"/>
      <c r="HDE68" s="72"/>
      <c r="HDF68" s="72"/>
      <c r="HDG68" s="72"/>
      <c r="HDH68" s="72"/>
      <c r="HDI68" s="72"/>
      <c r="HDJ68" s="72"/>
      <c r="HDK68" s="72"/>
      <c r="HDL68" s="72"/>
      <c r="HDM68" s="72"/>
      <c r="HDN68" s="72"/>
      <c r="HDO68" s="72"/>
      <c r="HDP68" s="72"/>
      <c r="HDQ68" s="72"/>
      <c r="HDR68" s="72"/>
      <c r="HDS68" s="72"/>
      <c r="HDT68" s="72"/>
      <c r="HDU68" s="72"/>
      <c r="HDV68" s="72"/>
      <c r="HDW68" s="72"/>
      <c r="HDX68" s="72"/>
      <c r="HDY68" s="72"/>
      <c r="HDZ68" s="72"/>
      <c r="HEA68" s="72"/>
      <c r="HEB68" s="72"/>
      <c r="HEC68" s="72"/>
      <c r="HED68" s="72"/>
      <c r="HEE68" s="72"/>
      <c r="HEF68" s="72"/>
      <c r="HEG68" s="72"/>
      <c r="HEH68" s="72"/>
      <c r="HEI68" s="72"/>
      <c r="HEJ68" s="72"/>
      <c r="HEK68" s="72"/>
      <c r="HEL68" s="72"/>
      <c r="HEM68" s="72"/>
      <c r="HEN68" s="72"/>
      <c r="HEO68" s="72"/>
      <c r="HEP68" s="72"/>
      <c r="HEQ68" s="72"/>
      <c r="HER68" s="72"/>
      <c r="HES68" s="72"/>
      <c r="HET68" s="72"/>
      <c r="HEU68" s="72"/>
      <c r="HEV68" s="72"/>
      <c r="HEW68" s="72"/>
      <c r="HEX68" s="72"/>
      <c r="HEY68" s="72"/>
      <c r="HEZ68" s="72"/>
      <c r="HFA68" s="72"/>
      <c r="HFB68" s="72"/>
      <c r="HFC68" s="72"/>
      <c r="HFD68" s="72"/>
      <c r="HFE68" s="72"/>
      <c r="HFF68" s="72"/>
      <c r="HFG68" s="72"/>
      <c r="HFH68" s="72"/>
      <c r="HFI68" s="72"/>
      <c r="HFJ68" s="72"/>
      <c r="HFK68" s="72"/>
      <c r="HFL68" s="72"/>
      <c r="HFM68" s="72"/>
      <c r="HFN68" s="72"/>
      <c r="HFO68" s="72"/>
      <c r="HFP68" s="72"/>
      <c r="HFQ68" s="72"/>
      <c r="HFR68" s="72"/>
      <c r="HFS68" s="72"/>
      <c r="HFT68" s="72"/>
      <c r="HFU68" s="72"/>
      <c r="HFV68" s="72"/>
      <c r="HFW68" s="72"/>
      <c r="HFX68" s="72"/>
      <c r="HFY68" s="72"/>
      <c r="HFZ68" s="72"/>
      <c r="HGA68" s="72"/>
      <c r="HGB68" s="72"/>
      <c r="HGC68" s="72"/>
      <c r="HGD68" s="72"/>
      <c r="HGE68" s="72"/>
      <c r="HGF68" s="72"/>
      <c r="HGG68" s="72"/>
      <c r="HGH68" s="72"/>
      <c r="HGI68" s="72"/>
      <c r="HGJ68" s="72"/>
      <c r="HGK68" s="72"/>
      <c r="HGL68" s="72"/>
      <c r="HGM68" s="72"/>
      <c r="HGN68" s="72"/>
      <c r="HGO68" s="72"/>
      <c r="HGP68" s="72"/>
      <c r="HGQ68" s="72"/>
      <c r="HGR68" s="72"/>
      <c r="HGS68" s="72"/>
      <c r="HGT68" s="72"/>
      <c r="HGU68" s="72"/>
      <c r="HGV68" s="72"/>
      <c r="HGW68" s="72"/>
      <c r="HGX68" s="72"/>
      <c r="HGY68" s="72"/>
      <c r="HGZ68" s="72"/>
      <c r="HHA68" s="72"/>
      <c r="HHB68" s="72"/>
      <c r="HHC68" s="72"/>
      <c r="HHD68" s="72"/>
      <c r="HHE68" s="72"/>
      <c r="HHF68" s="72"/>
      <c r="HHG68" s="72"/>
      <c r="HHH68" s="72"/>
      <c r="HHI68" s="72"/>
      <c r="HHJ68" s="72"/>
      <c r="HHK68" s="72"/>
      <c r="HHL68" s="72"/>
      <c r="HHM68" s="72"/>
      <c r="HHN68" s="72"/>
      <c r="HHO68" s="72"/>
      <c r="HHP68" s="72"/>
      <c r="HHQ68" s="72"/>
      <c r="HHR68" s="72"/>
      <c r="HHS68" s="72"/>
      <c r="HHT68" s="72"/>
      <c r="HHU68" s="72"/>
      <c r="HHV68" s="72"/>
      <c r="HHW68" s="72"/>
      <c r="HHX68" s="72"/>
      <c r="HHY68" s="72"/>
      <c r="HHZ68" s="72"/>
      <c r="HIA68" s="72"/>
      <c r="HIB68" s="72"/>
      <c r="HIC68" s="72"/>
      <c r="HID68" s="72"/>
      <c r="HIE68" s="72"/>
      <c r="HIF68" s="72"/>
      <c r="HIG68" s="72"/>
      <c r="HIH68" s="72"/>
      <c r="HII68" s="72"/>
      <c r="HIJ68" s="72"/>
      <c r="HIK68" s="72"/>
      <c r="HIL68" s="72"/>
      <c r="HIM68" s="72"/>
      <c r="HIN68" s="72"/>
      <c r="HIO68" s="72"/>
      <c r="HIP68" s="72"/>
      <c r="HIQ68" s="72"/>
      <c r="HIR68" s="72"/>
      <c r="HIS68" s="72"/>
      <c r="HIT68" s="72"/>
      <c r="HIU68" s="72"/>
      <c r="HIV68" s="72"/>
      <c r="HIW68" s="72"/>
      <c r="HIX68" s="72"/>
      <c r="HIY68" s="72"/>
      <c r="HIZ68" s="72"/>
      <c r="HJA68" s="72"/>
      <c r="HJB68" s="72"/>
      <c r="HJC68" s="72"/>
      <c r="HJD68" s="72"/>
      <c r="HJE68" s="72"/>
      <c r="HJF68" s="72"/>
      <c r="HJG68" s="72"/>
      <c r="HJH68" s="72"/>
      <c r="HJI68" s="72"/>
      <c r="HJJ68" s="72"/>
      <c r="HJK68" s="72"/>
      <c r="HJL68" s="72"/>
      <c r="HJM68" s="72"/>
      <c r="HJN68" s="72"/>
      <c r="HJO68" s="72"/>
      <c r="HJP68" s="72"/>
      <c r="HJQ68" s="72"/>
      <c r="HJR68" s="72"/>
      <c r="HJS68" s="72"/>
      <c r="HJT68" s="72"/>
      <c r="HJU68" s="72"/>
      <c r="HJV68" s="72"/>
      <c r="HJW68" s="72"/>
      <c r="HJX68" s="72"/>
      <c r="HJY68" s="72"/>
      <c r="HJZ68" s="72"/>
      <c r="HKA68" s="72"/>
      <c r="HKB68" s="72"/>
      <c r="HKC68" s="72"/>
      <c r="HKD68" s="72"/>
      <c r="HKE68" s="72"/>
      <c r="HKF68" s="72"/>
      <c r="HKG68" s="72"/>
      <c r="HKH68" s="72"/>
      <c r="HKI68" s="72"/>
      <c r="HKJ68" s="72"/>
      <c r="HKK68" s="72"/>
      <c r="HKL68" s="72"/>
      <c r="HKM68" s="72"/>
      <c r="HKN68" s="72"/>
      <c r="HKO68" s="72"/>
      <c r="HKP68" s="72"/>
      <c r="HKQ68" s="72"/>
      <c r="HKR68" s="72"/>
      <c r="HKS68" s="72"/>
      <c r="HKT68" s="72"/>
      <c r="HKU68" s="72"/>
      <c r="HKV68" s="72"/>
      <c r="HKW68" s="72"/>
      <c r="HKX68" s="72"/>
      <c r="HKY68" s="72"/>
      <c r="HKZ68" s="72"/>
      <c r="HLA68" s="72"/>
      <c r="HLB68" s="72"/>
      <c r="HLC68" s="72"/>
      <c r="HLD68" s="72"/>
      <c r="HLE68" s="72"/>
      <c r="HLF68" s="72"/>
      <c r="HLG68" s="72"/>
      <c r="HLH68" s="72"/>
      <c r="HLI68" s="72"/>
      <c r="HLJ68" s="72"/>
      <c r="HLK68" s="72"/>
      <c r="HLL68" s="72"/>
      <c r="HLM68" s="72"/>
      <c r="HLN68" s="72"/>
      <c r="HLO68" s="72"/>
      <c r="HLP68" s="72"/>
      <c r="HLQ68" s="72"/>
      <c r="HLR68" s="72"/>
      <c r="HLS68" s="72"/>
      <c r="HLT68" s="72"/>
      <c r="HLU68" s="72"/>
      <c r="HLV68" s="72"/>
      <c r="HLW68" s="72"/>
      <c r="HLX68" s="72"/>
      <c r="HLY68" s="72"/>
      <c r="HLZ68" s="72"/>
      <c r="HMA68" s="72"/>
      <c r="HMB68" s="72"/>
      <c r="HMC68" s="72"/>
      <c r="HMD68" s="72"/>
      <c r="HME68" s="72"/>
      <c r="HMF68" s="72"/>
      <c r="HMG68" s="72"/>
      <c r="HMH68" s="72"/>
      <c r="HMI68" s="72"/>
      <c r="HMJ68" s="72"/>
      <c r="HMK68" s="72"/>
      <c r="HML68" s="72"/>
      <c r="HMM68" s="72"/>
      <c r="HMN68" s="72"/>
      <c r="HMO68" s="72"/>
      <c r="HMP68" s="72"/>
      <c r="HMQ68" s="72"/>
      <c r="HMR68" s="72"/>
      <c r="HMS68" s="72"/>
      <c r="HMT68" s="72"/>
      <c r="HMU68" s="72"/>
      <c r="HMV68" s="72"/>
      <c r="HMW68" s="72"/>
      <c r="HMX68" s="72"/>
      <c r="HMY68" s="72"/>
      <c r="HMZ68" s="72"/>
      <c r="HNA68" s="72"/>
      <c r="HNB68" s="72"/>
      <c r="HNC68" s="72"/>
      <c r="HND68" s="72"/>
      <c r="HNE68" s="72"/>
      <c r="HNF68" s="72"/>
      <c r="HNG68" s="72"/>
      <c r="HNH68" s="72"/>
      <c r="HNI68" s="72"/>
      <c r="HNJ68" s="72"/>
      <c r="HNK68" s="72"/>
      <c r="HNL68" s="72"/>
      <c r="HNM68" s="72"/>
      <c r="HNN68" s="72"/>
      <c r="HNO68" s="72"/>
      <c r="HNP68" s="72"/>
      <c r="HNQ68" s="72"/>
      <c r="HNR68" s="72"/>
      <c r="HNS68" s="72"/>
      <c r="HNT68" s="72"/>
      <c r="HNU68" s="72"/>
      <c r="HNV68" s="72"/>
      <c r="HNW68" s="72"/>
      <c r="HNX68" s="72"/>
      <c r="HNY68" s="72"/>
      <c r="HNZ68" s="72"/>
      <c r="HOA68" s="72"/>
      <c r="HOB68" s="72"/>
      <c r="HOC68" s="72"/>
      <c r="HOD68" s="72"/>
      <c r="HOE68" s="72"/>
      <c r="HOF68" s="72"/>
      <c r="HOG68" s="72"/>
      <c r="HOH68" s="72"/>
      <c r="HOI68" s="72"/>
      <c r="HOJ68" s="72"/>
      <c r="HOK68" s="72"/>
      <c r="HOL68" s="72"/>
      <c r="HOM68" s="72"/>
      <c r="HON68" s="72"/>
      <c r="HOO68" s="72"/>
      <c r="HOP68" s="72"/>
      <c r="HOQ68" s="72"/>
      <c r="HOR68" s="72"/>
      <c r="HOS68" s="72"/>
      <c r="HOT68" s="72"/>
      <c r="HOU68" s="72"/>
      <c r="HOV68" s="72"/>
      <c r="HOW68" s="72"/>
      <c r="HOX68" s="72"/>
      <c r="HOY68" s="72"/>
      <c r="HOZ68" s="72"/>
      <c r="HPA68" s="72"/>
      <c r="HPB68" s="72"/>
      <c r="HPC68" s="72"/>
      <c r="HPD68" s="72"/>
      <c r="HPE68" s="72"/>
      <c r="HPF68" s="72"/>
      <c r="HPG68" s="72"/>
      <c r="HPH68" s="72"/>
      <c r="HPI68" s="72"/>
      <c r="HPJ68" s="72"/>
      <c r="HPK68" s="72"/>
      <c r="HPL68" s="72"/>
      <c r="HPM68" s="72"/>
      <c r="HPN68" s="72"/>
      <c r="HPO68" s="72"/>
      <c r="HPP68" s="72"/>
      <c r="HPQ68" s="72"/>
      <c r="HPR68" s="72"/>
      <c r="HPS68" s="72"/>
      <c r="HPT68" s="72"/>
      <c r="HPU68" s="72"/>
      <c r="HPV68" s="72"/>
      <c r="HPW68" s="72"/>
      <c r="HPX68" s="72"/>
      <c r="HPY68" s="72"/>
      <c r="HPZ68" s="72"/>
      <c r="HQA68" s="72"/>
      <c r="HQB68" s="72"/>
      <c r="HQC68" s="72"/>
      <c r="HQD68" s="72"/>
      <c r="HQE68" s="72"/>
      <c r="HQF68" s="72"/>
      <c r="HQG68" s="72"/>
      <c r="HQH68" s="72"/>
      <c r="HQI68" s="72"/>
      <c r="HQJ68" s="72"/>
      <c r="HQK68" s="72"/>
      <c r="HQL68" s="72"/>
      <c r="HQM68" s="72"/>
      <c r="HQN68" s="72"/>
      <c r="HQO68" s="72"/>
      <c r="HQP68" s="72"/>
      <c r="HQQ68" s="72"/>
      <c r="HQR68" s="72"/>
      <c r="HQS68" s="72"/>
      <c r="HQT68" s="72"/>
      <c r="HQU68" s="72"/>
      <c r="HQV68" s="72"/>
      <c r="HQW68" s="72"/>
      <c r="HQX68" s="72"/>
      <c r="HQY68" s="72"/>
      <c r="HQZ68" s="72"/>
      <c r="HRA68" s="72"/>
      <c r="HRB68" s="72"/>
      <c r="HRC68" s="72"/>
      <c r="HRD68" s="72"/>
      <c r="HRE68" s="72"/>
      <c r="HRF68" s="72"/>
      <c r="HRG68" s="72"/>
      <c r="HRH68" s="72"/>
      <c r="HRI68" s="72"/>
      <c r="HRJ68" s="72"/>
      <c r="HRK68" s="72"/>
      <c r="HRL68" s="72"/>
      <c r="HRM68" s="72"/>
      <c r="HRN68" s="72"/>
      <c r="HRO68" s="72"/>
      <c r="HRP68" s="72"/>
      <c r="HRQ68" s="72"/>
      <c r="HRR68" s="72"/>
      <c r="HRS68" s="72"/>
      <c r="HRT68" s="72"/>
      <c r="HRU68" s="72"/>
      <c r="HRV68" s="72"/>
      <c r="HRW68" s="72"/>
      <c r="HRX68" s="72"/>
      <c r="HRY68" s="72"/>
      <c r="HRZ68" s="72"/>
      <c r="HSA68" s="72"/>
      <c r="HSB68" s="72"/>
      <c r="HSC68" s="72"/>
      <c r="HSD68" s="72"/>
      <c r="HSE68" s="72"/>
      <c r="HSF68" s="72"/>
      <c r="HSG68" s="72"/>
      <c r="HSH68" s="72"/>
      <c r="HSI68" s="72"/>
      <c r="HSJ68" s="72"/>
      <c r="HSK68" s="72"/>
      <c r="HSL68" s="72"/>
      <c r="HSM68" s="72"/>
      <c r="HSN68" s="72"/>
      <c r="HSO68" s="72"/>
      <c r="HSP68" s="72"/>
      <c r="HSQ68" s="72"/>
      <c r="HSR68" s="72"/>
      <c r="HSS68" s="72"/>
      <c r="HST68" s="72"/>
      <c r="HSU68" s="72"/>
      <c r="HSV68" s="72"/>
      <c r="HSW68" s="72"/>
      <c r="HSX68" s="72"/>
      <c r="HSY68" s="72"/>
      <c r="HSZ68" s="72"/>
      <c r="HTA68" s="72"/>
      <c r="HTB68" s="72"/>
      <c r="HTC68" s="72"/>
      <c r="HTD68" s="72"/>
      <c r="HTE68" s="72"/>
      <c r="HTF68" s="72"/>
      <c r="HTG68" s="72"/>
      <c r="HTH68" s="72"/>
      <c r="HTI68" s="72"/>
      <c r="HTJ68" s="72"/>
      <c r="HTK68" s="72"/>
      <c r="HTL68" s="72"/>
      <c r="HTM68" s="72"/>
      <c r="HTN68" s="72"/>
      <c r="HTO68" s="72"/>
      <c r="HTP68" s="72"/>
      <c r="HTQ68" s="72"/>
      <c r="HTR68" s="72"/>
      <c r="HTS68" s="72"/>
      <c r="HTT68" s="72"/>
      <c r="HTU68" s="72"/>
      <c r="HTV68" s="72"/>
      <c r="HTW68" s="72"/>
      <c r="HTX68" s="72"/>
      <c r="HTY68" s="72"/>
      <c r="HTZ68" s="72"/>
      <c r="HUA68" s="72"/>
      <c r="HUB68" s="72"/>
      <c r="HUC68" s="72"/>
      <c r="HUD68" s="72"/>
      <c r="HUE68" s="72"/>
      <c r="HUF68" s="72"/>
      <c r="HUG68" s="72"/>
      <c r="HUH68" s="72"/>
      <c r="HUI68" s="72"/>
      <c r="HUJ68" s="72"/>
      <c r="HUK68" s="72"/>
      <c r="HUL68" s="72"/>
      <c r="HUM68" s="72"/>
      <c r="HUN68" s="72"/>
      <c r="HUO68" s="72"/>
      <c r="HUP68" s="72"/>
      <c r="HUQ68" s="72"/>
      <c r="HUR68" s="72"/>
      <c r="HUS68" s="72"/>
      <c r="HUT68" s="72"/>
      <c r="HUU68" s="72"/>
      <c r="HUV68" s="72"/>
      <c r="HUW68" s="72"/>
      <c r="HUX68" s="72"/>
      <c r="HUY68" s="72"/>
      <c r="HUZ68" s="72"/>
      <c r="HVA68" s="72"/>
      <c r="HVB68" s="72"/>
      <c r="HVC68" s="72"/>
      <c r="HVD68" s="72"/>
      <c r="HVE68" s="72"/>
      <c r="HVF68" s="72"/>
      <c r="HVG68" s="72"/>
      <c r="HVH68" s="72"/>
      <c r="HVI68" s="72"/>
      <c r="HVJ68" s="72"/>
      <c r="HVK68" s="72"/>
      <c r="HVL68" s="72"/>
      <c r="HVM68" s="72"/>
      <c r="HVN68" s="72"/>
      <c r="HVO68" s="72"/>
      <c r="HVP68" s="72"/>
      <c r="HVQ68" s="72"/>
      <c r="HVR68" s="72"/>
      <c r="HVS68" s="72"/>
      <c r="HVT68" s="72"/>
      <c r="HVU68" s="72"/>
      <c r="HVV68" s="72"/>
      <c r="HVW68" s="72"/>
      <c r="HVX68" s="72"/>
      <c r="HVY68" s="72"/>
      <c r="HVZ68" s="72"/>
      <c r="HWA68" s="72"/>
      <c r="HWB68" s="72"/>
      <c r="HWC68" s="72"/>
      <c r="HWD68" s="72"/>
      <c r="HWE68" s="72"/>
      <c r="HWF68" s="72"/>
      <c r="HWG68" s="72"/>
      <c r="HWH68" s="72"/>
      <c r="HWI68" s="72"/>
      <c r="HWJ68" s="72"/>
      <c r="HWK68" s="72"/>
      <c r="HWL68" s="72"/>
      <c r="HWM68" s="72"/>
      <c r="HWN68" s="72"/>
      <c r="HWO68" s="72"/>
      <c r="HWP68" s="72"/>
      <c r="HWQ68" s="72"/>
      <c r="HWR68" s="72"/>
      <c r="HWS68" s="72"/>
      <c r="HWT68" s="72"/>
      <c r="HWU68" s="72"/>
      <c r="HWV68" s="72"/>
      <c r="HWW68" s="72"/>
      <c r="HWX68" s="72"/>
      <c r="HWY68" s="72"/>
      <c r="HWZ68" s="72"/>
      <c r="HXA68" s="72"/>
      <c r="HXB68" s="72"/>
      <c r="HXC68" s="72"/>
      <c r="HXD68" s="72"/>
      <c r="HXE68" s="72"/>
      <c r="HXF68" s="72"/>
      <c r="HXG68" s="72"/>
      <c r="HXH68" s="72"/>
      <c r="HXI68" s="72"/>
      <c r="HXJ68" s="72"/>
      <c r="HXK68" s="72"/>
      <c r="HXL68" s="72"/>
      <c r="HXM68" s="72"/>
      <c r="HXN68" s="72"/>
      <c r="HXO68" s="72"/>
      <c r="HXP68" s="72"/>
      <c r="HXQ68" s="72"/>
      <c r="HXR68" s="72"/>
      <c r="HXS68" s="72"/>
      <c r="HXT68" s="72"/>
      <c r="HXU68" s="72"/>
      <c r="HXV68" s="72"/>
      <c r="HXW68" s="72"/>
      <c r="HXX68" s="72"/>
      <c r="HXY68" s="72"/>
      <c r="HXZ68" s="72"/>
      <c r="HYA68" s="72"/>
      <c r="HYB68" s="72"/>
      <c r="HYC68" s="72"/>
      <c r="HYD68" s="72"/>
      <c r="HYE68" s="72"/>
      <c r="HYF68" s="72"/>
      <c r="HYG68" s="72"/>
      <c r="HYH68" s="72"/>
      <c r="HYI68" s="72"/>
      <c r="HYJ68" s="72"/>
      <c r="HYK68" s="72"/>
      <c r="HYL68" s="72"/>
      <c r="HYM68" s="72"/>
      <c r="HYN68" s="72"/>
      <c r="HYO68" s="72"/>
      <c r="HYP68" s="72"/>
      <c r="HYQ68" s="72"/>
      <c r="HYR68" s="72"/>
      <c r="HYS68" s="72"/>
      <c r="HYT68" s="72"/>
      <c r="HYU68" s="72"/>
      <c r="HYV68" s="72"/>
      <c r="HYW68" s="72"/>
      <c r="HYX68" s="72"/>
      <c r="HYY68" s="72"/>
      <c r="HYZ68" s="72"/>
      <c r="HZA68" s="72"/>
      <c r="HZB68" s="72"/>
      <c r="HZC68" s="72"/>
      <c r="HZD68" s="72"/>
      <c r="HZE68" s="72"/>
      <c r="HZF68" s="72"/>
      <c r="HZG68" s="72"/>
      <c r="HZH68" s="72"/>
      <c r="HZI68" s="72"/>
      <c r="HZJ68" s="72"/>
      <c r="HZK68" s="72"/>
      <c r="HZL68" s="72"/>
      <c r="HZM68" s="72"/>
      <c r="HZN68" s="72"/>
      <c r="HZO68" s="72"/>
      <c r="HZP68" s="72"/>
      <c r="HZQ68" s="72"/>
      <c r="HZR68" s="72"/>
      <c r="HZS68" s="72"/>
      <c r="HZT68" s="72"/>
      <c r="HZU68" s="72"/>
      <c r="HZV68" s="72"/>
      <c r="HZW68" s="72"/>
      <c r="HZX68" s="72"/>
      <c r="HZY68" s="72"/>
      <c r="HZZ68" s="72"/>
      <c r="IAA68" s="72"/>
      <c r="IAB68" s="72"/>
      <c r="IAC68" s="72"/>
      <c r="IAD68" s="72"/>
      <c r="IAE68" s="72"/>
      <c r="IAF68" s="72"/>
      <c r="IAG68" s="72"/>
      <c r="IAH68" s="72"/>
      <c r="IAI68" s="72"/>
      <c r="IAJ68" s="72"/>
      <c r="IAK68" s="72"/>
      <c r="IAL68" s="72"/>
      <c r="IAM68" s="72"/>
      <c r="IAN68" s="72"/>
      <c r="IAO68" s="72"/>
      <c r="IAP68" s="72"/>
      <c r="IAQ68" s="72"/>
      <c r="IAR68" s="72"/>
      <c r="IAS68" s="72"/>
      <c r="IAT68" s="72"/>
      <c r="IAU68" s="72"/>
      <c r="IAV68" s="72"/>
      <c r="IAW68" s="72"/>
      <c r="IAX68" s="72"/>
      <c r="IAY68" s="72"/>
      <c r="IAZ68" s="72"/>
      <c r="IBA68" s="72"/>
      <c r="IBB68" s="72"/>
      <c r="IBC68" s="72"/>
      <c r="IBD68" s="72"/>
      <c r="IBE68" s="72"/>
      <c r="IBF68" s="72"/>
      <c r="IBG68" s="72"/>
      <c r="IBH68" s="72"/>
      <c r="IBI68" s="72"/>
      <c r="IBJ68" s="72"/>
      <c r="IBK68" s="72"/>
      <c r="IBL68" s="72"/>
      <c r="IBM68" s="72"/>
      <c r="IBN68" s="72"/>
      <c r="IBO68" s="72"/>
      <c r="IBP68" s="72"/>
      <c r="IBQ68" s="72"/>
      <c r="IBR68" s="72"/>
      <c r="IBS68" s="72"/>
      <c r="IBT68" s="72"/>
      <c r="IBU68" s="72"/>
      <c r="IBV68" s="72"/>
      <c r="IBW68" s="72"/>
      <c r="IBX68" s="72"/>
      <c r="IBY68" s="72"/>
      <c r="IBZ68" s="72"/>
      <c r="ICA68" s="72"/>
      <c r="ICB68" s="72"/>
      <c r="ICC68" s="72"/>
      <c r="ICD68" s="72"/>
      <c r="ICE68" s="72"/>
      <c r="ICF68" s="72"/>
      <c r="ICG68" s="72"/>
      <c r="ICH68" s="72"/>
      <c r="ICI68" s="72"/>
      <c r="ICJ68" s="72"/>
      <c r="ICK68" s="72"/>
      <c r="ICL68" s="72"/>
      <c r="ICM68" s="72"/>
      <c r="ICN68" s="72"/>
      <c r="ICO68" s="72"/>
      <c r="ICP68" s="72"/>
      <c r="ICQ68" s="72"/>
      <c r="ICR68" s="72"/>
      <c r="ICS68" s="72"/>
      <c r="ICT68" s="72"/>
      <c r="ICU68" s="72"/>
      <c r="ICV68" s="72"/>
      <c r="ICW68" s="72"/>
      <c r="ICX68" s="72"/>
      <c r="ICY68" s="72"/>
      <c r="ICZ68" s="72"/>
      <c r="IDA68" s="72"/>
      <c r="IDB68" s="72"/>
      <c r="IDC68" s="72"/>
      <c r="IDD68" s="72"/>
      <c r="IDE68" s="72"/>
      <c r="IDF68" s="72"/>
      <c r="IDG68" s="72"/>
      <c r="IDH68" s="72"/>
      <c r="IDI68" s="72"/>
      <c r="IDJ68" s="72"/>
      <c r="IDK68" s="72"/>
      <c r="IDL68" s="72"/>
      <c r="IDM68" s="72"/>
      <c r="IDN68" s="72"/>
      <c r="IDO68" s="72"/>
      <c r="IDP68" s="72"/>
      <c r="IDQ68" s="72"/>
      <c r="IDR68" s="72"/>
      <c r="IDS68" s="72"/>
      <c r="IDT68" s="72"/>
      <c r="IDU68" s="72"/>
      <c r="IDV68" s="72"/>
      <c r="IDW68" s="72"/>
      <c r="IDX68" s="72"/>
      <c r="IDY68" s="72"/>
      <c r="IDZ68" s="72"/>
      <c r="IEA68" s="72"/>
      <c r="IEB68" s="72"/>
      <c r="IEC68" s="72"/>
      <c r="IED68" s="72"/>
      <c r="IEE68" s="72"/>
      <c r="IEF68" s="72"/>
      <c r="IEG68" s="72"/>
      <c r="IEH68" s="72"/>
      <c r="IEI68" s="72"/>
      <c r="IEJ68" s="72"/>
      <c r="IEK68" s="72"/>
      <c r="IEL68" s="72"/>
      <c r="IEM68" s="72"/>
      <c r="IEN68" s="72"/>
      <c r="IEO68" s="72"/>
      <c r="IEP68" s="72"/>
      <c r="IEQ68" s="72"/>
      <c r="IER68" s="72"/>
      <c r="IES68" s="72"/>
      <c r="IET68" s="72"/>
      <c r="IEU68" s="72"/>
      <c r="IEV68" s="72"/>
      <c r="IEW68" s="72"/>
      <c r="IEX68" s="72"/>
      <c r="IEY68" s="72"/>
      <c r="IEZ68" s="72"/>
      <c r="IFA68" s="72"/>
      <c r="IFB68" s="72"/>
      <c r="IFC68" s="72"/>
      <c r="IFD68" s="72"/>
      <c r="IFE68" s="72"/>
      <c r="IFF68" s="72"/>
      <c r="IFG68" s="72"/>
      <c r="IFH68" s="72"/>
      <c r="IFI68" s="72"/>
      <c r="IFJ68" s="72"/>
      <c r="IFK68" s="72"/>
      <c r="IFL68" s="72"/>
      <c r="IFM68" s="72"/>
      <c r="IFN68" s="72"/>
      <c r="IFO68" s="72"/>
      <c r="IFP68" s="72"/>
      <c r="IFQ68" s="72"/>
      <c r="IFR68" s="72"/>
      <c r="IFS68" s="72"/>
      <c r="IFT68" s="72"/>
      <c r="IFU68" s="72"/>
      <c r="IFV68" s="72"/>
      <c r="IFW68" s="72"/>
      <c r="IFX68" s="72"/>
      <c r="IFY68" s="72"/>
      <c r="IFZ68" s="72"/>
      <c r="IGA68" s="72"/>
      <c r="IGB68" s="72"/>
      <c r="IGC68" s="72"/>
      <c r="IGD68" s="72"/>
      <c r="IGE68" s="72"/>
      <c r="IGF68" s="72"/>
      <c r="IGG68" s="72"/>
      <c r="IGH68" s="72"/>
      <c r="IGI68" s="72"/>
      <c r="IGJ68" s="72"/>
      <c r="IGK68" s="72"/>
      <c r="IGL68" s="72"/>
      <c r="IGM68" s="72"/>
      <c r="IGN68" s="72"/>
      <c r="IGO68" s="72"/>
      <c r="IGP68" s="72"/>
      <c r="IGQ68" s="72"/>
      <c r="IGR68" s="72"/>
      <c r="IGS68" s="72"/>
      <c r="IGT68" s="72"/>
      <c r="IGU68" s="72"/>
      <c r="IGV68" s="72"/>
      <c r="IGW68" s="72"/>
      <c r="IGX68" s="72"/>
      <c r="IGY68" s="72"/>
      <c r="IGZ68" s="72"/>
      <c r="IHA68" s="72"/>
      <c r="IHB68" s="72"/>
      <c r="IHC68" s="72"/>
      <c r="IHD68" s="72"/>
      <c r="IHE68" s="72"/>
      <c r="IHF68" s="72"/>
      <c r="IHG68" s="72"/>
      <c r="IHH68" s="72"/>
      <c r="IHI68" s="72"/>
      <c r="IHJ68" s="72"/>
      <c r="IHK68" s="72"/>
      <c r="IHL68" s="72"/>
      <c r="IHM68" s="72"/>
      <c r="IHN68" s="72"/>
      <c r="IHO68" s="72"/>
      <c r="IHP68" s="72"/>
      <c r="IHQ68" s="72"/>
      <c r="IHR68" s="72"/>
      <c r="IHS68" s="72"/>
      <c r="IHT68" s="72"/>
      <c r="IHU68" s="72"/>
      <c r="IHV68" s="72"/>
      <c r="IHW68" s="72"/>
      <c r="IHX68" s="72"/>
      <c r="IHY68" s="72"/>
      <c r="IHZ68" s="72"/>
      <c r="IIA68" s="72"/>
      <c r="IIB68" s="72"/>
      <c r="IIC68" s="72"/>
      <c r="IID68" s="72"/>
      <c r="IIE68" s="72"/>
      <c r="IIF68" s="72"/>
      <c r="IIG68" s="72"/>
      <c r="IIH68" s="72"/>
      <c r="III68" s="72"/>
      <c r="IIJ68" s="72"/>
      <c r="IIK68" s="72"/>
      <c r="IIL68" s="72"/>
      <c r="IIM68" s="72"/>
      <c r="IIN68" s="72"/>
      <c r="IIO68" s="72"/>
      <c r="IIP68" s="72"/>
      <c r="IIQ68" s="72"/>
      <c r="IIR68" s="72"/>
      <c r="IIS68" s="72"/>
      <c r="IIT68" s="72"/>
      <c r="IIU68" s="72"/>
      <c r="IIV68" s="72"/>
      <c r="IIW68" s="72"/>
      <c r="IIX68" s="72"/>
      <c r="IIY68" s="72"/>
      <c r="IIZ68" s="72"/>
      <c r="IJA68" s="72"/>
      <c r="IJB68" s="72"/>
      <c r="IJC68" s="72"/>
      <c r="IJD68" s="72"/>
      <c r="IJE68" s="72"/>
      <c r="IJF68" s="72"/>
      <c r="IJG68" s="72"/>
      <c r="IJH68" s="72"/>
      <c r="IJI68" s="72"/>
      <c r="IJJ68" s="72"/>
      <c r="IJK68" s="72"/>
      <c r="IJL68" s="72"/>
      <c r="IJM68" s="72"/>
      <c r="IJN68" s="72"/>
      <c r="IJO68" s="72"/>
      <c r="IJP68" s="72"/>
      <c r="IJQ68" s="72"/>
      <c r="IJR68" s="72"/>
      <c r="IJS68" s="72"/>
      <c r="IJT68" s="72"/>
      <c r="IJU68" s="72"/>
      <c r="IJV68" s="72"/>
      <c r="IJW68" s="72"/>
      <c r="IJX68" s="72"/>
      <c r="IJY68" s="72"/>
      <c r="IJZ68" s="72"/>
      <c r="IKA68" s="72"/>
      <c r="IKB68" s="72"/>
      <c r="IKC68" s="72"/>
      <c r="IKD68" s="72"/>
      <c r="IKE68" s="72"/>
      <c r="IKF68" s="72"/>
      <c r="IKG68" s="72"/>
      <c r="IKH68" s="72"/>
      <c r="IKI68" s="72"/>
      <c r="IKJ68" s="72"/>
      <c r="IKK68" s="72"/>
      <c r="IKL68" s="72"/>
      <c r="IKM68" s="72"/>
      <c r="IKN68" s="72"/>
      <c r="IKO68" s="72"/>
      <c r="IKP68" s="72"/>
      <c r="IKQ68" s="72"/>
      <c r="IKR68" s="72"/>
      <c r="IKS68" s="72"/>
      <c r="IKT68" s="72"/>
      <c r="IKU68" s="72"/>
      <c r="IKV68" s="72"/>
      <c r="IKW68" s="72"/>
      <c r="IKX68" s="72"/>
      <c r="IKY68" s="72"/>
      <c r="IKZ68" s="72"/>
      <c r="ILA68" s="72"/>
      <c r="ILB68" s="72"/>
      <c r="ILC68" s="72"/>
      <c r="ILD68" s="72"/>
      <c r="ILE68" s="72"/>
      <c r="ILF68" s="72"/>
      <c r="ILG68" s="72"/>
      <c r="ILH68" s="72"/>
      <c r="ILI68" s="72"/>
      <c r="ILJ68" s="72"/>
      <c r="ILK68" s="72"/>
      <c r="ILL68" s="72"/>
      <c r="ILM68" s="72"/>
      <c r="ILN68" s="72"/>
      <c r="ILO68" s="72"/>
      <c r="ILP68" s="72"/>
      <c r="ILQ68" s="72"/>
      <c r="ILR68" s="72"/>
      <c r="ILS68" s="72"/>
      <c r="ILT68" s="72"/>
      <c r="ILU68" s="72"/>
      <c r="ILV68" s="72"/>
      <c r="ILW68" s="72"/>
      <c r="ILX68" s="72"/>
      <c r="ILY68" s="72"/>
      <c r="ILZ68" s="72"/>
      <c r="IMA68" s="72"/>
      <c r="IMB68" s="72"/>
      <c r="IMC68" s="72"/>
      <c r="IMD68" s="72"/>
      <c r="IME68" s="72"/>
      <c r="IMF68" s="72"/>
      <c r="IMG68" s="72"/>
      <c r="IMH68" s="72"/>
      <c r="IMI68" s="72"/>
      <c r="IMJ68" s="72"/>
      <c r="IMK68" s="72"/>
      <c r="IML68" s="72"/>
      <c r="IMM68" s="72"/>
      <c r="IMN68" s="72"/>
      <c r="IMO68" s="72"/>
      <c r="IMP68" s="72"/>
      <c r="IMQ68" s="72"/>
      <c r="IMR68" s="72"/>
      <c r="IMS68" s="72"/>
      <c r="IMT68" s="72"/>
      <c r="IMU68" s="72"/>
      <c r="IMV68" s="72"/>
      <c r="IMW68" s="72"/>
      <c r="IMX68" s="72"/>
      <c r="IMY68" s="72"/>
      <c r="IMZ68" s="72"/>
      <c r="INA68" s="72"/>
      <c r="INB68" s="72"/>
      <c r="INC68" s="72"/>
      <c r="IND68" s="72"/>
      <c r="INE68" s="72"/>
      <c r="INF68" s="72"/>
      <c r="ING68" s="72"/>
      <c r="INH68" s="72"/>
      <c r="INI68" s="72"/>
      <c r="INJ68" s="72"/>
      <c r="INK68" s="72"/>
      <c r="INL68" s="72"/>
      <c r="INM68" s="72"/>
      <c r="INN68" s="72"/>
      <c r="INO68" s="72"/>
      <c r="INP68" s="72"/>
      <c r="INQ68" s="72"/>
      <c r="INR68" s="72"/>
      <c r="INS68" s="72"/>
      <c r="INT68" s="72"/>
      <c r="INU68" s="72"/>
      <c r="INV68" s="72"/>
      <c r="INW68" s="72"/>
      <c r="INX68" s="72"/>
      <c r="INY68" s="72"/>
      <c r="INZ68" s="72"/>
      <c r="IOA68" s="72"/>
      <c r="IOB68" s="72"/>
      <c r="IOC68" s="72"/>
      <c r="IOD68" s="72"/>
      <c r="IOE68" s="72"/>
      <c r="IOF68" s="72"/>
      <c r="IOG68" s="72"/>
      <c r="IOH68" s="72"/>
      <c r="IOI68" s="72"/>
      <c r="IOJ68" s="72"/>
      <c r="IOK68" s="72"/>
      <c r="IOL68" s="72"/>
      <c r="IOM68" s="72"/>
      <c r="ION68" s="72"/>
      <c r="IOO68" s="72"/>
      <c r="IOP68" s="72"/>
      <c r="IOQ68" s="72"/>
      <c r="IOR68" s="72"/>
      <c r="IOS68" s="72"/>
      <c r="IOT68" s="72"/>
      <c r="IOU68" s="72"/>
      <c r="IOV68" s="72"/>
      <c r="IOW68" s="72"/>
      <c r="IOX68" s="72"/>
      <c r="IOY68" s="72"/>
      <c r="IOZ68" s="72"/>
      <c r="IPA68" s="72"/>
      <c r="IPB68" s="72"/>
      <c r="IPC68" s="72"/>
      <c r="IPD68" s="72"/>
      <c r="IPE68" s="72"/>
      <c r="IPF68" s="72"/>
      <c r="IPG68" s="72"/>
      <c r="IPH68" s="72"/>
      <c r="IPI68" s="72"/>
      <c r="IPJ68" s="72"/>
      <c r="IPK68" s="72"/>
      <c r="IPL68" s="72"/>
      <c r="IPM68" s="72"/>
      <c r="IPN68" s="72"/>
      <c r="IPO68" s="72"/>
      <c r="IPP68" s="72"/>
      <c r="IPQ68" s="72"/>
      <c r="IPR68" s="72"/>
      <c r="IPS68" s="72"/>
      <c r="IPT68" s="72"/>
      <c r="IPU68" s="72"/>
      <c r="IPV68" s="72"/>
      <c r="IPW68" s="72"/>
      <c r="IPX68" s="72"/>
      <c r="IPY68" s="72"/>
      <c r="IPZ68" s="72"/>
      <c r="IQA68" s="72"/>
      <c r="IQB68" s="72"/>
      <c r="IQC68" s="72"/>
      <c r="IQD68" s="72"/>
      <c r="IQE68" s="72"/>
      <c r="IQF68" s="72"/>
      <c r="IQG68" s="72"/>
      <c r="IQH68" s="72"/>
      <c r="IQI68" s="72"/>
      <c r="IQJ68" s="72"/>
      <c r="IQK68" s="72"/>
      <c r="IQL68" s="72"/>
      <c r="IQM68" s="72"/>
      <c r="IQN68" s="72"/>
      <c r="IQO68" s="72"/>
      <c r="IQP68" s="72"/>
      <c r="IQQ68" s="72"/>
      <c r="IQR68" s="72"/>
      <c r="IQS68" s="72"/>
      <c r="IQT68" s="72"/>
      <c r="IQU68" s="72"/>
      <c r="IQV68" s="72"/>
      <c r="IQW68" s="72"/>
      <c r="IQX68" s="72"/>
      <c r="IQY68" s="72"/>
      <c r="IQZ68" s="72"/>
      <c r="IRA68" s="72"/>
      <c r="IRB68" s="72"/>
      <c r="IRC68" s="72"/>
      <c r="IRD68" s="72"/>
      <c r="IRE68" s="72"/>
      <c r="IRF68" s="72"/>
      <c r="IRG68" s="72"/>
      <c r="IRH68" s="72"/>
      <c r="IRI68" s="72"/>
      <c r="IRJ68" s="72"/>
      <c r="IRK68" s="72"/>
      <c r="IRL68" s="72"/>
      <c r="IRM68" s="72"/>
      <c r="IRN68" s="72"/>
      <c r="IRO68" s="72"/>
      <c r="IRP68" s="72"/>
      <c r="IRQ68" s="72"/>
      <c r="IRR68" s="72"/>
      <c r="IRS68" s="72"/>
      <c r="IRT68" s="72"/>
      <c r="IRU68" s="72"/>
      <c r="IRV68" s="72"/>
      <c r="IRW68" s="72"/>
      <c r="IRX68" s="72"/>
      <c r="IRY68" s="72"/>
      <c r="IRZ68" s="72"/>
      <c r="ISA68" s="72"/>
      <c r="ISB68" s="72"/>
      <c r="ISC68" s="72"/>
      <c r="ISD68" s="72"/>
      <c r="ISE68" s="72"/>
      <c r="ISF68" s="72"/>
      <c r="ISG68" s="72"/>
      <c r="ISH68" s="72"/>
      <c r="ISI68" s="72"/>
      <c r="ISJ68" s="72"/>
      <c r="ISK68" s="72"/>
      <c r="ISL68" s="72"/>
      <c r="ISM68" s="72"/>
      <c r="ISN68" s="72"/>
      <c r="ISO68" s="72"/>
      <c r="ISP68" s="72"/>
      <c r="ISQ68" s="72"/>
      <c r="ISR68" s="72"/>
      <c r="ISS68" s="72"/>
      <c r="IST68" s="72"/>
      <c r="ISU68" s="72"/>
      <c r="ISV68" s="72"/>
      <c r="ISW68" s="72"/>
      <c r="ISX68" s="72"/>
      <c r="ISY68" s="72"/>
      <c r="ISZ68" s="72"/>
      <c r="ITA68" s="72"/>
      <c r="ITB68" s="72"/>
      <c r="ITC68" s="72"/>
      <c r="ITD68" s="72"/>
      <c r="ITE68" s="72"/>
      <c r="ITF68" s="72"/>
      <c r="ITG68" s="72"/>
      <c r="ITH68" s="72"/>
      <c r="ITI68" s="72"/>
      <c r="ITJ68" s="72"/>
      <c r="ITK68" s="72"/>
      <c r="ITL68" s="72"/>
      <c r="ITM68" s="72"/>
      <c r="ITN68" s="72"/>
      <c r="ITO68" s="72"/>
      <c r="ITP68" s="72"/>
      <c r="ITQ68" s="72"/>
      <c r="ITR68" s="72"/>
      <c r="ITS68" s="72"/>
      <c r="ITT68" s="72"/>
      <c r="ITU68" s="72"/>
      <c r="ITV68" s="72"/>
      <c r="ITW68" s="72"/>
      <c r="ITX68" s="72"/>
      <c r="ITY68" s="72"/>
      <c r="ITZ68" s="72"/>
      <c r="IUA68" s="72"/>
      <c r="IUB68" s="72"/>
      <c r="IUC68" s="72"/>
      <c r="IUD68" s="72"/>
      <c r="IUE68" s="72"/>
      <c r="IUF68" s="72"/>
      <c r="IUG68" s="72"/>
      <c r="IUH68" s="72"/>
      <c r="IUI68" s="72"/>
      <c r="IUJ68" s="72"/>
      <c r="IUK68" s="72"/>
      <c r="IUL68" s="72"/>
      <c r="IUM68" s="72"/>
      <c r="IUN68" s="72"/>
      <c r="IUO68" s="72"/>
      <c r="IUP68" s="72"/>
      <c r="IUQ68" s="72"/>
      <c r="IUR68" s="72"/>
      <c r="IUS68" s="72"/>
      <c r="IUT68" s="72"/>
      <c r="IUU68" s="72"/>
      <c r="IUV68" s="72"/>
      <c r="IUW68" s="72"/>
      <c r="IUX68" s="72"/>
      <c r="IUY68" s="72"/>
      <c r="IUZ68" s="72"/>
      <c r="IVA68" s="72"/>
      <c r="IVB68" s="72"/>
      <c r="IVC68" s="72"/>
      <c r="IVD68" s="72"/>
      <c r="IVE68" s="72"/>
      <c r="IVF68" s="72"/>
      <c r="IVG68" s="72"/>
      <c r="IVH68" s="72"/>
      <c r="IVI68" s="72"/>
      <c r="IVJ68" s="72"/>
      <c r="IVK68" s="72"/>
      <c r="IVL68" s="72"/>
      <c r="IVM68" s="72"/>
      <c r="IVN68" s="72"/>
      <c r="IVO68" s="72"/>
      <c r="IVP68" s="72"/>
      <c r="IVQ68" s="72"/>
      <c r="IVR68" s="72"/>
      <c r="IVS68" s="72"/>
      <c r="IVT68" s="72"/>
      <c r="IVU68" s="72"/>
      <c r="IVV68" s="72"/>
      <c r="IVW68" s="72"/>
      <c r="IVX68" s="72"/>
      <c r="IVY68" s="72"/>
      <c r="IVZ68" s="72"/>
      <c r="IWA68" s="72"/>
      <c r="IWB68" s="72"/>
      <c r="IWC68" s="72"/>
      <c r="IWD68" s="72"/>
      <c r="IWE68" s="72"/>
      <c r="IWF68" s="72"/>
      <c r="IWG68" s="72"/>
      <c r="IWH68" s="72"/>
      <c r="IWI68" s="72"/>
      <c r="IWJ68" s="72"/>
      <c r="IWK68" s="72"/>
      <c r="IWL68" s="72"/>
      <c r="IWM68" s="72"/>
      <c r="IWN68" s="72"/>
      <c r="IWO68" s="72"/>
      <c r="IWP68" s="72"/>
      <c r="IWQ68" s="72"/>
      <c r="IWR68" s="72"/>
      <c r="IWS68" s="72"/>
      <c r="IWT68" s="72"/>
      <c r="IWU68" s="72"/>
      <c r="IWV68" s="72"/>
      <c r="IWW68" s="72"/>
      <c r="IWX68" s="72"/>
      <c r="IWY68" s="72"/>
      <c r="IWZ68" s="72"/>
      <c r="IXA68" s="72"/>
      <c r="IXB68" s="72"/>
      <c r="IXC68" s="72"/>
      <c r="IXD68" s="72"/>
      <c r="IXE68" s="72"/>
      <c r="IXF68" s="72"/>
      <c r="IXG68" s="72"/>
      <c r="IXH68" s="72"/>
      <c r="IXI68" s="72"/>
      <c r="IXJ68" s="72"/>
      <c r="IXK68" s="72"/>
      <c r="IXL68" s="72"/>
      <c r="IXM68" s="72"/>
      <c r="IXN68" s="72"/>
      <c r="IXO68" s="72"/>
      <c r="IXP68" s="72"/>
      <c r="IXQ68" s="72"/>
      <c r="IXR68" s="72"/>
      <c r="IXS68" s="72"/>
      <c r="IXT68" s="72"/>
      <c r="IXU68" s="72"/>
      <c r="IXV68" s="72"/>
      <c r="IXW68" s="72"/>
      <c r="IXX68" s="72"/>
      <c r="IXY68" s="72"/>
      <c r="IXZ68" s="72"/>
      <c r="IYA68" s="72"/>
      <c r="IYB68" s="72"/>
      <c r="IYC68" s="72"/>
      <c r="IYD68" s="72"/>
      <c r="IYE68" s="72"/>
      <c r="IYF68" s="72"/>
      <c r="IYG68" s="72"/>
      <c r="IYH68" s="72"/>
      <c r="IYI68" s="72"/>
      <c r="IYJ68" s="72"/>
      <c r="IYK68" s="72"/>
      <c r="IYL68" s="72"/>
      <c r="IYM68" s="72"/>
      <c r="IYN68" s="72"/>
      <c r="IYO68" s="72"/>
      <c r="IYP68" s="72"/>
      <c r="IYQ68" s="72"/>
      <c r="IYR68" s="72"/>
      <c r="IYS68" s="72"/>
      <c r="IYT68" s="72"/>
      <c r="IYU68" s="72"/>
      <c r="IYV68" s="72"/>
      <c r="IYW68" s="72"/>
      <c r="IYX68" s="72"/>
      <c r="IYY68" s="72"/>
      <c r="IYZ68" s="72"/>
      <c r="IZA68" s="72"/>
      <c r="IZB68" s="72"/>
      <c r="IZC68" s="72"/>
      <c r="IZD68" s="72"/>
      <c r="IZE68" s="72"/>
      <c r="IZF68" s="72"/>
      <c r="IZG68" s="72"/>
      <c r="IZH68" s="72"/>
      <c r="IZI68" s="72"/>
      <c r="IZJ68" s="72"/>
      <c r="IZK68" s="72"/>
      <c r="IZL68" s="72"/>
      <c r="IZM68" s="72"/>
      <c r="IZN68" s="72"/>
      <c r="IZO68" s="72"/>
      <c r="IZP68" s="72"/>
      <c r="IZQ68" s="72"/>
      <c r="IZR68" s="72"/>
      <c r="IZS68" s="72"/>
      <c r="IZT68" s="72"/>
      <c r="IZU68" s="72"/>
      <c r="IZV68" s="72"/>
      <c r="IZW68" s="72"/>
      <c r="IZX68" s="72"/>
      <c r="IZY68" s="72"/>
      <c r="IZZ68" s="72"/>
      <c r="JAA68" s="72"/>
      <c r="JAB68" s="72"/>
      <c r="JAC68" s="72"/>
      <c r="JAD68" s="72"/>
      <c r="JAE68" s="72"/>
      <c r="JAF68" s="72"/>
      <c r="JAG68" s="72"/>
      <c r="JAH68" s="72"/>
      <c r="JAI68" s="72"/>
      <c r="JAJ68" s="72"/>
      <c r="JAK68" s="72"/>
      <c r="JAL68" s="72"/>
      <c r="JAM68" s="72"/>
      <c r="JAN68" s="72"/>
      <c r="JAO68" s="72"/>
      <c r="JAP68" s="72"/>
      <c r="JAQ68" s="72"/>
      <c r="JAR68" s="72"/>
      <c r="JAS68" s="72"/>
      <c r="JAT68" s="72"/>
      <c r="JAU68" s="72"/>
      <c r="JAV68" s="72"/>
      <c r="JAW68" s="72"/>
      <c r="JAX68" s="72"/>
      <c r="JAY68" s="72"/>
      <c r="JAZ68" s="72"/>
      <c r="JBA68" s="72"/>
      <c r="JBB68" s="72"/>
      <c r="JBC68" s="72"/>
      <c r="JBD68" s="72"/>
      <c r="JBE68" s="72"/>
      <c r="JBF68" s="72"/>
      <c r="JBG68" s="72"/>
      <c r="JBH68" s="72"/>
      <c r="JBI68" s="72"/>
      <c r="JBJ68" s="72"/>
      <c r="JBK68" s="72"/>
      <c r="JBL68" s="72"/>
      <c r="JBM68" s="72"/>
      <c r="JBN68" s="72"/>
      <c r="JBO68" s="72"/>
      <c r="JBP68" s="72"/>
      <c r="JBQ68" s="72"/>
      <c r="JBR68" s="72"/>
      <c r="JBS68" s="72"/>
      <c r="JBT68" s="72"/>
      <c r="JBU68" s="72"/>
      <c r="JBV68" s="72"/>
      <c r="JBW68" s="72"/>
      <c r="JBX68" s="72"/>
      <c r="JBY68" s="72"/>
      <c r="JBZ68" s="72"/>
      <c r="JCA68" s="72"/>
      <c r="JCB68" s="72"/>
      <c r="JCC68" s="72"/>
      <c r="JCD68" s="72"/>
      <c r="JCE68" s="72"/>
      <c r="JCF68" s="72"/>
      <c r="JCG68" s="72"/>
      <c r="JCH68" s="72"/>
      <c r="JCI68" s="72"/>
      <c r="JCJ68" s="72"/>
      <c r="JCK68" s="72"/>
      <c r="JCL68" s="72"/>
      <c r="JCM68" s="72"/>
      <c r="JCN68" s="72"/>
      <c r="JCO68" s="72"/>
      <c r="JCP68" s="72"/>
      <c r="JCQ68" s="72"/>
      <c r="JCR68" s="72"/>
      <c r="JCS68" s="72"/>
      <c r="JCT68" s="72"/>
      <c r="JCU68" s="72"/>
      <c r="JCV68" s="72"/>
      <c r="JCW68" s="72"/>
      <c r="JCX68" s="72"/>
      <c r="JCY68" s="72"/>
      <c r="JCZ68" s="72"/>
      <c r="JDA68" s="72"/>
      <c r="JDB68" s="72"/>
      <c r="JDC68" s="72"/>
      <c r="JDD68" s="72"/>
      <c r="JDE68" s="72"/>
      <c r="JDF68" s="72"/>
      <c r="JDG68" s="72"/>
      <c r="JDH68" s="72"/>
      <c r="JDI68" s="72"/>
      <c r="JDJ68" s="72"/>
      <c r="JDK68" s="72"/>
      <c r="JDL68" s="72"/>
      <c r="JDM68" s="72"/>
      <c r="JDN68" s="72"/>
      <c r="JDO68" s="72"/>
      <c r="JDP68" s="72"/>
      <c r="JDQ68" s="72"/>
      <c r="JDR68" s="72"/>
      <c r="JDS68" s="72"/>
      <c r="JDT68" s="72"/>
      <c r="JDU68" s="72"/>
      <c r="JDV68" s="72"/>
      <c r="JDW68" s="72"/>
      <c r="JDX68" s="72"/>
      <c r="JDY68" s="72"/>
      <c r="JDZ68" s="72"/>
      <c r="JEA68" s="72"/>
      <c r="JEB68" s="72"/>
      <c r="JEC68" s="72"/>
      <c r="JED68" s="72"/>
      <c r="JEE68" s="72"/>
      <c r="JEF68" s="72"/>
      <c r="JEG68" s="72"/>
      <c r="JEH68" s="72"/>
      <c r="JEI68" s="72"/>
      <c r="JEJ68" s="72"/>
      <c r="JEK68" s="72"/>
      <c r="JEL68" s="72"/>
      <c r="JEM68" s="72"/>
      <c r="JEN68" s="72"/>
      <c r="JEO68" s="72"/>
      <c r="JEP68" s="72"/>
      <c r="JEQ68" s="72"/>
      <c r="JER68" s="72"/>
      <c r="JES68" s="72"/>
      <c r="JET68" s="72"/>
      <c r="JEU68" s="72"/>
      <c r="JEV68" s="72"/>
      <c r="JEW68" s="72"/>
      <c r="JEX68" s="72"/>
      <c r="JEY68" s="72"/>
      <c r="JEZ68" s="72"/>
      <c r="JFA68" s="72"/>
      <c r="JFB68" s="72"/>
      <c r="JFC68" s="72"/>
      <c r="JFD68" s="72"/>
      <c r="JFE68" s="72"/>
      <c r="JFF68" s="72"/>
      <c r="JFG68" s="72"/>
      <c r="JFH68" s="72"/>
      <c r="JFI68" s="72"/>
      <c r="JFJ68" s="72"/>
      <c r="JFK68" s="72"/>
      <c r="JFL68" s="72"/>
      <c r="JFM68" s="72"/>
      <c r="JFN68" s="72"/>
      <c r="JFO68" s="72"/>
      <c r="JFP68" s="72"/>
      <c r="JFQ68" s="72"/>
      <c r="JFR68" s="72"/>
      <c r="JFS68" s="72"/>
      <c r="JFT68" s="72"/>
      <c r="JFU68" s="72"/>
      <c r="JFV68" s="72"/>
      <c r="JFW68" s="72"/>
      <c r="JFX68" s="72"/>
      <c r="JFY68" s="72"/>
      <c r="JFZ68" s="72"/>
      <c r="JGA68" s="72"/>
      <c r="JGB68" s="72"/>
      <c r="JGC68" s="72"/>
      <c r="JGD68" s="72"/>
      <c r="JGE68" s="72"/>
      <c r="JGF68" s="72"/>
      <c r="JGG68" s="72"/>
      <c r="JGH68" s="72"/>
      <c r="JGI68" s="72"/>
      <c r="JGJ68" s="72"/>
      <c r="JGK68" s="72"/>
      <c r="JGL68" s="72"/>
      <c r="JGM68" s="72"/>
      <c r="JGN68" s="72"/>
      <c r="JGO68" s="72"/>
      <c r="JGP68" s="72"/>
      <c r="JGQ68" s="72"/>
      <c r="JGR68" s="72"/>
      <c r="JGS68" s="72"/>
      <c r="JGT68" s="72"/>
      <c r="JGU68" s="72"/>
      <c r="JGV68" s="72"/>
      <c r="JGW68" s="72"/>
      <c r="JGX68" s="72"/>
      <c r="JGY68" s="72"/>
      <c r="JGZ68" s="72"/>
      <c r="JHA68" s="72"/>
      <c r="JHB68" s="72"/>
      <c r="JHC68" s="72"/>
      <c r="JHD68" s="72"/>
      <c r="JHE68" s="72"/>
      <c r="JHF68" s="72"/>
      <c r="JHG68" s="72"/>
      <c r="JHH68" s="72"/>
      <c r="JHI68" s="72"/>
      <c r="JHJ68" s="72"/>
      <c r="JHK68" s="72"/>
      <c r="JHL68" s="72"/>
      <c r="JHM68" s="72"/>
      <c r="JHN68" s="72"/>
      <c r="JHO68" s="72"/>
      <c r="JHP68" s="72"/>
      <c r="JHQ68" s="72"/>
      <c r="JHR68" s="72"/>
      <c r="JHS68" s="72"/>
      <c r="JHT68" s="72"/>
      <c r="JHU68" s="72"/>
      <c r="JHV68" s="72"/>
      <c r="JHW68" s="72"/>
      <c r="JHX68" s="72"/>
      <c r="JHY68" s="72"/>
      <c r="JHZ68" s="72"/>
      <c r="JIA68" s="72"/>
      <c r="JIB68" s="72"/>
      <c r="JIC68" s="72"/>
      <c r="JID68" s="72"/>
      <c r="JIE68" s="72"/>
      <c r="JIF68" s="72"/>
      <c r="JIG68" s="72"/>
      <c r="JIH68" s="72"/>
      <c r="JII68" s="72"/>
      <c r="JIJ68" s="72"/>
      <c r="JIK68" s="72"/>
      <c r="JIL68" s="72"/>
      <c r="JIM68" s="72"/>
      <c r="JIN68" s="72"/>
      <c r="JIO68" s="72"/>
      <c r="JIP68" s="72"/>
      <c r="JIQ68" s="72"/>
      <c r="JIR68" s="72"/>
      <c r="JIS68" s="72"/>
      <c r="JIT68" s="72"/>
      <c r="JIU68" s="72"/>
      <c r="JIV68" s="72"/>
      <c r="JIW68" s="72"/>
      <c r="JIX68" s="72"/>
      <c r="JIY68" s="72"/>
      <c r="JIZ68" s="72"/>
      <c r="JJA68" s="72"/>
      <c r="JJB68" s="72"/>
      <c r="JJC68" s="72"/>
      <c r="JJD68" s="72"/>
      <c r="JJE68" s="72"/>
      <c r="JJF68" s="72"/>
      <c r="JJG68" s="72"/>
      <c r="JJH68" s="72"/>
      <c r="JJI68" s="72"/>
      <c r="JJJ68" s="72"/>
      <c r="JJK68" s="72"/>
      <c r="JJL68" s="72"/>
      <c r="JJM68" s="72"/>
      <c r="JJN68" s="72"/>
      <c r="JJO68" s="72"/>
      <c r="JJP68" s="72"/>
      <c r="JJQ68" s="72"/>
      <c r="JJR68" s="72"/>
      <c r="JJS68" s="72"/>
      <c r="JJT68" s="72"/>
      <c r="JJU68" s="72"/>
      <c r="JJV68" s="72"/>
      <c r="JJW68" s="72"/>
      <c r="JJX68" s="72"/>
      <c r="JJY68" s="72"/>
      <c r="JJZ68" s="72"/>
      <c r="JKA68" s="72"/>
      <c r="JKB68" s="72"/>
      <c r="JKC68" s="72"/>
      <c r="JKD68" s="72"/>
      <c r="JKE68" s="72"/>
      <c r="JKF68" s="72"/>
      <c r="JKG68" s="72"/>
      <c r="JKH68" s="72"/>
      <c r="JKI68" s="72"/>
      <c r="JKJ68" s="72"/>
      <c r="JKK68" s="72"/>
      <c r="JKL68" s="72"/>
      <c r="JKM68" s="72"/>
      <c r="JKN68" s="72"/>
      <c r="JKO68" s="72"/>
      <c r="JKP68" s="72"/>
      <c r="JKQ68" s="72"/>
      <c r="JKR68" s="72"/>
      <c r="JKS68" s="72"/>
      <c r="JKT68" s="72"/>
      <c r="JKU68" s="72"/>
      <c r="JKV68" s="72"/>
      <c r="JKW68" s="72"/>
      <c r="JKX68" s="72"/>
      <c r="JKY68" s="72"/>
      <c r="JKZ68" s="72"/>
      <c r="JLA68" s="72"/>
      <c r="JLB68" s="72"/>
      <c r="JLC68" s="72"/>
      <c r="JLD68" s="72"/>
      <c r="JLE68" s="72"/>
      <c r="JLF68" s="72"/>
      <c r="JLG68" s="72"/>
      <c r="JLH68" s="72"/>
      <c r="JLI68" s="72"/>
      <c r="JLJ68" s="72"/>
      <c r="JLK68" s="72"/>
      <c r="JLL68" s="72"/>
      <c r="JLM68" s="72"/>
      <c r="JLN68" s="72"/>
      <c r="JLO68" s="72"/>
      <c r="JLP68" s="72"/>
      <c r="JLQ68" s="72"/>
      <c r="JLR68" s="72"/>
      <c r="JLS68" s="72"/>
      <c r="JLT68" s="72"/>
      <c r="JLU68" s="72"/>
      <c r="JLV68" s="72"/>
      <c r="JLW68" s="72"/>
      <c r="JLX68" s="72"/>
      <c r="JLY68" s="72"/>
      <c r="JLZ68" s="72"/>
      <c r="JMA68" s="72"/>
      <c r="JMB68" s="72"/>
      <c r="JMC68" s="72"/>
      <c r="JMD68" s="72"/>
      <c r="JME68" s="72"/>
      <c r="JMF68" s="72"/>
      <c r="JMG68" s="72"/>
      <c r="JMH68" s="72"/>
      <c r="JMI68" s="72"/>
      <c r="JMJ68" s="72"/>
      <c r="JMK68" s="72"/>
      <c r="JML68" s="72"/>
      <c r="JMM68" s="72"/>
      <c r="JMN68" s="72"/>
      <c r="JMO68" s="72"/>
      <c r="JMP68" s="72"/>
      <c r="JMQ68" s="72"/>
      <c r="JMR68" s="72"/>
      <c r="JMS68" s="72"/>
      <c r="JMT68" s="72"/>
      <c r="JMU68" s="72"/>
      <c r="JMV68" s="72"/>
      <c r="JMW68" s="72"/>
      <c r="JMX68" s="72"/>
      <c r="JMY68" s="72"/>
      <c r="JMZ68" s="72"/>
      <c r="JNA68" s="72"/>
      <c r="JNB68" s="72"/>
      <c r="JNC68" s="72"/>
      <c r="JND68" s="72"/>
      <c r="JNE68" s="72"/>
      <c r="JNF68" s="72"/>
      <c r="JNG68" s="72"/>
      <c r="JNH68" s="72"/>
      <c r="JNI68" s="72"/>
      <c r="JNJ68" s="72"/>
      <c r="JNK68" s="72"/>
      <c r="JNL68" s="72"/>
      <c r="JNM68" s="72"/>
      <c r="JNN68" s="72"/>
      <c r="JNO68" s="72"/>
      <c r="JNP68" s="72"/>
      <c r="JNQ68" s="72"/>
      <c r="JNR68" s="72"/>
      <c r="JNS68" s="72"/>
      <c r="JNT68" s="72"/>
      <c r="JNU68" s="72"/>
      <c r="JNV68" s="72"/>
      <c r="JNW68" s="72"/>
      <c r="JNX68" s="72"/>
      <c r="JNY68" s="72"/>
      <c r="JNZ68" s="72"/>
      <c r="JOA68" s="72"/>
      <c r="JOB68" s="72"/>
      <c r="JOC68" s="72"/>
      <c r="JOD68" s="72"/>
      <c r="JOE68" s="72"/>
      <c r="JOF68" s="72"/>
      <c r="JOG68" s="72"/>
      <c r="JOH68" s="72"/>
      <c r="JOI68" s="72"/>
      <c r="JOJ68" s="72"/>
      <c r="JOK68" s="72"/>
      <c r="JOL68" s="72"/>
      <c r="JOM68" s="72"/>
      <c r="JON68" s="72"/>
      <c r="JOO68" s="72"/>
      <c r="JOP68" s="72"/>
      <c r="JOQ68" s="72"/>
      <c r="JOR68" s="72"/>
      <c r="JOS68" s="72"/>
      <c r="JOT68" s="72"/>
      <c r="JOU68" s="72"/>
      <c r="JOV68" s="72"/>
      <c r="JOW68" s="72"/>
      <c r="JOX68" s="72"/>
      <c r="JOY68" s="72"/>
      <c r="JOZ68" s="72"/>
      <c r="JPA68" s="72"/>
      <c r="JPB68" s="72"/>
      <c r="JPC68" s="72"/>
      <c r="JPD68" s="72"/>
      <c r="JPE68" s="72"/>
      <c r="JPF68" s="72"/>
      <c r="JPG68" s="72"/>
      <c r="JPH68" s="72"/>
      <c r="JPI68" s="72"/>
      <c r="JPJ68" s="72"/>
      <c r="JPK68" s="72"/>
      <c r="JPL68" s="72"/>
      <c r="JPM68" s="72"/>
      <c r="JPN68" s="72"/>
      <c r="JPO68" s="72"/>
      <c r="JPP68" s="72"/>
      <c r="JPQ68" s="72"/>
      <c r="JPR68" s="72"/>
      <c r="JPS68" s="72"/>
      <c r="JPT68" s="72"/>
      <c r="JPU68" s="72"/>
      <c r="JPV68" s="72"/>
      <c r="JPW68" s="72"/>
      <c r="JPX68" s="72"/>
      <c r="JPY68" s="72"/>
      <c r="JPZ68" s="72"/>
      <c r="JQA68" s="72"/>
      <c r="JQB68" s="72"/>
      <c r="JQC68" s="72"/>
      <c r="JQD68" s="72"/>
      <c r="JQE68" s="72"/>
      <c r="JQF68" s="72"/>
      <c r="JQG68" s="72"/>
      <c r="JQH68" s="72"/>
      <c r="JQI68" s="72"/>
      <c r="JQJ68" s="72"/>
      <c r="JQK68" s="72"/>
      <c r="JQL68" s="72"/>
      <c r="JQM68" s="72"/>
      <c r="JQN68" s="72"/>
      <c r="JQO68" s="72"/>
      <c r="JQP68" s="72"/>
      <c r="JQQ68" s="72"/>
      <c r="JQR68" s="72"/>
      <c r="JQS68" s="72"/>
      <c r="JQT68" s="72"/>
      <c r="JQU68" s="72"/>
      <c r="JQV68" s="72"/>
      <c r="JQW68" s="72"/>
      <c r="JQX68" s="72"/>
      <c r="JQY68" s="72"/>
      <c r="JQZ68" s="72"/>
      <c r="JRA68" s="72"/>
      <c r="JRB68" s="72"/>
      <c r="JRC68" s="72"/>
      <c r="JRD68" s="72"/>
      <c r="JRE68" s="72"/>
      <c r="JRF68" s="72"/>
      <c r="JRG68" s="72"/>
      <c r="JRH68" s="72"/>
      <c r="JRI68" s="72"/>
      <c r="JRJ68" s="72"/>
      <c r="JRK68" s="72"/>
      <c r="JRL68" s="72"/>
      <c r="JRM68" s="72"/>
      <c r="JRN68" s="72"/>
      <c r="JRO68" s="72"/>
      <c r="JRP68" s="72"/>
      <c r="JRQ68" s="72"/>
      <c r="JRR68" s="72"/>
      <c r="JRS68" s="72"/>
      <c r="JRT68" s="72"/>
      <c r="JRU68" s="72"/>
      <c r="JRV68" s="72"/>
      <c r="JRW68" s="72"/>
      <c r="JRX68" s="72"/>
      <c r="JRY68" s="72"/>
      <c r="JRZ68" s="72"/>
      <c r="JSA68" s="72"/>
      <c r="JSB68" s="72"/>
      <c r="JSC68" s="72"/>
      <c r="JSD68" s="72"/>
      <c r="JSE68" s="72"/>
      <c r="JSF68" s="72"/>
      <c r="JSG68" s="72"/>
      <c r="JSH68" s="72"/>
      <c r="JSI68" s="72"/>
      <c r="JSJ68" s="72"/>
      <c r="JSK68" s="72"/>
      <c r="JSL68" s="72"/>
      <c r="JSM68" s="72"/>
      <c r="JSN68" s="72"/>
      <c r="JSO68" s="72"/>
      <c r="JSP68" s="72"/>
      <c r="JSQ68" s="72"/>
      <c r="JSR68" s="72"/>
      <c r="JSS68" s="72"/>
      <c r="JST68" s="72"/>
      <c r="JSU68" s="72"/>
      <c r="JSV68" s="72"/>
      <c r="JSW68" s="72"/>
      <c r="JSX68" s="72"/>
      <c r="JSY68" s="72"/>
      <c r="JSZ68" s="72"/>
      <c r="JTA68" s="72"/>
      <c r="JTB68" s="72"/>
      <c r="JTC68" s="72"/>
      <c r="JTD68" s="72"/>
      <c r="JTE68" s="72"/>
      <c r="JTF68" s="72"/>
      <c r="JTG68" s="72"/>
      <c r="JTH68" s="72"/>
      <c r="JTI68" s="72"/>
      <c r="JTJ68" s="72"/>
      <c r="JTK68" s="72"/>
      <c r="JTL68" s="72"/>
      <c r="JTM68" s="72"/>
      <c r="JTN68" s="72"/>
      <c r="JTO68" s="72"/>
      <c r="JTP68" s="72"/>
      <c r="JTQ68" s="72"/>
      <c r="JTR68" s="72"/>
      <c r="JTS68" s="72"/>
      <c r="JTT68" s="72"/>
      <c r="JTU68" s="72"/>
      <c r="JTV68" s="72"/>
      <c r="JTW68" s="72"/>
      <c r="JTX68" s="72"/>
      <c r="JTY68" s="72"/>
      <c r="JTZ68" s="72"/>
      <c r="JUA68" s="72"/>
      <c r="JUB68" s="72"/>
      <c r="JUC68" s="72"/>
      <c r="JUD68" s="72"/>
      <c r="JUE68" s="72"/>
      <c r="JUF68" s="72"/>
      <c r="JUG68" s="72"/>
      <c r="JUH68" s="72"/>
      <c r="JUI68" s="72"/>
      <c r="JUJ68" s="72"/>
      <c r="JUK68" s="72"/>
      <c r="JUL68" s="72"/>
      <c r="JUM68" s="72"/>
      <c r="JUN68" s="72"/>
      <c r="JUO68" s="72"/>
      <c r="JUP68" s="72"/>
      <c r="JUQ68" s="72"/>
      <c r="JUR68" s="72"/>
      <c r="JUS68" s="72"/>
      <c r="JUT68" s="72"/>
      <c r="JUU68" s="72"/>
      <c r="JUV68" s="72"/>
      <c r="JUW68" s="72"/>
      <c r="JUX68" s="72"/>
      <c r="JUY68" s="72"/>
      <c r="JUZ68" s="72"/>
      <c r="JVA68" s="72"/>
      <c r="JVB68" s="72"/>
      <c r="JVC68" s="72"/>
      <c r="JVD68" s="72"/>
      <c r="JVE68" s="72"/>
      <c r="JVF68" s="72"/>
      <c r="JVG68" s="72"/>
      <c r="JVH68" s="72"/>
      <c r="JVI68" s="72"/>
      <c r="JVJ68" s="72"/>
      <c r="JVK68" s="72"/>
      <c r="JVL68" s="72"/>
      <c r="JVM68" s="72"/>
      <c r="JVN68" s="72"/>
      <c r="JVO68" s="72"/>
      <c r="JVP68" s="72"/>
      <c r="JVQ68" s="72"/>
      <c r="JVR68" s="72"/>
      <c r="JVS68" s="72"/>
      <c r="JVT68" s="72"/>
      <c r="JVU68" s="72"/>
      <c r="JVV68" s="72"/>
      <c r="JVW68" s="72"/>
      <c r="JVX68" s="72"/>
      <c r="JVY68" s="72"/>
      <c r="JVZ68" s="72"/>
      <c r="JWA68" s="72"/>
      <c r="JWB68" s="72"/>
      <c r="JWC68" s="72"/>
      <c r="JWD68" s="72"/>
      <c r="JWE68" s="72"/>
      <c r="JWF68" s="72"/>
      <c r="JWG68" s="72"/>
      <c r="JWH68" s="72"/>
      <c r="JWI68" s="72"/>
      <c r="JWJ68" s="72"/>
      <c r="JWK68" s="72"/>
      <c r="JWL68" s="72"/>
      <c r="JWM68" s="72"/>
      <c r="JWN68" s="72"/>
      <c r="JWO68" s="72"/>
      <c r="JWP68" s="72"/>
      <c r="JWQ68" s="72"/>
      <c r="JWR68" s="72"/>
      <c r="JWS68" s="72"/>
      <c r="JWT68" s="72"/>
      <c r="JWU68" s="72"/>
      <c r="JWV68" s="72"/>
      <c r="JWW68" s="72"/>
      <c r="JWX68" s="72"/>
      <c r="JWY68" s="72"/>
      <c r="JWZ68" s="72"/>
      <c r="JXA68" s="72"/>
      <c r="JXB68" s="72"/>
      <c r="JXC68" s="72"/>
      <c r="JXD68" s="72"/>
      <c r="JXE68" s="72"/>
      <c r="JXF68" s="72"/>
      <c r="JXG68" s="72"/>
      <c r="JXH68" s="72"/>
      <c r="JXI68" s="72"/>
      <c r="JXJ68" s="72"/>
      <c r="JXK68" s="72"/>
      <c r="JXL68" s="72"/>
      <c r="JXM68" s="72"/>
      <c r="JXN68" s="72"/>
      <c r="JXO68" s="72"/>
      <c r="JXP68" s="72"/>
      <c r="JXQ68" s="72"/>
      <c r="JXR68" s="72"/>
      <c r="JXS68" s="72"/>
      <c r="JXT68" s="72"/>
      <c r="JXU68" s="72"/>
      <c r="JXV68" s="72"/>
      <c r="JXW68" s="72"/>
      <c r="JXX68" s="72"/>
      <c r="JXY68" s="72"/>
      <c r="JXZ68" s="72"/>
      <c r="JYA68" s="72"/>
      <c r="JYB68" s="72"/>
      <c r="JYC68" s="72"/>
      <c r="JYD68" s="72"/>
      <c r="JYE68" s="72"/>
      <c r="JYF68" s="72"/>
      <c r="JYG68" s="72"/>
      <c r="JYH68" s="72"/>
      <c r="JYI68" s="72"/>
      <c r="JYJ68" s="72"/>
      <c r="JYK68" s="72"/>
      <c r="JYL68" s="72"/>
      <c r="JYM68" s="72"/>
      <c r="JYN68" s="72"/>
      <c r="JYO68" s="72"/>
      <c r="JYP68" s="72"/>
      <c r="JYQ68" s="72"/>
      <c r="JYR68" s="72"/>
      <c r="JYS68" s="72"/>
      <c r="JYT68" s="72"/>
      <c r="JYU68" s="72"/>
      <c r="JYV68" s="72"/>
      <c r="JYW68" s="72"/>
      <c r="JYX68" s="72"/>
      <c r="JYY68" s="72"/>
      <c r="JYZ68" s="72"/>
      <c r="JZA68" s="72"/>
      <c r="JZB68" s="72"/>
      <c r="JZC68" s="72"/>
      <c r="JZD68" s="72"/>
      <c r="JZE68" s="72"/>
      <c r="JZF68" s="72"/>
      <c r="JZG68" s="72"/>
      <c r="JZH68" s="72"/>
      <c r="JZI68" s="72"/>
      <c r="JZJ68" s="72"/>
      <c r="JZK68" s="72"/>
      <c r="JZL68" s="72"/>
      <c r="JZM68" s="72"/>
      <c r="JZN68" s="72"/>
      <c r="JZO68" s="72"/>
      <c r="JZP68" s="72"/>
      <c r="JZQ68" s="72"/>
      <c r="JZR68" s="72"/>
      <c r="JZS68" s="72"/>
      <c r="JZT68" s="72"/>
      <c r="JZU68" s="72"/>
      <c r="JZV68" s="72"/>
      <c r="JZW68" s="72"/>
      <c r="JZX68" s="72"/>
      <c r="JZY68" s="72"/>
      <c r="JZZ68" s="72"/>
      <c r="KAA68" s="72"/>
      <c r="KAB68" s="72"/>
      <c r="KAC68" s="72"/>
      <c r="KAD68" s="72"/>
      <c r="KAE68" s="72"/>
      <c r="KAF68" s="72"/>
      <c r="KAG68" s="72"/>
      <c r="KAH68" s="72"/>
      <c r="KAI68" s="72"/>
      <c r="KAJ68" s="72"/>
      <c r="KAK68" s="72"/>
      <c r="KAL68" s="72"/>
      <c r="KAM68" s="72"/>
      <c r="KAN68" s="72"/>
      <c r="KAO68" s="72"/>
      <c r="KAP68" s="72"/>
      <c r="KAQ68" s="72"/>
      <c r="KAR68" s="72"/>
      <c r="KAS68" s="72"/>
      <c r="KAT68" s="72"/>
      <c r="KAU68" s="72"/>
      <c r="KAV68" s="72"/>
      <c r="KAW68" s="72"/>
      <c r="KAX68" s="72"/>
      <c r="KAY68" s="72"/>
      <c r="KAZ68" s="72"/>
      <c r="KBA68" s="72"/>
      <c r="KBB68" s="72"/>
      <c r="KBC68" s="72"/>
      <c r="KBD68" s="72"/>
      <c r="KBE68" s="72"/>
      <c r="KBF68" s="72"/>
      <c r="KBG68" s="72"/>
      <c r="KBH68" s="72"/>
      <c r="KBI68" s="72"/>
      <c r="KBJ68" s="72"/>
      <c r="KBK68" s="72"/>
      <c r="KBL68" s="72"/>
      <c r="KBM68" s="72"/>
      <c r="KBN68" s="72"/>
      <c r="KBO68" s="72"/>
      <c r="KBP68" s="72"/>
      <c r="KBQ68" s="72"/>
      <c r="KBR68" s="72"/>
      <c r="KBS68" s="72"/>
      <c r="KBT68" s="72"/>
      <c r="KBU68" s="72"/>
      <c r="KBV68" s="72"/>
      <c r="KBW68" s="72"/>
      <c r="KBX68" s="72"/>
      <c r="KBY68" s="72"/>
      <c r="KBZ68" s="72"/>
      <c r="KCA68" s="72"/>
      <c r="KCB68" s="72"/>
      <c r="KCC68" s="72"/>
      <c r="KCD68" s="72"/>
      <c r="KCE68" s="72"/>
      <c r="KCF68" s="72"/>
      <c r="KCG68" s="72"/>
      <c r="KCH68" s="72"/>
      <c r="KCI68" s="72"/>
      <c r="KCJ68" s="72"/>
      <c r="KCK68" s="72"/>
      <c r="KCL68" s="72"/>
      <c r="KCM68" s="72"/>
      <c r="KCN68" s="72"/>
      <c r="KCO68" s="72"/>
      <c r="KCP68" s="72"/>
      <c r="KCQ68" s="72"/>
      <c r="KCR68" s="72"/>
      <c r="KCS68" s="72"/>
      <c r="KCT68" s="72"/>
      <c r="KCU68" s="72"/>
      <c r="KCV68" s="72"/>
      <c r="KCW68" s="72"/>
      <c r="KCX68" s="72"/>
      <c r="KCY68" s="72"/>
      <c r="KCZ68" s="72"/>
      <c r="KDA68" s="72"/>
      <c r="KDB68" s="72"/>
      <c r="KDC68" s="72"/>
      <c r="KDD68" s="72"/>
      <c r="KDE68" s="72"/>
      <c r="KDF68" s="72"/>
      <c r="KDG68" s="72"/>
      <c r="KDH68" s="72"/>
      <c r="KDI68" s="72"/>
      <c r="KDJ68" s="72"/>
      <c r="KDK68" s="72"/>
      <c r="KDL68" s="72"/>
      <c r="KDM68" s="72"/>
      <c r="KDN68" s="72"/>
      <c r="KDO68" s="72"/>
      <c r="KDP68" s="72"/>
      <c r="KDQ68" s="72"/>
      <c r="KDR68" s="72"/>
      <c r="KDS68" s="72"/>
      <c r="KDT68" s="72"/>
      <c r="KDU68" s="72"/>
      <c r="KDV68" s="72"/>
      <c r="KDW68" s="72"/>
      <c r="KDX68" s="72"/>
      <c r="KDY68" s="72"/>
      <c r="KDZ68" s="72"/>
      <c r="KEA68" s="72"/>
      <c r="KEB68" s="72"/>
      <c r="KEC68" s="72"/>
      <c r="KED68" s="72"/>
      <c r="KEE68" s="72"/>
      <c r="KEF68" s="72"/>
      <c r="KEG68" s="72"/>
      <c r="KEH68" s="72"/>
      <c r="KEI68" s="72"/>
      <c r="KEJ68" s="72"/>
      <c r="KEK68" s="72"/>
      <c r="KEL68" s="72"/>
      <c r="KEM68" s="72"/>
      <c r="KEN68" s="72"/>
      <c r="KEO68" s="72"/>
      <c r="KEP68" s="72"/>
      <c r="KEQ68" s="72"/>
      <c r="KER68" s="72"/>
      <c r="KES68" s="72"/>
      <c r="KET68" s="72"/>
      <c r="KEU68" s="72"/>
      <c r="KEV68" s="72"/>
      <c r="KEW68" s="72"/>
      <c r="KEX68" s="72"/>
      <c r="KEY68" s="72"/>
      <c r="KEZ68" s="72"/>
      <c r="KFA68" s="72"/>
      <c r="KFB68" s="72"/>
      <c r="KFC68" s="72"/>
      <c r="KFD68" s="72"/>
      <c r="KFE68" s="72"/>
      <c r="KFF68" s="72"/>
      <c r="KFG68" s="72"/>
      <c r="KFH68" s="72"/>
      <c r="KFI68" s="72"/>
      <c r="KFJ68" s="72"/>
      <c r="KFK68" s="72"/>
      <c r="KFL68" s="72"/>
      <c r="KFM68" s="72"/>
      <c r="KFN68" s="72"/>
      <c r="KFO68" s="72"/>
      <c r="KFP68" s="72"/>
      <c r="KFQ68" s="72"/>
      <c r="KFR68" s="72"/>
      <c r="KFS68" s="72"/>
      <c r="KFT68" s="72"/>
      <c r="KFU68" s="72"/>
      <c r="KFV68" s="72"/>
      <c r="KFW68" s="72"/>
      <c r="KFX68" s="72"/>
      <c r="KFY68" s="72"/>
      <c r="KFZ68" s="72"/>
      <c r="KGA68" s="72"/>
      <c r="KGB68" s="72"/>
      <c r="KGC68" s="72"/>
      <c r="KGD68" s="72"/>
      <c r="KGE68" s="72"/>
      <c r="KGF68" s="72"/>
      <c r="KGG68" s="72"/>
      <c r="KGH68" s="72"/>
      <c r="KGI68" s="72"/>
      <c r="KGJ68" s="72"/>
      <c r="KGK68" s="72"/>
      <c r="KGL68" s="72"/>
      <c r="KGM68" s="72"/>
      <c r="KGN68" s="72"/>
      <c r="KGO68" s="72"/>
      <c r="KGP68" s="72"/>
      <c r="KGQ68" s="72"/>
      <c r="KGR68" s="72"/>
      <c r="KGS68" s="72"/>
      <c r="KGT68" s="72"/>
      <c r="KGU68" s="72"/>
      <c r="KGV68" s="72"/>
      <c r="KGW68" s="72"/>
      <c r="KGX68" s="72"/>
      <c r="KGY68" s="72"/>
      <c r="KGZ68" s="72"/>
      <c r="KHA68" s="72"/>
      <c r="KHB68" s="72"/>
      <c r="KHC68" s="72"/>
      <c r="KHD68" s="72"/>
      <c r="KHE68" s="72"/>
      <c r="KHF68" s="72"/>
      <c r="KHG68" s="72"/>
      <c r="KHH68" s="72"/>
      <c r="KHI68" s="72"/>
      <c r="KHJ68" s="72"/>
      <c r="KHK68" s="72"/>
      <c r="KHL68" s="72"/>
      <c r="KHM68" s="72"/>
      <c r="KHN68" s="72"/>
      <c r="KHO68" s="72"/>
      <c r="KHP68" s="72"/>
      <c r="KHQ68" s="72"/>
      <c r="KHR68" s="72"/>
      <c r="KHS68" s="72"/>
      <c r="KHT68" s="72"/>
      <c r="KHU68" s="72"/>
      <c r="KHV68" s="72"/>
      <c r="KHW68" s="72"/>
      <c r="KHX68" s="72"/>
      <c r="KHY68" s="72"/>
      <c r="KHZ68" s="72"/>
      <c r="KIA68" s="72"/>
      <c r="KIB68" s="72"/>
      <c r="KIC68" s="72"/>
      <c r="KID68" s="72"/>
      <c r="KIE68" s="72"/>
      <c r="KIF68" s="72"/>
      <c r="KIG68" s="72"/>
      <c r="KIH68" s="72"/>
      <c r="KII68" s="72"/>
      <c r="KIJ68" s="72"/>
      <c r="KIK68" s="72"/>
      <c r="KIL68" s="72"/>
      <c r="KIM68" s="72"/>
      <c r="KIN68" s="72"/>
      <c r="KIO68" s="72"/>
      <c r="KIP68" s="72"/>
      <c r="KIQ68" s="72"/>
      <c r="KIR68" s="72"/>
      <c r="KIS68" s="72"/>
      <c r="KIT68" s="72"/>
      <c r="KIU68" s="72"/>
      <c r="KIV68" s="72"/>
      <c r="KIW68" s="72"/>
      <c r="KIX68" s="72"/>
      <c r="KIY68" s="72"/>
      <c r="KIZ68" s="72"/>
      <c r="KJA68" s="72"/>
      <c r="KJB68" s="72"/>
      <c r="KJC68" s="72"/>
      <c r="KJD68" s="72"/>
      <c r="KJE68" s="72"/>
      <c r="KJF68" s="72"/>
      <c r="KJG68" s="72"/>
      <c r="KJH68" s="72"/>
      <c r="KJI68" s="72"/>
      <c r="KJJ68" s="72"/>
      <c r="KJK68" s="72"/>
      <c r="KJL68" s="72"/>
      <c r="KJM68" s="72"/>
      <c r="KJN68" s="72"/>
      <c r="KJO68" s="72"/>
      <c r="KJP68" s="72"/>
      <c r="KJQ68" s="72"/>
      <c r="KJR68" s="72"/>
      <c r="KJS68" s="72"/>
      <c r="KJT68" s="72"/>
      <c r="KJU68" s="72"/>
      <c r="KJV68" s="72"/>
      <c r="KJW68" s="72"/>
      <c r="KJX68" s="72"/>
      <c r="KJY68" s="72"/>
      <c r="KJZ68" s="72"/>
      <c r="KKA68" s="72"/>
      <c r="KKB68" s="72"/>
      <c r="KKC68" s="72"/>
      <c r="KKD68" s="72"/>
      <c r="KKE68" s="72"/>
      <c r="KKF68" s="72"/>
      <c r="KKG68" s="72"/>
      <c r="KKH68" s="72"/>
      <c r="KKI68" s="72"/>
      <c r="KKJ68" s="72"/>
      <c r="KKK68" s="72"/>
      <c r="KKL68" s="72"/>
      <c r="KKM68" s="72"/>
      <c r="KKN68" s="72"/>
      <c r="KKO68" s="72"/>
      <c r="KKP68" s="72"/>
      <c r="KKQ68" s="72"/>
      <c r="KKR68" s="72"/>
      <c r="KKS68" s="72"/>
      <c r="KKT68" s="72"/>
      <c r="KKU68" s="72"/>
      <c r="KKV68" s="72"/>
      <c r="KKW68" s="72"/>
      <c r="KKX68" s="72"/>
      <c r="KKY68" s="72"/>
      <c r="KKZ68" s="72"/>
      <c r="KLA68" s="72"/>
      <c r="KLB68" s="72"/>
      <c r="KLC68" s="72"/>
      <c r="KLD68" s="72"/>
      <c r="KLE68" s="72"/>
      <c r="KLF68" s="72"/>
      <c r="KLG68" s="72"/>
      <c r="KLH68" s="72"/>
      <c r="KLI68" s="72"/>
      <c r="KLJ68" s="72"/>
      <c r="KLK68" s="72"/>
      <c r="KLL68" s="72"/>
      <c r="KLM68" s="72"/>
      <c r="KLN68" s="72"/>
      <c r="KLO68" s="72"/>
      <c r="KLP68" s="72"/>
      <c r="KLQ68" s="72"/>
      <c r="KLR68" s="72"/>
      <c r="KLS68" s="72"/>
      <c r="KLT68" s="72"/>
      <c r="KLU68" s="72"/>
      <c r="KLV68" s="72"/>
      <c r="KLW68" s="72"/>
      <c r="KLX68" s="72"/>
      <c r="KLY68" s="72"/>
      <c r="KLZ68" s="72"/>
      <c r="KMA68" s="72"/>
      <c r="KMB68" s="72"/>
      <c r="KMC68" s="72"/>
      <c r="KMD68" s="72"/>
      <c r="KME68" s="72"/>
      <c r="KMF68" s="72"/>
      <c r="KMG68" s="72"/>
      <c r="KMH68" s="72"/>
      <c r="KMI68" s="72"/>
      <c r="KMJ68" s="72"/>
      <c r="KMK68" s="72"/>
      <c r="KML68" s="72"/>
      <c r="KMM68" s="72"/>
      <c r="KMN68" s="72"/>
      <c r="KMO68" s="72"/>
      <c r="KMP68" s="72"/>
      <c r="KMQ68" s="72"/>
      <c r="KMR68" s="72"/>
      <c r="KMS68" s="72"/>
      <c r="KMT68" s="72"/>
      <c r="KMU68" s="72"/>
      <c r="KMV68" s="72"/>
      <c r="KMW68" s="72"/>
      <c r="KMX68" s="72"/>
      <c r="KMY68" s="72"/>
      <c r="KMZ68" s="72"/>
      <c r="KNA68" s="72"/>
      <c r="KNB68" s="72"/>
      <c r="KNC68" s="72"/>
      <c r="KND68" s="72"/>
      <c r="KNE68" s="72"/>
      <c r="KNF68" s="72"/>
      <c r="KNG68" s="72"/>
      <c r="KNH68" s="72"/>
      <c r="KNI68" s="72"/>
      <c r="KNJ68" s="72"/>
      <c r="KNK68" s="72"/>
      <c r="KNL68" s="72"/>
      <c r="KNM68" s="72"/>
      <c r="KNN68" s="72"/>
      <c r="KNO68" s="72"/>
      <c r="KNP68" s="72"/>
      <c r="KNQ68" s="72"/>
      <c r="KNR68" s="72"/>
      <c r="KNS68" s="72"/>
      <c r="KNT68" s="72"/>
      <c r="KNU68" s="72"/>
      <c r="KNV68" s="72"/>
      <c r="KNW68" s="72"/>
      <c r="KNX68" s="72"/>
      <c r="KNY68" s="72"/>
      <c r="KNZ68" s="72"/>
      <c r="KOA68" s="72"/>
      <c r="KOB68" s="72"/>
      <c r="KOC68" s="72"/>
      <c r="KOD68" s="72"/>
      <c r="KOE68" s="72"/>
      <c r="KOF68" s="72"/>
      <c r="KOG68" s="72"/>
      <c r="KOH68" s="72"/>
      <c r="KOI68" s="72"/>
      <c r="KOJ68" s="72"/>
      <c r="KOK68" s="72"/>
      <c r="KOL68" s="72"/>
      <c r="KOM68" s="72"/>
      <c r="KON68" s="72"/>
      <c r="KOO68" s="72"/>
      <c r="KOP68" s="72"/>
      <c r="KOQ68" s="72"/>
      <c r="KOR68" s="72"/>
      <c r="KOS68" s="72"/>
      <c r="KOT68" s="72"/>
      <c r="KOU68" s="72"/>
      <c r="KOV68" s="72"/>
      <c r="KOW68" s="72"/>
      <c r="KOX68" s="72"/>
      <c r="KOY68" s="72"/>
      <c r="KOZ68" s="72"/>
      <c r="KPA68" s="72"/>
      <c r="KPB68" s="72"/>
      <c r="KPC68" s="72"/>
      <c r="KPD68" s="72"/>
      <c r="KPE68" s="72"/>
      <c r="KPF68" s="72"/>
      <c r="KPG68" s="72"/>
      <c r="KPH68" s="72"/>
      <c r="KPI68" s="72"/>
      <c r="KPJ68" s="72"/>
      <c r="KPK68" s="72"/>
      <c r="KPL68" s="72"/>
      <c r="KPM68" s="72"/>
      <c r="KPN68" s="72"/>
      <c r="KPO68" s="72"/>
      <c r="KPP68" s="72"/>
      <c r="KPQ68" s="72"/>
      <c r="KPR68" s="72"/>
      <c r="KPS68" s="72"/>
      <c r="KPT68" s="72"/>
      <c r="KPU68" s="72"/>
      <c r="KPV68" s="72"/>
      <c r="KPW68" s="72"/>
      <c r="KPX68" s="72"/>
      <c r="KPY68" s="72"/>
      <c r="KPZ68" s="72"/>
      <c r="KQA68" s="72"/>
      <c r="KQB68" s="72"/>
      <c r="KQC68" s="72"/>
      <c r="KQD68" s="72"/>
      <c r="KQE68" s="72"/>
      <c r="KQF68" s="72"/>
      <c r="KQG68" s="72"/>
      <c r="KQH68" s="72"/>
      <c r="KQI68" s="72"/>
      <c r="KQJ68" s="72"/>
      <c r="KQK68" s="72"/>
      <c r="KQL68" s="72"/>
      <c r="KQM68" s="72"/>
      <c r="KQN68" s="72"/>
      <c r="KQO68" s="72"/>
      <c r="KQP68" s="72"/>
      <c r="KQQ68" s="72"/>
      <c r="KQR68" s="72"/>
      <c r="KQS68" s="72"/>
      <c r="KQT68" s="72"/>
      <c r="KQU68" s="72"/>
      <c r="KQV68" s="72"/>
      <c r="KQW68" s="72"/>
      <c r="KQX68" s="72"/>
      <c r="KQY68" s="72"/>
      <c r="KQZ68" s="72"/>
      <c r="KRA68" s="72"/>
      <c r="KRB68" s="72"/>
      <c r="KRC68" s="72"/>
      <c r="KRD68" s="72"/>
      <c r="KRE68" s="72"/>
      <c r="KRF68" s="72"/>
      <c r="KRG68" s="72"/>
      <c r="KRH68" s="72"/>
      <c r="KRI68" s="72"/>
      <c r="KRJ68" s="72"/>
      <c r="KRK68" s="72"/>
      <c r="KRL68" s="72"/>
      <c r="KRM68" s="72"/>
      <c r="KRN68" s="72"/>
      <c r="KRO68" s="72"/>
      <c r="KRP68" s="72"/>
      <c r="KRQ68" s="72"/>
      <c r="KRR68" s="72"/>
      <c r="KRS68" s="72"/>
      <c r="KRT68" s="72"/>
      <c r="KRU68" s="72"/>
      <c r="KRV68" s="72"/>
      <c r="KRW68" s="72"/>
      <c r="KRX68" s="72"/>
      <c r="KRY68" s="72"/>
      <c r="KRZ68" s="72"/>
      <c r="KSA68" s="72"/>
      <c r="KSB68" s="72"/>
      <c r="KSC68" s="72"/>
      <c r="KSD68" s="72"/>
      <c r="KSE68" s="72"/>
      <c r="KSF68" s="72"/>
      <c r="KSG68" s="72"/>
      <c r="KSH68" s="72"/>
      <c r="KSI68" s="72"/>
      <c r="KSJ68" s="72"/>
      <c r="KSK68" s="72"/>
      <c r="KSL68" s="72"/>
      <c r="KSM68" s="72"/>
      <c r="KSN68" s="72"/>
      <c r="KSO68" s="72"/>
      <c r="KSP68" s="72"/>
      <c r="KSQ68" s="72"/>
      <c r="KSR68" s="72"/>
      <c r="KSS68" s="72"/>
      <c r="KST68" s="72"/>
      <c r="KSU68" s="72"/>
      <c r="KSV68" s="72"/>
      <c r="KSW68" s="72"/>
      <c r="KSX68" s="72"/>
      <c r="KSY68" s="72"/>
      <c r="KSZ68" s="72"/>
      <c r="KTA68" s="72"/>
      <c r="KTB68" s="72"/>
      <c r="KTC68" s="72"/>
      <c r="KTD68" s="72"/>
      <c r="KTE68" s="72"/>
      <c r="KTF68" s="72"/>
      <c r="KTG68" s="72"/>
      <c r="KTH68" s="72"/>
      <c r="KTI68" s="72"/>
      <c r="KTJ68" s="72"/>
      <c r="KTK68" s="72"/>
      <c r="KTL68" s="72"/>
      <c r="KTM68" s="72"/>
      <c r="KTN68" s="72"/>
      <c r="KTO68" s="72"/>
      <c r="KTP68" s="72"/>
      <c r="KTQ68" s="72"/>
      <c r="KTR68" s="72"/>
      <c r="KTS68" s="72"/>
      <c r="KTT68" s="72"/>
      <c r="KTU68" s="72"/>
      <c r="KTV68" s="72"/>
      <c r="KTW68" s="72"/>
      <c r="KTX68" s="72"/>
      <c r="KTY68" s="72"/>
      <c r="KTZ68" s="72"/>
      <c r="KUA68" s="72"/>
      <c r="KUB68" s="72"/>
      <c r="KUC68" s="72"/>
      <c r="KUD68" s="72"/>
      <c r="KUE68" s="72"/>
      <c r="KUF68" s="72"/>
      <c r="KUG68" s="72"/>
      <c r="KUH68" s="72"/>
      <c r="KUI68" s="72"/>
      <c r="KUJ68" s="72"/>
      <c r="KUK68" s="72"/>
      <c r="KUL68" s="72"/>
      <c r="KUM68" s="72"/>
      <c r="KUN68" s="72"/>
      <c r="KUO68" s="72"/>
      <c r="KUP68" s="72"/>
      <c r="KUQ68" s="72"/>
      <c r="KUR68" s="72"/>
      <c r="KUS68" s="72"/>
      <c r="KUT68" s="72"/>
      <c r="KUU68" s="72"/>
      <c r="KUV68" s="72"/>
      <c r="KUW68" s="72"/>
      <c r="KUX68" s="72"/>
      <c r="KUY68" s="72"/>
      <c r="KUZ68" s="72"/>
      <c r="KVA68" s="72"/>
      <c r="KVB68" s="72"/>
      <c r="KVC68" s="72"/>
      <c r="KVD68" s="72"/>
      <c r="KVE68" s="72"/>
      <c r="KVF68" s="72"/>
      <c r="KVG68" s="72"/>
      <c r="KVH68" s="72"/>
      <c r="KVI68" s="72"/>
      <c r="KVJ68" s="72"/>
      <c r="KVK68" s="72"/>
      <c r="KVL68" s="72"/>
      <c r="KVM68" s="72"/>
      <c r="KVN68" s="72"/>
      <c r="KVO68" s="72"/>
      <c r="KVP68" s="72"/>
      <c r="KVQ68" s="72"/>
      <c r="KVR68" s="72"/>
      <c r="KVS68" s="72"/>
      <c r="KVT68" s="72"/>
      <c r="KVU68" s="72"/>
      <c r="KVV68" s="72"/>
      <c r="KVW68" s="72"/>
      <c r="KVX68" s="72"/>
      <c r="KVY68" s="72"/>
      <c r="KVZ68" s="72"/>
      <c r="KWA68" s="72"/>
      <c r="KWB68" s="72"/>
      <c r="KWC68" s="72"/>
      <c r="KWD68" s="72"/>
      <c r="KWE68" s="72"/>
      <c r="KWF68" s="72"/>
      <c r="KWG68" s="72"/>
      <c r="KWH68" s="72"/>
      <c r="KWI68" s="72"/>
      <c r="KWJ68" s="72"/>
      <c r="KWK68" s="72"/>
      <c r="KWL68" s="72"/>
      <c r="KWM68" s="72"/>
      <c r="KWN68" s="72"/>
      <c r="KWO68" s="72"/>
      <c r="KWP68" s="72"/>
      <c r="KWQ68" s="72"/>
      <c r="KWR68" s="72"/>
      <c r="KWS68" s="72"/>
      <c r="KWT68" s="72"/>
      <c r="KWU68" s="72"/>
      <c r="KWV68" s="72"/>
      <c r="KWW68" s="72"/>
      <c r="KWX68" s="72"/>
      <c r="KWY68" s="72"/>
      <c r="KWZ68" s="72"/>
      <c r="KXA68" s="72"/>
      <c r="KXB68" s="72"/>
      <c r="KXC68" s="72"/>
      <c r="KXD68" s="72"/>
      <c r="KXE68" s="72"/>
      <c r="KXF68" s="72"/>
      <c r="KXG68" s="72"/>
      <c r="KXH68" s="72"/>
      <c r="KXI68" s="72"/>
      <c r="KXJ68" s="72"/>
      <c r="KXK68" s="72"/>
      <c r="KXL68" s="72"/>
      <c r="KXM68" s="72"/>
      <c r="KXN68" s="72"/>
      <c r="KXO68" s="72"/>
      <c r="KXP68" s="72"/>
      <c r="KXQ68" s="72"/>
      <c r="KXR68" s="72"/>
      <c r="KXS68" s="72"/>
      <c r="KXT68" s="72"/>
      <c r="KXU68" s="72"/>
      <c r="KXV68" s="72"/>
      <c r="KXW68" s="72"/>
      <c r="KXX68" s="72"/>
      <c r="KXY68" s="72"/>
      <c r="KXZ68" s="72"/>
      <c r="KYA68" s="72"/>
      <c r="KYB68" s="72"/>
      <c r="KYC68" s="72"/>
      <c r="KYD68" s="72"/>
      <c r="KYE68" s="72"/>
      <c r="KYF68" s="72"/>
      <c r="KYG68" s="72"/>
      <c r="KYH68" s="72"/>
      <c r="KYI68" s="72"/>
      <c r="KYJ68" s="72"/>
      <c r="KYK68" s="72"/>
      <c r="KYL68" s="72"/>
      <c r="KYM68" s="72"/>
      <c r="KYN68" s="72"/>
      <c r="KYO68" s="72"/>
      <c r="KYP68" s="72"/>
      <c r="KYQ68" s="72"/>
      <c r="KYR68" s="72"/>
      <c r="KYS68" s="72"/>
      <c r="KYT68" s="72"/>
      <c r="KYU68" s="72"/>
      <c r="KYV68" s="72"/>
      <c r="KYW68" s="72"/>
      <c r="KYX68" s="72"/>
      <c r="KYY68" s="72"/>
      <c r="KYZ68" s="72"/>
      <c r="KZA68" s="72"/>
      <c r="KZB68" s="72"/>
      <c r="KZC68" s="72"/>
      <c r="KZD68" s="72"/>
      <c r="KZE68" s="72"/>
      <c r="KZF68" s="72"/>
      <c r="KZG68" s="72"/>
      <c r="KZH68" s="72"/>
      <c r="KZI68" s="72"/>
      <c r="KZJ68" s="72"/>
      <c r="KZK68" s="72"/>
      <c r="KZL68" s="72"/>
      <c r="KZM68" s="72"/>
      <c r="KZN68" s="72"/>
      <c r="KZO68" s="72"/>
      <c r="KZP68" s="72"/>
      <c r="KZQ68" s="72"/>
      <c r="KZR68" s="72"/>
      <c r="KZS68" s="72"/>
      <c r="KZT68" s="72"/>
      <c r="KZU68" s="72"/>
      <c r="KZV68" s="72"/>
      <c r="KZW68" s="72"/>
      <c r="KZX68" s="72"/>
      <c r="KZY68" s="72"/>
      <c r="KZZ68" s="72"/>
      <c r="LAA68" s="72"/>
      <c r="LAB68" s="72"/>
      <c r="LAC68" s="72"/>
      <c r="LAD68" s="72"/>
      <c r="LAE68" s="72"/>
      <c r="LAF68" s="72"/>
      <c r="LAG68" s="72"/>
      <c r="LAH68" s="72"/>
      <c r="LAI68" s="72"/>
      <c r="LAJ68" s="72"/>
      <c r="LAK68" s="72"/>
      <c r="LAL68" s="72"/>
      <c r="LAM68" s="72"/>
      <c r="LAN68" s="72"/>
      <c r="LAO68" s="72"/>
      <c r="LAP68" s="72"/>
      <c r="LAQ68" s="72"/>
      <c r="LAR68" s="72"/>
      <c r="LAS68" s="72"/>
      <c r="LAT68" s="72"/>
      <c r="LAU68" s="72"/>
      <c r="LAV68" s="72"/>
      <c r="LAW68" s="72"/>
      <c r="LAX68" s="72"/>
      <c r="LAY68" s="72"/>
      <c r="LAZ68" s="72"/>
      <c r="LBA68" s="72"/>
      <c r="LBB68" s="72"/>
      <c r="LBC68" s="72"/>
      <c r="LBD68" s="72"/>
      <c r="LBE68" s="72"/>
      <c r="LBF68" s="72"/>
      <c r="LBG68" s="72"/>
      <c r="LBH68" s="72"/>
      <c r="LBI68" s="72"/>
      <c r="LBJ68" s="72"/>
      <c r="LBK68" s="72"/>
      <c r="LBL68" s="72"/>
      <c r="LBM68" s="72"/>
      <c r="LBN68" s="72"/>
      <c r="LBO68" s="72"/>
      <c r="LBP68" s="72"/>
      <c r="LBQ68" s="72"/>
      <c r="LBR68" s="72"/>
      <c r="LBS68" s="72"/>
      <c r="LBT68" s="72"/>
      <c r="LBU68" s="72"/>
      <c r="LBV68" s="72"/>
      <c r="LBW68" s="72"/>
      <c r="LBX68" s="72"/>
      <c r="LBY68" s="72"/>
      <c r="LBZ68" s="72"/>
      <c r="LCA68" s="72"/>
      <c r="LCB68" s="72"/>
      <c r="LCC68" s="72"/>
      <c r="LCD68" s="72"/>
      <c r="LCE68" s="72"/>
      <c r="LCF68" s="72"/>
      <c r="LCG68" s="72"/>
      <c r="LCH68" s="72"/>
      <c r="LCI68" s="72"/>
      <c r="LCJ68" s="72"/>
      <c r="LCK68" s="72"/>
      <c r="LCL68" s="72"/>
      <c r="LCM68" s="72"/>
      <c r="LCN68" s="72"/>
      <c r="LCO68" s="72"/>
      <c r="LCP68" s="72"/>
      <c r="LCQ68" s="72"/>
      <c r="LCR68" s="72"/>
      <c r="LCS68" s="72"/>
      <c r="LCT68" s="72"/>
      <c r="LCU68" s="72"/>
      <c r="LCV68" s="72"/>
      <c r="LCW68" s="72"/>
      <c r="LCX68" s="72"/>
      <c r="LCY68" s="72"/>
      <c r="LCZ68" s="72"/>
      <c r="LDA68" s="72"/>
      <c r="LDB68" s="72"/>
      <c r="LDC68" s="72"/>
      <c r="LDD68" s="72"/>
      <c r="LDE68" s="72"/>
      <c r="LDF68" s="72"/>
      <c r="LDG68" s="72"/>
      <c r="LDH68" s="72"/>
      <c r="LDI68" s="72"/>
      <c r="LDJ68" s="72"/>
      <c r="LDK68" s="72"/>
      <c r="LDL68" s="72"/>
      <c r="LDM68" s="72"/>
      <c r="LDN68" s="72"/>
      <c r="LDO68" s="72"/>
      <c r="LDP68" s="72"/>
      <c r="LDQ68" s="72"/>
      <c r="LDR68" s="72"/>
      <c r="LDS68" s="72"/>
      <c r="LDT68" s="72"/>
      <c r="LDU68" s="72"/>
      <c r="LDV68" s="72"/>
      <c r="LDW68" s="72"/>
      <c r="LDX68" s="72"/>
      <c r="LDY68" s="72"/>
      <c r="LDZ68" s="72"/>
      <c r="LEA68" s="72"/>
      <c r="LEB68" s="72"/>
      <c r="LEC68" s="72"/>
      <c r="LED68" s="72"/>
      <c r="LEE68" s="72"/>
      <c r="LEF68" s="72"/>
      <c r="LEG68" s="72"/>
      <c r="LEH68" s="72"/>
      <c r="LEI68" s="72"/>
      <c r="LEJ68" s="72"/>
      <c r="LEK68" s="72"/>
      <c r="LEL68" s="72"/>
      <c r="LEM68" s="72"/>
      <c r="LEN68" s="72"/>
      <c r="LEO68" s="72"/>
      <c r="LEP68" s="72"/>
      <c r="LEQ68" s="72"/>
      <c r="LER68" s="72"/>
      <c r="LES68" s="72"/>
      <c r="LET68" s="72"/>
      <c r="LEU68" s="72"/>
      <c r="LEV68" s="72"/>
      <c r="LEW68" s="72"/>
      <c r="LEX68" s="72"/>
      <c r="LEY68" s="72"/>
      <c r="LEZ68" s="72"/>
      <c r="LFA68" s="72"/>
      <c r="LFB68" s="72"/>
      <c r="LFC68" s="72"/>
      <c r="LFD68" s="72"/>
      <c r="LFE68" s="72"/>
      <c r="LFF68" s="72"/>
      <c r="LFG68" s="72"/>
      <c r="LFH68" s="72"/>
      <c r="LFI68" s="72"/>
      <c r="LFJ68" s="72"/>
      <c r="LFK68" s="72"/>
      <c r="LFL68" s="72"/>
      <c r="LFM68" s="72"/>
      <c r="LFN68" s="72"/>
      <c r="LFO68" s="72"/>
      <c r="LFP68" s="72"/>
      <c r="LFQ68" s="72"/>
      <c r="LFR68" s="72"/>
      <c r="LFS68" s="72"/>
      <c r="LFT68" s="72"/>
      <c r="LFU68" s="72"/>
      <c r="LFV68" s="72"/>
      <c r="LFW68" s="72"/>
      <c r="LFX68" s="72"/>
      <c r="LFY68" s="72"/>
      <c r="LFZ68" s="72"/>
      <c r="LGA68" s="72"/>
      <c r="LGB68" s="72"/>
      <c r="LGC68" s="72"/>
      <c r="LGD68" s="72"/>
      <c r="LGE68" s="72"/>
      <c r="LGF68" s="72"/>
      <c r="LGG68" s="72"/>
      <c r="LGH68" s="72"/>
      <c r="LGI68" s="72"/>
      <c r="LGJ68" s="72"/>
      <c r="LGK68" s="72"/>
      <c r="LGL68" s="72"/>
      <c r="LGM68" s="72"/>
      <c r="LGN68" s="72"/>
      <c r="LGO68" s="72"/>
      <c r="LGP68" s="72"/>
      <c r="LGQ68" s="72"/>
      <c r="LGR68" s="72"/>
      <c r="LGS68" s="72"/>
      <c r="LGT68" s="72"/>
      <c r="LGU68" s="72"/>
      <c r="LGV68" s="72"/>
      <c r="LGW68" s="72"/>
      <c r="LGX68" s="72"/>
      <c r="LGY68" s="72"/>
      <c r="LGZ68" s="72"/>
      <c r="LHA68" s="72"/>
      <c r="LHB68" s="72"/>
      <c r="LHC68" s="72"/>
      <c r="LHD68" s="72"/>
      <c r="LHE68" s="72"/>
      <c r="LHF68" s="72"/>
      <c r="LHG68" s="72"/>
      <c r="LHH68" s="72"/>
      <c r="LHI68" s="72"/>
      <c r="LHJ68" s="72"/>
      <c r="LHK68" s="72"/>
      <c r="LHL68" s="72"/>
      <c r="LHM68" s="72"/>
      <c r="LHN68" s="72"/>
      <c r="LHO68" s="72"/>
      <c r="LHP68" s="72"/>
      <c r="LHQ68" s="72"/>
      <c r="LHR68" s="72"/>
      <c r="LHS68" s="72"/>
      <c r="LHT68" s="72"/>
      <c r="LHU68" s="72"/>
      <c r="LHV68" s="72"/>
      <c r="LHW68" s="72"/>
      <c r="LHX68" s="72"/>
      <c r="LHY68" s="72"/>
      <c r="LHZ68" s="72"/>
      <c r="LIA68" s="72"/>
      <c r="LIB68" s="72"/>
      <c r="LIC68" s="72"/>
      <c r="LID68" s="72"/>
      <c r="LIE68" s="72"/>
      <c r="LIF68" s="72"/>
      <c r="LIG68" s="72"/>
      <c r="LIH68" s="72"/>
      <c r="LII68" s="72"/>
      <c r="LIJ68" s="72"/>
      <c r="LIK68" s="72"/>
      <c r="LIL68" s="72"/>
      <c r="LIM68" s="72"/>
      <c r="LIN68" s="72"/>
      <c r="LIO68" s="72"/>
      <c r="LIP68" s="72"/>
      <c r="LIQ68" s="72"/>
      <c r="LIR68" s="72"/>
      <c r="LIS68" s="72"/>
      <c r="LIT68" s="72"/>
      <c r="LIU68" s="72"/>
      <c r="LIV68" s="72"/>
      <c r="LIW68" s="72"/>
      <c r="LIX68" s="72"/>
      <c r="LIY68" s="72"/>
      <c r="LIZ68" s="72"/>
      <c r="LJA68" s="72"/>
      <c r="LJB68" s="72"/>
      <c r="LJC68" s="72"/>
      <c r="LJD68" s="72"/>
      <c r="LJE68" s="72"/>
      <c r="LJF68" s="72"/>
      <c r="LJG68" s="72"/>
      <c r="LJH68" s="72"/>
      <c r="LJI68" s="72"/>
      <c r="LJJ68" s="72"/>
      <c r="LJK68" s="72"/>
      <c r="LJL68" s="72"/>
      <c r="LJM68" s="72"/>
      <c r="LJN68" s="72"/>
      <c r="LJO68" s="72"/>
      <c r="LJP68" s="72"/>
      <c r="LJQ68" s="72"/>
      <c r="LJR68" s="72"/>
      <c r="LJS68" s="72"/>
      <c r="LJT68" s="72"/>
      <c r="LJU68" s="72"/>
      <c r="LJV68" s="72"/>
      <c r="LJW68" s="72"/>
      <c r="LJX68" s="72"/>
      <c r="LJY68" s="72"/>
      <c r="LJZ68" s="72"/>
      <c r="LKA68" s="72"/>
      <c r="LKB68" s="72"/>
      <c r="LKC68" s="72"/>
      <c r="LKD68" s="72"/>
      <c r="LKE68" s="72"/>
      <c r="LKF68" s="72"/>
      <c r="LKG68" s="72"/>
      <c r="LKH68" s="72"/>
      <c r="LKI68" s="72"/>
      <c r="LKJ68" s="72"/>
      <c r="LKK68" s="72"/>
      <c r="LKL68" s="72"/>
      <c r="LKM68" s="72"/>
      <c r="LKN68" s="72"/>
      <c r="LKO68" s="72"/>
      <c r="LKP68" s="72"/>
      <c r="LKQ68" s="72"/>
      <c r="LKR68" s="72"/>
      <c r="LKS68" s="72"/>
      <c r="LKT68" s="72"/>
      <c r="LKU68" s="72"/>
      <c r="LKV68" s="72"/>
      <c r="LKW68" s="72"/>
      <c r="LKX68" s="72"/>
      <c r="LKY68" s="72"/>
      <c r="LKZ68" s="72"/>
      <c r="LLA68" s="72"/>
      <c r="LLB68" s="72"/>
      <c r="LLC68" s="72"/>
      <c r="LLD68" s="72"/>
      <c r="LLE68" s="72"/>
      <c r="LLF68" s="72"/>
      <c r="LLG68" s="72"/>
      <c r="LLH68" s="72"/>
      <c r="LLI68" s="72"/>
      <c r="LLJ68" s="72"/>
      <c r="LLK68" s="72"/>
      <c r="LLL68" s="72"/>
      <c r="LLM68" s="72"/>
      <c r="LLN68" s="72"/>
      <c r="LLO68" s="72"/>
      <c r="LLP68" s="72"/>
      <c r="LLQ68" s="72"/>
      <c r="LLR68" s="72"/>
      <c r="LLS68" s="72"/>
      <c r="LLT68" s="72"/>
      <c r="LLU68" s="72"/>
      <c r="LLV68" s="72"/>
      <c r="LLW68" s="72"/>
      <c r="LLX68" s="72"/>
      <c r="LLY68" s="72"/>
      <c r="LLZ68" s="72"/>
      <c r="LMA68" s="72"/>
      <c r="LMB68" s="72"/>
      <c r="LMC68" s="72"/>
      <c r="LMD68" s="72"/>
      <c r="LME68" s="72"/>
      <c r="LMF68" s="72"/>
      <c r="LMG68" s="72"/>
      <c r="LMH68" s="72"/>
      <c r="LMI68" s="72"/>
      <c r="LMJ68" s="72"/>
      <c r="LMK68" s="72"/>
      <c r="LML68" s="72"/>
      <c r="LMM68" s="72"/>
      <c r="LMN68" s="72"/>
      <c r="LMO68" s="72"/>
      <c r="LMP68" s="72"/>
      <c r="LMQ68" s="72"/>
      <c r="LMR68" s="72"/>
      <c r="LMS68" s="72"/>
      <c r="LMT68" s="72"/>
      <c r="LMU68" s="72"/>
      <c r="LMV68" s="72"/>
      <c r="LMW68" s="72"/>
      <c r="LMX68" s="72"/>
      <c r="LMY68" s="72"/>
      <c r="LMZ68" s="72"/>
      <c r="LNA68" s="72"/>
      <c r="LNB68" s="72"/>
      <c r="LNC68" s="72"/>
      <c r="LND68" s="72"/>
      <c r="LNE68" s="72"/>
      <c r="LNF68" s="72"/>
      <c r="LNG68" s="72"/>
      <c r="LNH68" s="72"/>
      <c r="LNI68" s="72"/>
      <c r="LNJ68" s="72"/>
      <c r="LNK68" s="72"/>
      <c r="LNL68" s="72"/>
      <c r="LNM68" s="72"/>
      <c r="LNN68" s="72"/>
      <c r="LNO68" s="72"/>
      <c r="LNP68" s="72"/>
      <c r="LNQ68" s="72"/>
      <c r="LNR68" s="72"/>
      <c r="LNS68" s="72"/>
      <c r="LNT68" s="72"/>
      <c r="LNU68" s="72"/>
      <c r="LNV68" s="72"/>
      <c r="LNW68" s="72"/>
      <c r="LNX68" s="72"/>
      <c r="LNY68" s="72"/>
      <c r="LNZ68" s="72"/>
      <c r="LOA68" s="72"/>
      <c r="LOB68" s="72"/>
      <c r="LOC68" s="72"/>
      <c r="LOD68" s="72"/>
      <c r="LOE68" s="72"/>
      <c r="LOF68" s="72"/>
      <c r="LOG68" s="72"/>
      <c r="LOH68" s="72"/>
      <c r="LOI68" s="72"/>
      <c r="LOJ68" s="72"/>
      <c r="LOK68" s="72"/>
      <c r="LOL68" s="72"/>
      <c r="LOM68" s="72"/>
      <c r="LON68" s="72"/>
      <c r="LOO68" s="72"/>
      <c r="LOP68" s="72"/>
      <c r="LOQ68" s="72"/>
      <c r="LOR68" s="72"/>
      <c r="LOS68" s="72"/>
      <c r="LOT68" s="72"/>
      <c r="LOU68" s="72"/>
      <c r="LOV68" s="72"/>
      <c r="LOW68" s="72"/>
      <c r="LOX68" s="72"/>
      <c r="LOY68" s="72"/>
      <c r="LOZ68" s="72"/>
      <c r="LPA68" s="72"/>
      <c r="LPB68" s="72"/>
      <c r="LPC68" s="72"/>
      <c r="LPD68" s="72"/>
      <c r="LPE68" s="72"/>
      <c r="LPF68" s="72"/>
      <c r="LPG68" s="72"/>
      <c r="LPH68" s="72"/>
      <c r="LPI68" s="72"/>
      <c r="LPJ68" s="72"/>
      <c r="LPK68" s="72"/>
      <c r="LPL68" s="72"/>
      <c r="LPM68" s="72"/>
      <c r="LPN68" s="72"/>
      <c r="LPO68" s="72"/>
      <c r="LPP68" s="72"/>
      <c r="LPQ68" s="72"/>
      <c r="LPR68" s="72"/>
      <c r="LPS68" s="72"/>
      <c r="LPT68" s="72"/>
      <c r="LPU68" s="72"/>
      <c r="LPV68" s="72"/>
      <c r="LPW68" s="72"/>
      <c r="LPX68" s="72"/>
      <c r="LPY68" s="72"/>
      <c r="LPZ68" s="72"/>
      <c r="LQA68" s="72"/>
      <c r="LQB68" s="72"/>
      <c r="LQC68" s="72"/>
      <c r="LQD68" s="72"/>
      <c r="LQE68" s="72"/>
      <c r="LQF68" s="72"/>
      <c r="LQG68" s="72"/>
      <c r="LQH68" s="72"/>
      <c r="LQI68" s="72"/>
      <c r="LQJ68" s="72"/>
      <c r="LQK68" s="72"/>
      <c r="LQL68" s="72"/>
      <c r="LQM68" s="72"/>
      <c r="LQN68" s="72"/>
      <c r="LQO68" s="72"/>
      <c r="LQP68" s="72"/>
      <c r="LQQ68" s="72"/>
      <c r="LQR68" s="72"/>
      <c r="LQS68" s="72"/>
      <c r="LQT68" s="72"/>
      <c r="LQU68" s="72"/>
      <c r="LQV68" s="72"/>
      <c r="LQW68" s="72"/>
      <c r="LQX68" s="72"/>
      <c r="LQY68" s="72"/>
      <c r="LQZ68" s="72"/>
      <c r="LRA68" s="72"/>
      <c r="LRB68" s="72"/>
      <c r="LRC68" s="72"/>
      <c r="LRD68" s="72"/>
      <c r="LRE68" s="72"/>
      <c r="LRF68" s="72"/>
      <c r="LRG68" s="72"/>
      <c r="LRH68" s="72"/>
      <c r="LRI68" s="72"/>
      <c r="LRJ68" s="72"/>
      <c r="LRK68" s="72"/>
      <c r="LRL68" s="72"/>
      <c r="LRM68" s="72"/>
      <c r="LRN68" s="72"/>
      <c r="LRO68" s="72"/>
      <c r="LRP68" s="72"/>
      <c r="LRQ68" s="72"/>
      <c r="LRR68" s="72"/>
      <c r="LRS68" s="72"/>
      <c r="LRT68" s="72"/>
      <c r="LRU68" s="72"/>
      <c r="LRV68" s="72"/>
      <c r="LRW68" s="72"/>
      <c r="LRX68" s="72"/>
      <c r="LRY68" s="72"/>
      <c r="LRZ68" s="72"/>
      <c r="LSA68" s="72"/>
      <c r="LSB68" s="72"/>
      <c r="LSC68" s="72"/>
      <c r="LSD68" s="72"/>
      <c r="LSE68" s="72"/>
      <c r="LSF68" s="72"/>
      <c r="LSG68" s="72"/>
      <c r="LSH68" s="72"/>
      <c r="LSI68" s="72"/>
      <c r="LSJ68" s="72"/>
      <c r="LSK68" s="72"/>
      <c r="LSL68" s="72"/>
      <c r="LSM68" s="72"/>
      <c r="LSN68" s="72"/>
      <c r="LSO68" s="72"/>
      <c r="LSP68" s="72"/>
      <c r="LSQ68" s="72"/>
      <c r="LSR68" s="72"/>
      <c r="LSS68" s="72"/>
      <c r="LST68" s="72"/>
      <c r="LSU68" s="72"/>
      <c r="LSV68" s="72"/>
      <c r="LSW68" s="72"/>
      <c r="LSX68" s="72"/>
      <c r="LSY68" s="72"/>
      <c r="LSZ68" s="72"/>
      <c r="LTA68" s="72"/>
      <c r="LTB68" s="72"/>
      <c r="LTC68" s="72"/>
      <c r="LTD68" s="72"/>
      <c r="LTE68" s="72"/>
      <c r="LTF68" s="72"/>
      <c r="LTG68" s="72"/>
      <c r="LTH68" s="72"/>
      <c r="LTI68" s="72"/>
      <c r="LTJ68" s="72"/>
      <c r="LTK68" s="72"/>
      <c r="LTL68" s="72"/>
      <c r="LTM68" s="72"/>
      <c r="LTN68" s="72"/>
      <c r="LTO68" s="72"/>
      <c r="LTP68" s="72"/>
      <c r="LTQ68" s="72"/>
      <c r="LTR68" s="72"/>
      <c r="LTS68" s="72"/>
      <c r="LTT68" s="72"/>
      <c r="LTU68" s="72"/>
      <c r="LTV68" s="72"/>
      <c r="LTW68" s="72"/>
      <c r="LTX68" s="72"/>
      <c r="LTY68" s="72"/>
      <c r="LTZ68" s="72"/>
      <c r="LUA68" s="72"/>
      <c r="LUB68" s="72"/>
      <c r="LUC68" s="72"/>
      <c r="LUD68" s="72"/>
      <c r="LUE68" s="72"/>
      <c r="LUF68" s="72"/>
      <c r="LUG68" s="72"/>
      <c r="LUH68" s="72"/>
      <c r="LUI68" s="72"/>
      <c r="LUJ68" s="72"/>
      <c r="LUK68" s="72"/>
      <c r="LUL68" s="72"/>
      <c r="LUM68" s="72"/>
      <c r="LUN68" s="72"/>
      <c r="LUO68" s="72"/>
      <c r="LUP68" s="72"/>
      <c r="LUQ68" s="72"/>
      <c r="LUR68" s="72"/>
      <c r="LUS68" s="72"/>
      <c r="LUT68" s="72"/>
      <c r="LUU68" s="72"/>
      <c r="LUV68" s="72"/>
      <c r="LUW68" s="72"/>
      <c r="LUX68" s="72"/>
      <c r="LUY68" s="72"/>
      <c r="LUZ68" s="72"/>
      <c r="LVA68" s="72"/>
      <c r="LVB68" s="72"/>
      <c r="LVC68" s="72"/>
      <c r="LVD68" s="72"/>
      <c r="LVE68" s="72"/>
      <c r="LVF68" s="72"/>
      <c r="LVG68" s="72"/>
      <c r="LVH68" s="72"/>
      <c r="LVI68" s="72"/>
      <c r="LVJ68" s="72"/>
      <c r="LVK68" s="72"/>
      <c r="LVL68" s="72"/>
      <c r="LVM68" s="72"/>
      <c r="LVN68" s="72"/>
      <c r="LVO68" s="72"/>
      <c r="LVP68" s="72"/>
      <c r="LVQ68" s="72"/>
      <c r="LVR68" s="72"/>
      <c r="LVS68" s="72"/>
      <c r="LVT68" s="72"/>
      <c r="LVU68" s="72"/>
      <c r="LVV68" s="72"/>
      <c r="LVW68" s="72"/>
      <c r="LVX68" s="72"/>
      <c r="LVY68" s="72"/>
      <c r="LVZ68" s="72"/>
      <c r="LWA68" s="72"/>
      <c r="LWB68" s="72"/>
      <c r="LWC68" s="72"/>
      <c r="LWD68" s="72"/>
      <c r="LWE68" s="72"/>
      <c r="LWF68" s="72"/>
      <c r="LWG68" s="72"/>
      <c r="LWH68" s="72"/>
      <c r="LWI68" s="72"/>
      <c r="LWJ68" s="72"/>
      <c r="LWK68" s="72"/>
      <c r="LWL68" s="72"/>
      <c r="LWM68" s="72"/>
      <c r="LWN68" s="72"/>
      <c r="LWO68" s="72"/>
      <c r="LWP68" s="72"/>
      <c r="LWQ68" s="72"/>
      <c r="LWR68" s="72"/>
      <c r="LWS68" s="72"/>
      <c r="LWT68" s="72"/>
      <c r="LWU68" s="72"/>
      <c r="LWV68" s="72"/>
      <c r="LWW68" s="72"/>
      <c r="LWX68" s="72"/>
      <c r="LWY68" s="72"/>
      <c r="LWZ68" s="72"/>
      <c r="LXA68" s="72"/>
      <c r="LXB68" s="72"/>
      <c r="LXC68" s="72"/>
      <c r="LXD68" s="72"/>
      <c r="LXE68" s="72"/>
      <c r="LXF68" s="72"/>
      <c r="LXG68" s="72"/>
      <c r="LXH68" s="72"/>
      <c r="LXI68" s="72"/>
      <c r="LXJ68" s="72"/>
      <c r="LXK68" s="72"/>
      <c r="LXL68" s="72"/>
      <c r="LXM68" s="72"/>
      <c r="LXN68" s="72"/>
      <c r="LXO68" s="72"/>
      <c r="LXP68" s="72"/>
      <c r="LXQ68" s="72"/>
      <c r="LXR68" s="72"/>
      <c r="LXS68" s="72"/>
      <c r="LXT68" s="72"/>
      <c r="LXU68" s="72"/>
      <c r="LXV68" s="72"/>
      <c r="LXW68" s="72"/>
      <c r="LXX68" s="72"/>
      <c r="LXY68" s="72"/>
      <c r="LXZ68" s="72"/>
      <c r="LYA68" s="72"/>
      <c r="LYB68" s="72"/>
      <c r="LYC68" s="72"/>
      <c r="LYD68" s="72"/>
      <c r="LYE68" s="72"/>
      <c r="LYF68" s="72"/>
      <c r="LYG68" s="72"/>
      <c r="LYH68" s="72"/>
      <c r="LYI68" s="72"/>
      <c r="LYJ68" s="72"/>
      <c r="LYK68" s="72"/>
      <c r="LYL68" s="72"/>
      <c r="LYM68" s="72"/>
      <c r="LYN68" s="72"/>
      <c r="LYO68" s="72"/>
      <c r="LYP68" s="72"/>
      <c r="LYQ68" s="72"/>
      <c r="LYR68" s="72"/>
      <c r="LYS68" s="72"/>
      <c r="LYT68" s="72"/>
      <c r="LYU68" s="72"/>
      <c r="LYV68" s="72"/>
      <c r="LYW68" s="72"/>
      <c r="LYX68" s="72"/>
      <c r="LYY68" s="72"/>
      <c r="LYZ68" s="72"/>
      <c r="LZA68" s="72"/>
      <c r="LZB68" s="72"/>
      <c r="LZC68" s="72"/>
      <c r="LZD68" s="72"/>
      <c r="LZE68" s="72"/>
      <c r="LZF68" s="72"/>
      <c r="LZG68" s="72"/>
      <c r="LZH68" s="72"/>
      <c r="LZI68" s="72"/>
      <c r="LZJ68" s="72"/>
      <c r="LZK68" s="72"/>
      <c r="LZL68" s="72"/>
      <c r="LZM68" s="72"/>
      <c r="LZN68" s="72"/>
      <c r="LZO68" s="72"/>
      <c r="LZP68" s="72"/>
      <c r="LZQ68" s="72"/>
      <c r="LZR68" s="72"/>
      <c r="LZS68" s="72"/>
      <c r="LZT68" s="72"/>
      <c r="LZU68" s="72"/>
      <c r="LZV68" s="72"/>
      <c r="LZW68" s="72"/>
      <c r="LZX68" s="72"/>
      <c r="LZY68" s="72"/>
      <c r="LZZ68" s="72"/>
      <c r="MAA68" s="72"/>
      <c r="MAB68" s="72"/>
      <c r="MAC68" s="72"/>
      <c r="MAD68" s="72"/>
      <c r="MAE68" s="72"/>
      <c r="MAF68" s="72"/>
      <c r="MAG68" s="72"/>
      <c r="MAH68" s="72"/>
      <c r="MAI68" s="72"/>
      <c r="MAJ68" s="72"/>
      <c r="MAK68" s="72"/>
      <c r="MAL68" s="72"/>
      <c r="MAM68" s="72"/>
      <c r="MAN68" s="72"/>
      <c r="MAO68" s="72"/>
      <c r="MAP68" s="72"/>
      <c r="MAQ68" s="72"/>
      <c r="MAR68" s="72"/>
      <c r="MAS68" s="72"/>
      <c r="MAT68" s="72"/>
      <c r="MAU68" s="72"/>
      <c r="MAV68" s="72"/>
      <c r="MAW68" s="72"/>
      <c r="MAX68" s="72"/>
      <c r="MAY68" s="72"/>
      <c r="MAZ68" s="72"/>
      <c r="MBA68" s="72"/>
      <c r="MBB68" s="72"/>
      <c r="MBC68" s="72"/>
      <c r="MBD68" s="72"/>
      <c r="MBE68" s="72"/>
      <c r="MBF68" s="72"/>
      <c r="MBG68" s="72"/>
      <c r="MBH68" s="72"/>
      <c r="MBI68" s="72"/>
      <c r="MBJ68" s="72"/>
      <c r="MBK68" s="72"/>
      <c r="MBL68" s="72"/>
      <c r="MBM68" s="72"/>
      <c r="MBN68" s="72"/>
      <c r="MBO68" s="72"/>
      <c r="MBP68" s="72"/>
      <c r="MBQ68" s="72"/>
      <c r="MBR68" s="72"/>
      <c r="MBS68" s="72"/>
      <c r="MBT68" s="72"/>
      <c r="MBU68" s="72"/>
      <c r="MBV68" s="72"/>
      <c r="MBW68" s="72"/>
      <c r="MBX68" s="72"/>
      <c r="MBY68" s="72"/>
      <c r="MBZ68" s="72"/>
      <c r="MCA68" s="72"/>
      <c r="MCB68" s="72"/>
      <c r="MCC68" s="72"/>
      <c r="MCD68" s="72"/>
      <c r="MCE68" s="72"/>
      <c r="MCF68" s="72"/>
      <c r="MCG68" s="72"/>
      <c r="MCH68" s="72"/>
      <c r="MCI68" s="72"/>
      <c r="MCJ68" s="72"/>
      <c r="MCK68" s="72"/>
      <c r="MCL68" s="72"/>
      <c r="MCM68" s="72"/>
      <c r="MCN68" s="72"/>
      <c r="MCO68" s="72"/>
      <c r="MCP68" s="72"/>
      <c r="MCQ68" s="72"/>
      <c r="MCR68" s="72"/>
      <c r="MCS68" s="72"/>
      <c r="MCT68" s="72"/>
      <c r="MCU68" s="72"/>
      <c r="MCV68" s="72"/>
      <c r="MCW68" s="72"/>
      <c r="MCX68" s="72"/>
      <c r="MCY68" s="72"/>
      <c r="MCZ68" s="72"/>
      <c r="MDA68" s="72"/>
      <c r="MDB68" s="72"/>
      <c r="MDC68" s="72"/>
      <c r="MDD68" s="72"/>
      <c r="MDE68" s="72"/>
      <c r="MDF68" s="72"/>
      <c r="MDG68" s="72"/>
      <c r="MDH68" s="72"/>
      <c r="MDI68" s="72"/>
      <c r="MDJ68" s="72"/>
      <c r="MDK68" s="72"/>
      <c r="MDL68" s="72"/>
      <c r="MDM68" s="72"/>
      <c r="MDN68" s="72"/>
      <c r="MDO68" s="72"/>
      <c r="MDP68" s="72"/>
      <c r="MDQ68" s="72"/>
      <c r="MDR68" s="72"/>
      <c r="MDS68" s="72"/>
      <c r="MDT68" s="72"/>
      <c r="MDU68" s="72"/>
      <c r="MDV68" s="72"/>
      <c r="MDW68" s="72"/>
      <c r="MDX68" s="72"/>
      <c r="MDY68" s="72"/>
      <c r="MDZ68" s="72"/>
      <c r="MEA68" s="72"/>
      <c r="MEB68" s="72"/>
      <c r="MEC68" s="72"/>
      <c r="MED68" s="72"/>
      <c r="MEE68" s="72"/>
      <c r="MEF68" s="72"/>
      <c r="MEG68" s="72"/>
      <c r="MEH68" s="72"/>
      <c r="MEI68" s="72"/>
      <c r="MEJ68" s="72"/>
      <c r="MEK68" s="72"/>
      <c r="MEL68" s="72"/>
      <c r="MEM68" s="72"/>
      <c r="MEN68" s="72"/>
      <c r="MEO68" s="72"/>
      <c r="MEP68" s="72"/>
      <c r="MEQ68" s="72"/>
      <c r="MER68" s="72"/>
      <c r="MES68" s="72"/>
      <c r="MET68" s="72"/>
      <c r="MEU68" s="72"/>
      <c r="MEV68" s="72"/>
      <c r="MEW68" s="72"/>
      <c r="MEX68" s="72"/>
      <c r="MEY68" s="72"/>
      <c r="MEZ68" s="72"/>
      <c r="MFA68" s="72"/>
      <c r="MFB68" s="72"/>
      <c r="MFC68" s="72"/>
      <c r="MFD68" s="72"/>
      <c r="MFE68" s="72"/>
      <c r="MFF68" s="72"/>
      <c r="MFG68" s="72"/>
      <c r="MFH68" s="72"/>
      <c r="MFI68" s="72"/>
      <c r="MFJ68" s="72"/>
      <c r="MFK68" s="72"/>
      <c r="MFL68" s="72"/>
      <c r="MFM68" s="72"/>
      <c r="MFN68" s="72"/>
      <c r="MFO68" s="72"/>
      <c r="MFP68" s="72"/>
      <c r="MFQ68" s="72"/>
      <c r="MFR68" s="72"/>
      <c r="MFS68" s="72"/>
      <c r="MFT68" s="72"/>
      <c r="MFU68" s="72"/>
      <c r="MFV68" s="72"/>
      <c r="MFW68" s="72"/>
      <c r="MFX68" s="72"/>
      <c r="MFY68" s="72"/>
      <c r="MFZ68" s="72"/>
      <c r="MGA68" s="72"/>
      <c r="MGB68" s="72"/>
      <c r="MGC68" s="72"/>
      <c r="MGD68" s="72"/>
      <c r="MGE68" s="72"/>
      <c r="MGF68" s="72"/>
      <c r="MGG68" s="72"/>
      <c r="MGH68" s="72"/>
      <c r="MGI68" s="72"/>
      <c r="MGJ68" s="72"/>
      <c r="MGK68" s="72"/>
      <c r="MGL68" s="72"/>
      <c r="MGM68" s="72"/>
      <c r="MGN68" s="72"/>
      <c r="MGO68" s="72"/>
      <c r="MGP68" s="72"/>
      <c r="MGQ68" s="72"/>
      <c r="MGR68" s="72"/>
      <c r="MGS68" s="72"/>
      <c r="MGT68" s="72"/>
      <c r="MGU68" s="72"/>
      <c r="MGV68" s="72"/>
      <c r="MGW68" s="72"/>
      <c r="MGX68" s="72"/>
      <c r="MGY68" s="72"/>
      <c r="MGZ68" s="72"/>
      <c r="MHA68" s="72"/>
      <c r="MHB68" s="72"/>
      <c r="MHC68" s="72"/>
      <c r="MHD68" s="72"/>
      <c r="MHE68" s="72"/>
      <c r="MHF68" s="72"/>
      <c r="MHG68" s="72"/>
      <c r="MHH68" s="72"/>
      <c r="MHI68" s="72"/>
      <c r="MHJ68" s="72"/>
      <c r="MHK68" s="72"/>
      <c r="MHL68" s="72"/>
      <c r="MHM68" s="72"/>
      <c r="MHN68" s="72"/>
      <c r="MHO68" s="72"/>
      <c r="MHP68" s="72"/>
      <c r="MHQ68" s="72"/>
      <c r="MHR68" s="72"/>
      <c r="MHS68" s="72"/>
      <c r="MHT68" s="72"/>
      <c r="MHU68" s="72"/>
      <c r="MHV68" s="72"/>
      <c r="MHW68" s="72"/>
      <c r="MHX68" s="72"/>
      <c r="MHY68" s="72"/>
      <c r="MHZ68" s="72"/>
      <c r="MIA68" s="72"/>
      <c r="MIB68" s="72"/>
      <c r="MIC68" s="72"/>
      <c r="MID68" s="72"/>
      <c r="MIE68" s="72"/>
      <c r="MIF68" s="72"/>
      <c r="MIG68" s="72"/>
      <c r="MIH68" s="72"/>
      <c r="MII68" s="72"/>
      <c r="MIJ68" s="72"/>
      <c r="MIK68" s="72"/>
      <c r="MIL68" s="72"/>
      <c r="MIM68" s="72"/>
      <c r="MIN68" s="72"/>
      <c r="MIO68" s="72"/>
      <c r="MIP68" s="72"/>
      <c r="MIQ68" s="72"/>
      <c r="MIR68" s="72"/>
      <c r="MIS68" s="72"/>
      <c r="MIT68" s="72"/>
      <c r="MIU68" s="72"/>
      <c r="MIV68" s="72"/>
      <c r="MIW68" s="72"/>
      <c r="MIX68" s="72"/>
      <c r="MIY68" s="72"/>
      <c r="MIZ68" s="72"/>
      <c r="MJA68" s="72"/>
      <c r="MJB68" s="72"/>
      <c r="MJC68" s="72"/>
      <c r="MJD68" s="72"/>
      <c r="MJE68" s="72"/>
      <c r="MJF68" s="72"/>
      <c r="MJG68" s="72"/>
      <c r="MJH68" s="72"/>
      <c r="MJI68" s="72"/>
      <c r="MJJ68" s="72"/>
      <c r="MJK68" s="72"/>
      <c r="MJL68" s="72"/>
      <c r="MJM68" s="72"/>
      <c r="MJN68" s="72"/>
      <c r="MJO68" s="72"/>
      <c r="MJP68" s="72"/>
      <c r="MJQ68" s="72"/>
      <c r="MJR68" s="72"/>
      <c r="MJS68" s="72"/>
      <c r="MJT68" s="72"/>
      <c r="MJU68" s="72"/>
      <c r="MJV68" s="72"/>
      <c r="MJW68" s="72"/>
      <c r="MJX68" s="72"/>
      <c r="MJY68" s="72"/>
      <c r="MJZ68" s="72"/>
      <c r="MKA68" s="72"/>
      <c r="MKB68" s="72"/>
      <c r="MKC68" s="72"/>
      <c r="MKD68" s="72"/>
      <c r="MKE68" s="72"/>
      <c r="MKF68" s="72"/>
      <c r="MKG68" s="72"/>
      <c r="MKH68" s="72"/>
      <c r="MKI68" s="72"/>
      <c r="MKJ68" s="72"/>
      <c r="MKK68" s="72"/>
      <c r="MKL68" s="72"/>
      <c r="MKM68" s="72"/>
      <c r="MKN68" s="72"/>
      <c r="MKO68" s="72"/>
      <c r="MKP68" s="72"/>
      <c r="MKQ68" s="72"/>
      <c r="MKR68" s="72"/>
      <c r="MKS68" s="72"/>
      <c r="MKT68" s="72"/>
      <c r="MKU68" s="72"/>
      <c r="MKV68" s="72"/>
      <c r="MKW68" s="72"/>
      <c r="MKX68" s="72"/>
      <c r="MKY68" s="72"/>
      <c r="MKZ68" s="72"/>
      <c r="MLA68" s="72"/>
      <c r="MLB68" s="72"/>
      <c r="MLC68" s="72"/>
      <c r="MLD68" s="72"/>
      <c r="MLE68" s="72"/>
      <c r="MLF68" s="72"/>
      <c r="MLG68" s="72"/>
      <c r="MLH68" s="72"/>
      <c r="MLI68" s="72"/>
      <c r="MLJ68" s="72"/>
      <c r="MLK68" s="72"/>
      <c r="MLL68" s="72"/>
      <c r="MLM68" s="72"/>
      <c r="MLN68" s="72"/>
      <c r="MLO68" s="72"/>
      <c r="MLP68" s="72"/>
      <c r="MLQ68" s="72"/>
      <c r="MLR68" s="72"/>
      <c r="MLS68" s="72"/>
      <c r="MLT68" s="72"/>
      <c r="MLU68" s="72"/>
      <c r="MLV68" s="72"/>
      <c r="MLW68" s="72"/>
      <c r="MLX68" s="72"/>
      <c r="MLY68" s="72"/>
      <c r="MLZ68" s="72"/>
      <c r="MMA68" s="72"/>
      <c r="MMB68" s="72"/>
      <c r="MMC68" s="72"/>
      <c r="MMD68" s="72"/>
      <c r="MME68" s="72"/>
      <c r="MMF68" s="72"/>
      <c r="MMG68" s="72"/>
      <c r="MMH68" s="72"/>
      <c r="MMI68" s="72"/>
      <c r="MMJ68" s="72"/>
      <c r="MMK68" s="72"/>
      <c r="MML68" s="72"/>
      <c r="MMM68" s="72"/>
      <c r="MMN68" s="72"/>
      <c r="MMO68" s="72"/>
      <c r="MMP68" s="72"/>
      <c r="MMQ68" s="72"/>
      <c r="MMR68" s="72"/>
      <c r="MMS68" s="72"/>
      <c r="MMT68" s="72"/>
      <c r="MMU68" s="72"/>
      <c r="MMV68" s="72"/>
      <c r="MMW68" s="72"/>
      <c r="MMX68" s="72"/>
      <c r="MMY68" s="72"/>
      <c r="MMZ68" s="72"/>
      <c r="MNA68" s="72"/>
      <c r="MNB68" s="72"/>
      <c r="MNC68" s="72"/>
      <c r="MND68" s="72"/>
      <c r="MNE68" s="72"/>
      <c r="MNF68" s="72"/>
      <c r="MNG68" s="72"/>
      <c r="MNH68" s="72"/>
      <c r="MNI68" s="72"/>
      <c r="MNJ68" s="72"/>
      <c r="MNK68" s="72"/>
      <c r="MNL68" s="72"/>
      <c r="MNM68" s="72"/>
      <c r="MNN68" s="72"/>
      <c r="MNO68" s="72"/>
      <c r="MNP68" s="72"/>
      <c r="MNQ68" s="72"/>
      <c r="MNR68" s="72"/>
      <c r="MNS68" s="72"/>
      <c r="MNT68" s="72"/>
      <c r="MNU68" s="72"/>
      <c r="MNV68" s="72"/>
      <c r="MNW68" s="72"/>
      <c r="MNX68" s="72"/>
      <c r="MNY68" s="72"/>
      <c r="MNZ68" s="72"/>
      <c r="MOA68" s="72"/>
      <c r="MOB68" s="72"/>
      <c r="MOC68" s="72"/>
      <c r="MOD68" s="72"/>
      <c r="MOE68" s="72"/>
      <c r="MOF68" s="72"/>
      <c r="MOG68" s="72"/>
      <c r="MOH68" s="72"/>
      <c r="MOI68" s="72"/>
      <c r="MOJ68" s="72"/>
      <c r="MOK68" s="72"/>
      <c r="MOL68" s="72"/>
      <c r="MOM68" s="72"/>
      <c r="MON68" s="72"/>
      <c r="MOO68" s="72"/>
      <c r="MOP68" s="72"/>
      <c r="MOQ68" s="72"/>
      <c r="MOR68" s="72"/>
      <c r="MOS68" s="72"/>
      <c r="MOT68" s="72"/>
      <c r="MOU68" s="72"/>
      <c r="MOV68" s="72"/>
      <c r="MOW68" s="72"/>
      <c r="MOX68" s="72"/>
      <c r="MOY68" s="72"/>
      <c r="MOZ68" s="72"/>
      <c r="MPA68" s="72"/>
      <c r="MPB68" s="72"/>
      <c r="MPC68" s="72"/>
      <c r="MPD68" s="72"/>
      <c r="MPE68" s="72"/>
      <c r="MPF68" s="72"/>
      <c r="MPG68" s="72"/>
      <c r="MPH68" s="72"/>
      <c r="MPI68" s="72"/>
      <c r="MPJ68" s="72"/>
      <c r="MPK68" s="72"/>
      <c r="MPL68" s="72"/>
      <c r="MPM68" s="72"/>
      <c r="MPN68" s="72"/>
      <c r="MPO68" s="72"/>
      <c r="MPP68" s="72"/>
      <c r="MPQ68" s="72"/>
      <c r="MPR68" s="72"/>
      <c r="MPS68" s="72"/>
      <c r="MPT68" s="72"/>
      <c r="MPU68" s="72"/>
      <c r="MPV68" s="72"/>
      <c r="MPW68" s="72"/>
      <c r="MPX68" s="72"/>
      <c r="MPY68" s="72"/>
      <c r="MPZ68" s="72"/>
      <c r="MQA68" s="72"/>
      <c r="MQB68" s="72"/>
      <c r="MQC68" s="72"/>
      <c r="MQD68" s="72"/>
      <c r="MQE68" s="72"/>
      <c r="MQF68" s="72"/>
      <c r="MQG68" s="72"/>
      <c r="MQH68" s="72"/>
      <c r="MQI68" s="72"/>
      <c r="MQJ68" s="72"/>
      <c r="MQK68" s="72"/>
      <c r="MQL68" s="72"/>
      <c r="MQM68" s="72"/>
      <c r="MQN68" s="72"/>
      <c r="MQO68" s="72"/>
      <c r="MQP68" s="72"/>
      <c r="MQQ68" s="72"/>
      <c r="MQR68" s="72"/>
      <c r="MQS68" s="72"/>
      <c r="MQT68" s="72"/>
      <c r="MQU68" s="72"/>
      <c r="MQV68" s="72"/>
      <c r="MQW68" s="72"/>
      <c r="MQX68" s="72"/>
      <c r="MQY68" s="72"/>
      <c r="MQZ68" s="72"/>
      <c r="MRA68" s="72"/>
      <c r="MRB68" s="72"/>
      <c r="MRC68" s="72"/>
      <c r="MRD68" s="72"/>
      <c r="MRE68" s="72"/>
      <c r="MRF68" s="72"/>
      <c r="MRG68" s="72"/>
      <c r="MRH68" s="72"/>
      <c r="MRI68" s="72"/>
      <c r="MRJ68" s="72"/>
      <c r="MRK68" s="72"/>
      <c r="MRL68" s="72"/>
      <c r="MRM68" s="72"/>
      <c r="MRN68" s="72"/>
      <c r="MRO68" s="72"/>
      <c r="MRP68" s="72"/>
      <c r="MRQ68" s="72"/>
      <c r="MRR68" s="72"/>
      <c r="MRS68" s="72"/>
      <c r="MRT68" s="72"/>
      <c r="MRU68" s="72"/>
      <c r="MRV68" s="72"/>
      <c r="MRW68" s="72"/>
      <c r="MRX68" s="72"/>
      <c r="MRY68" s="72"/>
      <c r="MRZ68" s="72"/>
      <c r="MSA68" s="72"/>
      <c r="MSB68" s="72"/>
      <c r="MSC68" s="72"/>
      <c r="MSD68" s="72"/>
      <c r="MSE68" s="72"/>
      <c r="MSF68" s="72"/>
      <c r="MSG68" s="72"/>
      <c r="MSH68" s="72"/>
      <c r="MSI68" s="72"/>
      <c r="MSJ68" s="72"/>
      <c r="MSK68" s="72"/>
      <c r="MSL68" s="72"/>
      <c r="MSM68" s="72"/>
      <c r="MSN68" s="72"/>
      <c r="MSO68" s="72"/>
      <c r="MSP68" s="72"/>
      <c r="MSQ68" s="72"/>
      <c r="MSR68" s="72"/>
      <c r="MSS68" s="72"/>
      <c r="MST68" s="72"/>
      <c r="MSU68" s="72"/>
      <c r="MSV68" s="72"/>
      <c r="MSW68" s="72"/>
      <c r="MSX68" s="72"/>
      <c r="MSY68" s="72"/>
      <c r="MSZ68" s="72"/>
      <c r="MTA68" s="72"/>
      <c r="MTB68" s="72"/>
      <c r="MTC68" s="72"/>
      <c r="MTD68" s="72"/>
      <c r="MTE68" s="72"/>
      <c r="MTF68" s="72"/>
      <c r="MTG68" s="72"/>
      <c r="MTH68" s="72"/>
      <c r="MTI68" s="72"/>
      <c r="MTJ68" s="72"/>
      <c r="MTK68" s="72"/>
      <c r="MTL68" s="72"/>
      <c r="MTM68" s="72"/>
      <c r="MTN68" s="72"/>
      <c r="MTO68" s="72"/>
      <c r="MTP68" s="72"/>
      <c r="MTQ68" s="72"/>
      <c r="MTR68" s="72"/>
      <c r="MTS68" s="72"/>
      <c r="MTT68" s="72"/>
      <c r="MTU68" s="72"/>
      <c r="MTV68" s="72"/>
      <c r="MTW68" s="72"/>
      <c r="MTX68" s="72"/>
      <c r="MTY68" s="72"/>
      <c r="MTZ68" s="72"/>
      <c r="MUA68" s="72"/>
      <c r="MUB68" s="72"/>
      <c r="MUC68" s="72"/>
      <c r="MUD68" s="72"/>
      <c r="MUE68" s="72"/>
      <c r="MUF68" s="72"/>
      <c r="MUG68" s="72"/>
      <c r="MUH68" s="72"/>
      <c r="MUI68" s="72"/>
      <c r="MUJ68" s="72"/>
      <c r="MUK68" s="72"/>
      <c r="MUL68" s="72"/>
      <c r="MUM68" s="72"/>
      <c r="MUN68" s="72"/>
      <c r="MUO68" s="72"/>
      <c r="MUP68" s="72"/>
      <c r="MUQ68" s="72"/>
      <c r="MUR68" s="72"/>
      <c r="MUS68" s="72"/>
      <c r="MUT68" s="72"/>
      <c r="MUU68" s="72"/>
      <c r="MUV68" s="72"/>
      <c r="MUW68" s="72"/>
      <c r="MUX68" s="72"/>
      <c r="MUY68" s="72"/>
      <c r="MUZ68" s="72"/>
      <c r="MVA68" s="72"/>
      <c r="MVB68" s="72"/>
      <c r="MVC68" s="72"/>
      <c r="MVD68" s="72"/>
      <c r="MVE68" s="72"/>
      <c r="MVF68" s="72"/>
      <c r="MVG68" s="72"/>
      <c r="MVH68" s="72"/>
      <c r="MVI68" s="72"/>
      <c r="MVJ68" s="72"/>
      <c r="MVK68" s="72"/>
      <c r="MVL68" s="72"/>
      <c r="MVM68" s="72"/>
      <c r="MVN68" s="72"/>
      <c r="MVO68" s="72"/>
      <c r="MVP68" s="72"/>
      <c r="MVQ68" s="72"/>
      <c r="MVR68" s="72"/>
      <c r="MVS68" s="72"/>
      <c r="MVT68" s="72"/>
      <c r="MVU68" s="72"/>
      <c r="MVV68" s="72"/>
      <c r="MVW68" s="72"/>
      <c r="MVX68" s="72"/>
      <c r="MVY68" s="72"/>
      <c r="MVZ68" s="72"/>
      <c r="MWA68" s="72"/>
      <c r="MWB68" s="72"/>
      <c r="MWC68" s="72"/>
      <c r="MWD68" s="72"/>
      <c r="MWE68" s="72"/>
      <c r="MWF68" s="72"/>
      <c r="MWG68" s="72"/>
      <c r="MWH68" s="72"/>
      <c r="MWI68" s="72"/>
      <c r="MWJ68" s="72"/>
      <c r="MWK68" s="72"/>
      <c r="MWL68" s="72"/>
      <c r="MWM68" s="72"/>
      <c r="MWN68" s="72"/>
      <c r="MWO68" s="72"/>
      <c r="MWP68" s="72"/>
      <c r="MWQ68" s="72"/>
      <c r="MWR68" s="72"/>
      <c r="MWS68" s="72"/>
      <c r="MWT68" s="72"/>
      <c r="MWU68" s="72"/>
      <c r="MWV68" s="72"/>
      <c r="MWW68" s="72"/>
      <c r="MWX68" s="72"/>
      <c r="MWY68" s="72"/>
      <c r="MWZ68" s="72"/>
      <c r="MXA68" s="72"/>
      <c r="MXB68" s="72"/>
      <c r="MXC68" s="72"/>
      <c r="MXD68" s="72"/>
      <c r="MXE68" s="72"/>
      <c r="MXF68" s="72"/>
      <c r="MXG68" s="72"/>
      <c r="MXH68" s="72"/>
      <c r="MXI68" s="72"/>
      <c r="MXJ68" s="72"/>
      <c r="MXK68" s="72"/>
      <c r="MXL68" s="72"/>
      <c r="MXM68" s="72"/>
      <c r="MXN68" s="72"/>
      <c r="MXO68" s="72"/>
      <c r="MXP68" s="72"/>
      <c r="MXQ68" s="72"/>
      <c r="MXR68" s="72"/>
      <c r="MXS68" s="72"/>
      <c r="MXT68" s="72"/>
      <c r="MXU68" s="72"/>
      <c r="MXV68" s="72"/>
      <c r="MXW68" s="72"/>
      <c r="MXX68" s="72"/>
      <c r="MXY68" s="72"/>
      <c r="MXZ68" s="72"/>
      <c r="MYA68" s="72"/>
      <c r="MYB68" s="72"/>
      <c r="MYC68" s="72"/>
      <c r="MYD68" s="72"/>
      <c r="MYE68" s="72"/>
      <c r="MYF68" s="72"/>
      <c r="MYG68" s="72"/>
      <c r="MYH68" s="72"/>
      <c r="MYI68" s="72"/>
      <c r="MYJ68" s="72"/>
      <c r="MYK68" s="72"/>
      <c r="MYL68" s="72"/>
      <c r="MYM68" s="72"/>
      <c r="MYN68" s="72"/>
      <c r="MYO68" s="72"/>
      <c r="MYP68" s="72"/>
      <c r="MYQ68" s="72"/>
      <c r="MYR68" s="72"/>
      <c r="MYS68" s="72"/>
      <c r="MYT68" s="72"/>
      <c r="MYU68" s="72"/>
      <c r="MYV68" s="72"/>
      <c r="MYW68" s="72"/>
      <c r="MYX68" s="72"/>
      <c r="MYY68" s="72"/>
      <c r="MYZ68" s="72"/>
      <c r="MZA68" s="72"/>
      <c r="MZB68" s="72"/>
      <c r="MZC68" s="72"/>
      <c r="MZD68" s="72"/>
      <c r="MZE68" s="72"/>
      <c r="MZF68" s="72"/>
      <c r="MZG68" s="72"/>
      <c r="MZH68" s="72"/>
      <c r="MZI68" s="72"/>
      <c r="MZJ68" s="72"/>
      <c r="MZK68" s="72"/>
      <c r="MZL68" s="72"/>
      <c r="MZM68" s="72"/>
      <c r="MZN68" s="72"/>
      <c r="MZO68" s="72"/>
      <c r="MZP68" s="72"/>
      <c r="MZQ68" s="72"/>
      <c r="MZR68" s="72"/>
      <c r="MZS68" s="72"/>
      <c r="MZT68" s="72"/>
      <c r="MZU68" s="72"/>
      <c r="MZV68" s="72"/>
      <c r="MZW68" s="72"/>
      <c r="MZX68" s="72"/>
      <c r="MZY68" s="72"/>
      <c r="MZZ68" s="72"/>
      <c r="NAA68" s="72"/>
      <c r="NAB68" s="72"/>
      <c r="NAC68" s="72"/>
      <c r="NAD68" s="72"/>
      <c r="NAE68" s="72"/>
      <c r="NAF68" s="72"/>
      <c r="NAG68" s="72"/>
      <c r="NAH68" s="72"/>
      <c r="NAI68" s="72"/>
      <c r="NAJ68" s="72"/>
      <c r="NAK68" s="72"/>
      <c r="NAL68" s="72"/>
      <c r="NAM68" s="72"/>
      <c r="NAN68" s="72"/>
      <c r="NAO68" s="72"/>
      <c r="NAP68" s="72"/>
      <c r="NAQ68" s="72"/>
      <c r="NAR68" s="72"/>
      <c r="NAS68" s="72"/>
      <c r="NAT68" s="72"/>
      <c r="NAU68" s="72"/>
      <c r="NAV68" s="72"/>
      <c r="NAW68" s="72"/>
      <c r="NAX68" s="72"/>
      <c r="NAY68" s="72"/>
      <c r="NAZ68" s="72"/>
      <c r="NBA68" s="72"/>
      <c r="NBB68" s="72"/>
      <c r="NBC68" s="72"/>
      <c r="NBD68" s="72"/>
      <c r="NBE68" s="72"/>
      <c r="NBF68" s="72"/>
      <c r="NBG68" s="72"/>
      <c r="NBH68" s="72"/>
      <c r="NBI68" s="72"/>
      <c r="NBJ68" s="72"/>
      <c r="NBK68" s="72"/>
      <c r="NBL68" s="72"/>
      <c r="NBM68" s="72"/>
      <c r="NBN68" s="72"/>
      <c r="NBO68" s="72"/>
      <c r="NBP68" s="72"/>
      <c r="NBQ68" s="72"/>
      <c r="NBR68" s="72"/>
      <c r="NBS68" s="72"/>
      <c r="NBT68" s="72"/>
      <c r="NBU68" s="72"/>
      <c r="NBV68" s="72"/>
      <c r="NBW68" s="72"/>
      <c r="NBX68" s="72"/>
      <c r="NBY68" s="72"/>
      <c r="NBZ68" s="72"/>
      <c r="NCA68" s="72"/>
      <c r="NCB68" s="72"/>
      <c r="NCC68" s="72"/>
      <c r="NCD68" s="72"/>
      <c r="NCE68" s="72"/>
      <c r="NCF68" s="72"/>
      <c r="NCG68" s="72"/>
      <c r="NCH68" s="72"/>
      <c r="NCI68" s="72"/>
      <c r="NCJ68" s="72"/>
      <c r="NCK68" s="72"/>
      <c r="NCL68" s="72"/>
      <c r="NCM68" s="72"/>
      <c r="NCN68" s="72"/>
      <c r="NCO68" s="72"/>
      <c r="NCP68" s="72"/>
      <c r="NCQ68" s="72"/>
      <c r="NCR68" s="72"/>
      <c r="NCS68" s="72"/>
      <c r="NCT68" s="72"/>
      <c r="NCU68" s="72"/>
      <c r="NCV68" s="72"/>
      <c r="NCW68" s="72"/>
      <c r="NCX68" s="72"/>
      <c r="NCY68" s="72"/>
      <c r="NCZ68" s="72"/>
      <c r="NDA68" s="72"/>
      <c r="NDB68" s="72"/>
      <c r="NDC68" s="72"/>
      <c r="NDD68" s="72"/>
      <c r="NDE68" s="72"/>
      <c r="NDF68" s="72"/>
      <c r="NDG68" s="72"/>
      <c r="NDH68" s="72"/>
      <c r="NDI68" s="72"/>
      <c r="NDJ68" s="72"/>
      <c r="NDK68" s="72"/>
      <c r="NDL68" s="72"/>
      <c r="NDM68" s="72"/>
      <c r="NDN68" s="72"/>
      <c r="NDO68" s="72"/>
      <c r="NDP68" s="72"/>
      <c r="NDQ68" s="72"/>
      <c r="NDR68" s="72"/>
      <c r="NDS68" s="72"/>
      <c r="NDT68" s="72"/>
      <c r="NDU68" s="72"/>
      <c r="NDV68" s="72"/>
      <c r="NDW68" s="72"/>
      <c r="NDX68" s="72"/>
      <c r="NDY68" s="72"/>
      <c r="NDZ68" s="72"/>
      <c r="NEA68" s="72"/>
      <c r="NEB68" s="72"/>
      <c r="NEC68" s="72"/>
      <c r="NED68" s="72"/>
      <c r="NEE68" s="72"/>
      <c r="NEF68" s="72"/>
      <c r="NEG68" s="72"/>
      <c r="NEH68" s="72"/>
      <c r="NEI68" s="72"/>
      <c r="NEJ68" s="72"/>
      <c r="NEK68" s="72"/>
      <c r="NEL68" s="72"/>
      <c r="NEM68" s="72"/>
      <c r="NEN68" s="72"/>
      <c r="NEO68" s="72"/>
      <c r="NEP68" s="72"/>
      <c r="NEQ68" s="72"/>
      <c r="NER68" s="72"/>
      <c r="NES68" s="72"/>
      <c r="NET68" s="72"/>
      <c r="NEU68" s="72"/>
      <c r="NEV68" s="72"/>
      <c r="NEW68" s="72"/>
      <c r="NEX68" s="72"/>
      <c r="NEY68" s="72"/>
      <c r="NEZ68" s="72"/>
      <c r="NFA68" s="72"/>
      <c r="NFB68" s="72"/>
      <c r="NFC68" s="72"/>
      <c r="NFD68" s="72"/>
      <c r="NFE68" s="72"/>
      <c r="NFF68" s="72"/>
      <c r="NFG68" s="72"/>
      <c r="NFH68" s="72"/>
      <c r="NFI68" s="72"/>
      <c r="NFJ68" s="72"/>
      <c r="NFK68" s="72"/>
      <c r="NFL68" s="72"/>
      <c r="NFM68" s="72"/>
      <c r="NFN68" s="72"/>
      <c r="NFO68" s="72"/>
      <c r="NFP68" s="72"/>
      <c r="NFQ68" s="72"/>
      <c r="NFR68" s="72"/>
      <c r="NFS68" s="72"/>
      <c r="NFT68" s="72"/>
      <c r="NFU68" s="72"/>
      <c r="NFV68" s="72"/>
      <c r="NFW68" s="72"/>
      <c r="NFX68" s="72"/>
      <c r="NFY68" s="72"/>
      <c r="NFZ68" s="72"/>
      <c r="NGA68" s="72"/>
      <c r="NGB68" s="72"/>
      <c r="NGC68" s="72"/>
      <c r="NGD68" s="72"/>
      <c r="NGE68" s="72"/>
      <c r="NGF68" s="72"/>
      <c r="NGG68" s="72"/>
      <c r="NGH68" s="72"/>
      <c r="NGI68" s="72"/>
      <c r="NGJ68" s="72"/>
      <c r="NGK68" s="72"/>
      <c r="NGL68" s="72"/>
      <c r="NGM68" s="72"/>
      <c r="NGN68" s="72"/>
      <c r="NGO68" s="72"/>
      <c r="NGP68" s="72"/>
      <c r="NGQ68" s="72"/>
      <c r="NGR68" s="72"/>
      <c r="NGS68" s="72"/>
      <c r="NGT68" s="72"/>
      <c r="NGU68" s="72"/>
      <c r="NGV68" s="72"/>
      <c r="NGW68" s="72"/>
      <c r="NGX68" s="72"/>
      <c r="NGY68" s="72"/>
      <c r="NGZ68" s="72"/>
      <c r="NHA68" s="72"/>
      <c r="NHB68" s="72"/>
      <c r="NHC68" s="72"/>
      <c r="NHD68" s="72"/>
      <c r="NHE68" s="72"/>
      <c r="NHF68" s="72"/>
      <c r="NHG68" s="72"/>
      <c r="NHH68" s="72"/>
      <c r="NHI68" s="72"/>
      <c r="NHJ68" s="72"/>
      <c r="NHK68" s="72"/>
      <c r="NHL68" s="72"/>
      <c r="NHM68" s="72"/>
      <c r="NHN68" s="72"/>
      <c r="NHO68" s="72"/>
      <c r="NHP68" s="72"/>
      <c r="NHQ68" s="72"/>
      <c r="NHR68" s="72"/>
      <c r="NHS68" s="72"/>
      <c r="NHT68" s="72"/>
      <c r="NHU68" s="72"/>
      <c r="NHV68" s="72"/>
      <c r="NHW68" s="72"/>
      <c r="NHX68" s="72"/>
      <c r="NHY68" s="72"/>
      <c r="NHZ68" s="72"/>
      <c r="NIA68" s="72"/>
      <c r="NIB68" s="72"/>
      <c r="NIC68" s="72"/>
      <c r="NID68" s="72"/>
      <c r="NIE68" s="72"/>
      <c r="NIF68" s="72"/>
      <c r="NIG68" s="72"/>
      <c r="NIH68" s="72"/>
      <c r="NII68" s="72"/>
      <c r="NIJ68" s="72"/>
      <c r="NIK68" s="72"/>
      <c r="NIL68" s="72"/>
      <c r="NIM68" s="72"/>
      <c r="NIN68" s="72"/>
      <c r="NIO68" s="72"/>
      <c r="NIP68" s="72"/>
      <c r="NIQ68" s="72"/>
      <c r="NIR68" s="72"/>
      <c r="NIS68" s="72"/>
      <c r="NIT68" s="72"/>
      <c r="NIU68" s="72"/>
      <c r="NIV68" s="72"/>
      <c r="NIW68" s="72"/>
      <c r="NIX68" s="72"/>
      <c r="NIY68" s="72"/>
      <c r="NIZ68" s="72"/>
      <c r="NJA68" s="72"/>
      <c r="NJB68" s="72"/>
      <c r="NJC68" s="72"/>
      <c r="NJD68" s="72"/>
      <c r="NJE68" s="72"/>
      <c r="NJF68" s="72"/>
      <c r="NJG68" s="72"/>
      <c r="NJH68" s="72"/>
      <c r="NJI68" s="72"/>
      <c r="NJJ68" s="72"/>
      <c r="NJK68" s="72"/>
      <c r="NJL68" s="72"/>
      <c r="NJM68" s="72"/>
      <c r="NJN68" s="72"/>
      <c r="NJO68" s="72"/>
      <c r="NJP68" s="72"/>
      <c r="NJQ68" s="72"/>
      <c r="NJR68" s="72"/>
      <c r="NJS68" s="72"/>
      <c r="NJT68" s="72"/>
      <c r="NJU68" s="72"/>
      <c r="NJV68" s="72"/>
      <c r="NJW68" s="72"/>
      <c r="NJX68" s="72"/>
      <c r="NJY68" s="72"/>
      <c r="NJZ68" s="72"/>
      <c r="NKA68" s="72"/>
      <c r="NKB68" s="72"/>
      <c r="NKC68" s="72"/>
      <c r="NKD68" s="72"/>
      <c r="NKE68" s="72"/>
      <c r="NKF68" s="72"/>
      <c r="NKG68" s="72"/>
      <c r="NKH68" s="72"/>
      <c r="NKI68" s="72"/>
      <c r="NKJ68" s="72"/>
      <c r="NKK68" s="72"/>
      <c r="NKL68" s="72"/>
      <c r="NKM68" s="72"/>
      <c r="NKN68" s="72"/>
      <c r="NKO68" s="72"/>
      <c r="NKP68" s="72"/>
      <c r="NKQ68" s="72"/>
      <c r="NKR68" s="72"/>
      <c r="NKS68" s="72"/>
      <c r="NKT68" s="72"/>
      <c r="NKU68" s="72"/>
      <c r="NKV68" s="72"/>
      <c r="NKW68" s="72"/>
      <c r="NKX68" s="72"/>
      <c r="NKY68" s="72"/>
      <c r="NKZ68" s="72"/>
      <c r="NLA68" s="72"/>
      <c r="NLB68" s="72"/>
      <c r="NLC68" s="72"/>
      <c r="NLD68" s="72"/>
      <c r="NLE68" s="72"/>
      <c r="NLF68" s="72"/>
      <c r="NLG68" s="72"/>
      <c r="NLH68" s="72"/>
      <c r="NLI68" s="72"/>
      <c r="NLJ68" s="72"/>
      <c r="NLK68" s="72"/>
      <c r="NLL68" s="72"/>
      <c r="NLM68" s="72"/>
      <c r="NLN68" s="72"/>
      <c r="NLO68" s="72"/>
      <c r="NLP68" s="72"/>
      <c r="NLQ68" s="72"/>
      <c r="NLR68" s="72"/>
      <c r="NLS68" s="72"/>
      <c r="NLT68" s="72"/>
      <c r="NLU68" s="72"/>
      <c r="NLV68" s="72"/>
      <c r="NLW68" s="72"/>
      <c r="NLX68" s="72"/>
      <c r="NLY68" s="72"/>
      <c r="NLZ68" s="72"/>
      <c r="NMA68" s="72"/>
      <c r="NMB68" s="72"/>
      <c r="NMC68" s="72"/>
      <c r="NMD68" s="72"/>
      <c r="NME68" s="72"/>
      <c r="NMF68" s="72"/>
      <c r="NMG68" s="72"/>
      <c r="NMH68" s="72"/>
      <c r="NMI68" s="72"/>
      <c r="NMJ68" s="72"/>
      <c r="NMK68" s="72"/>
      <c r="NML68" s="72"/>
      <c r="NMM68" s="72"/>
      <c r="NMN68" s="72"/>
      <c r="NMO68" s="72"/>
      <c r="NMP68" s="72"/>
      <c r="NMQ68" s="72"/>
      <c r="NMR68" s="72"/>
      <c r="NMS68" s="72"/>
      <c r="NMT68" s="72"/>
      <c r="NMU68" s="72"/>
      <c r="NMV68" s="72"/>
      <c r="NMW68" s="72"/>
      <c r="NMX68" s="72"/>
      <c r="NMY68" s="72"/>
      <c r="NMZ68" s="72"/>
      <c r="NNA68" s="72"/>
      <c r="NNB68" s="72"/>
      <c r="NNC68" s="72"/>
      <c r="NND68" s="72"/>
      <c r="NNE68" s="72"/>
      <c r="NNF68" s="72"/>
      <c r="NNG68" s="72"/>
      <c r="NNH68" s="72"/>
      <c r="NNI68" s="72"/>
      <c r="NNJ68" s="72"/>
      <c r="NNK68" s="72"/>
      <c r="NNL68" s="72"/>
      <c r="NNM68" s="72"/>
      <c r="NNN68" s="72"/>
      <c r="NNO68" s="72"/>
      <c r="NNP68" s="72"/>
      <c r="NNQ68" s="72"/>
      <c r="NNR68" s="72"/>
      <c r="NNS68" s="72"/>
      <c r="NNT68" s="72"/>
      <c r="NNU68" s="72"/>
      <c r="NNV68" s="72"/>
      <c r="NNW68" s="72"/>
      <c r="NNX68" s="72"/>
      <c r="NNY68" s="72"/>
      <c r="NNZ68" s="72"/>
      <c r="NOA68" s="72"/>
      <c r="NOB68" s="72"/>
      <c r="NOC68" s="72"/>
      <c r="NOD68" s="72"/>
      <c r="NOE68" s="72"/>
      <c r="NOF68" s="72"/>
      <c r="NOG68" s="72"/>
      <c r="NOH68" s="72"/>
      <c r="NOI68" s="72"/>
      <c r="NOJ68" s="72"/>
      <c r="NOK68" s="72"/>
      <c r="NOL68" s="72"/>
      <c r="NOM68" s="72"/>
      <c r="NON68" s="72"/>
      <c r="NOO68" s="72"/>
      <c r="NOP68" s="72"/>
      <c r="NOQ68" s="72"/>
      <c r="NOR68" s="72"/>
      <c r="NOS68" s="72"/>
      <c r="NOT68" s="72"/>
      <c r="NOU68" s="72"/>
      <c r="NOV68" s="72"/>
      <c r="NOW68" s="72"/>
      <c r="NOX68" s="72"/>
      <c r="NOY68" s="72"/>
      <c r="NOZ68" s="72"/>
      <c r="NPA68" s="72"/>
      <c r="NPB68" s="72"/>
      <c r="NPC68" s="72"/>
      <c r="NPD68" s="72"/>
      <c r="NPE68" s="72"/>
      <c r="NPF68" s="72"/>
      <c r="NPG68" s="72"/>
      <c r="NPH68" s="72"/>
      <c r="NPI68" s="72"/>
      <c r="NPJ68" s="72"/>
      <c r="NPK68" s="72"/>
      <c r="NPL68" s="72"/>
      <c r="NPM68" s="72"/>
      <c r="NPN68" s="72"/>
      <c r="NPO68" s="72"/>
      <c r="NPP68" s="72"/>
      <c r="NPQ68" s="72"/>
      <c r="NPR68" s="72"/>
      <c r="NPS68" s="72"/>
      <c r="NPT68" s="72"/>
      <c r="NPU68" s="72"/>
      <c r="NPV68" s="72"/>
      <c r="NPW68" s="72"/>
      <c r="NPX68" s="72"/>
      <c r="NPY68" s="72"/>
      <c r="NPZ68" s="72"/>
      <c r="NQA68" s="72"/>
      <c r="NQB68" s="72"/>
      <c r="NQC68" s="72"/>
      <c r="NQD68" s="72"/>
      <c r="NQE68" s="72"/>
      <c r="NQF68" s="72"/>
      <c r="NQG68" s="72"/>
      <c r="NQH68" s="72"/>
      <c r="NQI68" s="72"/>
      <c r="NQJ68" s="72"/>
      <c r="NQK68" s="72"/>
      <c r="NQL68" s="72"/>
      <c r="NQM68" s="72"/>
      <c r="NQN68" s="72"/>
      <c r="NQO68" s="72"/>
      <c r="NQP68" s="72"/>
      <c r="NQQ68" s="72"/>
      <c r="NQR68" s="72"/>
      <c r="NQS68" s="72"/>
      <c r="NQT68" s="72"/>
      <c r="NQU68" s="72"/>
      <c r="NQV68" s="72"/>
      <c r="NQW68" s="72"/>
      <c r="NQX68" s="72"/>
      <c r="NQY68" s="72"/>
      <c r="NQZ68" s="72"/>
      <c r="NRA68" s="72"/>
      <c r="NRB68" s="72"/>
      <c r="NRC68" s="72"/>
      <c r="NRD68" s="72"/>
      <c r="NRE68" s="72"/>
      <c r="NRF68" s="72"/>
      <c r="NRG68" s="72"/>
      <c r="NRH68" s="72"/>
      <c r="NRI68" s="72"/>
      <c r="NRJ68" s="72"/>
      <c r="NRK68" s="72"/>
      <c r="NRL68" s="72"/>
      <c r="NRM68" s="72"/>
      <c r="NRN68" s="72"/>
      <c r="NRO68" s="72"/>
      <c r="NRP68" s="72"/>
      <c r="NRQ68" s="72"/>
      <c r="NRR68" s="72"/>
      <c r="NRS68" s="72"/>
      <c r="NRT68" s="72"/>
      <c r="NRU68" s="72"/>
      <c r="NRV68" s="72"/>
      <c r="NRW68" s="72"/>
      <c r="NRX68" s="72"/>
      <c r="NRY68" s="72"/>
      <c r="NRZ68" s="72"/>
      <c r="NSA68" s="72"/>
      <c r="NSB68" s="72"/>
      <c r="NSC68" s="72"/>
      <c r="NSD68" s="72"/>
      <c r="NSE68" s="72"/>
      <c r="NSF68" s="72"/>
      <c r="NSG68" s="72"/>
      <c r="NSH68" s="72"/>
      <c r="NSI68" s="72"/>
      <c r="NSJ68" s="72"/>
      <c r="NSK68" s="72"/>
      <c r="NSL68" s="72"/>
      <c r="NSM68" s="72"/>
      <c r="NSN68" s="72"/>
      <c r="NSO68" s="72"/>
      <c r="NSP68" s="72"/>
      <c r="NSQ68" s="72"/>
      <c r="NSR68" s="72"/>
      <c r="NSS68" s="72"/>
      <c r="NST68" s="72"/>
      <c r="NSU68" s="72"/>
      <c r="NSV68" s="72"/>
      <c r="NSW68" s="72"/>
      <c r="NSX68" s="72"/>
      <c r="NSY68" s="72"/>
      <c r="NSZ68" s="72"/>
      <c r="NTA68" s="72"/>
      <c r="NTB68" s="72"/>
      <c r="NTC68" s="72"/>
      <c r="NTD68" s="72"/>
      <c r="NTE68" s="72"/>
      <c r="NTF68" s="72"/>
      <c r="NTG68" s="72"/>
      <c r="NTH68" s="72"/>
      <c r="NTI68" s="72"/>
      <c r="NTJ68" s="72"/>
      <c r="NTK68" s="72"/>
      <c r="NTL68" s="72"/>
      <c r="NTM68" s="72"/>
      <c r="NTN68" s="72"/>
      <c r="NTO68" s="72"/>
      <c r="NTP68" s="72"/>
      <c r="NTQ68" s="72"/>
      <c r="NTR68" s="72"/>
      <c r="NTS68" s="72"/>
      <c r="NTT68" s="72"/>
      <c r="NTU68" s="72"/>
      <c r="NTV68" s="72"/>
      <c r="NTW68" s="72"/>
      <c r="NTX68" s="72"/>
      <c r="NTY68" s="72"/>
      <c r="NTZ68" s="72"/>
      <c r="NUA68" s="72"/>
      <c r="NUB68" s="72"/>
      <c r="NUC68" s="72"/>
      <c r="NUD68" s="72"/>
      <c r="NUE68" s="72"/>
      <c r="NUF68" s="72"/>
      <c r="NUG68" s="72"/>
      <c r="NUH68" s="72"/>
      <c r="NUI68" s="72"/>
      <c r="NUJ68" s="72"/>
      <c r="NUK68" s="72"/>
      <c r="NUL68" s="72"/>
      <c r="NUM68" s="72"/>
      <c r="NUN68" s="72"/>
      <c r="NUO68" s="72"/>
      <c r="NUP68" s="72"/>
      <c r="NUQ68" s="72"/>
      <c r="NUR68" s="72"/>
      <c r="NUS68" s="72"/>
      <c r="NUT68" s="72"/>
      <c r="NUU68" s="72"/>
      <c r="NUV68" s="72"/>
      <c r="NUW68" s="72"/>
      <c r="NUX68" s="72"/>
      <c r="NUY68" s="72"/>
      <c r="NUZ68" s="72"/>
      <c r="NVA68" s="72"/>
      <c r="NVB68" s="72"/>
      <c r="NVC68" s="72"/>
      <c r="NVD68" s="72"/>
      <c r="NVE68" s="72"/>
      <c r="NVF68" s="72"/>
      <c r="NVG68" s="72"/>
      <c r="NVH68" s="72"/>
      <c r="NVI68" s="72"/>
      <c r="NVJ68" s="72"/>
      <c r="NVK68" s="72"/>
      <c r="NVL68" s="72"/>
      <c r="NVM68" s="72"/>
      <c r="NVN68" s="72"/>
      <c r="NVO68" s="72"/>
      <c r="NVP68" s="72"/>
      <c r="NVQ68" s="72"/>
      <c r="NVR68" s="72"/>
      <c r="NVS68" s="72"/>
      <c r="NVT68" s="72"/>
      <c r="NVU68" s="72"/>
      <c r="NVV68" s="72"/>
      <c r="NVW68" s="72"/>
      <c r="NVX68" s="72"/>
      <c r="NVY68" s="72"/>
      <c r="NVZ68" s="72"/>
      <c r="NWA68" s="72"/>
      <c r="NWB68" s="72"/>
      <c r="NWC68" s="72"/>
      <c r="NWD68" s="72"/>
      <c r="NWE68" s="72"/>
      <c r="NWF68" s="72"/>
      <c r="NWG68" s="72"/>
      <c r="NWH68" s="72"/>
      <c r="NWI68" s="72"/>
      <c r="NWJ68" s="72"/>
      <c r="NWK68" s="72"/>
      <c r="NWL68" s="72"/>
      <c r="NWM68" s="72"/>
      <c r="NWN68" s="72"/>
      <c r="NWO68" s="72"/>
      <c r="NWP68" s="72"/>
      <c r="NWQ68" s="72"/>
      <c r="NWR68" s="72"/>
      <c r="NWS68" s="72"/>
      <c r="NWT68" s="72"/>
      <c r="NWU68" s="72"/>
      <c r="NWV68" s="72"/>
      <c r="NWW68" s="72"/>
      <c r="NWX68" s="72"/>
      <c r="NWY68" s="72"/>
      <c r="NWZ68" s="72"/>
      <c r="NXA68" s="72"/>
      <c r="NXB68" s="72"/>
      <c r="NXC68" s="72"/>
      <c r="NXD68" s="72"/>
      <c r="NXE68" s="72"/>
      <c r="NXF68" s="72"/>
      <c r="NXG68" s="72"/>
      <c r="NXH68" s="72"/>
      <c r="NXI68" s="72"/>
      <c r="NXJ68" s="72"/>
      <c r="NXK68" s="72"/>
      <c r="NXL68" s="72"/>
      <c r="NXM68" s="72"/>
      <c r="NXN68" s="72"/>
      <c r="NXO68" s="72"/>
      <c r="NXP68" s="72"/>
      <c r="NXQ68" s="72"/>
      <c r="NXR68" s="72"/>
      <c r="NXS68" s="72"/>
      <c r="NXT68" s="72"/>
      <c r="NXU68" s="72"/>
      <c r="NXV68" s="72"/>
      <c r="NXW68" s="72"/>
      <c r="NXX68" s="72"/>
      <c r="NXY68" s="72"/>
      <c r="NXZ68" s="72"/>
      <c r="NYA68" s="72"/>
      <c r="NYB68" s="72"/>
      <c r="NYC68" s="72"/>
      <c r="NYD68" s="72"/>
      <c r="NYE68" s="72"/>
      <c r="NYF68" s="72"/>
      <c r="NYG68" s="72"/>
      <c r="NYH68" s="72"/>
      <c r="NYI68" s="72"/>
      <c r="NYJ68" s="72"/>
      <c r="NYK68" s="72"/>
      <c r="NYL68" s="72"/>
      <c r="NYM68" s="72"/>
      <c r="NYN68" s="72"/>
      <c r="NYO68" s="72"/>
      <c r="NYP68" s="72"/>
      <c r="NYQ68" s="72"/>
      <c r="NYR68" s="72"/>
      <c r="NYS68" s="72"/>
      <c r="NYT68" s="72"/>
      <c r="NYU68" s="72"/>
      <c r="NYV68" s="72"/>
      <c r="NYW68" s="72"/>
      <c r="NYX68" s="72"/>
      <c r="NYY68" s="72"/>
      <c r="NYZ68" s="72"/>
      <c r="NZA68" s="72"/>
      <c r="NZB68" s="72"/>
      <c r="NZC68" s="72"/>
      <c r="NZD68" s="72"/>
      <c r="NZE68" s="72"/>
      <c r="NZF68" s="72"/>
      <c r="NZG68" s="72"/>
      <c r="NZH68" s="72"/>
      <c r="NZI68" s="72"/>
      <c r="NZJ68" s="72"/>
      <c r="NZK68" s="72"/>
      <c r="NZL68" s="72"/>
      <c r="NZM68" s="72"/>
      <c r="NZN68" s="72"/>
      <c r="NZO68" s="72"/>
      <c r="NZP68" s="72"/>
      <c r="NZQ68" s="72"/>
      <c r="NZR68" s="72"/>
      <c r="NZS68" s="72"/>
      <c r="NZT68" s="72"/>
      <c r="NZU68" s="72"/>
      <c r="NZV68" s="72"/>
      <c r="NZW68" s="72"/>
      <c r="NZX68" s="72"/>
      <c r="NZY68" s="72"/>
      <c r="NZZ68" s="72"/>
      <c r="OAA68" s="72"/>
      <c r="OAB68" s="72"/>
      <c r="OAC68" s="72"/>
      <c r="OAD68" s="72"/>
      <c r="OAE68" s="72"/>
      <c r="OAF68" s="72"/>
      <c r="OAG68" s="72"/>
      <c r="OAH68" s="72"/>
      <c r="OAI68" s="72"/>
      <c r="OAJ68" s="72"/>
      <c r="OAK68" s="72"/>
      <c r="OAL68" s="72"/>
      <c r="OAM68" s="72"/>
      <c r="OAN68" s="72"/>
      <c r="OAO68" s="72"/>
      <c r="OAP68" s="72"/>
      <c r="OAQ68" s="72"/>
      <c r="OAR68" s="72"/>
      <c r="OAS68" s="72"/>
      <c r="OAT68" s="72"/>
      <c r="OAU68" s="72"/>
      <c r="OAV68" s="72"/>
      <c r="OAW68" s="72"/>
      <c r="OAX68" s="72"/>
      <c r="OAY68" s="72"/>
      <c r="OAZ68" s="72"/>
      <c r="OBA68" s="72"/>
      <c r="OBB68" s="72"/>
      <c r="OBC68" s="72"/>
      <c r="OBD68" s="72"/>
      <c r="OBE68" s="72"/>
      <c r="OBF68" s="72"/>
      <c r="OBG68" s="72"/>
      <c r="OBH68" s="72"/>
      <c r="OBI68" s="72"/>
      <c r="OBJ68" s="72"/>
      <c r="OBK68" s="72"/>
      <c r="OBL68" s="72"/>
      <c r="OBM68" s="72"/>
      <c r="OBN68" s="72"/>
      <c r="OBO68" s="72"/>
      <c r="OBP68" s="72"/>
      <c r="OBQ68" s="72"/>
      <c r="OBR68" s="72"/>
      <c r="OBS68" s="72"/>
      <c r="OBT68" s="72"/>
      <c r="OBU68" s="72"/>
      <c r="OBV68" s="72"/>
      <c r="OBW68" s="72"/>
      <c r="OBX68" s="72"/>
      <c r="OBY68" s="72"/>
      <c r="OBZ68" s="72"/>
      <c r="OCA68" s="72"/>
      <c r="OCB68" s="72"/>
      <c r="OCC68" s="72"/>
      <c r="OCD68" s="72"/>
      <c r="OCE68" s="72"/>
      <c r="OCF68" s="72"/>
      <c r="OCG68" s="72"/>
      <c r="OCH68" s="72"/>
      <c r="OCI68" s="72"/>
      <c r="OCJ68" s="72"/>
      <c r="OCK68" s="72"/>
      <c r="OCL68" s="72"/>
      <c r="OCM68" s="72"/>
      <c r="OCN68" s="72"/>
      <c r="OCO68" s="72"/>
      <c r="OCP68" s="72"/>
      <c r="OCQ68" s="72"/>
      <c r="OCR68" s="72"/>
      <c r="OCS68" s="72"/>
      <c r="OCT68" s="72"/>
      <c r="OCU68" s="72"/>
      <c r="OCV68" s="72"/>
      <c r="OCW68" s="72"/>
      <c r="OCX68" s="72"/>
      <c r="OCY68" s="72"/>
      <c r="OCZ68" s="72"/>
      <c r="ODA68" s="72"/>
      <c r="ODB68" s="72"/>
      <c r="ODC68" s="72"/>
      <c r="ODD68" s="72"/>
      <c r="ODE68" s="72"/>
      <c r="ODF68" s="72"/>
      <c r="ODG68" s="72"/>
      <c r="ODH68" s="72"/>
      <c r="ODI68" s="72"/>
      <c r="ODJ68" s="72"/>
      <c r="ODK68" s="72"/>
      <c r="ODL68" s="72"/>
      <c r="ODM68" s="72"/>
      <c r="ODN68" s="72"/>
      <c r="ODO68" s="72"/>
      <c r="ODP68" s="72"/>
      <c r="ODQ68" s="72"/>
      <c r="ODR68" s="72"/>
      <c r="ODS68" s="72"/>
      <c r="ODT68" s="72"/>
      <c r="ODU68" s="72"/>
      <c r="ODV68" s="72"/>
      <c r="ODW68" s="72"/>
      <c r="ODX68" s="72"/>
      <c r="ODY68" s="72"/>
      <c r="ODZ68" s="72"/>
      <c r="OEA68" s="72"/>
      <c r="OEB68" s="72"/>
      <c r="OEC68" s="72"/>
      <c r="OED68" s="72"/>
      <c r="OEE68" s="72"/>
      <c r="OEF68" s="72"/>
      <c r="OEG68" s="72"/>
      <c r="OEH68" s="72"/>
      <c r="OEI68" s="72"/>
      <c r="OEJ68" s="72"/>
      <c r="OEK68" s="72"/>
      <c r="OEL68" s="72"/>
      <c r="OEM68" s="72"/>
      <c r="OEN68" s="72"/>
      <c r="OEO68" s="72"/>
      <c r="OEP68" s="72"/>
      <c r="OEQ68" s="72"/>
      <c r="OER68" s="72"/>
      <c r="OES68" s="72"/>
      <c r="OET68" s="72"/>
      <c r="OEU68" s="72"/>
      <c r="OEV68" s="72"/>
      <c r="OEW68" s="72"/>
      <c r="OEX68" s="72"/>
      <c r="OEY68" s="72"/>
      <c r="OEZ68" s="72"/>
      <c r="OFA68" s="72"/>
      <c r="OFB68" s="72"/>
      <c r="OFC68" s="72"/>
      <c r="OFD68" s="72"/>
      <c r="OFE68" s="72"/>
      <c r="OFF68" s="72"/>
      <c r="OFG68" s="72"/>
      <c r="OFH68" s="72"/>
      <c r="OFI68" s="72"/>
      <c r="OFJ68" s="72"/>
      <c r="OFK68" s="72"/>
      <c r="OFL68" s="72"/>
      <c r="OFM68" s="72"/>
      <c r="OFN68" s="72"/>
      <c r="OFO68" s="72"/>
      <c r="OFP68" s="72"/>
      <c r="OFQ68" s="72"/>
      <c r="OFR68" s="72"/>
      <c r="OFS68" s="72"/>
      <c r="OFT68" s="72"/>
      <c r="OFU68" s="72"/>
      <c r="OFV68" s="72"/>
      <c r="OFW68" s="72"/>
      <c r="OFX68" s="72"/>
      <c r="OFY68" s="72"/>
      <c r="OFZ68" s="72"/>
      <c r="OGA68" s="72"/>
      <c r="OGB68" s="72"/>
      <c r="OGC68" s="72"/>
      <c r="OGD68" s="72"/>
      <c r="OGE68" s="72"/>
      <c r="OGF68" s="72"/>
      <c r="OGG68" s="72"/>
      <c r="OGH68" s="72"/>
      <c r="OGI68" s="72"/>
      <c r="OGJ68" s="72"/>
      <c r="OGK68" s="72"/>
      <c r="OGL68" s="72"/>
      <c r="OGM68" s="72"/>
      <c r="OGN68" s="72"/>
      <c r="OGO68" s="72"/>
      <c r="OGP68" s="72"/>
      <c r="OGQ68" s="72"/>
      <c r="OGR68" s="72"/>
      <c r="OGS68" s="72"/>
      <c r="OGT68" s="72"/>
      <c r="OGU68" s="72"/>
      <c r="OGV68" s="72"/>
      <c r="OGW68" s="72"/>
      <c r="OGX68" s="72"/>
      <c r="OGY68" s="72"/>
      <c r="OGZ68" s="72"/>
      <c r="OHA68" s="72"/>
      <c r="OHB68" s="72"/>
      <c r="OHC68" s="72"/>
      <c r="OHD68" s="72"/>
      <c r="OHE68" s="72"/>
      <c r="OHF68" s="72"/>
      <c r="OHG68" s="72"/>
      <c r="OHH68" s="72"/>
      <c r="OHI68" s="72"/>
      <c r="OHJ68" s="72"/>
      <c r="OHK68" s="72"/>
      <c r="OHL68" s="72"/>
      <c r="OHM68" s="72"/>
      <c r="OHN68" s="72"/>
      <c r="OHO68" s="72"/>
      <c r="OHP68" s="72"/>
      <c r="OHQ68" s="72"/>
      <c r="OHR68" s="72"/>
      <c r="OHS68" s="72"/>
      <c r="OHT68" s="72"/>
      <c r="OHU68" s="72"/>
      <c r="OHV68" s="72"/>
      <c r="OHW68" s="72"/>
      <c r="OHX68" s="72"/>
      <c r="OHY68" s="72"/>
      <c r="OHZ68" s="72"/>
      <c r="OIA68" s="72"/>
      <c r="OIB68" s="72"/>
      <c r="OIC68" s="72"/>
      <c r="OID68" s="72"/>
      <c r="OIE68" s="72"/>
      <c r="OIF68" s="72"/>
      <c r="OIG68" s="72"/>
      <c r="OIH68" s="72"/>
      <c r="OII68" s="72"/>
      <c r="OIJ68" s="72"/>
      <c r="OIK68" s="72"/>
      <c r="OIL68" s="72"/>
      <c r="OIM68" s="72"/>
      <c r="OIN68" s="72"/>
      <c r="OIO68" s="72"/>
      <c r="OIP68" s="72"/>
      <c r="OIQ68" s="72"/>
      <c r="OIR68" s="72"/>
      <c r="OIS68" s="72"/>
      <c r="OIT68" s="72"/>
      <c r="OIU68" s="72"/>
      <c r="OIV68" s="72"/>
      <c r="OIW68" s="72"/>
      <c r="OIX68" s="72"/>
      <c r="OIY68" s="72"/>
      <c r="OIZ68" s="72"/>
      <c r="OJA68" s="72"/>
      <c r="OJB68" s="72"/>
      <c r="OJC68" s="72"/>
      <c r="OJD68" s="72"/>
      <c r="OJE68" s="72"/>
      <c r="OJF68" s="72"/>
      <c r="OJG68" s="72"/>
      <c r="OJH68" s="72"/>
      <c r="OJI68" s="72"/>
      <c r="OJJ68" s="72"/>
      <c r="OJK68" s="72"/>
      <c r="OJL68" s="72"/>
      <c r="OJM68" s="72"/>
      <c r="OJN68" s="72"/>
      <c r="OJO68" s="72"/>
      <c r="OJP68" s="72"/>
      <c r="OJQ68" s="72"/>
      <c r="OJR68" s="72"/>
      <c r="OJS68" s="72"/>
      <c r="OJT68" s="72"/>
      <c r="OJU68" s="72"/>
      <c r="OJV68" s="72"/>
      <c r="OJW68" s="72"/>
      <c r="OJX68" s="72"/>
      <c r="OJY68" s="72"/>
      <c r="OJZ68" s="72"/>
      <c r="OKA68" s="72"/>
      <c r="OKB68" s="72"/>
      <c r="OKC68" s="72"/>
      <c r="OKD68" s="72"/>
      <c r="OKE68" s="72"/>
      <c r="OKF68" s="72"/>
      <c r="OKG68" s="72"/>
      <c r="OKH68" s="72"/>
      <c r="OKI68" s="72"/>
      <c r="OKJ68" s="72"/>
      <c r="OKK68" s="72"/>
      <c r="OKL68" s="72"/>
      <c r="OKM68" s="72"/>
      <c r="OKN68" s="72"/>
      <c r="OKO68" s="72"/>
      <c r="OKP68" s="72"/>
      <c r="OKQ68" s="72"/>
      <c r="OKR68" s="72"/>
      <c r="OKS68" s="72"/>
      <c r="OKT68" s="72"/>
      <c r="OKU68" s="72"/>
      <c r="OKV68" s="72"/>
      <c r="OKW68" s="72"/>
      <c r="OKX68" s="72"/>
      <c r="OKY68" s="72"/>
      <c r="OKZ68" s="72"/>
      <c r="OLA68" s="72"/>
      <c r="OLB68" s="72"/>
      <c r="OLC68" s="72"/>
      <c r="OLD68" s="72"/>
      <c r="OLE68" s="72"/>
      <c r="OLF68" s="72"/>
      <c r="OLG68" s="72"/>
      <c r="OLH68" s="72"/>
      <c r="OLI68" s="72"/>
      <c r="OLJ68" s="72"/>
      <c r="OLK68" s="72"/>
      <c r="OLL68" s="72"/>
      <c r="OLM68" s="72"/>
      <c r="OLN68" s="72"/>
      <c r="OLO68" s="72"/>
      <c r="OLP68" s="72"/>
      <c r="OLQ68" s="72"/>
      <c r="OLR68" s="72"/>
      <c r="OLS68" s="72"/>
      <c r="OLT68" s="72"/>
      <c r="OLU68" s="72"/>
      <c r="OLV68" s="72"/>
      <c r="OLW68" s="72"/>
      <c r="OLX68" s="72"/>
      <c r="OLY68" s="72"/>
      <c r="OLZ68" s="72"/>
      <c r="OMA68" s="72"/>
      <c r="OMB68" s="72"/>
      <c r="OMC68" s="72"/>
      <c r="OMD68" s="72"/>
      <c r="OME68" s="72"/>
      <c r="OMF68" s="72"/>
      <c r="OMG68" s="72"/>
      <c r="OMH68" s="72"/>
      <c r="OMI68" s="72"/>
      <c r="OMJ68" s="72"/>
      <c r="OMK68" s="72"/>
      <c r="OML68" s="72"/>
      <c r="OMM68" s="72"/>
      <c r="OMN68" s="72"/>
      <c r="OMO68" s="72"/>
      <c r="OMP68" s="72"/>
      <c r="OMQ68" s="72"/>
      <c r="OMR68" s="72"/>
      <c r="OMS68" s="72"/>
      <c r="OMT68" s="72"/>
      <c r="OMU68" s="72"/>
      <c r="OMV68" s="72"/>
      <c r="OMW68" s="72"/>
      <c r="OMX68" s="72"/>
      <c r="OMY68" s="72"/>
      <c r="OMZ68" s="72"/>
      <c r="ONA68" s="72"/>
      <c r="ONB68" s="72"/>
      <c r="ONC68" s="72"/>
      <c r="OND68" s="72"/>
      <c r="ONE68" s="72"/>
      <c r="ONF68" s="72"/>
      <c r="ONG68" s="72"/>
      <c r="ONH68" s="72"/>
      <c r="ONI68" s="72"/>
      <c r="ONJ68" s="72"/>
      <c r="ONK68" s="72"/>
      <c r="ONL68" s="72"/>
      <c r="ONM68" s="72"/>
      <c r="ONN68" s="72"/>
      <c r="ONO68" s="72"/>
      <c r="ONP68" s="72"/>
      <c r="ONQ68" s="72"/>
      <c r="ONR68" s="72"/>
      <c r="ONS68" s="72"/>
      <c r="ONT68" s="72"/>
      <c r="ONU68" s="72"/>
      <c r="ONV68" s="72"/>
      <c r="ONW68" s="72"/>
      <c r="ONX68" s="72"/>
      <c r="ONY68" s="72"/>
      <c r="ONZ68" s="72"/>
      <c r="OOA68" s="72"/>
      <c r="OOB68" s="72"/>
      <c r="OOC68" s="72"/>
      <c r="OOD68" s="72"/>
      <c r="OOE68" s="72"/>
      <c r="OOF68" s="72"/>
      <c r="OOG68" s="72"/>
      <c r="OOH68" s="72"/>
      <c r="OOI68" s="72"/>
      <c r="OOJ68" s="72"/>
      <c r="OOK68" s="72"/>
      <c r="OOL68" s="72"/>
      <c r="OOM68" s="72"/>
      <c r="OON68" s="72"/>
      <c r="OOO68" s="72"/>
      <c r="OOP68" s="72"/>
      <c r="OOQ68" s="72"/>
      <c r="OOR68" s="72"/>
      <c r="OOS68" s="72"/>
      <c r="OOT68" s="72"/>
      <c r="OOU68" s="72"/>
      <c r="OOV68" s="72"/>
      <c r="OOW68" s="72"/>
      <c r="OOX68" s="72"/>
      <c r="OOY68" s="72"/>
      <c r="OOZ68" s="72"/>
      <c r="OPA68" s="72"/>
      <c r="OPB68" s="72"/>
      <c r="OPC68" s="72"/>
      <c r="OPD68" s="72"/>
      <c r="OPE68" s="72"/>
      <c r="OPF68" s="72"/>
      <c r="OPG68" s="72"/>
      <c r="OPH68" s="72"/>
      <c r="OPI68" s="72"/>
      <c r="OPJ68" s="72"/>
      <c r="OPK68" s="72"/>
      <c r="OPL68" s="72"/>
      <c r="OPM68" s="72"/>
      <c r="OPN68" s="72"/>
      <c r="OPO68" s="72"/>
      <c r="OPP68" s="72"/>
      <c r="OPQ68" s="72"/>
      <c r="OPR68" s="72"/>
      <c r="OPS68" s="72"/>
      <c r="OPT68" s="72"/>
      <c r="OPU68" s="72"/>
      <c r="OPV68" s="72"/>
      <c r="OPW68" s="72"/>
      <c r="OPX68" s="72"/>
      <c r="OPY68" s="72"/>
      <c r="OPZ68" s="72"/>
      <c r="OQA68" s="72"/>
      <c r="OQB68" s="72"/>
      <c r="OQC68" s="72"/>
      <c r="OQD68" s="72"/>
      <c r="OQE68" s="72"/>
      <c r="OQF68" s="72"/>
      <c r="OQG68" s="72"/>
      <c r="OQH68" s="72"/>
      <c r="OQI68" s="72"/>
      <c r="OQJ68" s="72"/>
      <c r="OQK68" s="72"/>
      <c r="OQL68" s="72"/>
      <c r="OQM68" s="72"/>
      <c r="OQN68" s="72"/>
      <c r="OQO68" s="72"/>
      <c r="OQP68" s="72"/>
      <c r="OQQ68" s="72"/>
      <c r="OQR68" s="72"/>
      <c r="OQS68" s="72"/>
      <c r="OQT68" s="72"/>
      <c r="OQU68" s="72"/>
      <c r="OQV68" s="72"/>
      <c r="OQW68" s="72"/>
      <c r="OQX68" s="72"/>
      <c r="OQY68" s="72"/>
      <c r="OQZ68" s="72"/>
      <c r="ORA68" s="72"/>
      <c r="ORB68" s="72"/>
      <c r="ORC68" s="72"/>
      <c r="ORD68" s="72"/>
      <c r="ORE68" s="72"/>
      <c r="ORF68" s="72"/>
      <c r="ORG68" s="72"/>
      <c r="ORH68" s="72"/>
      <c r="ORI68" s="72"/>
      <c r="ORJ68" s="72"/>
      <c r="ORK68" s="72"/>
      <c r="ORL68" s="72"/>
      <c r="ORM68" s="72"/>
      <c r="ORN68" s="72"/>
      <c r="ORO68" s="72"/>
      <c r="ORP68" s="72"/>
      <c r="ORQ68" s="72"/>
      <c r="ORR68" s="72"/>
      <c r="ORS68" s="72"/>
      <c r="ORT68" s="72"/>
      <c r="ORU68" s="72"/>
      <c r="ORV68" s="72"/>
      <c r="ORW68" s="72"/>
      <c r="ORX68" s="72"/>
      <c r="ORY68" s="72"/>
      <c r="ORZ68" s="72"/>
      <c r="OSA68" s="72"/>
      <c r="OSB68" s="72"/>
      <c r="OSC68" s="72"/>
      <c r="OSD68" s="72"/>
      <c r="OSE68" s="72"/>
      <c r="OSF68" s="72"/>
      <c r="OSG68" s="72"/>
      <c r="OSH68" s="72"/>
      <c r="OSI68" s="72"/>
      <c r="OSJ68" s="72"/>
      <c r="OSK68" s="72"/>
      <c r="OSL68" s="72"/>
      <c r="OSM68" s="72"/>
      <c r="OSN68" s="72"/>
      <c r="OSO68" s="72"/>
      <c r="OSP68" s="72"/>
      <c r="OSQ68" s="72"/>
      <c r="OSR68" s="72"/>
      <c r="OSS68" s="72"/>
      <c r="OST68" s="72"/>
      <c r="OSU68" s="72"/>
      <c r="OSV68" s="72"/>
      <c r="OSW68" s="72"/>
      <c r="OSX68" s="72"/>
      <c r="OSY68" s="72"/>
      <c r="OSZ68" s="72"/>
      <c r="OTA68" s="72"/>
      <c r="OTB68" s="72"/>
      <c r="OTC68" s="72"/>
      <c r="OTD68" s="72"/>
      <c r="OTE68" s="72"/>
      <c r="OTF68" s="72"/>
      <c r="OTG68" s="72"/>
      <c r="OTH68" s="72"/>
      <c r="OTI68" s="72"/>
      <c r="OTJ68" s="72"/>
      <c r="OTK68" s="72"/>
      <c r="OTL68" s="72"/>
      <c r="OTM68" s="72"/>
      <c r="OTN68" s="72"/>
      <c r="OTO68" s="72"/>
      <c r="OTP68" s="72"/>
      <c r="OTQ68" s="72"/>
      <c r="OTR68" s="72"/>
      <c r="OTS68" s="72"/>
      <c r="OTT68" s="72"/>
      <c r="OTU68" s="72"/>
      <c r="OTV68" s="72"/>
      <c r="OTW68" s="72"/>
      <c r="OTX68" s="72"/>
      <c r="OTY68" s="72"/>
      <c r="OTZ68" s="72"/>
      <c r="OUA68" s="72"/>
      <c r="OUB68" s="72"/>
      <c r="OUC68" s="72"/>
      <c r="OUD68" s="72"/>
      <c r="OUE68" s="72"/>
      <c r="OUF68" s="72"/>
      <c r="OUG68" s="72"/>
      <c r="OUH68" s="72"/>
      <c r="OUI68" s="72"/>
      <c r="OUJ68" s="72"/>
      <c r="OUK68" s="72"/>
      <c r="OUL68" s="72"/>
      <c r="OUM68" s="72"/>
      <c r="OUN68" s="72"/>
      <c r="OUO68" s="72"/>
      <c r="OUP68" s="72"/>
      <c r="OUQ68" s="72"/>
      <c r="OUR68" s="72"/>
      <c r="OUS68" s="72"/>
      <c r="OUT68" s="72"/>
      <c r="OUU68" s="72"/>
      <c r="OUV68" s="72"/>
      <c r="OUW68" s="72"/>
      <c r="OUX68" s="72"/>
      <c r="OUY68" s="72"/>
      <c r="OUZ68" s="72"/>
      <c r="OVA68" s="72"/>
      <c r="OVB68" s="72"/>
      <c r="OVC68" s="72"/>
      <c r="OVD68" s="72"/>
      <c r="OVE68" s="72"/>
      <c r="OVF68" s="72"/>
      <c r="OVG68" s="72"/>
      <c r="OVH68" s="72"/>
      <c r="OVI68" s="72"/>
      <c r="OVJ68" s="72"/>
      <c r="OVK68" s="72"/>
      <c r="OVL68" s="72"/>
      <c r="OVM68" s="72"/>
      <c r="OVN68" s="72"/>
      <c r="OVO68" s="72"/>
      <c r="OVP68" s="72"/>
      <c r="OVQ68" s="72"/>
      <c r="OVR68" s="72"/>
      <c r="OVS68" s="72"/>
      <c r="OVT68" s="72"/>
      <c r="OVU68" s="72"/>
      <c r="OVV68" s="72"/>
      <c r="OVW68" s="72"/>
      <c r="OVX68" s="72"/>
      <c r="OVY68" s="72"/>
      <c r="OVZ68" s="72"/>
      <c r="OWA68" s="72"/>
      <c r="OWB68" s="72"/>
      <c r="OWC68" s="72"/>
      <c r="OWD68" s="72"/>
      <c r="OWE68" s="72"/>
      <c r="OWF68" s="72"/>
      <c r="OWG68" s="72"/>
      <c r="OWH68" s="72"/>
      <c r="OWI68" s="72"/>
      <c r="OWJ68" s="72"/>
      <c r="OWK68" s="72"/>
      <c r="OWL68" s="72"/>
      <c r="OWM68" s="72"/>
      <c r="OWN68" s="72"/>
      <c r="OWO68" s="72"/>
      <c r="OWP68" s="72"/>
      <c r="OWQ68" s="72"/>
      <c r="OWR68" s="72"/>
      <c r="OWS68" s="72"/>
      <c r="OWT68" s="72"/>
      <c r="OWU68" s="72"/>
      <c r="OWV68" s="72"/>
      <c r="OWW68" s="72"/>
      <c r="OWX68" s="72"/>
      <c r="OWY68" s="72"/>
      <c r="OWZ68" s="72"/>
      <c r="OXA68" s="72"/>
      <c r="OXB68" s="72"/>
      <c r="OXC68" s="72"/>
      <c r="OXD68" s="72"/>
      <c r="OXE68" s="72"/>
      <c r="OXF68" s="72"/>
      <c r="OXG68" s="72"/>
      <c r="OXH68" s="72"/>
      <c r="OXI68" s="72"/>
      <c r="OXJ68" s="72"/>
      <c r="OXK68" s="72"/>
      <c r="OXL68" s="72"/>
      <c r="OXM68" s="72"/>
      <c r="OXN68" s="72"/>
      <c r="OXO68" s="72"/>
      <c r="OXP68" s="72"/>
      <c r="OXQ68" s="72"/>
      <c r="OXR68" s="72"/>
      <c r="OXS68" s="72"/>
      <c r="OXT68" s="72"/>
      <c r="OXU68" s="72"/>
      <c r="OXV68" s="72"/>
      <c r="OXW68" s="72"/>
      <c r="OXX68" s="72"/>
      <c r="OXY68" s="72"/>
      <c r="OXZ68" s="72"/>
      <c r="OYA68" s="72"/>
      <c r="OYB68" s="72"/>
      <c r="OYC68" s="72"/>
      <c r="OYD68" s="72"/>
      <c r="OYE68" s="72"/>
      <c r="OYF68" s="72"/>
      <c r="OYG68" s="72"/>
      <c r="OYH68" s="72"/>
      <c r="OYI68" s="72"/>
      <c r="OYJ68" s="72"/>
      <c r="OYK68" s="72"/>
      <c r="OYL68" s="72"/>
      <c r="OYM68" s="72"/>
      <c r="OYN68" s="72"/>
      <c r="OYO68" s="72"/>
      <c r="OYP68" s="72"/>
      <c r="OYQ68" s="72"/>
      <c r="OYR68" s="72"/>
      <c r="OYS68" s="72"/>
      <c r="OYT68" s="72"/>
      <c r="OYU68" s="72"/>
      <c r="OYV68" s="72"/>
      <c r="OYW68" s="72"/>
      <c r="OYX68" s="72"/>
      <c r="OYY68" s="72"/>
      <c r="OYZ68" s="72"/>
      <c r="OZA68" s="72"/>
      <c r="OZB68" s="72"/>
      <c r="OZC68" s="72"/>
      <c r="OZD68" s="72"/>
      <c r="OZE68" s="72"/>
      <c r="OZF68" s="72"/>
      <c r="OZG68" s="72"/>
      <c r="OZH68" s="72"/>
      <c r="OZI68" s="72"/>
      <c r="OZJ68" s="72"/>
      <c r="OZK68" s="72"/>
      <c r="OZL68" s="72"/>
      <c r="OZM68" s="72"/>
      <c r="OZN68" s="72"/>
      <c r="OZO68" s="72"/>
      <c r="OZP68" s="72"/>
      <c r="OZQ68" s="72"/>
      <c r="OZR68" s="72"/>
      <c r="OZS68" s="72"/>
      <c r="OZT68" s="72"/>
      <c r="OZU68" s="72"/>
      <c r="OZV68" s="72"/>
      <c r="OZW68" s="72"/>
      <c r="OZX68" s="72"/>
      <c r="OZY68" s="72"/>
      <c r="OZZ68" s="72"/>
      <c r="PAA68" s="72"/>
      <c r="PAB68" s="72"/>
      <c r="PAC68" s="72"/>
      <c r="PAD68" s="72"/>
      <c r="PAE68" s="72"/>
      <c r="PAF68" s="72"/>
      <c r="PAG68" s="72"/>
      <c r="PAH68" s="72"/>
      <c r="PAI68" s="72"/>
      <c r="PAJ68" s="72"/>
      <c r="PAK68" s="72"/>
      <c r="PAL68" s="72"/>
      <c r="PAM68" s="72"/>
      <c r="PAN68" s="72"/>
      <c r="PAO68" s="72"/>
      <c r="PAP68" s="72"/>
      <c r="PAQ68" s="72"/>
      <c r="PAR68" s="72"/>
      <c r="PAS68" s="72"/>
      <c r="PAT68" s="72"/>
      <c r="PAU68" s="72"/>
      <c r="PAV68" s="72"/>
      <c r="PAW68" s="72"/>
      <c r="PAX68" s="72"/>
      <c r="PAY68" s="72"/>
      <c r="PAZ68" s="72"/>
      <c r="PBA68" s="72"/>
      <c r="PBB68" s="72"/>
      <c r="PBC68" s="72"/>
      <c r="PBD68" s="72"/>
      <c r="PBE68" s="72"/>
      <c r="PBF68" s="72"/>
      <c r="PBG68" s="72"/>
      <c r="PBH68" s="72"/>
      <c r="PBI68" s="72"/>
      <c r="PBJ68" s="72"/>
      <c r="PBK68" s="72"/>
      <c r="PBL68" s="72"/>
      <c r="PBM68" s="72"/>
      <c r="PBN68" s="72"/>
      <c r="PBO68" s="72"/>
      <c r="PBP68" s="72"/>
      <c r="PBQ68" s="72"/>
      <c r="PBR68" s="72"/>
      <c r="PBS68" s="72"/>
      <c r="PBT68" s="72"/>
      <c r="PBU68" s="72"/>
      <c r="PBV68" s="72"/>
      <c r="PBW68" s="72"/>
      <c r="PBX68" s="72"/>
      <c r="PBY68" s="72"/>
      <c r="PBZ68" s="72"/>
      <c r="PCA68" s="72"/>
      <c r="PCB68" s="72"/>
      <c r="PCC68" s="72"/>
      <c r="PCD68" s="72"/>
      <c r="PCE68" s="72"/>
      <c r="PCF68" s="72"/>
      <c r="PCG68" s="72"/>
      <c r="PCH68" s="72"/>
      <c r="PCI68" s="72"/>
      <c r="PCJ68" s="72"/>
      <c r="PCK68" s="72"/>
      <c r="PCL68" s="72"/>
      <c r="PCM68" s="72"/>
      <c r="PCN68" s="72"/>
      <c r="PCO68" s="72"/>
      <c r="PCP68" s="72"/>
      <c r="PCQ68" s="72"/>
      <c r="PCR68" s="72"/>
      <c r="PCS68" s="72"/>
      <c r="PCT68" s="72"/>
      <c r="PCU68" s="72"/>
      <c r="PCV68" s="72"/>
      <c r="PCW68" s="72"/>
      <c r="PCX68" s="72"/>
      <c r="PCY68" s="72"/>
      <c r="PCZ68" s="72"/>
      <c r="PDA68" s="72"/>
      <c r="PDB68" s="72"/>
      <c r="PDC68" s="72"/>
      <c r="PDD68" s="72"/>
      <c r="PDE68" s="72"/>
      <c r="PDF68" s="72"/>
      <c r="PDG68" s="72"/>
      <c r="PDH68" s="72"/>
      <c r="PDI68" s="72"/>
      <c r="PDJ68" s="72"/>
      <c r="PDK68" s="72"/>
      <c r="PDL68" s="72"/>
      <c r="PDM68" s="72"/>
      <c r="PDN68" s="72"/>
      <c r="PDO68" s="72"/>
      <c r="PDP68" s="72"/>
      <c r="PDQ68" s="72"/>
      <c r="PDR68" s="72"/>
      <c r="PDS68" s="72"/>
      <c r="PDT68" s="72"/>
      <c r="PDU68" s="72"/>
      <c r="PDV68" s="72"/>
      <c r="PDW68" s="72"/>
      <c r="PDX68" s="72"/>
      <c r="PDY68" s="72"/>
      <c r="PDZ68" s="72"/>
      <c r="PEA68" s="72"/>
      <c r="PEB68" s="72"/>
      <c r="PEC68" s="72"/>
      <c r="PED68" s="72"/>
      <c r="PEE68" s="72"/>
      <c r="PEF68" s="72"/>
      <c r="PEG68" s="72"/>
      <c r="PEH68" s="72"/>
      <c r="PEI68" s="72"/>
      <c r="PEJ68" s="72"/>
      <c r="PEK68" s="72"/>
      <c r="PEL68" s="72"/>
      <c r="PEM68" s="72"/>
      <c r="PEN68" s="72"/>
      <c r="PEO68" s="72"/>
      <c r="PEP68" s="72"/>
      <c r="PEQ68" s="72"/>
      <c r="PER68" s="72"/>
      <c r="PES68" s="72"/>
      <c r="PET68" s="72"/>
      <c r="PEU68" s="72"/>
      <c r="PEV68" s="72"/>
      <c r="PEW68" s="72"/>
      <c r="PEX68" s="72"/>
      <c r="PEY68" s="72"/>
      <c r="PEZ68" s="72"/>
      <c r="PFA68" s="72"/>
      <c r="PFB68" s="72"/>
      <c r="PFC68" s="72"/>
      <c r="PFD68" s="72"/>
      <c r="PFE68" s="72"/>
      <c r="PFF68" s="72"/>
      <c r="PFG68" s="72"/>
      <c r="PFH68" s="72"/>
      <c r="PFI68" s="72"/>
      <c r="PFJ68" s="72"/>
      <c r="PFK68" s="72"/>
      <c r="PFL68" s="72"/>
      <c r="PFM68" s="72"/>
      <c r="PFN68" s="72"/>
      <c r="PFO68" s="72"/>
      <c r="PFP68" s="72"/>
      <c r="PFQ68" s="72"/>
      <c r="PFR68" s="72"/>
      <c r="PFS68" s="72"/>
      <c r="PFT68" s="72"/>
      <c r="PFU68" s="72"/>
      <c r="PFV68" s="72"/>
      <c r="PFW68" s="72"/>
      <c r="PFX68" s="72"/>
      <c r="PFY68" s="72"/>
      <c r="PFZ68" s="72"/>
      <c r="PGA68" s="72"/>
      <c r="PGB68" s="72"/>
      <c r="PGC68" s="72"/>
      <c r="PGD68" s="72"/>
      <c r="PGE68" s="72"/>
      <c r="PGF68" s="72"/>
      <c r="PGG68" s="72"/>
      <c r="PGH68" s="72"/>
      <c r="PGI68" s="72"/>
      <c r="PGJ68" s="72"/>
      <c r="PGK68" s="72"/>
      <c r="PGL68" s="72"/>
      <c r="PGM68" s="72"/>
      <c r="PGN68" s="72"/>
      <c r="PGO68" s="72"/>
      <c r="PGP68" s="72"/>
      <c r="PGQ68" s="72"/>
      <c r="PGR68" s="72"/>
      <c r="PGS68" s="72"/>
      <c r="PGT68" s="72"/>
      <c r="PGU68" s="72"/>
      <c r="PGV68" s="72"/>
      <c r="PGW68" s="72"/>
      <c r="PGX68" s="72"/>
      <c r="PGY68" s="72"/>
      <c r="PGZ68" s="72"/>
      <c r="PHA68" s="72"/>
      <c r="PHB68" s="72"/>
      <c r="PHC68" s="72"/>
      <c r="PHD68" s="72"/>
      <c r="PHE68" s="72"/>
      <c r="PHF68" s="72"/>
      <c r="PHG68" s="72"/>
      <c r="PHH68" s="72"/>
      <c r="PHI68" s="72"/>
      <c r="PHJ68" s="72"/>
      <c r="PHK68" s="72"/>
      <c r="PHL68" s="72"/>
      <c r="PHM68" s="72"/>
      <c r="PHN68" s="72"/>
      <c r="PHO68" s="72"/>
      <c r="PHP68" s="72"/>
      <c r="PHQ68" s="72"/>
      <c r="PHR68" s="72"/>
      <c r="PHS68" s="72"/>
      <c r="PHT68" s="72"/>
      <c r="PHU68" s="72"/>
      <c r="PHV68" s="72"/>
      <c r="PHW68" s="72"/>
      <c r="PHX68" s="72"/>
      <c r="PHY68" s="72"/>
      <c r="PHZ68" s="72"/>
      <c r="PIA68" s="72"/>
      <c r="PIB68" s="72"/>
      <c r="PIC68" s="72"/>
      <c r="PID68" s="72"/>
      <c r="PIE68" s="72"/>
      <c r="PIF68" s="72"/>
      <c r="PIG68" s="72"/>
      <c r="PIH68" s="72"/>
      <c r="PII68" s="72"/>
      <c r="PIJ68" s="72"/>
      <c r="PIK68" s="72"/>
      <c r="PIL68" s="72"/>
      <c r="PIM68" s="72"/>
      <c r="PIN68" s="72"/>
      <c r="PIO68" s="72"/>
      <c r="PIP68" s="72"/>
      <c r="PIQ68" s="72"/>
      <c r="PIR68" s="72"/>
      <c r="PIS68" s="72"/>
      <c r="PIT68" s="72"/>
      <c r="PIU68" s="72"/>
      <c r="PIV68" s="72"/>
      <c r="PIW68" s="72"/>
      <c r="PIX68" s="72"/>
      <c r="PIY68" s="72"/>
      <c r="PIZ68" s="72"/>
      <c r="PJA68" s="72"/>
      <c r="PJB68" s="72"/>
      <c r="PJC68" s="72"/>
      <c r="PJD68" s="72"/>
      <c r="PJE68" s="72"/>
      <c r="PJF68" s="72"/>
      <c r="PJG68" s="72"/>
      <c r="PJH68" s="72"/>
      <c r="PJI68" s="72"/>
      <c r="PJJ68" s="72"/>
      <c r="PJK68" s="72"/>
      <c r="PJL68" s="72"/>
      <c r="PJM68" s="72"/>
      <c r="PJN68" s="72"/>
      <c r="PJO68" s="72"/>
      <c r="PJP68" s="72"/>
      <c r="PJQ68" s="72"/>
      <c r="PJR68" s="72"/>
      <c r="PJS68" s="72"/>
      <c r="PJT68" s="72"/>
      <c r="PJU68" s="72"/>
      <c r="PJV68" s="72"/>
      <c r="PJW68" s="72"/>
      <c r="PJX68" s="72"/>
      <c r="PJY68" s="72"/>
      <c r="PJZ68" s="72"/>
      <c r="PKA68" s="72"/>
      <c r="PKB68" s="72"/>
      <c r="PKC68" s="72"/>
      <c r="PKD68" s="72"/>
      <c r="PKE68" s="72"/>
      <c r="PKF68" s="72"/>
      <c r="PKG68" s="72"/>
      <c r="PKH68" s="72"/>
      <c r="PKI68" s="72"/>
      <c r="PKJ68" s="72"/>
      <c r="PKK68" s="72"/>
      <c r="PKL68" s="72"/>
      <c r="PKM68" s="72"/>
      <c r="PKN68" s="72"/>
      <c r="PKO68" s="72"/>
      <c r="PKP68" s="72"/>
      <c r="PKQ68" s="72"/>
      <c r="PKR68" s="72"/>
      <c r="PKS68" s="72"/>
      <c r="PKT68" s="72"/>
      <c r="PKU68" s="72"/>
      <c r="PKV68" s="72"/>
      <c r="PKW68" s="72"/>
      <c r="PKX68" s="72"/>
      <c r="PKY68" s="72"/>
      <c r="PKZ68" s="72"/>
      <c r="PLA68" s="72"/>
      <c r="PLB68" s="72"/>
      <c r="PLC68" s="72"/>
      <c r="PLD68" s="72"/>
      <c r="PLE68" s="72"/>
      <c r="PLF68" s="72"/>
      <c r="PLG68" s="72"/>
      <c r="PLH68" s="72"/>
      <c r="PLI68" s="72"/>
      <c r="PLJ68" s="72"/>
      <c r="PLK68" s="72"/>
      <c r="PLL68" s="72"/>
      <c r="PLM68" s="72"/>
      <c r="PLN68" s="72"/>
      <c r="PLO68" s="72"/>
      <c r="PLP68" s="72"/>
      <c r="PLQ68" s="72"/>
      <c r="PLR68" s="72"/>
      <c r="PLS68" s="72"/>
      <c r="PLT68" s="72"/>
      <c r="PLU68" s="72"/>
      <c r="PLV68" s="72"/>
      <c r="PLW68" s="72"/>
      <c r="PLX68" s="72"/>
      <c r="PLY68" s="72"/>
      <c r="PLZ68" s="72"/>
      <c r="PMA68" s="72"/>
      <c r="PMB68" s="72"/>
      <c r="PMC68" s="72"/>
      <c r="PMD68" s="72"/>
      <c r="PME68" s="72"/>
      <c r="PMF68" s="72"/>
      <c r="PMG68" s="72"/>
      <c r="PMH68" s="72"/>
      <c r="PMI68" s="72"/>
      <c r="PMJ68" s="72"/>
      <c r="PMK68" s="72"/>
      <c r="PML68" s="72"/>
      <c r="PMM68" s="72"/>
      <c r="PMN68" s="72"/>
      <c r="PMO68" s="72"/>
      <c r="PMP68" s="72"/>
      <c r="PMQ68" s="72"/>
      <c r="PMR68" s="72"/>
      <c r="PMS68" s="72"/>
      <c r="PMT68" s="72"/>
      <c r="PMU68" s="72"/>
      <c r="PMV68" s="72"/>
      <c r="PMW68" s="72"/>
      <c r="PMX68" s="72"/>
      <c r="PMY68" s="72"/>
      <c r="PMZ68" s="72"/>
      <c r="PNA68" s="72"/>
      <c r="PNB68" s="72"/>
      <c r="PNC68" s="72"/>
      <c r="PND68" s="72"/>
      <c r="PNE68" s="72"/>
      <c r="PNF68" s="72"/>
      <c r="PNG68" s="72"/>
      <c r="PNH68" s="72"/>
      <c r="PNI68" s="72"/>
      <c r="PNJ68" s="72"/>
      <c r="PNK68" s="72"/>
      <c r="PNL68" s="72"/>
      <c r="PNM68" s="72"/>
      <c r="PNN68" s="72"/>
      <c r="PNO68" s="72"/>
      <c r="PNP68" s="72"/>
      <c r="PNQ68" s="72"/>
      <c r="PNR68" s="72"/>
      <c r="PNS68" s="72"/>
      <c r="PNT68" s="72"/>
      <c r="PNU68" s="72"/>
      <c r="PNV68" s="72"/>
      <c r="PNW68" s="72"/>
      <c r="PNX68" s="72"/>
      <c r="PNY68" s="72"/>
      <c r="PNZ68" s="72"/>
      <c r="POA68" s="72"/>
      <c r="POB68" s="72"/>
      <c r="POC68" s="72"/>
      <c r="POD68" s="72"/>
      <c r="POE68" s="72"/>
      <c r="POF68" s="72"/>
      <c r="POG68" s="72"/>
      <c r="POH68" s="72"/>
      <c r="POI68" s="72"/>
      <c r="POJ68" s="72"/>
      <c r="POK68" s="72"/>
      <c r="POL68" s="72"/>
      <c r="POM68" s="72"/>
      <c r="PON68" s="72"/>
      <c r="POO68" s="72"/>
      <c r="POP68" s="72"/>
      <c r="POQ68" s="72"/>
      <c r="POR68" s="72"/>
      <c r="POS68" s="72"/>
      <c r="POT68" s="72"/>
      <c r="POU68" s="72"/>
      <c r="POV68" s="72"/>
      <c r="POW68" s="72"/>
      <c r="POX68" s="72"/>
      <c r="POY68" s="72"/>
      <c r="POZ68" s="72"/>
      <c r="PPA68" s="72"/>
      <c r="PPB68" s="72"/>
      <c r="PPC68" s="72"/>
      <c r="PPD68" s="72"/>
      <c r="PPE68" s="72"/>
      <c r="PPF68" s="72"/>
      <c r="PPG68" s="72"/>
      <c r="PPH68" s="72"/>
      <c r="PPI68" s="72"/>
      <c r="PPJ68" s="72"/>
      <c r="PPK68" s="72"/>
      <c r="PPL68" s="72"/>
      <c r="PPM68" s="72"/>
      <c r="PPN68" s="72"/>
      <c r="PPO68" s="72"/>
      <c r="PPP68" s="72"/>
      <c r="PPQ68" s="72"/>
      <c r="PPR68" s="72"/>
      <c r="PPS68" s="72"/>
      <c r="PPT68" s="72"/>
      <c r="PPU68" s="72"/>
      <c r="PPV68" s="72"/>
      <c r="PPW68" s="72"/>
      <c r="PPX68" s="72"/>
      <c r="PPY68" s="72"/>
      <c r="PPZ68" s="72"/>
      <c r="PQA68" s="72"/>
      <c r="PQB68" s="72"/>
      <c r="PQC68" s="72"/>
      <c r="PQD68" s="72"/>
      <c r="PQE68" s="72"/>
      <c r="PQF68" s="72"/>
      <c r="PQG68" s="72"/>
      <c r="PQH68" s="72"/>
      <c r="PQI68" s="72"/>
      <c r="PQJ68" s="72"/>
      <c r="PQK68" s="72"/>
      <c r="PQL68" s="72"/>
      <c r="PQM68" s="72"/>
      <c r="PQN68" s="72"/>
      <c r="PQO68" s="72"/>
      <c r="PQP68" s="72"/>
      <c r="PQQ68" s="72"/>
      <c r="PQR68" s="72"/>
      <c r="PQS68" s="72"/>
      <c r="PQT68" s="72"/>
      <c r="PQU68" s="72"/>
      <c r="PQV68" s="72"/>
      <c r="PQW68" s="72"/>
      <c r="PQX68" s="72"/>
      <c r="PQY68" s="72"/>
      <c r="PQZ68" s="72"/>
      <c r="PRA68" s="72"/>
      <c r="PRB68" s="72"/>
      <c r="PRC68" s="72"/>
      <c r="PRD68" s="72"/>
      <c r="PRE68" s="72"/>
      <c r="PRF68" s="72"/>
      <c r="PRG68" s="72"/>
      <c r="PRH68" s="72"/>
      <c r="PRI68" s="72"/>
      <c r="PRJ68" s="72"/>
      <c r="PRK68" s="72"/>
      <c r="PRL68" s="72"/>
      <c r="PRM68" s="72"/>
      <c r="PRN68" s="72"/>
      <c r="PRO68" s="72"/>
      <c r="PRP68" s="72"/>
      <c r="PRQ68" s="72"/>
      <c r="PRR68" s="72"/>
      <c r="PRS68" s="72"/>
      <c r="PRT68" s="72"/>
      <c r="PRU68" s="72"/>
      <c r="PRV68" s="72"/>
      <c r="PRW68" s="72"/>
      <c r="PRX68" s="72"/>
      <c r="PRY68" s="72"/>
      <c r="PRZ68" s="72"/>
      <c r="PSA68" s="72"/>
      <c r="PSB68" s="72"/>
      <c r="PSC68" s="72"/>
      <c r="PSD68" s="72"/>
      <c r="PSE68" s="72"/>
      <c r="PSF68" s="72"/>
      <c r="PSG68" s="72"/>
      <c r="PSH68" s="72"/>
      <c r="PSI68" s="72"/>
      <c r="PSJ68" s="72"/>
      <c r="PSK68" s="72"/>
      <c r="PSL68" s="72"/>
      <c r="PSM68" s="72"/>
      <c r="PSN68" s="72"/>
      <c r="PSO68" s="72"/>
      <c r="PSP68" s="72"/>
      <c r="PSQ68" s="72"/>
      <c r="PSR68" s="72"/>
      <c r="PSS68" s="72"/>
      <c r="PST68" s="72"/>
      <c r="PSU68" s="72"/>
      <c r="PSV68" s="72"/>
      <c r="PSW68" s="72"/>
      <c r="PSX68" s="72"/>
      <c r="PSY68" s="72"/>
      <c r="PSZ68" s="72"/>
      <c r="PTA68" s="72"/>
      <c r="PTB68" s="72"/>
      <c r="PTC68" s="72"/>
      <c r="PTD68" s="72"/>
      <c r="PTE68" s="72"/>
      <c r="PTF68" s="72"/>
      <c r="PTG68" s="72"/>
      <c r="PTH68" s="72"/>
      <c r="PTI68" s="72"/>
      <c r="PTJ68" s="72"/>
      <c r="PTK68" s="72"/>
      <c r="PTL68" s="72"/>
      <c r="PTM68" s="72"/>
      <c r="PTN68" s="72"/>
      <c r="PTO68" s="72"/>
      <c r="PTP68" s="72"/>
      <c r="PTQ68" s="72"/>
      <c r="PTR68" s="72"/>
      <c r="PTS68" s="72"/>
      <c r="PTT68" s="72"/>
      <c r="PTU68" s="72"/>
      <c r="PTV68" s="72"/>
      <c r="PTW68" s="72"/>
      <c r="PTX68" s="72"/>
      <c r="PTY68" s="72"/>
      <c r="PTZ68" s="72"/>
      <c r="PUA68" s="72"/>
      <c r="PUB68" s="72"/>
      <c r="PUC68" s="72"/>
      <c r="PUD68" s="72"/>
      <c r="PUE68" s="72"/>
      <c r="PUF68" s="72"/>
      <c r="PUG68" s="72"/>
      <c r="PUH68" s="72"/>
      <c r="PUI68" s="72"/>
      <c r="PUJ68" s="72"/>
      <c r="PUK68" s="72"/>
      <c r="PUL68" s="72"/>
      <c r="PUM68" s="72"/>
      <c r="PUN68" s="72"/>
      <c r="PUO68" s="72"/>
      <c r="PUP68" s="72"/>
      <c r="PUQ68" s="72"/>
      <c r="PUR68" s="72"/>
      <c r="PUS68" s="72"/>
      <c r="PUT68" s="72"/>
      <c r="PUU68" s="72"/>
      <c r="PUV68" s="72"/>
      <c r="PUW68" s="72"/>
      <c r="PUX68" s="72"/>
      <c r="PUY68" s="72"/>
      <c r="PUZ68" s="72"/>
      <c r="PVA68" s="72"/>
      <c r="PVB68" s="72"/>
      <c r="PVC68" s="72"/>
      <c r="PVD68" s="72"/>
      <c r="PVE68" s="72"/>
      <c r="PVF68" s="72"/>
      <c r="PVG68" s="72"/>
      <c r="PVH68" s="72"/>
      <c r="PVI68" s="72"/>
      <c r="PVJ68" s="72"/>
      <c r="PVK68" s="72"/>
      <c r="PVL68" s="72"/>
      <c r="PVM68" s="72"/>
      <c r="PVN68" s="72"/>
      <c r="PVO68" s="72"/>
      <c r="PVP68" s="72"/>
      <c r="PVQ68" s="72"/>
      <c r="PVR68" s="72"/>
      <c r="PVS68" s="72"/>
      <c r="PVT68" s="72"/>
      <c r="PVU68" s="72"/>
      <c r="PVV68" s="72"/>
      <c r="PVW68" s="72"/>
      <c r="PVX68" s="72"/>
      <c r="PVY68" s="72"/>
      <c r="PVZ68" s="72"/>
      <c r="PWA68" s="72"/>
      <c r="PWB68" s="72"/>
      <c r="PWC68" s="72"/>
      <c r="PWD68" s="72"/>
      <c r="PWE68" s="72"/>
      <c r="PWF68" s="72"/>
      <c r="PWG68" s="72"/>
      <c r="PWH68" s="72"/>
      <c r="PWI68" s="72"/>
      <c r="PWJ68" s="72"/>
      <c r="PWK68" s="72"/>
      <c r="PWL68" s="72"/>
      <c r="PWM68" s="72"/>
      <c r="PWN68" s="72"/>
      <c r="PWO68" s="72"/>
      <c r="PWP68" s="72"/>
      <c r="PWQ68" s="72"/>
      <c r="PWR68" s="72"/>
      <c r="PWS68" s="72"/>
      <c r="PWT68" s="72"/>
      <c r="PWU68" s="72"/>
      <c r="PWV68" s="72"/>
      <c r="PWW68" s="72"/>
      <c r="PWX68" s="72"/>
      <c r="PWY68" s="72"/>
      <c r="PWZ68" s="72"/>
      <c r="PXA68" s="72"/>
      <c r="PXB68" s="72"/>
      <c r="PXC68" s="72"/>
      <c r="PXD68" s="72"/>
      <c r="PXE68" s="72"/>
      <c r="PXF68" s="72"/>
      <c r="PXG68" s="72"/>
      <c r="PXH68" s="72"/>
      <c r="PXI68" s="72"/>
      <c r="PXJ68" s="72"/>
      <c r="PXK68" s="72"/>
      <c r="PXL68" s="72"/>
      <c r="PXM68" s="72"/>
      <c r="PXN68" s="72"/>
      <c r="PXO68" s="72"/>
      <c r="PXP68" s="72"/>
      <c r="PXQ68" s="72"/>
      <c r="PXR68" s="72"/>
      <c r="PXS68" s="72"/>
      <c r="PXT68" s="72"/>
      <c r="PXU68" s="72"/>
      <c r="PXV68" s="72"/>
      <c r="PXW68" s="72"/>
      <c r="PXX68" s="72"/>
      <c r="PXY68" s="72"/>
      <c r="PXZ68" s="72"/>
      <c r="PYA68" s="72"/>
      <c r="PYB68" s="72"/>
      <c r="PYC68" s="72"/>
      <c r="PYD68" s="72"/>
      <c r="PYE68" s="72"/>
      <c r="PYF68" s="72"/>
      <c r="PYG68" s="72"/>
      <c r="PYH68" s="72"/>
      <c r="PYI68" s="72"/>
      <c r="PYJ68" s="72"/>
      <c r="PYK68" s="72"/>
      <c r="PYL68" s="72"/>
      <c r="PYM68" s="72"/>
      <c r="PYN68" s="72"/>
      <c r="PYO68" s="72"/>
      <c r="PYP68" s="72"/>
      <c r="PYQ68" s="72"/>
      <c r="PYR68" s="72"/>
      <c r="PYS68" s="72"/>
      <c r="PYT68" s="72"/>
      <c r="PYU68" s="72"/>
      <c r="PYV68" s="72"/>
      <c r="PYW68" s="72"/>
      <c r="PYX68" s="72"/>
      <c r="PYY68" s="72"/>
      <c r="PYZ68" s="72"/>
      <c r="PZA68" s="72"/>
      <c r="PZB68" s="72"/>
      <c r="PZC68" s="72"/>
      <c r="PZD68" s="72"/>
      <c r="PZE68" s="72"/>
      <c r="PZF68" s="72"/>
      <c r="PZG68" s="72"/>
      <c r="PZH68" s="72"/>
      <c r="PZI68" s="72"/>
      <c r="PZJ68" s="72"/>
      <c r="PZK68" s="72"/>
      <c r="PZL68" s="72"/>
      <c r="PZM68" s="72"/>
      <c r="PZN68" s="72"/>
      <c r="PZO68" s="72"/>
      <c r="PZP68" s="72"/>
      <c r="PZQ68" s="72"/>
      <c r="PZR68" s="72"/>
      <c r="PZS68" s="72"/>
      <c r="PZT68" s="72"/>
      <c r="PZU68" s="72"/>
      <c r="PZV68" s="72"/>
      <c r="PZW68" s="72"/>
      <c r="PZX68" s="72"/>
      <c r="PZY68" s="72"/>
      <c r="PZZ68" s="72"/>
      <c r="QAA68" s="72"/>
      <c r="QAB68" s="72"/>
      <c r="QAC68" s="72"/>
      <c r="QAD68" s="72"/>
      <c r="QAE68" s="72"/>
      <c r="QAF68" s="72"/>
      <c r="QAG68" s="72"/>
      <c r="QAH68" s="72"/>
      <c r="QAI68" s="72"/>
      <c r="QAJ68" s="72"/>
      <c r="QAK68" s="72"/>
      <c r="QAL68" s="72"/>
      <c r="QAM68" s="72"/>
      <c r="QAN68" s="72"/>
      <c r="QAO68" s="72"/>
      <c r="QAP68" s="72"/>
      <c r="QAQ68" s="72"/>
      <c r="QAR68" s="72"/>
      <c r="QAS68" s="72"/>
      <c r="QAT68" s="72"/>
      <c r="QAU68" s="72"/>
      <c r="QAV68" s="72"/>
      <c r="QAW68" s="72"/>
      <c r="QAX68" s="72"/>
      <c r="QAY68" s="72"/>
      <c r="QAZ68" s="72"/>
      <c r="QBA68" s="72"/>
      <c r="QBB68" s="72"/>
      <c r="QBC68" s="72"/>
      <c r="QBD68" s="72"/>
      <c r="QBE68" s="72"/>
      <c r="QBF68" s="72"/>
      <c r="QBG68" s="72"/>
      <c r="QBH68" s="72"/>
      <c r="QBI68" s="72"/>
      <c r="QBJ68" s="72"/>
      <c r="QBK68" s="72"/>
      <c r="QBL68" s="72"/>
      <c r="QBM68" s="72"/>
      <c r="QBN68" s="72"/>
      <c r="QBO68" s="72"/>
      <c r="QBP68" s="72"/>
      <c r="QBQ68" s="72"/>
      <c r="QBR68" s="72"/>
      <c r="QBS68" s="72"/>
      <c r="QBT68" s="72"/>
      <c r="QBU68" s="72"/>
      <c r="QBV68" s="72"/>
      <c r="QBW68" s="72"/>
      <c r="QBX68" s="72"/>
      <c r="QBY68" s="72"/>
      <c r="QBZ68" s="72"/>
      <c r="QCA68" s="72"/>
      <c r="QCB68" s="72"/>
      <c r="QCC68" s="72"/>
      <c r="QCD68" s="72"/>
      <c r="QCE68" s="72"/>
      <c r="QCF68" s="72"/>
      <c r="QCG68" s="72"/>
      <c r="QCH68" s="72"/>
      <c r="QCI68" s="72"/>
      <c r="QCJ68" s="72"/>
      <c r="QCK68" s="72"/>
      <c r="QCL68" s="72"/>
      <c r="QCM68" s="72"/>
      <c r="QCN68" s="72"/>
      <c r="QCO68" s="72"/>
      <c r="QCP68" s="72"/>
      <c r="QCQ68" s="72"/>
      <c r="QCR68" s="72"/>
      <c r="QCS68" s="72"/>
      <c r="QCT68" s="72"/>
      <c r="QCU68" s="72"/>
      <c r="QCV68" s="72"/>
      <c r="QCW68" s="72"/>
      <c r="QCX68" s="72"/>
      <c r="QCY68" s="72"/>
      <c r="QCZ68" s="72"/>
      <c r="QDA68" s="72"/>
      <c r="QDB68" s="72"/>
      <c r="QDC68" s="72"/>
      <c r="QDD68" s="72"/>
      <c r="QDE68" s="72"/>
      <c r="QDF68" s="72"/>
      <c r="QDG68" s="72"/>
      <c r="QDH68" s="72"/>
      <c r="QDI68" s="72"/>
      <c r="QDJ68" s="72"/>
      <c r="QDK68" s="72"/>
      <c r="QDL68" s="72"/>
      <c r="QDM68" s="72"/>
      <c r="QDN68" s="72"/>
      <c r="QDO68" s="72"/>
      <c r="QDP68" s="72"/>
      <c r="QDQ68" s="72"/>
      <c r="QDR68" s="72"/>
      <c r="QDS68" s="72"/>
      <c r="QDT68" s="72"/>
      <c r="QDU68" s="72"/>
      <c r="QDV68" s="72"/>
      <c r="QDW68" s="72"/>
      <c r="QDX68" s="72"/>
      <c r="QDY68" s="72"/>
      <c r="QDZ68" s="72"/>
      <c r="QEA68" s="72"/>
      <c r="QEB68" s="72"/>
      <c r="QEC68" s="72"/>
      <c r="QED68" s="72"/>
      <c r="QEE68" s="72"/>
      <c r="QEF68" s="72"/>
      <c r="QEG68" s="72"/>
      <c r="QEH68" s="72"/>
      <c r="QEI68" s="72"/>
      <c r="QEJ68" s="72"/>
      <c r="QEK68" s="72"/>
      <c r="QEL68" s="72"/>
      <c r="QEM68" s="72"/>
      <c r="QEN68" s="72"/>
      <c r="QEO68" s="72"/>
      <c r="QEP68" s="72"/>
      <c r="QEQ68" s="72"/>
      <c r="QER68" s="72"/>
      <c r="QES68" s="72"/>
      <c r="QET68" s="72"/>
      <c r="QEU68" s="72"/>
      <c r="QEV68" s="72"/>
      <c r="QEW68" s="72"/>
      <c r="QEX68" s="72"/>
      <c r="QEY68" s="72"/>
      <c r="QEZ68" s="72"/>
      <c r="QFA68" s="72"/>
      <c r="QFB68" s="72"/>
      <c r="QFC68" s="72"/>
      <c r="QFD68" s="72"/>
      <c r="QFE68" s="72"/>
      <c r="QFF68" s="72"/>
      <c r="QFG68" s="72"/>
      <c r="QFH68" s="72"/>
      <c r="QFI68" s="72"/>
      <c r="QFJ68" s="72"/>
      <c r="QFK68" s="72"/>
      <c r="QFL68" s="72"/>
      <c r="QFM68" s="72"/>
      <c r="QFN68" s="72"/>
      <c r="QFO68" s="72"/>
      <c r="QFP68" s="72"/>
      <c r="QFQ68" s="72"/>
      <c r="QFR68" s="72"/>
      <c r="QFS68" s="72"/>
      <c r="QFT68" s="72"/>
      <c r="QFU68" s="72"/>
      <c r="QFV68" s="72"/>
      <c r="QFW68" s="72"/>
      <c r="QFX68" s="72"/>
      <c r="QFY68" s="72"/>
      <c r="QFZ68" s="72"/>
      <c r="QGA68" s="72"/>
      <c r="QGB68" s="72"/>
      <c r="QGC68" s="72"/>
      <c r="QGD68" s="72"/>
      <c r="QGE68" s="72"/>
      <c r="QGF68" s="72"/>
      <c r="QGG68" s="72"/>
      <c r="QGH68" s="72"/>
      <c r="QGI68" s="72"/>
      <c r="QGJ68" s="72"/>
      <c r="QGK68" s="72"/>
      <c r="QGL68" s="72"/>
      <c r="QGM68" s="72"/>
      <c r="QGN68" s="72"/>
      <c r="QGO68" s="72"/>
      <c r="QGP68" s="72"/>
      <c r="QGQ68" s="72"/>
      <c r="QGR68" s="72"/>
      <c r="QGS68" s="72"/>
      <c r="QGT68" s="72"/>
      <c r="QGU68" s="72"/>
      <c r="QGV68" s="72"/>
      <c r="QGW68" s="72"/>
      <c r="QGX68" s="72"/>
      <c r="QGY68" s="72"/>
      <c r="QGZ68" s="72"/>
      <c r="QHA68" s="72"/>
      <c r="QHB68" s="72"/>
      <c r="QHC68" s="72"/>
      <c r="QHD68" s="72"/>
      <c r="QHE68" s="72"/>
      <c r="QHF68" s="72"/>
      <c r="QHG68" s="72"/>
      <c r="QHH68" s="72"/>
      <c r="QHI68" s="72"/>
      <c r="QHJ68" s="72"/>
      <c r="QHK68" s="72"/>
      <c r="QHL68" s="72"/>
      <c r="QHM68" s="72"/>
      <c r="QHN68" s="72"/>
      <c r="QHO68" s="72"/>
      <c r="QHP68" s="72"/>
      <c r="QHQ68" s="72"/>
      <c r="QHR68" s="72"/>
      <c r="QHS68" s="72"/>
      <c r="QHT68" s="72"/>
      <c r="QHU68" s="72"/>
      <c r="QHV68" s="72"/>
      <c r="QHW68" s="72"/>
      <c r="QHX68" s="72"/>
      <c r="QHY68" s="72"/>
      <c r="QHZ68" s="72"/>
      <c r="QIA68" s="72"/>
      <c r="QIB68" s="72"/>
      <c r="QIC68" s="72"/>
      <c r="QID68" s="72"/>
      <c r="QIE68" s="72"/>
      <c r="QIF68" s="72"/>
      <c r="QIG68" s="72"/>
      <c r="QIH68" s="72"/>
      <c r="QII68" s="72"/>
      <c r="QIJ68" s="72"/>
      <c r="QIK68" s="72"/>
      <c r="QIL68" s="72"/>
      <c r="QIM68" s="72"/>
      <c r="QIN68" s="72"/>
      <c r="QIO68" s="72"/>
      <c r="QIP68" s="72"/>
      <c r="QIQ68" s="72"/>
      <c r="QIR68" s="72"/>
      <c r="QIS68" s="72"/>
      <c r="QIT68" s="72"/>
      <c r="QIU68" s="72"/>
      <c r="QIV68" s="72"/>
      <c r="QIW68" s="72"/>
      <c r="QIX68" s="72"/>
      <c r="QIY68" s="72"/>
      <c r="QIZ68" s="72"/>
      <c r="QJA68" s="72"/>
      <c r="QJB68" s="72"/>
      <c r="QJC68" s="72"/>
      <c r="QJD68" s="72"/>
      <c r="QJE68" s="72"/>
      <c r="QJF68" s="72"/>
      <c r="QJG68" s="72"/>
      <c r="QJH68" s="72"/>
      <c r="QJI68" s="72"/>
      <c r="QJJ68" s="72"/>
      <c r="QJK68" s="72"/>
      <c r="QJL68" s="72"/>
      <c r="QJM68" s="72"/>
      <c r="QJN68" s="72"/>
      <c r="QJO68" s="72"/>
      <c r="QJP68" s="72"/>
      <c r="QJQ68" s="72"/>
      <c r="QJR68" s="72"/>
      <c r="QJS68" s="72"/>
      <c r="QJT68" s="72"/>
      <c r="QJU68" s="72"/>
      <c r="QJV68" s="72"/>
      <c r="QJW68" s="72"/>
      <c r="QJX68" s="72"/>
      <c r="QJY68" s="72"/>
      <c r="QJZ68" s="72"/>
      <c r="QKA68" s="72"/>
      <c r="QKB68" s="72"/>
      <c r="QKC68" s="72"/>
      <c r="QKD68" s="72"/>
      <c r="QKE68" s="72"/>
      <c r="QKF68" s="72"/>
      <c r="QKG68" s="72"/>
      <c r="QKH68" s="72"/>
      <c r="QKI68" s="72"/>
      <c r="QKJ68" s="72"/>
      <c r="QKK68" s="72"/>
      <c r="QKL68" s="72"/>
      <c r="QKM68" s="72"/>
      <c r="QKN68" s="72"/>
      <c r="QKO68" s="72"/>
      <c r="QKP68" s="72"/>
      <c r="QKQ68" s="72"/>
      <c r="QKR68" s="72"/>
      <c r="QKS68" s="72"/>
      <c r="QKT68" s="72"/>
      <c r="QKU68" s="72"/>
      <c r="QKV68" s="72"/>
      <c r="QKW68" s="72"/>
      <c r="QKX68" s="72"/>
      <c r="QKY68" s="72"/>
      <c r="QKZ68" s="72"/>
      <c r="QLA68" s="72"/>
      <c r="QLB68" s="72"/>
      <c r="QLC68" s="72"/>
      <c r="QLD68" s="72"/>
      <c r="QLE68" s="72"/>
      <c r="QLF68" s="72"/>
      <c r="QLG68" s="72"/>
      <c r="QLH68" s="72"/>
      <c r="QLI68" s="72"/>
      <c r="QLJ68" s="72"/>
      <c r="QLK68" s="72"/>
      <c r="QLL68" s="72"/>
      <c r="QLM68" s="72"/>
      <c r="QLN68" s="72"/>
      <c r="QLO68" s="72"/>
      <c r="QLP68" s="72"/>
      <c r="QLQ68" s="72"/>
      <c r="QLR68" s="72"/>
      <c r="QLS68" s="72"/>
      <c r="QLT68" s="72"/>
      <c r="QLU68" s="72"/>
      <c r="QLV68" s="72"/>
      <c r="QLW68" s="72"/>
      <c r="QLX68" s="72"/>
      <c r="QLY68" s="72"/>
      <c r="QLZ68" s="72"/>
      <c r="QMA68" s="72"/>
      <c r="QMB68" s="72"/>
      <c r="QMC68" s="72"/>
      <c r="QMD68" s="72"/>
      <c r="QME68" s="72"/>
      <c r="QMF68" s="72"/>
      <c r="QMG68" s="72"/>
      <c r="QMH68" s="72"/>
      <c r="QMI68" s="72"/>
      <c r="QMJ68" s="72"/>
      <c r="QMK68" s="72"/>
      <c r="QML68" s="72"/>
      <c r="QMM68" s="72"/>
      <c r="QMN68" s="72"/>
      <c r="QMO68" s="72"/>
      <c r="QMP68" s="72"/>
      <c r="QMQ68" s="72"/>
      <c r="QMR68" s="72"/>
      <c r="QMS68" s="72"/>
      <c r="QMT68" s="72"/>
      <c r="QMU68" s="72"/>
      <c r="QMV68" s="72"/>
      <c r="QMW68" s="72"/>
      <c r="QMX68" s="72"/>
      <c r="QMY68" s="72"/>
      <c r="QMZ68" s="72"/>
      <c r="QNA68" s="72"/>
      <c r="QNB68" s="72"/>
      <c r="QNC68" s="72"/>
      <c r="QND68" s="72"/>
      <c r="QNE68" s="72"/>
      <c r="QNF68" s="72"/>
      <c r="QNG68" s="72"/>
      <c r="QNH68" s="72"/>
      <c r="QNI68" s="72"/>
      <c r="QNJ68" s="72"/>
      <c r="QNK68" s="72"/>
      <c r="QNL68" s="72"/>
      <c r="QNM68" s="72"/>
      <c r="QNN68" s="72"/>
      <c r="QNO68" s="72"/>
      <c r="QNP68" s="72"/>
      <c r="QNQ68" s="72"/>
      <c r="QNR68" s="72"/>
      <c r="QNS68" s="72"/>
      <c r="QNT68" s="72"/>
      <c r="QNU68" s="72"/>
      <c r="QNV68" s="72"/>
      <c r="QNW68" s="72"/>
      <c r="QNX68" s="72"/>
      <c r="QNY68" s="72"/>
      <c r="QNZ68" s="72"/>
      <c r="QOA68" s="72"/>
      <c r="QOB68" s="72"/>
      <c r="QOC68" s="72"/>
      <c r="QOD68" s="72"/>
      <c r="QOE68" s="72"/>
      <c r="QOF68" s="72"/>
      <c r="QOG68" s="72"/>
      <c r="QOH68" s="72"/>
      <c r="QOI68" s="72"/>
      <c r="QOJ68" s="72"/>
      <c r="QOK68" s="72"/>
      <c r="QOL68" s="72"/>
      <c r="QOM68" s="72"/>
      <c r="QON68" s="72"/>
      <c r="QOO68" s="72"/>
      <c r="QOP68" s="72"/>
      <c r="QOQ68" s="72"/>
      <c r="QOR68" s="72"/>
      <c r="QOS68" s="72"/>
      <c r="QOT68" s="72"/>
      <c r="QOU68" s="72"/>
      <c r="QOV68" s="72"/>
      <c r="QOW68" s="72"/>
      <c r="QOX68" s="72"/>
      <c r="QOY68" s="72"/>
      <c r="QOZ68" s="72"/>
      <c r="QPA68" s="72"/>
      <c r="QPB68" s="72"/>
      <c r="QPC68" s="72"/>
      <c r="QPD68" s="72"/>
      <c r="QPE68" s="72"/>
      <c r="QPF68" s="72"/>
      <c r="QPG68" s="72"/>
      <c r="QPH68" s="72"/>
      <c r="QPI68" s="72"/>
      <c r="QPJ68" s="72"/>
      <c r="QPK68" s="72"/>
      <c r="QPL68" s="72"/>
      <c r="QPM68" s="72"/>
      <c r="QPN68" s="72"/>
      <c r="QPO68" s="72"/>
      <c r="QPP68" s="72"/>
      <c r="QPQ68" s="72"/>
      <c r="QPR68" s="72"/>
      <c r="QPS68" s="72"/>
      <c r="QPT68" s="72"/>
      <c r="QPU68" s="72"/>
      <c r="QPV68" s="72"/>
      <c r="QPW68" s="72"/>
      <c r="QPX68" s="72"/>
      <c r="QPY68" s="72"/>
      <c r="QPZ68" s="72"/>
      <c r="QQA68" s="72"/>
      <c r="QQB68" s="72"/>
      <c r="QQC68" s="72"/>
      <c r="QQD68" s="72"/>
      <c r="QQE68" s="72"/>
      <c r="QQF68" s="72"/>
      <c r="QQG68" s="72"/>
      <c r="QQH68" s="72"/>
      <c r="QQI68" s="72"/>
      <c r="QQJ68" s="72"/>
      <c r="QQK68" s="72"/>
      <c r="QQL68" s="72"/>
      <c r="QQM68" s="72"/>
      <c r="QQN68" s="72"/>
      <c r="QQO68" s="72"/>
      <c r="QQP68" s="72"/>
      <c r="QQQ68" s="72"/>
      <c r="QQR68" s="72"/>
      <c r="QQS68" s="72"/>
      <c r="QQT68" s="72"/>
      <c r="QQU68" s="72"/>
      <c r="QQV68" s="72"/>
      <c r="QQW68" s="72"/>
      <c r="QQX68" s="72"/>
      <c r="QQY68" s="72"/>
      <c r="QQZ68" s="72"/>
      <c r="QRA68" s="72"/>
      <c r="QRB68" s="72"/>
      <c r="QRC68" s="72"/>
      <c r="QRD68" s="72"/>
      <c r="QRE68" s="72"/>
      <c r="QRF68" s="72"/>
      <c r="QRG68" s="72"/>
      <c r="QRH68" s="72"/>
      <c r="QRI68" s="72"/>
      <c r="QRJ68" s="72"/>
      <c r="QRK68" s="72"/>
      <c r="QRL68" s="72"/>
      <c r="QRM68" s="72"/>
      <c r="QRN68" s="72"/>
      <c r="QRO68" s="72"/>
      <c r="QRP68" s="72"/>
      <c r="QRQ68" s="72"/>
      <c r="QRR68" s="72"/>
      <c r="QRS68" s="72"/>
      <c r="QRT68" s="72"/>
      <c r="QRU68" s="72"/>
      <c r="QRV68" s="72"/>
      <c r="QRW68" s="72"/>
      <c r="QRX68" s="72"/>
      <c r="QRY68" s="72"/>
      <c r="QRZ68" s="72"/>
      <c r="QSA68" s="72"/>
      <c r="QSB68" s="72"/>
      <c r="QSC68" s="72"/>
      <c r="QSD68" s="72"/>
      <c r="QSE68" s="72"/>
      <c r="QSF68" s="72"/>
      <c r="QSG68" s="72"/>
      <c r="QSH68" s="72"/>
      <c r="QSI68" s="72"/>
      <c r="QSJ68" s="72"/>
      <c r="QSK68" s="72"/>
      <c r="QSL68" s="72"/>
      <c r="QSM68" s="72"/>
      <c r="QSN68" s="72"/>
      <c r="QSO68" s="72"/>
      <c r="QSP68" s="72"/>
      <c r="QSQ68" s="72"/>
      <c r="QSR68" s="72"/>
      <c r="QSS68" s="72"/>
      <c r="QST68" s="72"/>
      <c r="QSU68" s="72"/>
      <c r="QSV68" s="72"/>
      <c r="QSW68" s="72"/>
      <c r="QSX68" s="72"/>
      <c r="QSY68" s="72"/>
      <c r="QSZ68" s="72"/>
      <c r="QTA68" s="72"/>
      <c r="QTB68" s="72"/>
      <c r="QTC68" s="72"/>
      <c r="QTD68" s="72"/>
      <c r="QTE68" s="72"/>
      <c r="QTF68" s="72"/>
      <c r="QTG68" s="72"/>
      <c r="QTH68" s="72"/>
      <c r="QTI68" s="72"/>
      <c r="QTJ68" s="72"/>
      <c r="QTK68" s="72"/>
      <c r="QTL68" s="72"/>
      <c r="QTM68" s="72"/>
      <c r="QTN68" s="72"/>
      <c r="QTO68" s="72"/>
      <c r="QTP68" s="72"/>
      <c r="QTQ68" s="72"/>
      <c r="QTR68" s="72"/>
      <c r="QTS68" s="72"/>
      <c r="QTT68" s="72"/>
      <c r="QTU68" s="72"/>
      <c r="QTV68" s="72"/>
      <c r="QTW68" s="72"/>
      <c r="QTX68" s="72"/>
      <c r="QTY68" s="72"/>
      <c r="QTZ68" s="72"/>
      <c r="QUA68" s="72"/>
      <c r="QUB68" s="72"/>
      <c r="QUC68" s="72"/>
      <c r="QUD68" s="72"/>
      <c r="QUE68" s="72"/>
      <c r="QUF68" s="72"/>
      <c r="QUG68" s="72"/>
      <c r="QUH68" s="72"/>
      <c r="QUI68" s="72"/>
      <c r="QUJ68" s="72"/>
      <c r="QUK68" s="72"/>
      <c r="QUL68" s="72"/>
      <c r="QUM68" s="72"/>
      <c r="QUN68" s="72"/>
      <c r="QUO68" s="72"/>
      <c r="QUP68" s="72"/>
      <c r="QUQ68" s="72"/>
      <c r="QUR68" s="72"/>
      <c r="QUS68" s="72"/>
      <c r="QUT68" s="72"/>
      <c r="QUU68" s="72"/>
      <c r="QUV68" s="72"/>
      <c r="QUW68" s="72"/>
      <c r="QUX68" s="72"/>
      <c r="QUY68" s="72"/>
      <c r="QUZ68" s="72"/>
      <c r="QVA68" s="72"/>
      <c r="QVB68" s="72"/>
      <c r="QVC68" s="72"/>
      <c r="QVD68" s="72"/>
      <c r="QVE68" s="72"/>
      <c r="QVF68" s="72"/>
      <c r="QVG68" s="72"/>
      <c r="QVH68" s="72"/>
      <c r="QVI68" s="72"/>
      <c r="QVJ68" s="72"/>
      <c r="QVK68" s="72"/>
      <c r="QVL68" s="72"/>
      <c r="QVM68" s="72"/>
      <c r="QVN68" s="72"/>
      <c r="QVO68" s="72"/>
      <c r="QVP68" s="72"/>
      <c r="QVQ68" s="72"/>
      <c r="QVR68" s="72"/>
      <c r="QVS68" s="72"/>
      <c r="QVT68" s="72"/>
      <c r="QVU68" s="72"/>
      <c r="QVV68" s="72"/>
      <c r="QVW68" s="72"/>
      <c r="QVX68" s="72"/>
      <c r="QVY68" s="72"/>
      <c r="QVZ68" s="72"/>
      <c r="QWA68" s="72"/>
      <c r="QWB68" s="72"/>
      <c r="QWC68" s="72"/>
      <c r="QWD68" s="72"/>
      <c r="QWE68" s="72"/>
      <c r="QWF68" s="72"/>
      <c r="QWG68" s="72"/>
      <c r="QWH68" s="72"/>
      <c r="QWI68" s="72"/>
      <c r="QWJ68" s="72"/>
      <c r="QWK68" s="72"/>
      <c r="QWL68" s="72"/>
      <c r="QWM68" s="72"/>
      <c r="QWN68" s="72"/>
      <c r="QWO68" s="72"/>
      <c r="QWP68" s="72"/>
      <c r="QWQ68" s="72"/>
      <c r="QWR68" s="72"/>
      <c r="QWS68" s="72"/>
      <c r="QWT68" s="72"/>
      <c r="QWU68" s="72"/>
      <c r="QWV68" s="72"/>
      <c r="QWW68" s="72"/>
      <c r="QWX68" s="72"/>
      <c r="QWY68" s="72"/>
      <c r="QWZ68" s="72"/>
      <c r="QXA68" s="72"/>
      <c r="QXB68" s="72"/>
      <c r="QXC68" s="72"/>
      <c r="QXD68" s="72"/>
      <c r="QXE68" s="72"/>
      <c r="QXF68" s="72"/>
      <c r="QXG68" s="72"/>
      <c r="QXH68" s="72"/>
      <c r="QXI68" s="72"/>
      <c r="QXJ68" s="72"/>
      <c r="QXK68" s="72"/>
      <c r="QXL68" s="72"/>
      <c r="QXM68" s="72"/>
      <c r="QXN68" s="72"/>
      <c r="QXO68" s="72"/>
      <c r="QXP68" s="72"/>
      <c r="QXQ68" s="72"/>
      <c r="QXR68" s="72"/>
      <c r="QXS68" s="72"/>
      <c r="QXT68" s="72"/>
      <c r="QXU68" s="72"/>
      <c r="QXV68" s="72"/>
      <c r="QXW68" s="72"/>
      <c r="QXX68" s="72"/>
      <c r="QXY68" s="72"/>
      <c r="QXZ68" s="72"/>
      <c r="QYA68" s="72"/>
      <c r="QYB68" s="72"/>
      <c r="QYC68" s="72"/>
      <c r="QYD68" s="72"/>
      <c r="QYE68" s="72"/>
      <c r="QYF68" s="72"/>
      <c r="QYG68" s="72"/>
      <c r="QYH68" s="72"/>
      <c r="QYI68" s="72"/>
      <c r="QYJ68" s="72"/>
      <c r="QYK68" s="72"/>
      <c r="QYL68" s="72"/>
      <c r="QYM68" s="72"/>
      <c r="QYN68" s="72"/>
      <c r="QYO68" s="72"/>
      <c r="QYP68" s="72"/>
      <c r="QYQ68" s="72"/>
      <c r="QYR68" s="72"/>
      <c r="QYS68" s="72"/>
      <c r="QYT68" s="72"/>
      <c r="QYU68" s="72"/>
      <c r="QYV68" s="72"/>
      <c r="QYW68" s="72"/>
      <c r="QYX68" s="72"/>
      <c r="QYY68" s="72"/>
      <c r="QYZ68" s="72"/>
      <c r="QZA68" s="72"/>
      <c r="QZB68" s="72"/>
      <c r="QZC68" s="72"/>
      <c r="QZD68" s="72"/>
      <c r="QZE68" s="72"/>
      <c r="QZF68" s="72"/>
      <c r="QZG68" s="72"/>
      <c r="QZH68" s="72"/>
      <c r="QZI68" s="72"/>
      <c r="QZJ68" s="72"/>
      <c r="QZK68" s="72"/>
      <c r="QZL68" s="72"/>
      <c r="QZM68" s="72"/>
      <c r="QZN68" s="72"/>
      <c r="QZO68" s="72"/>
      <c r="QZP68" s="72"/>
      <c r="QZQ68" s="72"/>
      <c r="QZR68" s="72"/>
      <c r="QZS68" s="72"/>
      <c r="QZT68" s="72"/>
      <c r="QZU68" s="72"/>
      <c r="QZV68" s="72"/>
      <c r="QZW68" s="72"/>
      <c r="QZX68" s="72"/>
      <c r="QZY68" s="72"/>
      <c r="QZZ68" s="72"/>
      <c r="RAA68" s="72"/>
      <c r="RAB68" s="72"/>
      <c r="RAC68" s="72"/>
      <c r="RAD68" s="72"/>
      <c r="RAE68" s="72"/>
      <c r="RAF68" s="72"/>
      <c r="RAG68" s="72"/>
      <c r="RAH68" s="72"/>
      <c r="RAI68" s="72"/>
      <c r="RAJ68" s="72"/>
      <c r="RAK68" s="72"/>
      <c r="RAL68" s="72"/>
      <c r="RAM68" s="72"/>
      <c r="RAN68" s="72"/>
      <c r="RAO68" s="72"/>
      <c r="RAP68" s="72"/>
      <c r="RAQ68" s="72"/>
      <c r="RAR68" s="72"/>
      <c r="RAS68" s="72"/>
      <c r="RAT68" s="72"/>
      <c r="RAU68" s="72"/>
      <c r="RAV68" s="72"/>
      <c r="RAW68" s="72"/>
      <c r="RAX68" s="72"/>
      <c r="RAY68" s="72"/>
      <c r="RAZ68" s="72"/>
      <c r="RBA68" s="72"/>
      <c r="RBB68" s="72"/>
      <c r="RBC68" s="72"/>
      <c r="RBD68" s="72"/>
      <c r="RBE68" s="72"/>
      <c r="RBF68" s="72"/>
      <c r="RBG68" s="72"/>
      <c r="RBH68" s="72"/>
      <c r="RBI68" s="72"/>
      <c r="RBJ68" s="72"/>
      <c r="RBK68" s="72"/>
      <c r="RBL68" s="72"/>
      <c r="RBM68" s="72"/>
      <c r="RBN68" s="72"/>
      <c r="RBO68" s="72"/>
      <c r="RBP68" s="72"/>
      <c r="RBQ68" s="72"/>
      <c r="RBR68" s="72"/>
      <c r="RBS68" s="72"/>
      <c r="RBT68" s="72"/>
      <c r="RBU68" s="72"/>
      <c r="RBV68" s="72"/>
      <c r="RBW68" s="72"/>
      <c r="RBX68" s="72"/>
      <c r="RBY68" s="72"/>
      <c r="RBZ68" s="72"/>
      <c r="RCA68" s="72"/>
      <c r="RCB68" s="72"/>
      <c r="RCC68" s="72"/>
      <c r="RCD68" s="72"/>
      <c r="RCE68" s="72"/>
      <c r="RCF68" s="72"/>
      <c r="RCG68" s="72"/>
      <c r="RCH68" s="72"/>
      <c r="RCI68" s="72"/>
      <c r="RCJ68" s="72"/>
      <c r="RCK68" s="72"/>
      <c r="RCL68" s="72"/>
      <c r="RCM68" s="72"/>
      <c r="RCN68" s="72"/>
      <c r="RCO68" s="72"/>
      <c r="RCP68" s="72"/>
      <c r="RCQ68" s="72"/>
      <c r="RCR68" s="72"/>
      <c r="RCS68" s="72"/>
      <c r="RCT68" s="72"/>
      <c r="RCU68" s="72"/>
      <c r="RCV68" s="72"/>
      <c r="RCW68" s="72"/>
      <c r="RCX68" s="72"/>
      <c r="RCY68" s="72"/>
      <c r="RCZ68" s="72"/>
      <c r="RDA68" s="72"/>
      <c r="RDB68" s="72"/>
      <c r="RDC68" s="72"/>
      <c r="RDD68" s="72"/>
      <c r="RDE68" s="72"/>
      <c r="RDF68" s="72"/>
      <c r="RDG68" s="72"/>
      <c r="RDH68" s="72"/>
      <c r="RDI68" s="72"/>
      <c r="RDJ68" s="72"/>
      <c r="RDK68" s="72"/>
      <c r="RDL68" s="72"/>
      <c r="RDM68" s="72"/>
      <c r="RDN68" s="72"/>
      <c r="RDO68" s="72"/>
      <c r="RDP68" s="72"/>
      <c r="RDQ68" s="72"/>
      <c r="RDR68" s="72"/>
      <c r="RDS68" s="72"/>
      <c r="RDT68" s="72"/>
      <c r="RDU68" s="72"/>
      <c r="RDV68" s="72"/>
      <c r="RDW68" s="72"/>
      <c r="RDX68" s="72"/>
      <c r="RDY68" s="72"/>
      <c r="RDZ68" s="72"/>
      <c r="REA68" s="72"/>
      <c r="REB68" s="72"/>
      <c r="REC68" s="72"/>
      <c r="RED68" s="72"/>
      <c r="REE68" s="72"/>
      <c r="REF68" s="72"/>
      <c r="REG68" s="72"/>
      <c r="REH68" s="72"/>
      <c r="REI68" s="72"/>
      <c r="REJ68" s="72"/>
      <c r="REK68" s="72"/>
      <c r="REL68" s="72"/>
      <c r="REM68" s="72"/>
      <c r="REN68" s="72"/>
      <c r="REO68" s="72"/>
      <c r="REP68" s="72"/>
      <c r="REQ68" s="72"/>
      <c r="RER68" s="72"/>
      <c r="RES68" s="72"/>
      <c r="RET68" s="72"/>
      <c r="REU68" s="72"/>
      <c r="REV68" s="72"/>
      <c r="REW68" s="72"/>
      <c r="REX68" s="72"/>
      <c r="REY68" s="72"/>
      <c r="REZ68" s="72"/>
      <c r="RFA68" s="72"/>
      <c r="RFB68" s="72"/>
      <c r="RFC68" s="72"/>
      <c r="RFD68" s="72"/>
      <c r="RFE68" s="72"/>
      <c r="RFF68" s="72"/>
      <c r="RFG68" s="72"/>
      <c r="RFH68" s="72"/>
      <c r="RFI68" s="72"/>
      <c r="RFJ68" s="72"/>
      <c r="RFK68" s="72"/>
      <c r="RFL68" s="72"/>
      <c r="RFM68" s="72"/>
      <c r="RFN68" s="72"/>
      <c r="RFO68" s="72"/>
      <c r="RFP68" s="72"/>
      <c r="RFQ68" s="72"/>
      <c r="RFR68" s="72"/>
      <c r="RFS68" s="72"/>
      <c r="RFT68" s="72"/>
      <c r="RFU68" s="72"/>
      <c r="RFV68" s="72"/>
      <c r="RFW68" s="72"/>
      <c r="RFX68" s="72"/>
      <c r="RFY68" s="72"/>
      <c r="RFZ68" s="72"/>
      <c r="RGA68" s="72"/>
      <c r="RGB68" s="72"/>
      <c r="RGC68" s="72"/>
      <c r="RGD68" s="72"/>
      <c r="RGE68" s="72"/>
      <c r="RGF68" s="72"/>
      <c r="RGG68" s="72"/>
      <c r="RGH68" s="72"/>
      <c r="RGI68" s="72"/>
      <c r="RGJ68" s="72"/>
      <c r="RGK68" s="72"/>
      <c r="RGL68" s="72"/>
      <c r="RGM68" s="72"/>
      <c r="RGN68" s="72"/>
      <c r="RGO68" s="72"/>
      <c r="RGP68" s="72"/>
      <c r="RGQ68" s="72"/>
      <c r="RGR68" s="72"/>
      <c r="RGS68" s="72"/>
      <c r="RGT68" s="72"/>
      <c r="RGU68" s="72"/>
      <c r="RGV68" s="72"/>
      <c r="RGW68" s="72"/>
      <c r="RGX68" s="72"/>
      <c r="RGY68" s="72"/>
      <c r="RGZ68" s="72"/>
      <c r="RHA68" s="72"/>
      <c r="RHB68" s="72"/>
      <c r="RHC68" s="72"/>
      <c r="RHD68" s="72"/>
      <c r="RHE68" s="72"/>
      <c r="RHF68" s="72"/>
      <c r="RHG68" s="72"/>
      <c r="RHH68" s="72"/>
      <c r="RHI68" s="72"/>
      <c r="RHJ68" s="72"/>
      <c r="RHK68" s="72"/>
      <c r="RHL68" s="72"/>
      <c r="RHM68" s="72"/>
      <c r="RHN68" s="72"/>
      <c r="RHO68" s="72"/>
      <c r="RHP68" s="72"/>
      <c r="RHQ68" s="72"/>
      <c r="RHR68" s="72"/>
      <c r="RHS68" s="72"/>
      <c r="RHT68" s="72"/>
      <c r="RHU68" s="72"/>
      <c r="RHV68" s="72"/>
      <c r="RHW68" s="72"/>
      <c r="RHX68" s="72"/>
      <c r="RHY68" s="72"/>
      <c r="RHZ68" s="72"/>
      <c r="RIA68" s="72"/>
      <c r="RIB68" s="72"/>
      <c r="RIC68" s="72"/>
      <c r="RID68" s="72"/>
      <c r="RIE68" s="72"/>
      <c r="RIF68" s="72"/>
      <c r="RIG68" s="72"/>
      <c r="RIH68" s="72"/>
      <c r="RII68" s="72"/>
      <c r="RIJ68" s="72"/>
      <c r="RIK68" s="72"/>
      <c r="RIL68" s="72"/>
      <c r="RIM68" s="72"/>
      <c r="RIN68" s="72"/>
      <c r="RIO68" s="72"/>
      <c r="RIP68" s="72"/>
      <c r="RIQ68" s="72"/>
      <c r="RIR68" s="72"/>
      <c r="RIS68" s="72"/>
      <c r="RIT68" s="72"/>
      <c r="RIU68" s="72"/>
      <c r="RIV68" s="72"/>
      <c r="RIW68" s="72"/>
      <c r="RIX68" s="72"/>
      <c r="RIY68" s="72"/>
      <c r="RIZ68" s="72"/>
      <c r="RJA68" s="72"/>
      <c r="RJB68" s="72"/>
      <c r="RJC68" s="72"/>
      <c r="RJD68" s="72"/>
      <c r="RJE68" s="72"/>
      <c r="RJF68" s="72"/>
      <c r="RJG68" s="72"/>
      <c r="RJH68" s="72"/>
      <c r="RJI68" s="72"/>
      <c r="RJJ68" s="72"/>
      <c r="RJK68" s="72"/>
      <c r="RJL68" s="72"/>
      <c r="RJM68" s="72"/>
      <c r="RJN68" s="72"/>
      <c r="RJO68" s="72"/>
      <c r="RJP68" s="72"/>
      <c r="RJQ68" s="72"/>
      <c r="RJR68" s="72"/>
      <c r="RJS68" s="72"/>
      <c r="RJT68" s="72"/>
      <c r="RJU68" s="72"/>
      <c r="RJV68" s="72"/>
      <c r="RJW68" s="72"/>
      <c r="RJX68" s="72"/>
      <c r="RJY68" s="72"/>
      <c r="RJZ68" s="72"/>
      <c r="RKA68" s="72"/>
      <c r="RKB68" s="72"/>
      <c r="RKC68" s="72"/>
      <c r="RKD68" s="72"/>
      <c r="RKE68" s="72"/>
      <c r="RKF68" s="72"/>
      <c r="RKG68" s="72"/>
      <c r="RKH68" s="72"/>
      <c r="RKI68" s="72"/>
      <c r="RKJ68" s="72"/>
      <c r="RKK68" s="72"/>
      <c r="RKL68" s="72"/>
      <c r="RKM68" s="72"/>
      <c r="RKN68" s="72"/>
      <c r="RKO68" s="72"/>
      <c r="RKP68" s="72"/>
      <c r="RKQ68" s="72"/>
      <c r="RKR68" s="72"/>
      <c r="RKS68" s="72"/>
      <c r="RKT68" s="72"/>
      <c r="RKU68" s="72"/>
      <c r="RKV68" s="72"/>
      <c r="RKW68" s="72"/>
      <c r="RKX68" s="72"/>
      <c r="RKY68" s="72"/>
      <c r="RKZ68" s="72"/>
      <c r="RLA68" s="72"/>
      <c r="RLB68" s="72"/>
      <c r="RLC68" s="72"/>
      <c r="RLD68" s="72"/>
      <c r="RLE68" s="72"/>
      <c r="RLF68" s="72"/>
      <c r="RLG68" s="72"/>
      <c r="RLH68" s="72"/>
      <c r="RLI68" s="72"/>
      <c r="RLJ68" s="72"/>
      <c r="RLK68" s="72"/>
      <c r="RLL68" s="72"/>
      <c r="RLM68" s="72"/>
      <c r="RLN68" s="72"/>
      <c r="RLO68" s="72"/>
      <c r="RLP68" s="72"/>
      <c r="RLQ68" s="72"/>
      <c r="RLR68" s="72"/>
      <c r="RLS68" s="72"/>
      <c r="RLT68" s="72"/>
      <c r="RLU68" s="72"/>
      <c r="RLV68" s="72"/>
      <c r="RLW68" s="72"/>
      <c r="RLX68" s="72"/>
      <c r="RLY68" s="72"/>
      <c r="RLZ68" s="72"/>
      <c r="RMA68" s="72"/>
      <c r="RMB68" s="72"/>
      <c r="RMC68" s="72"/>
      <c r="RMD68" s="72"/>
      <c r="RME68" s="72"/>
      <c r="RMF68" s="72"/>
      <c r="RMG68" s="72"/>
      <c r="RMH68" s="72"/>
      <c r="RMI68" s="72"/>
      <c r="RMJ68" s="72"/>
      <c r="RMK68" s="72"/>
      <c r="RML68" s="72"/>
      <c r="RMM68" s="72"/>
      <c r="RMN68" s="72"/>
      <c r="RMO68" s="72"/>
      <c r="RMP68" s="72"/>
      <c r="RMQ68" s="72"/>
      <c r="RMR68" s="72"/>
      <c r="RMS68" s="72"/>
      <c r="RMT68" s="72"/>
      <c r="RMU68" s="72"/>
      <c r="RMV68" s="72"/>
      <c r="RMW68" s="72"/>
      <c r="RMX68" s="72"/>
      <c r="RMY68" s="72"/>
      <c r="RMZ68" s="72"/>
      <c r="RNA68" s="72"/>
      <c r="RNB68" s="72"/>
      <c r="RNC68" s="72"/>
      <c r="RND68" s="72"/>
      <c r="RNE68" s="72"/>
      <c r="RNF68" s="72"/>
      <c r="RNG68" s="72"/>
      <c r="RNH68" s="72"/>
      <c r="RNI68" s="72"/>
      <c r="RNJ68" s="72"/>
      <c r="RNK68" s="72"/>
      <c r="RNL68" s="72"/>
      <c r="RNM68" s="72"/>
      <c r="RNN68" s="72"/>
      <c r="RNO68" s="72"/>
      <c r="RNP68" s="72"/>
      <c r="RNQ68" s="72"/>
      <c r="RNR68" s="72"/>
      <c r="RNS68" s="72"/>
      <c r="RNT68" s="72"/>
      <c r="RNU68" s="72"/>
      <c r="RNV68" s="72"/>
      <c r="RNW68" s="72"/>
      <c r="RNX68" s="72"/>
      <c r="RNY68" s="72"/>
      <c r="RNZ68" s="72"/>
      <c r="ROA68" s="72"/>
      <c r="ROB68" s="72"/>
      <c r="ROC68" s="72"/>
      <c r="ROD68" s="72"/>
      <c r="ROE68" s="72"/>
      <c r="ROF68" s="72"/>
      <c r="ROG68" s="72"/>
      <c r="ROH68" s="72"/>
      <c r="ROI68" s="72"/>
      <c r="ROJ68" s="72"/>
      <c r="ROK68" s="72"/>
      <c r="ROL68" s="72"/>
      <c r="ROM68" s="72"/>
      <c r="RON68" s="72"/>
      <c r="ROO68" s="72"/>
      <c r="ROP68" s="72"/>
      <c r="ROQ68" s="72"/>
      <c r="ROR68" s="72"/>
      <c r="ROS68" s="72"/>
      <c r="ROT68" s="72"/>
      <c r="ROU68" s="72"/>
      <c r="ROV68" s="72"/>
      <c r="ROW68" s="72"/>
      <c r="ROX68" s="72"/>
      <c r="ROY68" s="72"/>
      <c r="ROZ68" s="72"/>
      <c r="RPA68" s="72"/>
      <c r="RPB68" s="72"/>
      <c r="RPC68" s="72"/>
      <c r="RPD68" s="72"/>
      <c r="RPE68" s="72"/>
      <c r="RPF68" s="72"/>
      <c r="RPG68" s="72"/>
      <c r="RPH68" s="72"/>
      <c r="RPI68" s="72"/>
      <c r="RPJ68" s="72"/>
      <c r="RPK68" s="72"/>
      <c r="RPL68" s="72"/>
      <c r="RPM68" s="72"/>
      <c r="RPN68" s="72"/>
      <c r="RPO68" s="72"/>
      <c r="RPP68" s="72"/>
      <c r="RPQ68" s="72"/>
      <c r="RPR68" s="72"/>
      <c r="RPS68" s="72"/>
      <c r="RPT68" s="72"/>
      <c r="RPU68" s="72"/>
      <c r="RPV68" s="72"/>
      <c r="RPW68" s="72"/>
      <c r="RPX68" s="72"/>
      <c r="RPY68" s="72"/>
      <c r="RPZ68" s="72"/>
      <c r="RQA68" s="72"/>
      <c r="RQB68" s="72"/>
      <c r="RQC68" s="72"/>
      <c r="RQD68" s="72"/>
      <c r="RQE68" s="72"/>
      <c r="RQF68" s="72"/>
      <c r="RQG68" s="72"/>
      <c r="RQH68" s="72"/>
      <c r="RQI68" s="72"/>
      <c r="RQJ68" s="72"/>
      <c r="RQK68" s="72"/>
      <c r="RQL68" s="72"/>
      <c r="RQM68" s="72"/>
      <c r="RQN68" s="72"/>
      <c r="RQO68" s="72"/>
      <c r="RQP68" s="72"/>
      <c r="RQQ68" s="72"/>
      <c r="RQR68" s="72"/>
      <c r="RQS68" s="72"/>
      <c r="RQT68" s="72"/>
      <c r="RQU68" s="72"/>
      <c r="RQV68" s="72"/>
      <c r="RQW68" s="72"/>
      <c r="RQX68" s="72"/>
      <c r="RQY68" s="72"/>
      <c r="RQZ68" s="72"/>
      <c r="RRA68" s="72"/>
      <c r="RRB68" s="72"/>
      <c r="RRC68" s="72"/>
      <c r="RRD68" s="72"/>
      <c r="RRE68" s="72"/>
      <c r="RRF68" s="72"/>
      <c r="RRG68" s="72"/>
      <c r="RRH68" s="72"/>
      <c r="RRI68" s="72"/>
      <c r="RRJ68" s="72"/>
      <c r="RRK68" s="72"/>
      <c r="RRL68" s="72"/>
      <c r="RRM68" s="72"/>
      <c r="RRN68" s="72"/>
      <c r="RRO68" s="72"/>
      <c r="RRP68" s="72"/>
      <c r="RRQ68" s="72"/>
      <c r="RRR68" s="72"/>
      <c r="RRS68" s="72"/>
      <c r="RRT68" s="72"/>
      <c r="RRU68" s="72"/>
      <c r="RRV68" s="72"/>
      <c r="RRW68" s="72"/>
      <c r="RRX68" s="72"/>
      <c r="RRY68" s="72"/>
      <c r="RRZ68" s="72"/>
      <c r="RSA68" s="72"/>
      <c r="RSB68" s="72"/>
      <c r="RSC68" s="72"/>
      <c r="RSD68" s="72"/>
      <c r="RSE68" s="72"/>
      <c r="RSF68" s="72"/>
      <c r="RSG68" s="72"/>
      <c r="RSH68" s="72"/>
      <c r="RSI68" s="72"/>
      <c r="RSJ68" s="72"/>
      <c r="RSK68" s="72"/>
      <c r="RSL68" s="72"/>
      <c r="RSM68" s="72"/>
      <c r="RSN68" s="72"/>
      <c r="RSO68" s="72"/>
      <c r="RSP68" s="72"/>
      <c r="RSQ68" s="72"/>
      <c r="RSR68" s="72"/>
      <c r="RSS68" s="72"/>
      <c r="RST68" s="72"/>
      <c r="RSU68" s="72"/>
      <c r="RSV68" s="72"/>
      <c r="RSW68" s="72"/>
      <c r="RSX68" s="72"/>
      <c r="RSY68" s="72"/>
      <c r="RSZ68" s="72"/>
      <c r="RTA68" s="72"/>
      <c r="RTB68" s="72"/>
      <c r="RTC68" s="72"/>
      <c r="RTD68" s="72"/>
      <c r="RTE68" s="72"/>
      <c r="RTF68" s="72"/>
      <c r="RTG68" s="72"/>
      <c r="RTH68" s="72"/>
      <c r="RTI68" s="72"/>
      <c r="RTJ68" s="72"/>
      <c r="RTK68" s="72"/>
      <c r="RTL68" s="72"/>
      <c r="RTM68" s="72"/>
      <c r="RTN68" s="72"/>
      <c r="RTO68" s="72"/>
      <c r="RTP68" s="72"/>
      <c r="RTQ68" s="72"/>
      <c r="RTR68" s="72"/>
      <c r="RTS68" s="72"/>
      <c r="RTT68" s="72"/>
      <c r="RTU68" s="72"/>
      <c r="RTV68" s="72"/>
      <c r="RTW68" s="72"/>
      <c r="RTX68" s="72"/>
      <c r="RTY68" s="72"/>
      <c r="RTZ68" s="72"/>
      <c r="RUA68" s="72"/>
      <c r="RUB68" s="72"/>
      <c r="RUC68" s="72"/>
      <c r="RUD68" s="72"/>
      <c r="RUE68" s="72"/>
      <c r="RUF68" s="72"/>
      <c r="RUG68" s="72"/>
      <c r="RUH68" s="72"/>
      <c r="RUI68" s="72"/>
      <c r="RUJ68" s="72"/>
      <c r="RUK68" s="72"/>
      <c r="RUL68" s="72"/>
      <c r="RUM68" s="72"/>
      <c r="RUN68" s="72"/>
      <c r="RUO68" s="72"/>
      <c r="RUP68" s="72"/>
      <c r="RUQ68" s="72"/>
      <c r="RUR68" s="72"/>
      <c r="RUS68" s="72"/>
      <c r="RUT68" s="72"/>
      <c r="RUU68" s="72"/>
      <c r="RUV68" s="72"/>
      <c r="RUW68" s="72"/>
      <c r="RUX68" s="72"/>
      <c r="RUY68" s="72"/>
      <c r="RUZ68" s="72"/>
      <c r="RVA68" s="72"/>
      <c r="RVB68" s="72"/>
      <c r="RVC68" s="72"/>
      <c r="RVD68" s="72"/>
      <c r="RVE68" s="72"/>
      <c r="RVF68" s="72"/>
      <c r="RVG68" s="72"/>
      <c r="RVH68" s="72"/>
      <c r="RVI68" s="72"/>
      <c r="RVJ68" s="72"/>
      <c r="RVK68" s="72"/>
      <c r="RVL68" s="72"/>
      <c r="RVM68" s="72"/>
      <c r="RVN68" s="72"/>
      <c r="RVO68" s="72"/>
      <c r="RVP68" s="72"/>
      <c r="RVQ68" s="72"/>
      <c r="RVR68" s="72"/>
      <c r="RVS68" s="72"/>
      <c r="RVT68" s="72"/>
      <c r="RVU68" s="72"/>
      <c r="RVV68" s="72"/>
      <c r="RVW68" s="72"/>
      <c r="RVX68" s="72"/>
      <c r="RVY68" s="72"/>
      <c r="RVZ68" s="72"/>
      <c r="RWA68" s="72"/>
      <c r="RWB68" s="72"/>
      <c r="RWC68" s="72"/>
      <c r="RWD68" s="72"/>
      <c r="RWE68" s="72"/>
      <c r="RWF68" s="72"/>
      <c r="RWG68" s="72"/>
      <c r="RWH68" s="72"/>
      <c r="RWI68" s="72"/>
      <c r="RWJ68" s="72"/>
      <c r="RWK68" s="72"/>
      <c r="RWL68" s="72"/>
      <c r="RWM68" s="72"/>
      <c r="RWN68" s="72"/>
      <c r="RWO68" s="72"/>
      <c r="RWP68" s="72"/>
      <c r="RWQ68" s="72"/>
      <c r="RWR68" s="72"/>
      <c r="RWS68" s="72"/>
      <c r="RWT68" s="72"/>
      <c r="RWU68" s="72"/>
      <c r="RWV68" s="72"/>
      <c r="RWW68" s="72"/>
      <c r="RWX68" s="72"/>
      <c r="RWY68" s="72"/>
      <c r="RWZ68" s="72"/>
      <c r="RXA68" s="72"/>
      <c r="RXB68" s="72"/>
      <c r="RXC68" s="72"/>
      <c r="RXD68" s="72"/>
      <c r="RXE68" s="72"/>
      <c r="RXF68" s="72"/>
      <c r="RXG68" s="72"/>
      <c r="RXH68" s="72"/>
      <c r="RXI68" s="72"/>
      <c r="RXJ68" s="72"/>
      <c r="RXK68" s="72"/>
      <c r="RXL68" s="72"/>
      <c r="RXM68" s="72"/>
      <c r="RXN68" s="72"/>
      <c r="RXO68" s="72"/>
      <c r="RXP68" s="72"/>
      <c r="RXQ68" s="72"/>
      <c r="RXR68" s="72"/>
      <c r="RXS68" s="72"/>
      <c r="RXT68" s="72"/>
      <c r="RXU68" s="72"/>
      <c r="RXV68" s="72"/>
      <c r="RXW68" s="72"/>
      <c r="RXX68" s="72"/>
      <c r="RXY68" s="72"/>
      <c r="RXZ68" s="72"/>
      <c r="RYA68" s="72"/>
      <c r="RYB68" s="72"/>
      <c r="RYC68" s="72"/>
      <c r="RYD68" s="72"/>
      <c r="RYE68" s="72"/>
      <c r="RYF68" s="72"/>
      <c r="RYG68" s="72"/>
      <c r="RYH68" s="72"/>
      <c r="RYI68" s="72"/>
      <c r="RYJ68" s="72"/>
      <c r="RYK68" s="72"/>
      <c r="RYL68" s="72"/>
      <c r="RYM68" s="72"/>
      <c r="RYN68" s="72"/>
      <c r="RYO68" s="72"/>
      <c r="RYP68" s="72"/>
      <c r="RYQ68" s="72"/>
      <c r="RYR68" s="72"/>
      <c r="RYS68" s="72"/>
      <c r="RYT68" s="72"/>
      <c r="RYU68" s="72"/>
      <c r="RYV68" s="72"/>
      <c r="RYW68" s="72"/>
      <c r="RYX68" s="72"/>
      <c r="RYY68" s="72"/>
      <c r="RYZ68" s="72"/>
      <c r="RZA68" s="72"/>
      <c r="RZB68" s="72"/>
      <c r="RZC68" s="72"/>
      <c r="RZD68" s="72"/>
      <c r="RZE68" s="72"/>
      <c r="RZF68" s="72"/>
      <c r="RZG68" s="72"/>
      <c r="RZH68" s="72"/>
      <c r="RZI68" s="72"/>
      <c r="RZJ68" s="72"/>
      <c r="RZK68" s="72"/>
      <c r="RZL68" s="72"/>
      <c r="RZM68" s="72"/>
      <c r="RZN68" s="72"/>
      <c r="RZO68" s="72"/>
      <c r="RZP68" s="72"/>
      <c r="RZQ68" s="72"/>
      <c r="RZR68" s="72"/>
      <c r="RZS68" s="72"/>
      <c r="RZT68" s="72"/>
      <c r="RZU68" s="72"/>
      <c r="RZV68" s="72"/>
      <c r="RZW68" s="72"/>
      <c r="RZX68" s="72"/>
      <c r="RZY68" s="72"/>
      <c r="RZZ68" s="72"/>
      <c r="SAA68" s="72"/>
      <c r="SAB68" s="72"/>
      <c r="SAC68" s="72"/>
      <c r="SAD68" s="72"/>
      <c r="SAE68" s="72"/>
      <c r="SAF68" s="72"/>
      <c r="SAG68" s="72"/>
      <c r="SAH68" s="72"/>
      <c r="SAI68" s="72"/>
      <c r="SAJ68" s="72"/>
      <c r="SAK68" s="72"/>
      <c r="SAL68" s="72"/>
      <c r="SAM68" s="72"/>
      <c r="SAN68" s="72"/>
      <c r="SAO68" s="72"/>
      <c r="SAP68" s="72"/>
      <c r="SAQ68" s="72"/>
      <c r="SAR68" s="72"/>
      <c r="SAS68" s="72"/>
      <c r="SAT68" s="72"/>
      <c r="SAU68" s="72"/>
      <c r="SAV68" s="72"/>
      <c r="SAW68" s="72"/>
      <c r="SAX68" s="72"/>
      <c r="SAY68" s="72"/>
      <c r="SAZ68" s="72"/>
      <c r="SBA68" s="72"/>
      <c r="SBB68" s="72"/>
      <c r="SBC68" s="72"/>
      <c r="SBD68" s="72"/>
      <c r="SBE68" s="72"/>
      <c r="SBF68" s="72"/>
      <c r="SBG68" s="72"/>
      <c r="SBH68" s="72"/>
      <c r="SBI68" s="72"/>
      <c r="SBJ68" s="72"/>
      <c r="SBK68" s="72"/>
      <c r="SBL68" s="72"/>
      <c r="SBM68" s="72"/>
      <c r="SBN68" s="72"/>
      <c r="SBO68" s="72"/>
      <c r="SBP68" s="72"/>
      <c r="SBQ68" s="72"/>
      <c r="SBR68" s="72"/>
      <c r="SBS68" s="72"/>
      <c r="SBT68" s="72"/>
      <c r="SBU68" s="72"/>
      <c r="SBV68" s="72"/>
      <c r="SBW68" s="72"/>
      <c r="SBX68" s="72"/>
      <c r="SBY68" s="72"/>
      <c r="SBZ68" s="72"/>
      <c r="SCA68" s="72"/>
      <c r="SCB68" s="72"/>
      <c r="SCC68" s="72"/>
      <c r="SCD68" s="72"/>
      <c r="SCE68" s="72"/>
      <c r="SCF68" s="72"/>
      <c r="SCG68" s="72"/>
      <c r="SCH68" s="72"/>
      <c r="SCI68" s="72"/>
      <c r="SCJ68" s="72"/>
      <c r="SCK68" s="72"/>
      <c r="SCL68" s="72"/>
      <c r="SCM68" s="72"/>
      <c r="SCN68" s="72"/>
      <c r="SCO68" s="72"/>
      <c r="SCP68" s="72"/>
      <c r="SCQ68" s="72"/>
      <c r="SCR68" s="72"/>
      <c r="SCS68" s="72"/>
      <c r="SCT68" s="72"/>
      <c r="SCU68" s="72"/>
      <c r="SCV68" s="72"/>
      <c r="SCW68" s="72"/>
      <c r="SCX68" s="72"/>
      <c r="SCY68" s="72"/>
      <c r="SCZ68" s="72"/>
      <c r="SDA68" s="72"/>
      <c r="SDB68" s="72"/>
      <c r="SDC68" s="72"/>
      <c r="SDD68" s="72"/>
      <c r="SDE68" s="72"/>
      <c r="SDF68" s="72"/>
      <c r="SDG68" s="72"/>
      <c r="SDH68" s="72"/>
      <c r="SDI68" s="72"/>
      <c r="SDJ68" s="72"/>
      <c r="SDK68" s="72"/>
      <c r="SDL68" s="72"/>
      <c r="SDM68" s="72"/>
      <c r="SDN68" s="72"/>
      <c r="SDO68" s="72"/>
      <c r="SDP68" s="72"/>
      <c r="SDQ68" s="72"/>
      <c r="SDR68" s="72"/>
      <c r="SDS68" s="72"/>
      <c r="SDT68" s="72"/>
      <c r="SDU68" s="72"/>
      <c r="SDV68" s="72"/>
      <c r="SDW68" s="72"/>
      <c r="SDX68" s="72"/>
      <c r="SDY68" s="72"/>
      <c r="SDZ68" s="72"/>
      <c r="SEA68" s="72"/>
      <c r="SEB68" s="72"/>
      <c r="SEC68" s="72"/>
      <c r="SED68" s="72"/>
      <c r="SEE68" s="72"/>
      <c r="SEF68" s="72"/>
      <c r="SEG68" s="72"/>
      <c r="SEH68" s="72"/>
      <c r="SEI68" s="72"/>
      <c r="SEJ68" s="72"/>
      <c r="SEK68" s="72"/>
      <c r="SEL68" s="72"/>
      <c r="SEM68" s="72"/>
      <c r="SEN68" s="72"/>
      <c r="SEO68" s="72"/>
      <c r="SEP68" s="72"/>
      <c r="SEQ68" s="72"/>
      <c r="SER68" s="72"/>
      <c r="SES68" s="72"/>
      <c r="SET68" s="72"/>
      <c r="SEU68" s="72"/>
      <c r="SEV68" s="72"/>
      <c r="SEW68" s="72"/>
      <c r="SEX68" s="72"/>
      <c r="SEY68" s="72"/>
      <c r="SEZ68" s="72"/>
      <c r="SFA68" s="72"/>
      <c r="SFB68" s="72"/>
      <c r="SFC68" s="72"/>
      <c r="SFD68" s="72"/>
      <c r="SFE68" s="72"/>
      <c r="SFF68" s="72"/>
      <c r="SFG68" s="72"/>
      <c r="SFH68" s="72"/>
      <c r="SFI68" s="72"/>
      <c r="SFJ68" s="72"/>
      <c r="SFK68" s="72"/>
      <c r="SFL68" s="72"/>
      <c r="SFM68" s="72"/>
      <c r="SFN68" s="72"/>
      <c r="SFO68" s="72"/>
      <c r="SFP68" s="72"/>
      <c r="SFQ68" s="72"/>
      <c r="SFR68" s="72"/>
      <c r="SFS68" s="72"/>
      <c r="SFT68" s="72"/>
      <c r="SFU68" s="72"/>
      <c r="SFV68" s="72"/>
      <c r="SFW68" s="72"/>
      <c r="SFX68" s="72"/>
      <c r="SFY68" s="72"/>
      <c r="SFZ68" s="72"/>
      <c r="SGA68" s="72"/>
      <c r="SGB68" s="72"/>
      <c r="SGC68" s="72"/>
      <c r="SGD68" s="72"/>
      <c r="SGE68" s="72"/>
      <c r="SGF68" s="72"/>
      <c r="SGG68" s="72"/>
      <c r="SGH68" s="72"/>
      <c r="SGI68" s="72"/>
      <c r="SGJ68" s="72"/>
      <c r="SGK68" s="72"/>
      <c r="SGL68" s="72"/>
      <c r="SGM68" s="72"/>
      <c r="SGN68" s="72"/>
      <c r="SGO68" s="72"/>
      <c r="SGP68" s="72"/>
      <c r="SGQ68" s="72"/>
      <c r="SGR68" s="72"/>
      <c r="SGS68" s="72"/>
      <c r="SGT68" s="72"/>
      <c r="SGU68" s="72"/>
      <c r="SGV68" s="72"/>
      <c r="SGW68" s="72"/>
      <c r="SGX68" s="72"/>
      <c r="SGY68" s="72"/>
      <c r="SGZ68" s="72"/>
      <c r="SHA68" s="72"/>
      <c r="SHB68" s="72"/>
      <c r="SHC68" s="72"/>
      <c r="SHD68" s="72"/>
      <c r="SHE68" s="72"/>
      <c r="SHF68" s="72"/>
      <c r="SHG68" s="72"/>
      <c r="SHH68" s="72"/>
      <c r="SHI68" s="72"/>
      <c r="SHJ68" s="72"/>
      <c r="SHK68" s="72"/>
      <c r="SHL68" s="72"/>
      <c r="SHM68" s="72"/>
      <c r="SHN68" s="72"/>
      <c r="SHO68" s="72"/>
      <c r="SHP68" s="72"/>
      <c r="SHQ68" s="72"/>
      <c r="SHR68" s="72"/>
      <c r="SHS68" s="72"/>
      <c r="SHT68" s="72"/>
      <c r="SHU68" s="72"/>
      <c r="SHV68" s="72"/>
      <c r="SHW68" s="72"/>
      <c r="SHX68" s="72"/>
      <c r="SHY68" s="72"/>
      <c r="SHZ68" s="72"/>
      <c r="SIA68" s="72"/>
      <c r="SIB68" s="72"/>
      <c r="SIC68" s="72"/>
      <c r="SID68" s="72"/>
      <c r="SIE68" s="72"/>
      <c r="SIF68" s="72"/>
      <c r="SIG68" s="72"/>
      <c r="SIH68" s="72"/>
      <c r="SII68" s="72"/>
      <c r="SIJ68" s="72"/>
      <c r="SIK68" s="72"/>
      <c r="SIL68" s="72"/>
      <c r="SIM68" s="72"/>
      <c r="SIN68" s="72"/>
      <c r="SIO68" s="72"/>
      <c r="SIP68" s="72"/>
      <c r="SIQ68" s="72"/>
      <c r="SIR68" s="72"/>
      <c r="SIS68" s="72"/>
      <c r="SIT68" s="72"/>
      <c r="SIU68" s="72"/>
      <c r="SIV68" s="72"/>
      <c r="SIW68" s="72"/>
      <c r="SIX68" s="72"/>
      <c r="SIY68" s="72"/>
      <c r="SIZ68" s="72"/>
      <c r="SJA68" s="72"/>
      <c r="SJB68" s="72"/>
      <c r="SJC68" s="72"/>
      <c r="SJD68" s="72"/>
      <c r="SJE68" s="72"/>
      <c r="SJF68" s="72"/>
      <c r="SJG68" s="72"/>
      <c r="SJH68" s="72"/>
      <c r="SJI68" s="72"/>
      <c r="SJJ68" s="72"/>
      <c r="SJK68" s="72"/>
      <c r="SJL68" s="72"/>
      <c r="SJM68" s="72"/>
      <c r="SJN68" s="72"/>
      <c r="SJO68" s="72"/>
      <c r="SJP68" s="72"/>
      <c r="SJQ68" s="72"/>
      <c r="SJR68" s="72"/>
      <c r="SJS68" s="72"/>
      <c r="SJT68" s="72"/>
      <c r="SJU68" s="72"/>
      <c r="SJV68" s="72"/>
      <c r="SJW68" s="72"/>
      <c r="SJX68" s="72"/>
      <c r="SJY68" s="72"/>
      <c r="SJZ68" s="72"/>
      <c r="SKA68" s="72"/>
      <c r="SKB68" s="72"/>
      <c r="SKC68" s="72"/>
      <c r="SKD68" s="72"/>
      <c r="SKE68" s="72"/>
      <c r="SKF68" s="72"/>
      <c r="SKG68" s="72"/>
      <c r="SKH68" s="72"/>
      <c r="SKI68" s="72"/>
      <c r="SKJ68" s="72"/>
      <c r="SKK68" s="72"/>
      <c r="SKL68" s="72"/>
      <c r="SKM68" s="72"/>
      <c r="SKN68" s="72"/>
      <c r="SKO68" s="72"/>
      <c r="SKP68" s="72"/>
      <c r="SKQ68" s="72"/>
      <c r="SKR68" s="72"/>
      <c r="SKS68" s="72"/>
      <c r="SKT68" s="72"/>
      <c r="SKU68" s="72"/>
      <c r="SKV68" s="72"/>
      <c r="SKW68" s="72"/>
      <c r="SKX68" s="72"/>
      <c r="SKY68" s="72"/>
      <c r="SKZ68" s="72"/>
      <c r="SLA68" s="72"/>
      <c r="SLB68" s="72"/>
      <c r="SLC68" s="72"/>
      <c r="SLD68" s="72"/>
      <c r="SLE68" s="72"/>
      <c r="SLF68" s="72"/>
      <c r="SLG68" s="72"/>
      <c r="SLH68" s="72"/>
      <c r="SLI68" s="72"/>
      <c r="SLJ68" s="72"/>
      <c r="SLK68" s="72"/>
      <c r="SLL68" s="72"/>
      <c r="SLM68" s="72"/>
      <c r="SLN68" s="72"/>
      <c r="SLO68" s="72"/>
      <c r="SLP68" s="72"/>
      <c r="SLQ68" s="72"/>
      <c r="SLR68" s="72"/>
      <c r="SLS68" s="72"/>
      <c r="SLT68" s="72"/>
      <c r="SLU68" s="72"/>
      <c r="SLV68" s="72"/>
      <c r="SLW68" s="72"/>
      <c r="SLX68" s="72"/>
      <c r="SLY68" s="72"/>
      <c r="SLZ68" s="72"/>
      <c r="SMA68" s="72"/>
      <c r="SMB68" s="72"/>
      <c r="SMC68" s="72"/>
      <c r="SMD68" s="72"/>
      <c r="SME68" s="72"/>
      <c r="SMF68" s="72"/>
      <c r="SMG68" s="72"/>
      <c r="SMH68" s="72"/>
      <c r="SMI68" s="72"/>
      <c r="SMJ68" s="72"/>
      <c r="SMK68" s="72"/>
      <c r="SML68" s="72"/>
      <c r="SMM68" s="72"/>
      <c r="SMN68" s="72"/>
      <c r="SMO68" s="72"/>
      <c r="SMP68" s="72"/>
      <c r="SMQ68" s="72"/>
      <c r="SMR68" s="72"/>
      <c r="SMS68" s="72"/>
      <c r="SMT68" s="72"/>
      <c r="SMU68" s="72"/>
      <c r="SMV68" s="72"/>
      <c r="SMW68" s="72"/>
      <c r="SMX68" s="72"/>
      <c r="SMY68" s="72"/>
      <c r="SMZ68" s="72"/>
      <c r="SNA68" s="72"/>
      <c r="SNB68" s="72"/>
      <c r="SNC68" s="72"/>
      <c r="SND68" s="72"/>
      <c r="SNE68" s="72"/>
      <c r="SNF68" s="72"/>
      <c r="SNG68" s="72"/>
      <c r="SNH68" s="72"/>
      <c r="SNI68" s="72"/>
      <c r="SNJ68" s="72"/>
      <c r="SNK68" s="72"/>
      <c r="SNL68" s="72"/>
      <c r="SNM68" s="72"/>
      <c r="SNN68" s="72"/>
      <c r="SNO68" s="72"/>
      <c r="SNP68" s="72"/>
      <c r="SNQ68" s="72"/>
      <c r="SNR68" s="72"/>
      <c r="SNS68" s="72"/>
      <c r="SNT68" s="72"/>
      <c r="SNU68" s="72"/>
      <c r="SNV68" s="72"/>
      <c r="SNW68" s="72"/>
      <c r="SNX68" s="72"/>
      <c r="SNY68" s="72"/>
      <c r="SNZ68" s="72"/>
      <c r="SOA68" s="72"/>
      <c r="SOB68" s="72"/>
      <c r="SOC68" s="72"/>
      <c r="SOD68" s="72"/>
      <c r="SOE68" s="72"/>
      <c r="SOF68" s="72"/>
      <c r="SOG68" s="72"/>
      <c r="SOH68" s="72"/>
      <c r="SOI68" s="72"/>
      <c r="SOJ68" s="72"/>
      <c r="SOK68" s="72"/>
      <c r="SOL68" s="72"/>
      <c r="SOM68" s="72"/>
      <c r="SON68" s="72"/>
      <c r="SOO68" s="72"/>
      <c r="SOP68" s="72"/>
      <c r="SOQ68" s="72"/>
      <c r="SOR68" s="72"/>
      <c r="SOS68" s="72"/>
      <c r="SOT68" s="72"/>
      <c r="SOU68" s="72"/>
      <c r="SOV68" s="72"/>
      <c r="SOW68" s="72"/>
      <c r="SOX68" s="72"/>
      <c r="SOY68" s="72"/>
      <c r="SOZ68" s="72"/>
      <c r="SPA68" s="72"/>
      <c r="SPB68" s="72"/>
      <c r="SPC68" s="72"/>
      <c r="SPD68" s="72"/>
      <c r="SPE68" s="72"/>
      <c r="SPF68" s="72"/>
      <c r="SPG68" s="72"/>
      <c r="SPH68" s="72"/>
      <c r="SPI68" s="72"/>
      <c r="SPJ68" s="72"/>
      <c r="SPK68" s="72"/>
      <c r="SPL68" s="72"/>
      <c r="SPM68" s="72"/>
      <c r="SPN68" s="72"/>
      <c r="SPO68" s="72"/>
      <c r="SPP68" s="72"/>
      <c r="SPQ68" s="72"/>
      <c r="SPR68" s="72"/>
      <c r="SPS68" s="72"/>
      <c r="SPT68" s="72"/>
      <c r="SPU68" s="72"/>
      <c r="SPV68" s="72"/>
      <c r="SPW68" s="72"/>
      <c r="SPX68" s="72"/>
      <c r="SPY68" s="72"/>
      <c r="SPZ68" s="72"/>
      <c r="SQA68" s="72"/>
      <c r="SQB68" s="72"/>
      <c r="SQC68" s="72"/>
      <c r="SQD68" s="72"/>
      <c r="SQE68" s="72"/>
      <c r="SQF68" s="72"/>
      <c r="SQG68" s="72"/>
      <c r="SQH68" s="72"/>
      <c r="SQI68" s="72"/>
      <c r="SQJ68" s="72"/>
      <c r="SQK68" s="72"/>
      <c r="SQL68" s="72"/>
      <c r="SQM68" s="72"/>
      <c r="SQN68" s="72"/>
      <c r="SQO68" s="72"/>
      <c r="SQP68" s="72"/>
      <c r="SQQ68" s="72"/>
      <c r="SQR68" s="72"/>
      <c r="SQS68" s="72"/>
      <c r="SQT68" s="72"/>
      <c r="SQU68" s="72"/>
      <c r="SQV68" s="72"/>
      <c r="SQW68" s="72"/>
      <c r="SQX68" s="72"/>
      <c r="SQY68" s="72"/>
      <c r="SQZ68" s="72"/>
      <c r="SRA68" s="72"/>
      <c r="SRB68" s="72"/>
      <c r="SRC68" s="72"/>
      <c r="SRD68" s="72"/>
      <c r="SRE68" s="72"/>
      <c r="SRF68" s="72"/>
      <c r="SRG68" s="72"/>
      <c r="SRH68" s="72"/>
      <c r="SRI68" s="72"/>
      <c r="SRJ68" s="72"/>
      <c r="SRK68" s="72"/>
      <c r="SRL68" s="72"/>
      <c r="SRM68" s="72"/>
      <c r="SRN68" s="72"/>
      <c r="SRO68" s="72"/>
      <c r="SRP68" s="72"/>
      <c r="SRQ68" s="72"/>
      <c r="SRR68" s="72"/>
      <c r="SRS68" s="72"/>
      <c r="SRT68" s="72"/>
      <c r="SRU68" s="72"/>
      <c r="SRV68" s="72"/>
      <c r="SRW68" s="72"/>
      <c r="SRX68" s="72"/>
      <c r="SRY68" s="72"/>
      <c r="SRZ68" s="72"/>
      <c r="SSA68" s="72"/>
      <c r="SSB68" s="72"/>
      <c r="SSC68" s="72"/>
      <c r="SSD68" s="72"/>
      <c r="SSE68" s="72"/>
      <c r="SSF68" s="72"/>
      <c r="SSG68" s="72"/>
      <c r="SSH68" s="72"/>
      <c r="SSI68" s="72"/>
      <c r="SSJ68" s="72"/>
      <c r="SSK68" s="72"/>
      <c r="SSL68" s="72"/>
      <c r="SSM68" s="72"/>
      <c r="SSN68" s="72"/>
      <c r="SSO68" s="72"/>
      <c r="SSP68" s="72"/>
      <c r="SSQ68" s="72"/>
      <c r="SSR68" s="72"/>
      <c r="SSS68" s="72"/>
      <c r="SST68" s="72"/>
      <c r="SSU68" s="72"/>
      <c r="SSV68" s="72"/>
      <c r="SSW68" s="72"/>
      <c r="SSX68" s="72"/>
      <c r="SSY68" s="72"/>
      <c r="SSZ68" s="72"/>
      <c r="STA68" s="72"/>
      <c r="STB68" s="72"/>
      <c r="STC68" s="72"/>
      <c r="STD68" s="72"/>
      <c r="STE68" s="72"/>
      <c r="STF68" s="72"/>
      <c r="STG68" s="72"/>
      <c r="STH68" s="72"/>
      <c r="STI68" s="72"/>
      <c r="STJ68" s="72"/>
      <c r="STK68" s="72"/>
      <c r="STL68" s="72"/>
      <c r="STM68" s="72"/>
      <c r="STN68" s="72"/>
      <c r="STO68" s="72"/>
      <c r="STP68" s="72"/>
      <c r="STQ68" s="72"/>
      <c r="STR68" s="72"/>
      <c r="STS68" s="72"/>
      <c r="STT68" s="72"/>
      <c r="STU68" s="72"/>
      <c r="STV68" s="72"/>
      <c r="STW68" s="72"/>
      <c r="STX68" s="72"/>
      <c r="STY68" s="72"/>
      <c r="STZ68" s="72"/>
      <c r="SUA68" s="72"/>
      <c r="SUB68" s="72"/>
      <c r="SUC68" s="72"/>
      <c r="SUD68" s="72"/>
      <c r="SUE68" s="72"/>
      <c r="SUF68" s="72"/>
      <c r="SUG68" s="72"/>
      <c r="SUH68" s="72"/>
      <c r="SUI68" s="72"/>
      <c r="SUJ68" s="72"/>
      <c r="SUK68" s="72"/>
      <c r="SUL68" s="72"/>
      <c r="SUM68" s="72"/>
      <c r="SUN68" s="72"/>
      <c r="SUO68" s="72"/>
      <c r="SUP68" s="72"/>
      <c r="SUQ68" s="72"/>
      <c r="SUR68" s="72"/>
      <c r="SUS68" s="72"/>
      <c r="SUT68" s="72"/>
      <c r="SUU68" s="72"/>
      <c r="SUV68" s="72"/>
      <c r="SUW68" s="72"/>
      <c r="SUX68" s="72"/>
      <c r="SUY68" s="72"/>
      <c r="SUZ68" s="72"/>
      <c r="SVA68" s="72"/>
      <c r="SVB68" s="72"/>
      <c r="SVC68" s="72"/>
      <c r="SVD68" s="72"/>
      <c r="SVE68" s="72"/>
      <c r="SVF68" s="72"/>
      <c r="SVG68" s="72"/>
      <c r="SVH68" s="72"/>
      <c r="SVI68" s="72"/>
      <c r="SVJ68" s="72"/>
      <c r="SVK68" s="72"/>
      <c r="SVL68" s="72"/>
      <c r="SVM68" s="72"/>
      <c r="SVN68" s="72"/>
      <c r="SVO68" s="72"/>
      <c r="SVP68" s="72"/>
      <c r="SVQ68" s="72"/>
      <c r="SVR68" s="72"/>
      <c r="SVS68" s="72"/>
      <c r="SVT68" s="72"/>
      <c r="SVU68" s="72"/>
      <c r="SVV68" s="72"/>
      <c r="SVW68" s="72"/>
      <c r="SVX68" s="72"/>
      <c r="SVY68" s="72"/>
      <c r="SVZ68" s="72"/>
      <c r="SWA68" s="72"/>
      <c r="SWB68" s="72"/>
      <c r="SWC68" s="72"/>
      <c r="SWD68" s="72"/>
      <c r="SWE68" s="72"/>
      <c r="SWF68" s="72"/>
      <c r="SWG68" s="72"/>
      <c r="SWH68" s="72"/>
      <c r="SWI68" s="72"/>
      <c r="SWJ68" s="72"/>
      <c r="SWK68" s="72"/>
      <c r="SWL68" s="72"/>
      <c r="SWM68" s="72"/>
      <c r="SWN68" s="72"/>
      <c r="SWO68" s="72"/>
      <c r="SWP68" s="72"/>
      <c r="SWQ68" s="72"/>
      <c r="SWR68" s="72"/>
      <c r="SWS68" s="72"/>
      <c r="SWT68" s="72"/>
      <c r="SWU68" s="72"/>
      <c r="SWV68" s="72"/>
      <c r="SWW68" s="72"/>
      <c r="SWX68" s="72"/>
      <c r="SWY68" s="72"/>
      <c r="SWZ68" s="72"/>
      <c r="SXA68" s="72"/>
      <c r="SXB68" s="72"/>
      <c r="SXC68" s="72"/>
      <c r="SXD68" s="72"/>
      <c r="SXE68" s="72"/>
      <c r="SXF68" s="72"/>
      <c r="SXG68" s="72"/>
      <c r="SXH68" s="72"/>
      <c r="SXI68" s="72"/>
      <c r="SXJ68" s="72"/>
      <c r="SXK68" s="72"/>
      <c r="SXL68" s="72"/>
      <c r="SXM68" s="72"/>
      <c r="SXN68" s="72"/>
      <c r="SXO68" s="72"/>
      <c r="SXP68" s="72"/>
      <c r="SXQ68" s="72"/>
      <c r="SXR68" s="72"/>
      <c r="SXS68" s="72"/>
      <c r="SXT68" s="72"/>
      <c r="SXU68" s="72"/>
      <c r="SXV68" s="72"/>
      <c r="SXW68" s="72"/>
      <c r="SXX68" s="72"/>
      <c r="SXY68" s="72"/>
      <c r="SXZ68" s="72"/>
      <c r="SYA68" s="72"/>
      <c r="SYB68" s="72"/>
      <c r="SYC68" s="72"/>
      <c r="SYD68" s="72"/>
      <c r="SYE68" s="72"/>
      <c r="SYF68" s="72"/>
      <c r="SYG68" s="72"/>
      <c r="SYH68" s="72"/>
      <c r="SYI68" s="72"/>
      <c r="SYJ68" s="72"/>
      <c r="SYK68" s="72"/>
      <c r="SYL68" s="72"/>
      <c r="SYM68" s="72"/>
      <c r="SYN68" s="72"/>
      <c r="SYO68" s="72"/>
      <c r="SYP68" s="72"/>
      <c r="SYQ68" s="72"/>
      <c r="SYR68" s="72"/>
      <c r="SYS68" s="72"/>
      <c r="SYT68" s="72"/>
      <c r="SYU68" s="72"/>
      <c r="SYV68" s="72"/>
      <c r="SYW68" s="72"/>
      <c r="SYX68" s="72"/>
      <c r="SYY68" s="72"/>
      <c r="SYZ68" s="72"/>
      <c r="SZA68" s="72"/>
      <c r="SZB68" s="72"/>
      <c r="SZC68" s="72"/>
      <c r="SZD68" s="72"/>
      <c r="SZE68" s="72"/>
      <c r="SZF68" s="72"/>
      <c r="SZG68" s="72"/>
      <c r="SZH68" s="72"/>
      <c r="SZI68" s="72"/>
      <c r="SZJ68" s="72"/>
      <c r="SZK68" s="72"/>
      <c r="SZL68" s="72"/>
      <c r="SZM68" s="72"/>
      <c r="SZN68" s="72"/>
      <c r="SZO68" s="72"/>
      <c r="SZP68" s="72"/>
      <c r="SZQ68" s="72"/>
      <c r="SZR68" s="72"/>
      <c r="SZS68" s="72"/>
      <c r="SZT68" s="72"/>
      <c r="SZU68" s="72"/>
      <c r="SZV68" s="72"/>
      <c r="SZW68" s="72"/>
      <c r="SZX68" s="72"/>
      <c r="SZY68" s="72"/>
      <c r="SZZ68" s="72"/>
      <c r="TAA68" s="72"/>
      <c r="TAB68" s="72"/>
      <c r="TAC68" s="72"/>
      <c r="TAD68" s="72"/>
      <c r="TAE68" s="72"/>
      <c r="TAF68" s="72"/>
      <c r="TAG68" s="72"/>
      <c r="TAH68" s="72"/>
      <c r="TAI68" s="72"/>
      <c r="TAJ68" s="72"/>
      <c r="TAK68" s="72"/>
      <c r="TAL68" s="72"/>
      <c r="TAM68" s="72"/>
      <c r="TAN68" s="72"/>
      <c r="TAO68" s="72"/>
      <c r="TAP68" s="72"/>
      <c r="TAQ68" s="72"/>
      <c r="TAR68" s="72"/>
      <c r="TAS68" s="72"/>
      <c r="TAT68" s="72"/>
      <c r="TAU68" s="72"/>
      <c r="TAV68" s="72"/>
      <c r="TAW68" s="72"/>
      <c r="TAX68" s="72"/>
      <c r="TAY68" s="72"/>
      <c r="TAZ68" s="72"/>
      <c r="TBA68" s="72"/>
      <c r="TBB68" s="72"/>
      <c r="TBC68" s="72"/>
      <c r="TBD68" s="72"/>
      <c r="TBE68" s="72"/>
      <c r="TBF68" s="72"/>
      <c r="TBG68" s="72"/>
      <c r="TBH68" s="72"/>
      <c r="TBI68" s="72"/>
      <c r="TBJ68" s="72"/>
      <c r="TBK68" s="72"/>
      <c r="TBL68" s="72"/>
      <c r="TBM68" s="72"/>
      <c r="TBN68" s="72"/>
      <c r="TBO68" s="72"/>
      <c r="TBP68" s="72"/>
      <c r="TBQ68" s="72"/>
      <c r="TBR68" s="72"/>
      <c r="TBS68" s="72"/>
      <c r="TBT68" s="72"/>
      <c r="TBU68" s="72"/>
      <c r="TBV68" s="72"/>
      <c r="TBW68" s="72"/>
      <c r="TBX68" s="72"/>
      <c r="TBY68" s="72"/>
      <c r="TBZ68" s="72"/>
      <c r="TCA68" s="72"/>
      <c r="TCB68" s="72"/>
      <c r="TCC68" s="72"/>
      <c r="TCD68" s="72"/>
      <c r="TCE68" s="72"/>
      <c r="TCF68" s="72"/>
      <c r="TCG68" s="72"/>
      <c r="TCH68" s="72"/>
      <c r="TCI68" s="72"/>
      <c r="TCJ68" s="72"/>
      <c r="TCK68" s="72"/>
      <c r="TCL68" s="72"/>
      <c r="TCM68" s="72"/>
      <c r="TCN68" s="72"/>
      <c r="TCO68" s="72"/>
      <c r="TCP68" s="72"/>
      <c r="TCQ68" s="72"/>
      <c r="TCR68" s="72"/>
      <c r="TCS68" s="72"/>
      <c r="TCT68" s="72"/>
      <c r="TCU68" s="72"/>
      <c r="TCV68" s="72"/>
      <c r="TCW68" s="72"/>
      <c r="TCX68" s="72"/>
      <c r="TCY68" s="72"/>
      <c r="TCZ68" s="72"/>
      <c r="TDA68" s="72"/>
      <c r="TDB68" s="72"/>
      <c r="TDC68" s="72"/>
      <c r="TDD68" s="72"/>
      <c r="TDE68" s="72"/>
      <c r="TDF68" s="72"/>
      <c r="TDG68" s="72"/>
      <c r="TDH68" s="72"/>
      <c r="TDI68" s="72"/>
      <c r="TDJ68" s="72"/>
      <c r="TDK68" s="72"/>
      <c r="TDL68" s="72"/>
      <c r="TDM68" s="72"/>
      <c r="TDN68" s="72"/>
      <c r="TDO68" s="72"/>
      <c r="TDP68" s="72"/>
      <c r="TDQ68" s="72"/>
      <c r="TDR68" s="72"/>
      <c r="TDS68" s="72"/>
      <c r="TDT68" s="72"/>
      <c r="TDU68" s="72"/>
      <c r="TDV68" s="72"/>
      <c r="TDW68" s="72"/>
      <c r="TDX68" s="72"/>
      <c r="TDY68" s="72"/>
      <c r="TDZ68" s="72"/>
      <c r="TEA68" s="72"/>
      <c r="TEB68" s="72"/>
      <c r="TEC68" s="72"/>
      <c r="TED68" s="72"/>
      <c r="TEE68" s="72"/>
      <c r="TEF68" s="72"/>
      <c r="TEG68" s="72"/>
      <c r="TEH68" s="72"/>
      <c r="TEI68" s="72"/>
      <c r="TEJ68" s="72"/>
      <c r="TEK68" s="72"/>
      <c r="TEL68" s="72"/>
      <c r="TEM68" s="72"/>
      <c r="TEN68" s="72"/>
      <c r="TEO68" s="72"/>
      <c r="TEP68" s="72"/>
      <c r="TEQ68" s="72"/>
      <c r="TER68" s="72"/>
      <c r="TES68" s="72"/>
      <c r="TET68" s="72"/>
      <c r="TEU68" s="72"/>
      <c r="TEV68" s="72"/>
      <c r="TEW68" s="72"/>
      <c r="TEX68" s="72"/>
      <c r="TEY68" s="72"/>
      <c r="TEZ68" s="72"/>
      <c r="TFA68" s="72"/>
      <c r="TFB68" s="72"/>
      <c r="TFC68" s="72"/>
      <c r="TFD68" s="72"/>
      <c r="TFE68" s="72"/>
      <c r="TFF68" s="72"/>
      <c r="TFG68" s="72"/>
      <c r="TFH68" s="72"/>
      <c r="TFI68" s="72"/>
      <c r="TFJ68" s="72"/>
      <c r="TFK68" s="72"/>
      <c r="TFL68" s="72"/>
      <c r="TFM68" s="72"/>
      <c r="TFN68" s="72"/>
      <c r="TFO68" s="72"/>
      <c r="TFP68" s="72"/>
      <c r="TFQ68" s="72"/>
      <c r="TFR68" s="72"/>
      <c r="TFS68" s="72"/>
      <c r="TFT68" s="72"/>
      <c r="TFU68" s="72"/>
      <c r="TFV68" s="72"/>
      <c r="TFW68" s="72"/>
      <c r="TFX68" s="72"/>
      <c r="TFY68" s="72"/>
      <c r="TFZ68" s="72"/>
      <c r="TGA68" s="72"/>
      <c r="TGB68" s="72"/>
      <c r="TGC68" s="72"/>
      <c r="TGD68" s="72"/>
      <c r="TGE68" s="72"/>
      <c r="TGF68" s="72"/>
      <c r="TGG68" s="72"/>
      <c r="TGH68" s="72"/>
      <c r="TGI68" s="72"/>
      <c r="TGJ68" s="72"/>
      <c r="TGK68" s="72"/>
      <c r="TGL68" s="72"/>
      <c r="TGM68" s="72"/>
      <c r="TGN68" s="72"/>
      <c r="TGO68" s="72"/>
      <c r="TGP68" s="72"/>
      <c r="TGQ68" s="72"/>
      <c r="TGR68" s="72"/>
      <c r="TGS68" s="72"/>
      <c r="TGT68" s="72"/>
      <c r="TGU68" s="72"/>
      <c r="TGV68" s="72"/>
      <c r="TGW68" s="72"/>
      <c r="TGX68" s="72"/>
      <c r="TGY68" s="72"/>
      <c r="TGZ68" s="72"/>
      <c r="THA68" s="72"/>
      <c r="THB68" s="72"/>
      <c r="THC68" s="72"/>
      <c r="THD68" s="72"/>
      <c r="THE68" s="72"/>
      <c r="THF68" s="72"/>
      <c r="THG68" s="72"/>
      <c r="THH68" s="72"/>
      <c r="THI68" s="72"/>
      <c r="THJ68" s="72"/>
      <c r="THK68" s="72"/>
      <c r="THL68" s="72"/>
      <c r="THM68" s="72"/>
      <c r="THN68" s="72"/>
      <c r="THO68" s="72"/>
      <c r="THP68" s="72"/>
      <c r="THQ68" s="72"/>
      <c r="THR68" s="72"/>
      <c r="THS68" s="72"/>
      <c r="THT68" s="72"/>
      <c r="THU68" s="72"/>
      <c r="THV68" s="72"/>
      <c r="THW68" s="72"/>
      <c r="THX68" s="72"/>
      <c r="THY68" s="72"/>
      <c r="THZ68" s="72"/>
      <c r="TIA68" s="72"/>
      <c r="TIB68" s="72"/>
      <c r="TIC68" s="72"/>
      <c r="TID68" s="72"/>
      <c r="TIE68" s="72"/>
      <c r="TIF68" s="72"/>
      <c r="TIG68" s="72"/>
      <c r="TIH68" s="72"/>
      <c r="TII68" s="72"/>
      <c r="TIJ68" s="72"/>
      <c r="TIK68" s="72"/>
      <c r="TIL68" s="72"/>
      <c r="TIM68" s="72"/>
      <c r="TIN68" s="72"/>
      <c r="TIO68" s="72"/>
      <c r="TIP68" s="72"/>
      <c r="TIQ68" s="72"/>
      <c r="TIR68" s="72"/>
      <c r="TIS68" s="72"/>
      <c r="TIT68" s="72"/>
      <c r="TIU68" s="72"/>
      <c r="TIV68" s="72"/>
      <c r="TIW68" s="72"/>
      <c r="TIX68" s="72"/>
      <c r="TIY68" s="72"/>
      <c r="TIZ68" s="72"/>
      <c r="TJA68" s="72"/>
      <c r="TJB68" s="72"/>
      <c r="TJC68" s="72"/>
      <c r="TJD68" s="72"/>
      <c r="TJE68" s="72"/>
      <c r="TJF68" s="72"/>
      <c r="TJG68" s="72"/>
      <c r="TJH68" s="72"/>
      <c r="TJI68" s="72"/>
      <c r="TJJ68" s="72"/>
      <c r="TJK68" s="72"/>
      <c r="TJL68" s="72"/>
      <c r="TJM68" s="72"/>
      <c r="TJN68" s="72"/>
      <c r="TJO68" s="72"/>
      <c r="TJP68" s="72"/>
      <c r="TJQ68" s="72"/>
      <c r="TJR68" s="72"/>
      <c r="TJS68" s="72"/>
      <c r="TJT68" s="72"/>
      <c r="TJU68" s="72"/>
      <c r="TJV68" s="72"/>
      <c r="TJW68" s="72"/>
      <c r="TJX68" s="72"/>
      <c r="TJY68" s="72"/>
      <c r="TJZ68" s="72"/>
      <c r="TKA68" s="72"/>
      <c r="TKB68" s="72"/>
      <c r="TKC68" s="72"/>
      <c r="TKD68" s="72"/>
      <c r="TKE68" s="72"/>
      <c r="TKF68" s="72"/>
      <c r="TKG68" s="72"/>
      <c r="TKH68" s="72"/>
      <c r="TKI68" s="72"/>
      <c r="TKJ68" s="72"/>
      <c r="TKK68" s="72"/>
      <c r="TKL68" s="72"/>
      <c r="TKM68" s="72"/>
      <c r="TKN68" s="72"/>
      <c r="TKO68" s="72"/>
      <c r="TKP68" s="72"/>
      <c r="TKQ68" s="72"/>
      <c r="TKR68" s="72"/>
      <c r="TKS68" s="72"/>
      <c r="TKT68" s="72"/>
      <c r="TKU68" s="72"/>
      <c r="TKV68" s="72"/>
      <c r="TKW68" s="72"/>
      <c r="TKX68" s="72"/>
      <c r="TKY68" s="72"/>
      <c r="TKZ68" s="72"/>
      <c r="TLA68" s="72"/>
      <c r="TLB68" s="72"/>
      <c r="TLC68" s="72"/>
      <c r="TLD68" s="72"/>
      <c r="TLE68" s="72"/>
      <c r="TLF68" s="72"/>
      <c r="TLG68" s="72"/>
      <c r="TLH68" s="72"/>
      <c r="TLI68" s="72"/>
      <c r="TLJ68" s="72"/>
      <c r="TLK68" s="72"/>
      <c r="TLL68" s="72"/>
      <c r="TLM68" s="72"/>
      <c r="TLN68" s="72"/>
      <c r="TLO68" s="72"/>
      <c r="TLP68" s="72"/>
      <c r="TLQ68" s="72"/>
      <c r="TLR68" s="72"/>
      <c r="TLS68" s="72"/>
      <c r="TLT68" s="72"/>
      <c r="TLU68" s="72"/>
      <c r="TLV68" s="72"/>
      <c r="TLW68" s="72"/>
      <c r="TLX68" s="72"/>
      <c r="TLY68" s="72"/>
      <c r="TLZ68" s="72"/>
      <c r="TMA68" s="72"/>
      <c r="TMB68" s="72"/>
      <c r="TMC68" s="72"/>
      <c r="TMD68" s="72"/>
      <c r="TME68" s="72"/>
      <c r="TMF68" s="72"/>
      <c r="TMG68" s="72"/>
      <c r="TMH68" s="72"/>
      <c r="TMI68" s="72"/>
      <c r="TMJ68" s="72"/>
      <c r="TMK68" s="72"/>
      <c r="TML68" s="72"/>
      <c r="TMM68" s="72"/>
      <c r="TMN68" s="72"/>
      <c r="TMO68" s="72"/>
      <c r="TMP68" s="72"/>
      <c r="TMQ68" s="72"/>
      <c r="TMR68" s="72"/>
      <c r="TMS68" s="72"/>
      <c r="TMT68" s="72"/>
      <c r="TMU68" s="72"/>
      <c r="TMV68" s="72"/>
      <c r="TMW68" s="72"/>
      <c r="TMX68" s="72"/>
      <c r="TMY68" s="72"/>
      <c r="TMZ68" s="72"/>
      <c r="TNA68" s="72"/>
      <c r="TNB68" s="72"/>
      <c r="TNC68" s="72"/>
      <c r="TND68" s="72"/>
      <c r="TNE68" s="72"/>
      <c r="TNF68" s="72"/>
      <c r="TNG68" s="72"/>
      <c r="TNH68" s="72"/>
      <c r="TNI68" s="72"/>
      <c r="TNJ68" s="72"/>
      <c r="TNK68" s="72"/>
      <c r="TNL68" s="72"/>
      <c r="TNM68" s="72"/>
      <c r="TNN68" s="72"/>
      <c r="TNO68" s="72"/>
      <c r="TNP68" s="72"/>
      <c r="TNQ68" s="72"/>
      <c r="TNR68" s="72"/>
      <c r="TNS68" s="72"/>
      <c r="TNT68" s="72"/>
      <c r="TNU68" s="72"/>
      <c r="TNV68" s="72"/>
      <c r="TNW68" s="72"/>
      <c r="TNX68" s="72"/>
      <c r="TNY68" s="72"/>
      <c r="TNZ68" s="72"/>
      <c r="TOA68" s="72"/>
      <c r="TOB68" s="72"/>
      <c r="TOC68" s="72"/>
      <c r="TOD68" s="72"/>
      <c r="TOE68" s="72"/>
      <c r="TOF68" s="72"/>
      <c r="TOG68" s="72"/>
      <c r="TOH68" s="72"/>
      <c r="TOI68" s="72"/>
      <c r="TOJ68" s="72"/>
      <c r="TOK68" s="72"/>
      <c r="TOL68" s="72"/>
      <c r="TOM68" s="72"/>
      <c r="TON68" s="72"/>
      <c r="TOO68" s="72"/>
      <c r="TOP68" s="72"/>
      <c r="TOQ68" s="72"/>
      <c r="TOR68" s="72"/>
      <c r="TOS68" s="72"/>
      <c r="TOT68" s="72"/>
      <c r="TOU68" s="72"/>
      <c r="TOV68" s="72"/>
      <c r="TOW68" s="72"/>
      <c r="TOX68" s="72"/>
      <c r="TOY68" s="72"/>
      <c r="TOZ68" s="72"/>
      <c r="TPA68" s="72"/>
      <c r="TPB68" s="72"/>
      <c r="TPC68" s="72"/>
      <c r="TPD68" s="72"/>
      <c r="TPE68" s="72"/>
      <c r="TPF68" s="72"/>
      <c r="TPG68" s="72"/>
      <c r="TPH68" s="72"/>
      <c r="TPI68" s="72"/>
      <c r="TPJ68" s="72"/>
      <c r="TPK68" s="72"/>
      <c r="TPL68" s="72"/>
      <c r="TPM68" s="72"/>
      <c r="TPN68" s="72"/>
      <c r="TPO68" s="72"/>
      <c r="TPP68" s="72"/>
      <c r="TPQ68" s="72"/>
      <c r="TPR68" s="72"/>
      <c r="TPS68" s="72"/>
      <c r="TPT68" s="72"/>
      <c r="TPU68" s="72"/>
      <c r="TPV68" s="72"/>
      <c r="TPW68" s="72"/>
      <c r="TPX68" s="72"/>
      <c r="TPY68" s="72"/>
      <c r="TPZ68" s="72"/>
      <c r="TQA68" s="72"/>
      <c r="TQB68" s="72"/>
      <c r="TQC68" s="72"/>
      <c r="TQD68" s="72"/>
      <c r="TQE68" s="72"/>
      <c r="TQF68" s="72"/>
      <c r="TQG68" s="72"/>
      <c r="TQH68" s="72"/>
      <c r="TQI68" s="72"/>
      <c r="TQJ68" s="72"/>
      <c r="TQK68" s="72"/>
      <c r="TQL68" s="72"/>
      <c r="TQM68" s="72"/>
      <c r="TQN68" s="72"/>
      <c r="TQO68" s="72"/>
      <c r="TQP68" s="72"/>
      <c r="TQQ68" s="72"/>
      <c r="TQR68" s="72"/>
      <c r="TQS68" s="72"/>
      <c r="TQT68" s="72"/>
      <c r="TQU68" s="72"/>
      <c r="TQV68" s="72"/>
      <c r="TQW68" s="72"/>
      <c r="TQX68" s="72"/>
      <c r="TQY68" s="72"/>
      <c r="TQZ68" s="72"/>
      <c r="TRA68" s="72"/>
      <c r="TRB68" s="72"/>
      <c r="TRC68" s="72"/>
      <c r="TRD68" s="72"/>
      <c r="TRE68" s="72"/>
      <c r="TRF68" s="72"/>
      <c r="TRG68" s="72"/>
      <c r="TRH68" s="72"/>
      <c r="TRI68" s="72"/>
      <c r="TRJ68" s="72"/>
      <c r="TRK68" s="72"/>
      <c r="TRL68" s="72"/>
      <c r="TRM68" s="72"/>
      <c r="TRN68" s="72"/>
      <c r="TRO68" s="72"/>
      <c r="TRP68" s="72"/>
      <c r="TRQ68" s="72"/>
      <c r="TRR68" s="72"/>
      <c r="TRS68" s="72"/>
      <c r="TRT68" s="72"/>
      <c r="TRU68" s="72"/>
      <c r="TRV68" s="72"/>
      <c r="TRW68" s="72"/>
      <c r="TRX68" s="72"/>
      <c r="TRY68" s="72"/>
      <c r="TRZ68" s="72"/>
      <c r="TSA68" s="72"/>
      <c r="TSB68" s="72"/>
      <c r="TSC68" s="72"/>
      <c r="TSD68" s="72"/>
      <c r="TSE68" s="72"/>
      <c r="TSF68" s="72"/>
      <c r="TSG68" s="72"/>
      <c r="TSH68" s="72"/>
      <c r="TSI68" s="72"/>
      <c r="TSJ68" s="72"/>
      <c r="TSK68" s="72"/>
      <c r="TSL68" s="72"/>
      <c r="TSM68" s="72"/>
      <c r="TSN68" s="72"/>
      <c r="TSO68" s="72"/>
      <c r="TSP68" s="72"/>
      <c r="TSQ68" s="72"/>
      <c r="TSR68" s="72"/>
      <c r="TSS68" s="72"/>
      <c r="TST68" s="72"/>
      <c r="TSU68" s="72"/>
      <c r="TSV68" s="72"/>
      <c r="TSW68" s="72"/>
      <c r="TSX68" s="72"/>
      <c r="TSY68" s="72"/>
      <c r="TSZ68" s="72"/>
      <c r="TTA68" s="72"/>
      <c r="TTB68" s="72"/>
      <c r="TTC68" s="72"/>
      <c r="TTD68" s="72"/>
      <c r="TTE68" s="72"/>
      <c r="TTF68" s="72"/>
      <c r="TTG68" s="72"/>
      <c r="TTH68" s="72"/>
      <c r="TTI68" s="72"/>
      <c r="TTJ68" s="72"/>
      <c r="TTK68" s="72"/>
      <c r="TTL68" s="72"/>
      <c r="TTM68" s="72"/>
      <c r="TTN68" s="72"/>
      <c r="TTO68" s="72"/>
      <c r="TTP68" s="72"/>
      <c r="TTQ68" s="72"/>
      <c r="TTR68" s="72"/>
      <c r="TTS68" s="72"/>
      <c r="TTT68" s="72"/>
      <c r="TTU68" s="72"/>
      <c r="TTV68" s="72"/>
      <c r="TTW68" s="72"/>
      <c r="TTX68" s="72"/>
      <c r="TTY68" s="72"/>
      <c r="TTZ68" s="72"/>
      <c r="TUA68" s="72"/>
      <c r="TUB68" s="72"/>
      <c r="TUC68" s="72"/>
      <c r="TUD68" s="72"/>
      <c r="TUE68" s="72"/>
      <c r="TUF68" s="72"/>
      <c r="TUG68" s="72"/>
      <c r="TUH68" s="72"/>
      <c r="TUI68" s="72"/>
      <c r="TUJ68" s="72"/>
      <c r="TUK68" s="72"/>
      <c r="TUL68" s="72"/>
      <c r="TUM68" s="72"/>
      <c r="TUN68" s="72"/>
      <c r="TUO68" s="72"/>
      <c r="TUP68" s="72"/>
      <c r="TUQ68" s="72"/>
      <c r="TUR68" s="72"/>
      <c r="TUS68" s="72"/>
      <c r="TUT68" s="72"/>
      <c r="TUU68" s="72"/>
      <c r="TUV68" s="72"/>
      <c r="TUW68" s="72"/>
      <c r="TUX68" s="72"/>
      <c r="TUY68" s="72"/>
      <c r="TUZ68" s="72"/>
      <c r="TVA68" s="72"/>
      <c r="TVB68" s="72"/>
      <c r="TVC68" s="72"/>
      <c r="TVD68" s="72"/>
      <c r="TVE68" s="72"/>
      <c r="TVF68" s="72"/>
      <c r="TVG68" s="72"/>
      <c r="TVH68" s="72"/>
      <c r="TVI68" s="72"/>
      <c r="TVJ68" s="72"/>
      <c r="TVK68" s="72"/>
      <c r="TVL68" s="72"/>
      <c r="TVM68" s="72"/>
      <c r="TVN68" s="72"/>
      <c r="TVO68" s="72"/>
      <c r="TVP68" s="72"/>
      <c r="TVQ68" s="72"/>
      <c r="TVR68" s="72"/>
      <c r="TVS68" s="72"/>
      <c r="TVT68" s="72"/>
      <c r="TVU68" s="72"/>
      <c r="TVV68" s="72"/>
      <c r="TVW68" s="72"/>
      <c r="TVX68" s="72"/>
      <c r="TVY68" s="72"/>
      <c r="TVZ68" s="72"/>
      <c r="TWA68" s="72"/>
      <c r="TWB68" s="72"/>
      <c r="TWC68" s="72"/>
      <c r="TWD68" s="72"/>
      <c r="TWE68" s="72"/>
      <c r="TWF68" s="72"/>
      <c r="TWG68" s="72"/>
      <c r="TWH68" s="72"/>
      <c r="TWI68" s="72"/>
      <c r="TWJ68" s="72"/>
      <c r="TWK68" s="72"/>
      <c r="TWL68" s="72"/>
      <c r="TWM68" s="72"/>
      <c r="TWN68" s="72"/>
      <c r="TWO68" s="72"/>
      <c r="TWP68" s="72"/>
      <c r="TWQ68" s="72"/>
      <c r="TWR68" s="72"/>
      <c r="TWS68" s="72"/>
      <c r="TWT68" s="72"/>
      <c r="TWU68" s="72"/>
      <c r="TWV68" s="72"/>
      <c r="TWW68" s="72"/>
      <c r="TWX68" s="72"/>
      <c r="TWY68" s="72"/>
      <c r="TWZ68" s="72"/>
      <c r="TXA68" s="72"/>
      <c r="TXB68" s="72"/>
      <c r="TXC68" s="72"/>
      <c r="TXD68" s="72"/>
      <c r="TXE68" s="72"/>
      <c r="TXF68" s="72"/>
      <c r="TXG68" s="72"/>
      <c r="TXH68" s="72"/>
      <c r="TXI68" s="72"/>
      <c r="TXJ68" s="72"/>
      <c r="TXK68" s="72"/>
      <c r="TXL68" s="72"/>
      <c r="TXM68" s="72"/>
      <c r="TXN68" s="72"/>
      <c r="TXO68" s="72"/>
      <c r="TXP68" s="72"/>
      <c r="TXQ68" s="72"/>
      <c r="TXR68" s="72"/>
      <c r="TXS68" s="72"/>
      <c r="TXT68" s="72"/>
      <c r="TXU68" s="72"/>
      <c r="TXV68" s="72"/>
      <c r="TXW68" s="72"/>
      <c r="TXX68" s="72"/>
      <c r="TXY68" s="72"/>
      <c r="TXZ68" s="72"/>
      <c r="TYA68" s="72"/>
      <c r="TYB68" s="72"/>
      <c r="TYC68" s="72"/>
      <c r="TYD68" s="72"/>
      <c r="TYE68" s="72"/>
      <c r="TYF68" s="72"/>
      <c r="TYG68" s="72"/>
      <c r="TYH68" s="72"/>
      <c r="TYI68" s="72"/>
      <c r="TYJ68" s="72"/>
      <c r="TYK68" s="72"/>
      <c r="TYL68" s="72"/>
      <c r="TYM68" s="72"/>
      <c r="TYN68" s="72"/>
      <c r="TYO68" s="72"/>
      <c r="TYP68" s="72"/>
      <c r="TYQ68" s="72"/>
      <c r="TYR68" s="72"/>
      <c r="TYS68" s="72"/>
      <c r="TYT68" s="72"/>
      <c r="TYU68" s="72"/>
      <c r="TYV68" s="72"/>
      <c r="TYW68" s="72"/>
      <c r="TYX68" s="72"/>
      <c r="TYY68" s="72"/>
      <c r="TYZ68" s="72"/>
      <c r="TZA68" s="72"/>
      <c r="TZB68" s="72"/>
      <c r="TZC68" s="72"/>
      <c r="TZD68" s="72"/>
      <c r="TZE68" s="72"/>
      <c r="TZF68" s="72"/>
      <c r="TZG68" s="72"/>
      <c r="TZH68" s="72"/>
      <c r="TZI68" s="72"/>
      <c r="TZJ68" s="72"/>
      <c r="TZK68" s="72"/>
      <c r="TZL68" s="72"/>
      <c r="TZM68" s="72"/>
      <c r="TZN68" s="72"/>
      <c r="TZO68" s="72"/>
      <c r="TZP68" s="72"/>
      <c r="TZQ68" s="72"/>
      <c r="TZR68" s="72"/>
      <c r="TZS68" s="72"/>
      <c r="TZT68" s="72"/>
      <c r="TZU68" s="72"/>
      <c r="TZV68" s="72"/>
      <c r="TZW68" s="72"/>
      <c r="TZX68" s="72"/>
      <c r="TZY68" s="72"/>
      <c r="TZZ68" s="72"/>
      <c r="UAA68" s="72"/>
      <c r="UAB68" s="72"/>
      <c r="UAC68" s="72"/>
      <c r="UAD68" s="72"/>
      <c r="UAE68" s="72"/>
      <c r="UAF68" s="72"/>
      <c r="UAG68" s="72"/>
      <c r="UAH68" s="72"/>
      <c r="UAI68" s="72"/>
      <c r="UAJ68" s="72"/>
      <c r="UAK68" s="72"/>
      <c r="UAL68" s="72"/>
      <c r="UAM68" s="72"/>
      <c r="UAN68" s="72"/>
      <c r="UAO68" s="72"/>
      <c r="UAP68" s="72"/>
      <c r="UAQ68" s="72"/>
      <c r="UAR68" s="72"/>
      <c r="UAS68" s="72"/>
      <c r="UAT68" s="72"/>
      <c r="UAU68" s="72"/>
      <c r="UAV68" s="72"/>
      <c r="UAW68" s="72"/>
      <c r="UAX68" s="72"/>
      <c r="UAY68" s="72"/>
      <c r="UAZ68" s="72"/>
      <c r="UBA68" s="72"/>
      <c r="UBB68" s="72"/>
      <c r="UBC68" s="72"/>
      <c r="UBD68" s="72"/>
      <c r="UBE68" s="72"/>
      <c r="UBF68" s="72"/>
      <c r="UBG68" s="72"/>
      <c r="UBH68" s="72"/>
      <c r="UBI68" s="72"/>
      <c r="UBJ68" s="72"/>
      <c r="UBK68" s="72"/>
      <c r="UBL68" s="72"/>
      <c r="UBM68" s="72"/>
      <c r="UBN68" s="72"/>
      <c r="UBO68" s="72"/>
      <c r="UBP68" s="72"/>
      <c r="UBQ68" s="72"/>
      <c r="UBR68" s="72"/>
      <c r="UBS68" s="72"/>
      <c r="UBT68" s="72"/>
      <c r="UBU68" s="72"/>
      <c r="UBV68" s="72"/>
      <c r="UBW68" s="72"/>
      <c r="UBX68" s="72"/>
      <c r="UBY68" s="72"/>
      <c r="UBZ68" s="72"/>
      <c r="UCA68" s="72"/>
      <c r="UCB68" s="72"/>
      <c r="UCC68" s="72"/>
      <c r="UCD68" s="72"/>
      <c r="UCE68" s="72"/>
      <c r="UCF68" s="72"/>
      <c r="UCG68" s="72"/>
      <c r="UCH68" s="72"/>
      <c r="UCI68" s="72"/>
      <c r="UCJ68" s="72"/>
      <c r="UCK68" s="72"/>
      <c r="UCL68" s="72"/>
      <c r="UCM68" s="72"/>
      <c r="UCN68" s="72"/>
      <c r="UCO68" s="72"/>
      <c r="UCP68" s="72"/>
      <c r="UCQ68" s="72"/>
      <c r="UCR68" s="72"/>
      <c r="UCS68" s="72"/>
      <c r="UCT68" s="72"/>
      <c r="UCU68" s="72"/>
      <c r="UCV68" s="72"/>
      <c r="UCW68" s="72"/>
      <c r="UCX68" s="72"/>
      <c r="UCY68" s="72"/>
      <c r="UCZ68" s="72"/>
      <c r="UDA68" s="72"/>
      <c r="UDB68" s="72"/>
      <c r="UDC68" s="72"/>
      <c r="UDD68" s="72"/>
      <c r="UDE68" s="72"/>
      <c r="UDF68" s="72"/>
      <c r="UDG68" s="72"/>
      <c r="UDH68" s="72"/>
      <c r="UDI68" s="72"/>
      <c r="UDJ68" s="72"/>
      <c r="UDK68" s="72"/>
      <c r="UDL68" s="72"/>
      <c r="UDM68" s="72"/>
      <c r="UDN68" s="72"/>
      <c r="UDO68" s="72"/>
      <c r="UDP68" s="72"/>
      <c r="UDQ68" s="72"/>
      <c r="UDR68" s="72"/>
      <c r="UDS68" s="72"/>
      <c r="UDT68" s="72"/>
      <c r="UDU68" s="72"/>
      <c r="UDV68" s="72"/>
      <c r="UDW68" s="72"/>
      <c r="UDX68" s="72"/>
      <c r="UDY68" s="72"/>
      <c r="UDZ68" s="72"/>
      <c r="UEA68" s="72"/>
      <c r="UEB68" s="72"/>
      <c r="UEC68" s="72"/>
      <c r="UED68" s="72"/>
      <c r="UEE68" s="72"/>
      <c r="UEF68" s="72"/>
      <c r="UEG68" s="72"/>
      <c r="UEH68" s="72"/>
      <c r="UEI68" s="72"/>
      <c r="UEJ68" s="72"/>
      <c r="UEK68" s="72"/>
      <c r="UEL68" s="72"/>
      <c r="UEM68" s="72"/>
      <c r="UEN68" s="72"/>
      <c r="UEO68" s="72"/>
      <c r="UEP68" s="72"/>
      <c r="UEQ68" s="72"/>
      <c r="UER68" s="72"/>
      <c r="UES68" s="72"/>
      <c r="UET68" s="72"/>
      <c r="UEU68" s="72"/>
      <c r="UEV68" s="72"/>
      <c r="UEW68" s="72"/>
      <c r="UEX68" s="72"/>
      <c r="UEY68" s="72"/>
      <c r="UEZ68" s="72"/>
      <c r="UFA68" s="72"/>
      <c r="UFB68" s="72"/>
      <c r="UFC68" s="72"/>
      <c r="UFD68" s="72"/>
      <c r="UFE68" s="72"/>
      <c r="UFF68" s="72"/>
      <c r="UFG68" s="72"/>
      <c r="UFH68" s="72"/>
      <c r="UFI68" s="72"/>
      <c r="UFJ68" s="72"/>
      <c r="UFK68" s="72"/>
      <c r="UFL68" s="72"/>
      <c r="UFM68" s="72"/>
      <c r="UFN68" s="72"/>
      <c r="UFO68" s="72"/>
      <c r="UFP68" s="72"/>
      <c r="UFQ68" s="72"/>
      <c r="UFR68" s="72"/>
      <c r="UFS68" s="72"/>
      <c r="UFT68" s="72"/>
      <c r="UFU68" s="72"/>
      <c r="UFV68" s="72"/>
      <c r="UFW68" s="72"/>
      <c r="UFX68" s="72"/>
      <c r="UFY68" s="72"/>
      <c r="UFZ68" s="72"/>
      <c r="UGA68" s="72"/>
      <c r="UGB68" s="72"/>
      <c r="UGC68" s="72"/>
      <c r="UGD68" s="72"/>
      <c r="UGE68" s="72"/>
      <c r="UGF68" s="72"/>
      <c r="UGG68" s="72"/>
      <c r="UGH68" s="72"/>
      <c r="UGI68" s="72"/>
      <c r="UGJ68" s="72"/>
      <c r="UGK68" s="72"/>
      <c r="UGL68" s="72"/>
      <c r="UGM68" s="72"/>
      <c r="UGN68" s="72"/>
      <c r="UGO68" s="72"/>
      <c r="UGP68" s="72"/>
      <c r="UGQ68" s="72"/>
      <c r="UGR68" s="72"/>
      <c r="UGS68" s="72"/>
      <c r="UGT68" s="72"/>
      <c r="UGU68" s="72"/>
      <c r="UGV68" s="72"/>
      <c r="UGW68" s="72"/>
      <c r="UGX68" s="72"/>
      <c r="UGY68" s="72"/>
      <c r="UGZ68" s="72"/>
      <c r="UHA68" s="72"/>
      <c r="UHB68" s="72"/>
      <c r="UHC68" s="72"/>
      <c r="UHD68" s="72"/>
      <c r="UHE68" s="72"/>
      <c r="UHF68" s="72"/>
      <c r="UHG68" s="72"/>
      <c r="UHH68" s="72"/>
      <c r="UHI68" s="72"/>
      <c r="UHJ68" s="72"/>
      <c r="UHK68" s="72"/>
      <c r="UHL68" s="72"/>
      <c r="UHM68" s="72"/>
      <c r="UHN68" s="72"/>
      <c r="UHO68" s="72"/>
      <c r="UHP68" s="72"/>
      <c r="UHQ68" s="72"/>
      <c r="UHR68" s="72"/>
      <c r="UHS68" s="72"/>
      <c r="UHT68" s="72"/>
      <c r="UHU68" s="72"/>
      <c r="UHV68" s="72"/>
      <c r="UHW68" s="72"/>
      <c r="UHX68" s="72"/>
      <c r="UHY68" s="72"/>
      <c r="UHZ68" s="72"/>
      <c r="UIA68" s="72"/>
      <c r="UIB68" s="72"/>
      <c r="UIC68" s="72"/>
      <c r="UID68" s="72"/>
      <c r="UIE68" s="72"/>
      <c r="UIF68" s="72"/>
      <c r="UIG68" s="72"/>
      <c r="UIH68" s="72"/>
      <c r="UII68" s="72"/>
      <c r="UIJ68" s="72"/>
      <c r="UIK68" s="72"/>
      <c r="UIL68" s="72"/>
      <c r="UIM68" s="72"/>
      <c r="UIN68" s="72"/>
      <c r="UIO68" s="72"/>
      <c r="UIP68" s="72"/>
      <c r="UIQ68" s="72"/>
      <c r="UIR68" s="72"/>
      <c r="UIS68" s="72"/>
      <c r="UIT68" s="72"/>
      <c r="UIU68" s="72"/>
      <c r="UIV68" s="72"/>
      <c r="UIW68" s="72"/>
      <c r="UIX68" s="72"/>
      <c r="UIY68" s="72"/>
      <c r="UIZ68" s="72"/>
      <c r="UJA68" s="72"/>
      <c r="UJB68" s="72"/>
      <c r="UJC68" s="72"/>
      <c r="UJD68" s="72"/>
      <c r="UJE68" s="72"/>
      <c r="UJF68" s="72"/>
      <c r="UJG68" s="72"/>
      <c r="UJH68" s="72"/>
      <c r="UJI68" s="72"/>
      <c r="UJJ68" s="72"/>
      <c r="UJK68" s="72"/>
      <c r="UJL68" s="72"/>
      <c r="UJM68" s="72"/>
      <c r="UJN68" s="72"/>
      <c r="UJO68" s="72"/>
      <c r="UJP68" s="72"/>
      <c r="UJQ68" s="72"/>
      <c r="UJR68" s="72"/>
      <c r="UJS68" s="72"/>
      <c r="UJT68" s="72"/>
      <c r="UJU68" s="72"/>
      <c r="UJV68" s="72"/>
      <c r="UJW68" s="72"/>
      <c r="UJX68" s="72"/>
      <c r="UJY68" s="72"/>
      <c r="UJZ68" s="72"/>
      <c r="UKA68" s="72"/>
      <c r="UKB68" s="72"/>
      <c r="UKC68" s="72"/>
      <c r="UKD68" s="72"/>
      <c r="UKE68" s="72"/>
      <c r="UKF68" s="72"/>
      <c r="UKG68" s="72"/>
      <c r="UKH68" s="72"/>
      <c r="UKI68" s="72"/>
      <c r="UKJ68" s="72"/>
      <c r="UKK68" s="72"/>
      <c r="UKL68" s="72"/>
      <c r="UKM68" s="72"/>
      <c r="UKN68" s="72"/>
      <c r="UKO68" s="72"/>
      <c r="UKP68" s="72"/>
      <c r="UKQ68" s="72"/>
      <c r="UKR68" s="72"/>
      <c r="UKS68" s="72"/>
      <c r="UKT68" s="72"/>
      <c r="UKU68" s="72"/>
      <c r="UKV68" s="72"/>
      <c r="UKW68" s="72"/>
      <c r="UKX68" s="72"/>
      <c r="UKY68" s="72"/>
      <c r="UKZ68" s="72"/>
      <c r="ULA68" s="72"/>
      <c r="ULB68" s="72"/>
      <c r="ULC68" s="72"/>
      <c r="ULD68" s="72"/>
      <c r="ULE68" s="72"/>
      <c r="ULF68" s="72"/>
      <c r="ULG68" s="72"/>
      <c r="ULH68" s="72"/>
      <c r="ULI68" s="72"/>
      <c r="ULJ68" s="72"/>
      <c r="ULK68" s="72"/>
      <c r="ULL68" s="72"/>
      <c r="ULM68" s="72"/>
      <c r="ULN68" s="72"/>
      <c r="ULO68" s="72"/>
      <c r="ULP68" s="72"/>
      <c r="ULQ68" s="72"/>
      <c r="ULR68" s="72"/>
      <c r="ULS68" s="72"/>
      <c r="ULT68" s="72"/>
      <c r="ULU68" s="72"/>
      <c r="ULV68" s="72"/>
      <c r="ULW68" s="72"/>
      <c r="ULX68" s="72"/>
      <c r="ULY68" s="72"/>
      <c r="ULZ68" s="72"/>
      <c r="UMA68" s="72"/>
      <c r="UMB68" s="72"/>
      <c r="UMC68" s="72"/>
      <c r="UMD68" s="72"/>
      <c r="UME68" s="72"/>
      <c r="UMF68" s="72"/>
      <c r="UMG68" s="72"/>
      <c r="UMH68" s="72"/>
      <c r="UMI68" s="72"/>
      <c r="UMJ68" s="72"/>
      <c r="UMK68" s="72"/>
      <c r="UML68" s="72"/>
      <c r="UMM68" s="72"/>
      <c r="UMN68" s="72"/>
      <c r="UMO68" s="72"/>
      <c r="UMP68" s="72"/>
      <c r="UMQ68" s="72"/>
      <c r="UMR68" s="72"/>
      <c r="UMS68" s="72"/>
      <c r="UMT68" s="72"/>
      <c r="UMU68" s="72"/>
      <c r="UMV68" s="72"/>
      <c r="UMW68" s="72"/>
      <c r="UMX68" s="72"/>
      <c r="UMY68" s="72"/>
      <c r="UMZ68" s="72"/>
      <c r="UNA68" s="72"/>
      <c r="UNB68" s="72"/>
      <c r="UNC68" s="72"/>
      <c r="UND68" s="72"/>
      <c r="UNE68" s="72"/>
      <c r="UNF68" s="72"/>
      <c r="UNG68" s="72"/>
      <c r="UNH68" s="72"/>
      <c r="UNI68" s="72"/>
      <c r="UNJ68" s="72"/>
      <c r="UNK68" s="72"/>
      <c r="UNL68" s="72"/>
      <c r="UNM68" s="72"/>
      <c r="UNN68" s="72"/>
      <c r="UNO68" s="72"/>
      <c r="UNP68" s="72"/>
      <c r="UNQ68" s="72"/>
      <c r="UNR68" s="72"/>
      <c r="UNS68" s="72"/>
      <c r="UNT68" s="72"/>
      <c r="UNU68" s="72"/>
      <c r="UNV68" s="72"/>
      <c r="UNW68" s="72"/>
      <c r="UNX68" s="72"/>
      <c r="UNY68" s="72"/>
      <c r="UNZ68" s="72"/>
      <c r="UOA68" s="72"/>
      <c r="UOB68" s="72"/>
      <c r="UOC68" s="72"/>
      <c r="UOD68" s="72"/>
      <c r="UOE68" s="72"/>
      <c r="UOF68" s="72"/>
      <c r="UOG68" s="72"/>
      <c r="UOH68" s="72"/>
      <c r="UOI68" s="72"/>
      <c r="UOJ68" s="72"/>
      <c r="UOK68" s="72"/>
      <c r="UOL68" s="72"/>
      <c r="UOM68" s="72"/>
      <c r="UON68" s="72"/>
      <c r="UOO68" s="72"/>
      <c r="UOP68" s="72"/>
      <c r="UOQ68" s="72"/>
      <c r="UOR68" s="72"/>
      <c r="UOS68" s="72"/>
      <c r="UOT68" s="72"/>
      <c r="UOU68" s="72"/>
      <c r="UOV68" s="72"/>
      <c r="UOW68" s="72"/>
      <c r="UOX68" s="72"/>
      <c r="UOY68" s="72"/>
      <c r="UOZ68" s="72"/>
      <c r="UPA68" s="72"/>
      <c r="UPB68" s="72"/>
      <c r="UPC68" s="72"/>
      <c r="UPD68" s="72"/>
      <c r="UPE68" s="72"/>
      <c r="UPF68" s="72"/>
      <c r="UPG68" s="72"/>
      <c r="UPH68" s="72"/>
      <c r="UPI68" s="72"/>
      <c r="UPJ68" s="72"/>
      <c r="UPK68" s="72"/>
      <c r="UPL68" s="72"/>
      <c r="UPM68" s="72"/>
      <c r="UPN68" s="72"/>
      <c r="UPO68" s="72"/>
      <c r="UPP68" s="72"/>
      <c r="UPQ68" s="72"/>
      <c r="UPR68" s="72"/>
      <c r="UPS68" s="72"/>
      <c r="UPT68" s="72"/>
      <c r="UPU68" s="72"/>
      <c r="UPV68" s="72"/>
      <c r="UPW68" s="72"/>
      <c r="UPX68" s="72"/>
      <c r="UPY68" s="72"/>
      <c r="UPZ68" s="72"/>
      <c r="UQA68" s="72"/>
      <c r="UQB68" s="72"/>
      <c r="UQC68" s="72"/>
      <c r="UQD68" s="72"/>
      <c r="UQE68" s="72"/>
      <c r="UQF68" s="72"/>
      <c r="UQG68" s="72"/>
      <c r="UQH68" s="72"/>
      <c r="UQI68" s="72"/>
      <c r="UQJ68" s="72"/>
      <c r="UQK68" s="72"/>
      <c r="UQL68" s="72"/>
      <c r="UQM68" s="72"/>
      <c r="UQN68" s="72"/>
      <c r="UQO68" s="72"/>
      <c r="UQP68" s="72"/>
      <c r="UQQ68" s="72"/>
      <c r="UQR68" s="72"/>
      <c r="UQS68" s="72"/>
      <c r="UQT68" s="72"/>
      <c r="UQU68" s="72"/>
      <c r="UQV68" s="72"/>
      <c r="UQW68" s="72"/>
      <c r="UQX68" s="72"/>
      <c r="UQY68" s="72"/>
      <c r="UQZ68" s="72"/>
      <c r="URA68" s="72"/>
      <c r="URB68" s="72"/>
      <c r="URC68" s="72"/>
      <c r="URD68" s="72"/>
      <c r="URE68" s="72"/>
      <c r="URF68" s="72"/>
      <c r="URG68" s="72"/>
      <c r="URH68" s="72"/>
      <c r="URI68" s="72"/>
      <c r="URJ68" s="72"/>
      <c r="URK68" s="72"/>
      <c r="URL68" s="72"/>
      <c r="URM68" s="72"/>
      <c r="URN68" s="72"/>
      <c r="URO68" s="72"/>
      <c r="URP68" s="72"/>
      <c r="URQ68" s="72"/>
      <c r="URR68" s="72"/>
      <c r="URS68" s="72"/>
      <c r="URT68" s="72"/>
      <c r="URU68" s="72"/>
      <c r="URV68" s="72"/>
      <c r="URW68" s="72"/>
      <c r="URX68" s="72"/>
      <c r="URY68" s="72"/>
      <c r="URZ68" s="72"/>
      <c r="USA68" s="72"/>
      <c r="USB68" s="72"/>
      <c r="USC68" s="72"/>
      <c r="USD68" s="72"/>
      <c r="USE68" s="72"/>
      <c r="USF68" s="72"/>
      <c r="USG68" s="72"/>
      <c r="USH68" s="72"/>
      <c r="USI68" s="72"/>
      <c r="USJ68" s="72"/>
      <c r="USK68" s="72"/>
      <c r="USL68" s="72"/>
      <c r="USM68" s="72"/>
      <c r="USN68" s="72"/>
      <c r="USO68" s="72"/>
      <c r="USP68" s="72"/>
      <c r="USQ68" s="72"/>
      <c r="USR68" s="72"/>
      <c r="USS68" s="72"/>
      <c r="UST68" s="72"/>
      <c r="USU68" s="72"/>
      <c r="USV68" s="72"/>
      <c r="USW68" s="72"/>
      <c r="USX68" s="72"/>
      <c r="USY68" s="72"/>
      <c r="USZ68" s="72"/>
      <c r="UTA68" s="72"/>
      <c r="UTB68" s="72"/>
      <c r="UTC68" s="72"/>
      <c r="UTD68" s="72"/>
      <c r="UTE68" s="72"/>
      <c r="UTF68" s="72"/>
      <c r="UTG68" s="72"/>
      <c r="UTH68" s="72"/>
      <c r="UTI68" s="72"/>
      <c r="UTJ68" s="72"/>
      <c r="UTK68" s="72"/>
      <c r="UTL68" s="72"/>
      <c r="UTM68" s="72"/>
      <c r="UTN68" s="72"/>
      <c r="UTO68" s="72"/>
      <c r="UTP68" s="72"/>
      <c r="UTQ68" s="72"/>
      <c r="UTR68" s="72"/>
      <c r="UTS68" s="72"/>
      <c r="UTT68" s="72"/>
      <c r="UTU68" s="72"/>
      <c r="UTV68" s="72"/>
      <c r="UTW68" s="72"/>
      <c r="UTX68" s="72"/>
      <c r="UTY68" s="72"/>
      <c r="UTZ68" s="72"/>
      <c r="UUA68" s="72"/>
      <c r="UUB68" s="72"/>
      <c r="UUC68" s="72"/>
      <c r="UUD68" s="72"/>
      <c r="UUE68" s="72"/>
      <c r="UUF68" s="72"/>
      <c r="UUG68" s="72"/>
      <c r="UUH68" s="72"/>
      <c r="UUI68" s="72"/>
      <c r="UUJ68" s="72"/>
      <c r="UUK68" s="72"/>
      <c r="UUL68" s="72"/>
      <c r="UUM68" s="72"/>
      <c r="UUN68" s="72"/>
      <c r="UUO68" s="72"/>
      <c r="UUP68" s="72"/>
      <c r="UUQ68" s="72"/>
      <c r="UUR68" s="72"/>
      <c r="UUS68" s="72"/>
      <c r="UUT68" s="72"/>
      <c r="UUU68" s="72"/>
      <c r="UUV68" s="72"/>
      <c r="UUW68" s="72"/>
      <c r="UUX68" s="72"/>
      <c r="UUY68" s="72"/>
      <c r="UUZ68" s="72"/>
      <c r="UVA68" s="72"/>
      <c r="UVB68" s="72"/>
      <c r="UVC68" s="72"/>
      <c r="UVD68" s="72"/>
      <c r="UVE68" s="72"/>
      <c r="UVF68" s="72"/>
      <c r="UVG68" s="72"/>
      <c r="UVH68" s="72"/>
      <c r="UVI68" s="72"/>
      <c r="UVJ68" s="72"/>
      <c r="UVK68" s="72"/>
      <c r="UVL68" s="72"/>
      <c r="UVM68" s="72"/>
      <c r="UVN68" s="72"/>
      <c r="UVO68" s="72"/>
      <c r="UVP68" s="72"/>
      <c r="UVQ68" s="72"/>
      <c r="UVR68" s="72"/>
      <c r="UVS68" s="72"/>
      <c r="UVT68" s="72"/>
      <c r="UVU68" s="72"/>
      <c r="UVV68" s="72"/>
      <c r="UVW68" s="72"/>
      <c r="UVX68" s="72"/>
      <c r="UVY68" s="72"/>
      <c r="UVZ68" s="72"/>
      <c r="UWA68" s="72"/>
      <c r="UWB68" s="72"/>
      <c r="UWC68" s="72"/>
      <c r="UWD68" s="72"/>
      <c r="UWE68" s="72"/>
      <c r="UWF68" s="72"/>
      <c r="UWG68" s="72"/>
      <c r="UWH68" s="72"/>
      <c r="UWI68" s="72"/>
      <c r="UWJ68" s="72"/>
      <c r="UWK68" s="72"/>
      <c r="UWL68" s="72"/>
      <c r="UWM68" s="72"/>
      <c r="UWN68" s="72"/>
      <c r="UWO68" s="72"/>
      <c r="UWP68" s="72"/>
      <c r="UWQ68" s="72"/>
      <c r="UWR68" s="72"/>
      <c r="UWS68" s="72"/>
      <c r="UWT68" s="72"/>
      <c r="UWU68" s="72"/>
      <c r="UWV68" s="72"/>
      <c r="UWW68" s="72"/>
      <c r="UWX68" s="72"/>
      <c r="UWY68" s="72"/>
      <c r="UWZ68" s="72"/>
      <c r="UXA68" s="72"/>
      <c r="UXB68" s="72"/>
      <c r="UXC68" s="72"/>
      <c r="UXD68" s="72"/>
      <c r="UXE68" s="72"/>
      <c r="UXF68" s="72"/>
      <c r="UXG68" s="72"/>
      <c r="UXH68" s="72"/>
      <c r="UXI68" s="72"/>
      <c r="UXJ68" s="72"/>
      <c r="UXK68" s="72"/>
      <c r="UXL68" s="72"/>
      <c r="UXM68" s="72"/>
      <c r="UXN68" s="72"/>
      <c r="UXO68" s="72"/>
      <c r="UXP68" s="72"/>
      <c r="UXQ68" s="72"/>
      <c r="UXR68" s="72"/>
      <c r="UXS68" s="72"/>
      <c r="UXT68" s="72"/>
      <c r="UXU68" s="72"/>
      <c r="UXV68" s="72"/>
      <c r="UXW68" s="72"/>
      <c r="UXX68" s="72"/>
      <c r="UXY68" s="72"/>
      <c r="UXZ68" s="72"/>
      <c r="UYA68" s="72"/>
      <c r="UYB68" s="72"/>
      <c r="UYC68" s="72"/>
      <c r="UYD68" s="72"/>
      <c r="UYE68" s="72"/>
      <c r="UYF68" s="72"/>
      <c r="UYG68" s="72"/>
      <c r="UYH68" s="72"/>
      <c r="UYI68" s="72"/>
      <c r="UYJ68" s="72"/>
      <c r="UYK68" s="72"/>
      <c r="UYL68" s="72"/>
      <c r="UYM68" s="72"/>
      <c r="UYN68" s="72"/>
      <c r="UYO68" s="72"/>
      <c r="UYP68" s="72"/>
      <c r="UYQ68" s="72"/>
      <c r="UYR68" s="72"/>
      <c r="UYS68" s="72"/>
      <c r="UYT68" s="72"/>
      <c r="UYU68" s="72"/>
      <c r="UYV68" s="72"/>
      <c r="UYW68" s="72"/>
      <c r="UYX68" s="72"/>
      <c r="UYY68" s="72"/>
      <c r="UYZ68" s="72"/>
      <c r="UZA68" s="72"/>
      <c r="UZB68" s="72"/>
      <c r="UZC68" s="72"/>
      <c r="UZD68" s="72"/>
      <c r="UZE68" s="72"/>
      <c r="UZF68" s="72"/>
      <c r="UZG68" s="72"/>
      <c r="UZH68" s="72"/>
      <c r="UZI68" s="72"/>
      <c r="UZJ68" s="72"/>
      <c r="UZK68" s="72"/>
      <c r="UZL68" s="72"/>
      <c r="UZM68" s="72"/>
      <c r="UZN68" s="72"/>
      <c r="UZO68" s="72"/>
      <c r="UZP68" s="72"/>
      <c r="UZQ68" s="72"/>
      <c r="UZR68" s="72"/>
      <c r="UZS68" s="72"/>
      <c r="UZT68" s="72"/>
      <c r="UZU68" s="72"/>
      <c r="UZV68" s="72"/>
      <c r="UZW68" s="72"/>
      <c r="UZX68" s="72"/>
      <c r="UZY68" s="72"/>
      <c r="UZZ68" s="72"/>
      <c r="VAA68" s="72"/>
      <c r="VAB68" s="72"/>
      <c r="VAC68" s="72"/>
      <c r="VAD68" s="72"/>
      <c r="VAE68" s="72"/>
      <c r="VAF68" s="72"/>
      <c r="VAG68" s="72"/>
      <c r="VAH68" s="72"/>
      <c r="VAI68" s="72"/>
      <c r="VAJ68" s="72"/>
      <c r="VAK68" s="72"/>
      <c r="VAL68" s="72"/>
      <c r="VAM68" s="72"/>
      <c r="VAN68" s="72"/>
      <c r="VAO68" s="72"/>
      <c r="VAP68" s="72"/>
      <c r="VAQ68" s="72"/>
      <c r="VAR68" s="72"/>
      <c r="VAS68" s="72"/>
      <c r="VAT68" s="72"/>
      <c r="VAU68" s="72"/>
      <c r="VAV68" s="72"/>
      <c r="VAW68" s="72"/>
      <c r="VAX68" s="72"/>
      <c r="VAY68" s="72"/>
      <c r="VAZ68" s="72"/>
      <c r="VBA68" s="72"/>
      <c r="VBB68" s="72"/>
      <c r="VBC68" s="72"/>
      <c r="VBD68" s="72"/>
      <c r="VBE68" s="72"/>
      <c r="VBF68" s="72"/>
      <c r="VBG68" s="72"/>
      <c r="VBH68" s="72"/>
      <c r="VBI68" s="72"/>
      <c r="VBJ68" s="72"/>
      <c r="VBK68" s="72"/>
      <c r="VBL68" s="72"/>
      <c r="VBM68" s="72"/>
      <c r="VBN68" s="72"/>
      <c r="VBO68" s="72"/>
      <c r="VBP68" s="72"/>
      <c r="VBQ68" s="72"/>
      <c r="VBR68" s="72"/>
      <c r="VBS68" s="72"/>
      <c r="VBT68" s="72"/>
      <c r="VBU68" s="72"/>
      <c r="VBV68" s="72"/>
      <c r="VBW68" s="72"/>
      <c r="VBX68" s="72"/>
      <c r="VBY68" s="72"/>
      <c r="VBZ68" s="72"/>
      <c r="VCA68" s="72"/>
      <c r="VCB68" s="72"/>
      <c r="VCC68" s="72"/>
      <c r="VCD68" s="72"/>
      <c r="VCE68" s="72"/>
      <c r="VCF68" s="72"/>
      <c r="VCG68" s="72"/>
      <c r="VCH68" s="72"/>
      <c r="VCI68" s="72"/>
      <c r="VCJ68" s="72"/>
      <c r="VCK68" s="72"/>
      <c r="VCL68" s="72"/>
      <c r="VCM68" s="72"/>
      <c r="VCN68" s="72"/>
      <c r="VCO68" s="72"/>
      <c r="VCP68" s="72"/>
      <c r="VCQ68" s="72"/>
      <c r="VCR68" s="72"/>
      <c r="VCS68" s="72"/>
      <c r="VCT68" s="72"/>
      <c r="VCU68" s="72"/>
      <c r="VCV68" s="72"/>
      <c r="VCW68" s="72"/>
      <c r="VCX68" s="72"/>
      <c r="VCY68" s="72"/>
      <c r="VCZ68" s="72"/>
      <c r="VDA68" s="72"/>
      <c r="VDB68" s="72"/>
      <c r="VDC68" s="72"/>
      <c r="VDD68" s="72"/>
      <c r="VDE68" s="72"/>
      <c r="VDF68" s="72"/>
      <c r="VDG68" s="72"/>
      <c r="VDH68" s="72"/>
      <c r="VDI68" s="72"/>
      <c r="VDJ68" s="72"/>
      <c r="VDK68" s="72"/>
      <c r="VDL68" s="72"/>
      <c r="VDM68" s="72"/>
      <c r="VDN68" s="72"/>
      <c r="VDO68" s="72"/>
      <c r="VDP68" s="72"/>
      <c r="VDQ68" s="72"/>
      <c r="VDR68" s="72"/>
      <c r="VDS68" s="72"/>
      <c r="VDT68" s="72"/>
      <c r="VDU68" s="72"/>
      <c r="VDV68" s="72"/>
      <c r="VDW68" s="72"/>
      <c r="VDX68" s="72"/>
      <c r="VDY68" s="72"/>
      <c r="VDZ68" s="72"/>
      <c r="VEA68" s="72"/>
      <c r="VEB68" s="72"/>
      <c r="VEC68" s="72"/>
      <c r="VED68" s="72"/>
      <c r="VEE68" s="72"/>
      <c r="VEF68" s="72"/>
      <c r="VEG68" s="72"/>
      <c r="VEH68" s="72"/>
      <c r="VEI68" s="72"/>
      <c r="VEJ68" s="72"/>
      <c r="VEK68" s="72"/>
      <c r="VEL68" s="72"/>
      <c r="VEM68" s="72"/>
      <c r="VEN68" s="72"/>
      <c r="VEO68" s="72"/>
      <c r="VEP68" s="72"/>
      <c r="VEQ68" s="72"/>
      <c r="VER68" s="72"/>
      <c r="VES68" s="72"/>
      <c r="VET68" s="72"/>
      <c r="VEU68" s="72"/>
      <c r="VEV68" s="72"/>
      <c r="VEW68" s="72"/>
      <c r="VEX68" s="72"/>
      <c r="VEY68" s="72"/>
      <c r="VEZ68" s="72"/>
      <c r="VFA68" s="72"/>
      <c r="VFB68" s="72"/>
      <c r="VFC68" s="72"/>
      <c r="VFD68" s="72"/>
      <c r="VFE68" s="72"/>
      <c r="VFF68" s="72"/>
      <c r="VFG68" s="72"/>
      <c r="VFH68" s="72"/>
      <c r="VFI68" s="72"/>
      <c r="VFJ68" s="72"/>
      <c r="VFK68" s="72"/>
      <c r="VFL68" s="72"/>
      <c r="VFM68" s="72"/>
      <c r="VFN68" s="72"/>
      <c r="VFO68" s="72"/>
      <c r="VFP68" s="72"/>
      <c r="VFQ68" s="72"/>
      <c r="VFR68" s="72"/>
      <c r="VFS68" s="72"/>
      <c r="VFT68" s="72"/>
      <c r="VFU68" s="72"/>
      <c r="VFV68" s="72"/>
      <c r="VFW68" s="72"/>
      <c r="VFX68" s="72"/>
      <c r="VFY68" s="72"/>
      <c r="VFZ68" s="72"/>
      <c r="VGA68" s="72"/>
      <c r="VGB68" s="72"/>
      <c r="VGC68" s="72"/>
      <c r="VGD68" s="72"/>
      <c r="VGE68" s="72"/>
      <c r="VGF68" s="72"/>
      <c r="VGG68" s="72"/>
      <c r="VGH68" s="72"/>
      <c r="VGI68" s="72"/>
      <c r="VGJ68" s="72"/>
      <c r="VGK68" s="72"/>
      <c r="VGL68" s="72"/>
      <c r="VGM68" s="72"/>
      <c r="VGN68" s="72"/>
      <c r="VGO68" s="72"/>
      <c r="VGP68" s="72"/>
      <c r="VGQ68" s="72"/>
      <c r="VGR68" s="72"/>
      <c r="VGS68" s="72"/>
      <c r="VGT68" s="72"/>
      <c r="VGU68" s="72"/>
      <c r="VGV68" s="72"/>
      <c r="VGW68" s="72"/>
      <c r="VGX68" s="72"/>
      <c r="VGY68" s="72"/>
      <c r="VGZ68" s="72"/>
      <c r="VHA68" s="72"/>
      <c r="VHB68" s="72"/>
      <c r="VHC68" s="72"/>
      <c r="VHD68" s="72"/>
      <c r="VHE68" s="72"/>
      <c r="VHF68" s="72"/>
      <c r="VHG68" s="72"/>
      <c r="VHH68" s="72"/>
      <c r="VHI68" s="72"/>
      <c r="VHJ68" s="72"/>
      <c r="VHK68" s="72"/>
      <c r="VHL68" s="72"/>
      <c r="VHM68" s="72"/>
      <c r="VHN68" s="72"/>
      <c r="VHO68" s="72"/>
      <c r="VHP68" s="72"/>
      <c r="VHQ68" s="72"/>
      <c r="VHR68" s="72"/>
      <c r="VHS68" s="72"/>
      <c r="VHT68" s="72"/>
      <c r="VHU68" s="72"/>
      <c r="VHV68" s="72"/>
      <c r="VHW68" s="72"/>
      <c r="VHX68" s="72"/>
      <c r="VHY68" s="72"/>
      <c r="VHZ68" s="72"/>
      <c r="VIA68" s="72"/>
      <c r="VIB68" s="72"/>
      <c r="VIC68" s="72"/>
      <c r="VID68" s="72"/>
      <c r="VIE68" s="72"/>
      <c r="VIF68" s="72"/>
      <c r="VIG68" s="72"/>
      <c r="VIH68" s="72"/>
      <c r="VII68" s="72"/>
      <c r="VIJ68" s="72"/>
      <c r="VIK68" s="72"/>
      <c r="VIL68" s="72"/>
      <c r="VIM68" s="72"/>
      <c r="VIN68" s="72"/>
      <c r="VIO68" s="72"/>
      <c r="VIP68" s="72"/>
      <c r="VIQ68" s="72"/>
      <c r="VIR68" s="72"/>
      <c r="VIS68" s="72"/>
      <c r="VIT68" s="72"/>
      <c r="VIU68" s="72"/>
      <c r="VIV68" s="72"/>
      <c r="VIW68" s="72"/>
      <c r="VIX68" s="72"/>
      <c r="VIY68" s="72"/>
      <c r="VIZ68" s="72"/>
      <c r="VJA68" s="72"/>
      <c r="VJB68" s="72"/>
      <c r="VJC68" s="72"/>
      <c r="VJD68" s="72"/>
      <c r="VJE68" s="72"/>
      <c r="VJF68" s="72"/>
      <c r="VJG68" s="72"/>
      <c r="VJH68" s="72"/>
      <c r="VJI68" s="72"/>
      <c r="VJJ68" s="72"/>
      <c r="VJK68" s="72"/>
      <c r="VJL68" s="72"/>
      <c r="VJM68" s="72"/>
      <c r="VJN68" s="72"/>
      <c r="VJO68" s="72"/>
      <c r="VJP68" s="72"/>
      <c r="VJQ68" s="72"/>
      <c r="VJR68" s="72"/>
      <c r="VJS68" s="72"/>
      <c r="VJT68" s="72"/>
      <c r="VJU68" s="72"/>
      <c r="VJV68" s="72"/>
      <c r="VJW68" s="72"/>
      <c r="VJX68" s="72"/>
      <c r="VJY68" s="72"/>
      <c r="VJZ68" s="72"/>
      <c r="VKA68" s="72"/>
      <c r="VKB68" s="72"/>
      <c r="VKC68" s="72"/>
      <c r="VKD68" s="72"/>
      <c r="VKE68" s="72"/>
      <c r="VKF68" s="72"/>
      <c r="VKG68" s="72"/>
      <c r="VKH68" s="72"/>
      <c r="VKI68" s="72"/>
      <c r="VKJ68" s="72"/>
      <c r="VKK68" s="72"/>
      <c r="VKL68" s="72"/>
      <c r="VKM68" s="72"/>
      <c r="VKN68" s="72"/>
      <c r="VKO68" s="72"/>
      <c r="VKP68" s="72"/>
      <c r="VKQ68" s="72"/>
      <c r="VKR68" s="72"/>
      <c r="VKS68" s="72"/>
      <c r="VKT68" s="72"/>
      <c r="VKU68" s="72"/>
      <c r="VKV68" s="72"/>
      <c r="VKW68" s="72"/>
      <c r="VKX68" s="72"/>
      <c r="VKY68" s="72"/>
      <c r="VKZ68" s="72"/>
      <c r="VLA68" s="72"/>
      <c r="VLB68" s="72"/>
      <c r="VLC68" s="72"/>
      <c r="VLD68" s="72"/>
      <c r="VLE68" s="72"/>
      <c r="VLF68" s="72"/>
      <c r="VLG68" s="72"/>
      <c r="VLH68" s="72"/>
      <c r="VLI68" s="72"/>
      <c r="VLJ68" s="72"/>
      <c r="VLK68" s="72"/>
      <c r="VLL68" s="72"/>
      <c r="VLM68" s="72"/>
      <c r="VLN68" s="72"/>
      <c r="VLO68" s="72"/>
      <c r="VLP68" s="72"/>
      <c r="VLQ68" s="72"/>
      <c r="VLR68" s="72"/>
      <c r="VLS68" s="72"/>
      <c r="VLT68" s="72"/>
      <c r="VLU68" s="72"/>
      <c r="VLV68" s="72"/>
      <c r="VLW68" s="72"/>
      <c r="VLX68" s="72"/>
      <c r="VLY68" s="72"/>
      <c r="VLZ68" s="72"/>
      <c r="VMA68" s="72"/>
      <c r="VMB68" s="72"/>
      <c r="VMC68" s="72"/>
      <c r="VMD68" s="72"/>
      <c r="VME68" s="72"/>
      <c r="VMF68" s="72"/>
      <c r="VMG68" s="72"/>
      <c r="VMH68" s="72"/>
      <c r="VMI68" s="72"/>
      <c r="VMJ68" s="72"/>
      <c r="VMK68" s="72"/>
      <c r="VML68" s="72"/>
      <c r="VMM68" s="72"/>
      <c r="VMN68" s="72"/>
      <c r="VMO68" s="72"/>
      <c r="VMP68" s="72"/>
      <c r="VMQ68" s="72"/>
      <c r="VMR68" s="72"/>
      <c r="VMS68" s="72"/>
      <c r="VMT68" s="72"/>
      <c r="VMU68" s="72"/>
      <c r="VMV68" s="72"/>
      <c r="VMW68" s="72"/>
      <c r="VMX68" s="72"/>
      <c r="VMY68" s="72"/>
      <c r="VMZ68" s="72"/>
      <c r="VNA68" s="72"/>
      <c r="VNB68" s="72"/>
      <c r="VNC68" s="72"/>
      <c r="VND68" s="72"/>
      <c r="VNE68" s="72"/>
      <c r="VNF68" s="72"/>
      <c r="VNG68" s="72"/>
      <c r="VNH68" s="72"/>
      <c r="VNI68" s="72"/>
      <c r="VNJ68" s="72"/>
      <c r="VNK68" s="72"/>
      <c r="VNL68" s="72"/>
      <c r="VNM68" s="72"/>
      <c r="VNN68" s="72"/>
      <c r="VNO68" s="72"/>
      <c r="VNP68" s="72"/>
      <c r="VNQ68" s="72"/>
      <c r="VNR68" s="72"/>
      <c r="VNS68" s="72"/>
      <c r="VNT68" s="72"/>
      <c r="VNU68" s="72"/>
      <c r="VNV68" s="72"/>
      <c r="VNW68" s="72"/>
      <c r="VNX68" s="72"/>
      <c r="VNY68" s="72"/>
      <c r="VNZ68" s="72"/>
      <c r="VOA68" s="72"/>
      <c r="VOB68" s="72"/>
      <c r="VOC68" s="72"/>
      <c r="VOD68" s="72"/>
      <c r="VOE68" s="72"/>
      <c r="VOF68" s="72"/>
      <c r="VOG68" s="72"/>
      <c r="VOH68" s="72"/>
      <c r="VOI68" s="72"/>
      <c r="VOJ68" s="72"/>
      <c r="VOK68" s="72"/>
      <c r="VOL68" s="72"/>
      <c r="VOM68" s="72"/>
      <c r="VON68" s="72"/>
      <c r="VOO68" s="72"/>
      <c r="VOP68" s="72"/>
      <c r="VOQ68" s="72"/>
      <c r="VOR68" s="72"/>
      <c r="VOS68" s="72"/>
      <c r="VOT68" s="72"/>
      <c r="VOU68" s="72"/>
      <c r="VOV68" s="72"/>
      <c r="VOW68" s="72"/>
      <c r="VOX68" s="72"/>
      <c r="VOY68" s="72"/>
      <c r="VOZ68" s="72"/>
      <c r="VPA68" s="72"/>
      <c r="VPB68" s="72"/>
      <c r="VPC68" s="72"/>
      <c r="VPD68" s="72"/>
      <c r="VPE68" s="72"/>
      <c r="VPF68" s="72"/>
      <c r="VPG68" s="72"/>
      <c r="VPH68" s="72"/>
      <c r="VPI68" s="72"/>
      <c r="VPJ68" s="72"/>
      <c r="VPK68" s="72"/>
      <c r="VPL68" s="72"/>
      <c r="VPM68" s="72"/>
      <c r="VPN68" s="72"/>
      <c r="VPO68" s="72"/>
      <c r="VPP68" s="72"/>
      <c r="VPQ68" s="72"/>
      <c r="VPR68" s="72"/>
      <c r="VPS68" s="72"/>
      <c r="VPT68" s="72"/>
      <c r="VPU68" s="72"/>
      <c r="VPV68" s="72"/>
      <c r="VPW68" s="72"/>
      <c r="VPX68" s="72"/>
      <c r="VPY68" s="72"/>
      <c r="VPZ68" s="72"/>
      <c r="VQA68" s="72"/>
      <c r="VQB68" s="72"/>
      <c r="VQC68" s="72"/>
      <c r="VQD68" s="72"/>
      <c r="VQE68" s="72"/>
      <c r="VQF68" s="72"/>
      <c r="VQG68" s="72"/>
      <c r="VQH68" s="72"/>
      <c r="VQI68" s="72"/>
      <c r="VQJ68" s="72"/>
      <c r="VQK68" s="72"/>
      <c r="VQL68" s="72"/>
      <c r="VQM68" s="72"/>
      <c r="VQN68" s="72"/>
      <c r="VQO68" s="72"/>
      <c r="VQP68" s="72"/>
      <c r="VQQ68" s="72"/>
      <c r="VQR68" s="72"/>
      <c r="VQS68" s="72"/>
      <c r="VQT68" s="72"/>
      <c r="VQU68" s="72"/>
      <c r="VQV68" s="72"/>
      <c r="VQW68" s="72"/>
      <c r="VQX68" s="72"/>
      <c r="VQY68" s="72"/>
      <c r="VQZ68" s="72"/>
      <c r="VRA68" s="72"/>
      <c r="VRB68" s="72"/>
      <c r="VRC68" s="72"/>
      <c r="VRD68" s="72"/>
      <c r="VRE68" s="72"/>
      <c r="VRF68" s="72"/>
      <c r="VRG68" s="72"/>
      <c r="VRH68" s="72"/>
      <c r="VRI68" s="72"/>
      <c r="VRJ68" s="72"/>
      <c r="VRK68" s="72"/>
      <c r="VRL68" s="72"/>
      <c r="VRM68" s="72"/>
      <c r="VRN68" s="72"/>
      <c r="VRO68" s="72"/>
      <c r="VRP68" s="72"/>
      <c r="VRQ68" s="72"/>
      <c r="VRR68" s="72"/>
      <c r="VRS68" s="72"/>
      <c r="VRT68" s="72"/>
      <c r="VRU68" s="72"/>
      <c r="VRV68" s="72"/>
      <c r="VRW68" s="72"/>
      <c r="VRX68" s="72"/>
      <c r="VRY68" s="72"/>
      <c r="VRZ68" s="72"/>
      <c r="VSA68" s="72"/>
      <c r="VSB68" s="72"/>
      <c r="VSC68" s="72"/>
      <c r="VSD68" s="72"/>
      <c r="VSE68" s="72"/>
      <c r="VSF68" s="72"/>
      <c r="VSG68" s="72"/>
      <c r="VSH68" s="72"/>
      <c r="VSI68" s="72"/>
      <c r="VSJ68" s="72"/>
      <c r="VSK68" s="72"/>
      <c r="VSL68" s="72"/>
      <c r="VSM68" s="72"/>
      <c r="VSN68" s="72"/>
      <c r="VSO68" s="72"/>
      <c r="VSP68" s="72"/>
      <c r="VSQ68" s="72"/>
      <c r="VSR68" s="72"/>
      <c r="VSS68" s="72"/>
      <c r="VST68" s="72"/>
      <c r="VSU68" s="72"/>
      <c r="VSV68" s="72"/>
      <c r="VSW68" s="72"/>
      <c r="VSX68" s="72"/>
      <c r="VSY68" s="72"/>
      <c r="VSZ68" s="72"/>
      <c r="VTA68" s="72"/>
      <c r="VTB68" s="72"/>
      <c r="VTC68" s="72"/>
      <c r="VTD68" s="72"/>
      <c r="VTE68" s="72"/>
      <c r="VTF68" s="72"/>
      <c r="VTG68" s="72"/>
      <c r="VTH68" s="72"/>
      <c r="VTI68" s="72"/>
      <c r="VTJ68" s="72"/>
      <c r="VTK68" s="72"/>
      <c r="VTL68" s="72"/>
      <c r="VTM68" s="72"/>
      <c r="VTN68" s="72"/>
      <c r="VTO68" s="72"/>
      <c r="VTP68" s="72"/>
      <c r="VTQ68" s="72"/>
      <c r="VTR68" s="72"/>
      <c r="VTS68" s="72"/>
      <c r="VTT68" s="72"/>
      <c r="VTU68" s="72"/>
      <c r="VTV68" s="72"/>
      <c r="VTW68" s="72"/>
      <c r="VTX68" s="72"/>
      <c r="VTY68" s="72"/>
      <c r="VTZ68" s="72"/>
      <c r="VUA68" s="72"/>
      <c r="VUB68" s="72"/>
      <c r="VUC68" s="72"/>
      <c r="VUD68" s="72"/>
      <c r="VUE68" s="72"/>
      <c r="VUF68" s="72"/>
      <c r="VUG68" s="72"/>
      <c r="VUH68" s="72"/>
      <c r="VUI68" s="72"/>
      <c r="VUJ68" s="72"/>
      <c r="VUK68" s="72"/>
      <c r="VUL68" s="72"/>
      <c r="VUM68" s="72"/>
      <c r="VUN68" s="72"/>
      <c r="VUO68" s="72"/>
      <c r="VUP68" s="72"/>
      <c r="VUQ68" s="72"/>
      <c r="VUR68" s="72"/>
      <c r="VUS68" s="72"/>
      <c r="VUT68" s="72"/>
      <c r="VUU68" s="72"/>
      <c r="VUV68" s="72"/>
      <c r="VUW68" s="72"/>
      <c r="VUX68" s="72"/>
      <c r="VUY68" s="72"/>
      <c r="VUZ68" s="72"/>
      <c r="VVA68" s="72"/>
      <c r="VVB68" s="72"/>
      <c r="VVC68" s="72"/>
      <c r="VVD68" s="72"/>
      <c r="VVE68" s="72"/>
      <c r="VVF68" s="72"/>
      <c r="VVG68" s="72"/>
      <c r="VVH68" s="72"/>
      <c r="VVI68" s="72"/>
      <c r="VVJ68" s="72"/>
      <c r="VVK68" s="72"/>
      <c r="VVL68" s="72"/>
      <c r="VVM68" s="72"/>
      <c r="VVN68" s="72"/>
      <c r="VVO68" s="72"/>
      <c r="VVP68" s="72"/>
      <c r="VVQ68" s="72"/>
      <c r="VVR68" s="72"/>
      <c r="VVS68" s="72"/>
      <c r="VVT68" s="72"/>
      <c r="VVU68" s="72"/>
      <c r="VVV68" s="72"/>
      <c r="VVW68" s="72"/>
      <c r="VVX68" s="72"/>
      <c r="VVY68" s="72"/>
      <c r="VVZ68" s="72"/>
      <c r="VWA68" s="72"/>
      <c r="VWB68" s="72"/>
      <c r="VWC68" s="72"/>
      <c r="VWD68" s="72"/>
      <c r="VWE68" s="72"/>
      <c r="VWF68" s="72"/>
      <c r="VWG68" s="72"/>
      <c r="VWH68" s="72"/>
      <c r="VWI68" s="72"/>
      <c r="VWJ68" s="72"/>
      <c r="VWK68" s="72"/>
      <c r="VWL68" s="72"/>
      <c r="VWM68" s="72"/>
      <c r="VWN68" s="72"/>
      <c r="VWO68" s="72"/>
      <c r="VWP68" s="72"/>
      <c r="VWQ68" s="72"/>
      <c r="VWR68" s="72"/>
      <c r="VWS68" s="72"/>
      <c r="VWT68" s="72"/>
      <c r="VWU68" s="72"/>
      <c r="VWV68" s="72"/>
      <c r="VWW68" s="72"/>
      <c r="VWX68" s="72"/>
      <c r="VWY68" s="72"/>
      <c r="VWZ68" s="72"/>
      <c r="VXA68" s="72"/>
      <c r="VXB68" s="72"/>
      <c r="VXC68" s="72"/>
      <c r="VXD68" s="72"/>
      <c r="VXE68" s="72"/>
      <c r="VXF68" s="72"/>
      <c r="VXG68" s="72"/>
      <c r="VXH68" s="72"/>
      <c r="VXI68" s="72"/>
      <c r="VXJ68" s="72"/>
      <c r="VXK68" s="72"/>
      <c r="VXL68" s="72"/>
      <c r="VXM68" s="72"/>
      <c r="VXN68" s="72"/>
      <c r="VXO68" s="72"/>
      <c r="VXP68" s="72"/>
      <c r="VXQ68" s="72"/>
      <c r="VXR68" s="72"/>
      <c r="VXS68" s="72"/>
      <c r="VXT68" s="72"/>
      <c r="VXU68" s="72"/>
      <c r="VXV68" s="72"/>
      <c r="VXW68" s="72"/>
      <c r="VXX68" s="72"/>
      <c r="VXY68" s="72"/>
      <c r="VXZ68" s="72"/>
      <c r="VYA68" s="72"/>
      <c r="VYB68" s="72"/>
      <c r="VYC68" s="72"/>
      <c r="VYD68" s="72"/>
      <c r="VYE68" s="72"/>
      <c r="VYF68" s="72"/>
      <c r="VYG68" s="72"/>
      <c r="VYH68" s="72"/>
      <c r="VYI68" s="72"/>
      <c r="VYJ68" s="72"/>
      <c r="VYK68" s="72"/>
      <c r="VYL68" s="72"/>
      <c r="VYM68" s="72"/>
      <c r="VYN68" s="72"/>
      <c r="VYO68" s="72"/>
      <c r="VYP68" s="72"/>
      <c r="VYQ68" s="72"/>
      <c r="VYR68" s="72"/>
      <c r="VYS68" s="72"/>
      <c r="VYT68" s="72"/>
      <c r="VYU68" s="72"/>
      <c r="VYV68" s="72"/>
      <c r="VYW68" s="72"/>
      <c r="VYX68" s="72"/>
      <c r="VYY68" s="72"/>
      <c r="VYZ68" s="72"/>
      <c r="VZA68" s="72"/>
      <c r="VZB68" s="72"/>
      <c r="VZC68" s="72"/>
      <c r="VZD68" s="72"/>
      <c r="VZE68" s="72"/>
      <c r="VZF68" s="72"/>
      <c r="VZG68" s="72"/>
      <c r="VZH68" s="72"/>
      <c r="VZI68" s="72"/>
      <c r="VZJ68" s="72"/>
      <c r="VZK68" s="72"/>
      <c r="VZL68" s="72"/>
      <c r="VZM68" s="72"/>
      <c r="VZN68" s="72"/>
      <c r="VZO68" s="72"/>
      <c r="VZP68" s="72"/>
      <c r="VZQ68" s="72"/>
      <c r="VZR68" s="72"/>
      <c r="VZS68" s="72"/>
      <c r="VZT68" s="72"/>
      <c r="VZU68" s="72"/>
      <c r="VZV68" s="72"/>
      <c r="VZW68" s="72"/>
      <c r="VZX68" s="72"/>
      <c r="VZY68" s="72"/>
      <c r="VZZ68" s="72"/>
      <c r="WAA68" s="72"/>
      <c r="WAB68" s="72"/>
      <c r="WAC68" s="72"/>
      <c r="WAD68" s="72"/>
      <c r="WAE68" s="72"/>
      <c r="WAF68" s="72"/>
      <c r="WAG68" s="72"/>
      <c r="WAH68" s="72"/>
      <c r="WAI68" s="72"/>
      <c r="WAJ68" s="72"/>
      <c r="WAK68" s="72"/>
      <c r="WAL68" s="72"/>
      <c r="WAM68" s="72"/>
      <c r="WAN68" s="72"/>
      <c r="WAO68" s="72"/>
      <c r="WAP68" s="72"/>
      <c r="WAQ68" s="72"/>
      <c r="WAR68" s="72"/>
      <c r="WAS68" s="72"/>
      <c r="WAT68" s="72"/>
      <c r="WAU68" s="72"/>
      <c r="WAV68" s="72"/>
      <c r="WAW68" s="72"/>
      <c r="WAX68" s="72"/>
      <c r="WAY68" s="72"/>
      <c r="WAZ68" s="72"/>
      <c r="WBA68" s="72"/>
      <c r="WBB68" s="72"/>
      <c r="WBC68" s="72"/>
      <c r="WBD68" s="72"/>
      <c r="WBE68" s="72"/>
      <c r="WBF68" s="72"/>
      <c r="WBG68" s="72"/>
      <c r="WBH68" s="72"/>
      <c r="WBI68" s="72"/>
      <c r="WBJ68" s="72"/>
      <c r="WBK68" s="72"/>
      <c r="WBL68" s="72"/>
      <c r="WBM68" s="72"/>
      <c r="WBN68" s="72"/>
      <c r="WBO68" s="72"/>
      <c r="WBP68" s="72"/>
      <c r="WBQ68" s="72"/>
      <c r="WBR68" s="72"/>
      <c r="WBS68" s="72"/>
      <c r="WBT68" s="72"/>
      <c r="WBU68" s="72"/>
      <c r="WBV68" s="72"/>
      <c r="WBW68" s="72"/>
      <c r="WBX68" s="72"/>
      <c r="WBY68" s="72"/>
      <c r="WBZ68" s="72"/>
      <c r="WCA68" s="72"/>
      <c r="WCB68" s="72"/>
      <c r="WCC68" s="72"/>
      <c r="WCD68" s="72"/>
      <c r="WCE68" s="72"/>
      <c r="WCF68" s="72"/>
      <c r="WCG68" s="72"/>
      <c r="WCH68" s="72"/>
      <c r="WCI68" s="72"/>
      <c r="WCJ68" s="72"/>
      <c r="WCK68" s="72"/>
      <c r="WCL68" s="72"/>
      <c r="WCM68" s="72"/>
      <c r="WCN68" s="72"/>
      <c r="WCO68" s="72"/>
      <c r="WCP68" s="72"/>
      <c r="WCQ68" s="72"/>
      <c r="WCR68" s="72"/>
      <c r="WCS68" s="72"/>
      <c r="WCT68" s="72"/>
      <c r="WCU68" s="72"/>
      <c r="WCV68" s="72"/>
      <c r="WCW68" s="72"/>
      <c r="WCX68" s="72"/>
      <c r="WCY68" s="72"/>
      <c r="WCZ68" s="72"/>
      <c r="WDA68" s="72"/>
      <c r="WDB68" s="72"/>
      <c r="WDC68" s="72"/>
      <c r="WDD68" s="72"/>
      <c r="WDE68" s="72"/>
      <c r="WDF68" s="72"/>
      <c r="WDG68" s="72"/>
      <c r="WDH68" s="72"/>
      <c r="WDI68" s="72"/>
      <c r="WDJ68" s="72"/>
      <c r="WDK68" s="72"/>
      <c r="WDL68" s="72"/>
      <c r="WDM68" s="72"/>
      <c r="WDN68" s="72"/>
      <c r="WDO68" s="72"/>
      <c r="WDP68" s="72"/>
      <c r="WDQ68" s="72"/>
      <c r="WDR68" s="72"/>
      <c r="WDS68" s="72"/>
      <c r="WDT68" s="72"/>
      <c r="WDU68" s="72"/>
      <c r="WDV68" s="72"/>
      <c r="WDW68" s="72"/>
      <c r="WDX68" s="72"/>
      <c r="WDY68" s="72"/>
      <c r="WDZ68" s="72"/>
      <c r="WEA68" s="72"/>
      <c r="WEB68" s="72"/>
      <c r="WEC68" s="72"/>
      <c r="WED68" s="72"/>
      <c r="WEE68" s="72"/>
      <c r="WEF68" s="72"/>
      <c r="WEG68" s="72"/>
      <c r="WEH68" s="72"/>
      <c r="WEI68" s="72"/>
      <c r="WEJ68" s="72"/>
      <c r="WEK68" s="72"/>
      <c r="WEL68" s="72"/>
      <c r="WEM68" s="72"/>
      <c r="WEN68" s="72"/>
      <c r="WEO68" s="72"/>
      <c r="WEP68" s="72"/>
      <c r="WEQ68" s="72"/>
      <c r="WER68" s="72"/>
      <c r="WES68" s="72"/>
      <c r="WET68" s="72"/>
      <c r="WEU68" s="72"/>
      <c r="WEV68" s="72"/>
      <c r="WEW68" s="72"/>
      <c r="WEX68" s="72"/>
      <c r="WEY68" s="72"/>
      <c r="WEZ68" s="72"/>
      <c r="WFA68" s="72"/>
      <c r="WFB68" s="72"/>
      <c r="WFC68" s="72"/>
      <c r="WFD68" s="72"/>
      <c r="WFE68" s="72"/>
      <c r="WFF68" s="72"/>
      <c r="WFG68" s="72"/>
      <c r="WFH68" s="72"/>
      <c r="WFI68" s="72"/>
      <c r="WFJ68" s="72"/>
      <c r="WFK68" s="72"/>
      <c r="WFL68" s="72"/>
      <c r="WFM68" s="72"/>
      <c r="WFN68" s="72"/>
      <c r="WFO68" s="72"/>
      <c r="WFP68" s="72"/>
      <c r="WFQ68" s="72"/>
      <c r="WFR68" s="72"/>
      <c r="WFS68" s="72"/>
      <c r="WFT68" s="72"/>
      <c r="WFU68" s="72"/>
      <c r="WFV68" s="72"/>
      <c r="WFW68" s="72"/>
      <c r="WFX68" s="72"/>
      <c r="WFY68" s="72"/>
      <c r="WFZ68" s="72"/>
      <c r="WGA68" s="72"/>
      <c r="WGB68" s="72"/>
      <c r="WGC68" s="72"/>
      <c r="WGD68" s="72"/>
      <c r="WGE68" s="72"/>
      <c r="WGF68" s="72"/>
      <c r="WGG68" s="72"/>
      <c r="WGH68" s="72"/>
      <c r="WGI68" s="72"/>
      <c r="WGJ68" s="72"/>
      <c r="WGK68" s="72"/>
      <c r="WGL68" s="72"/>
      <c r="WGM68" s="72"/>
      <c r="WGN68" s="72"/>
      <c r="WGO68" s="72"/>
      <c r="WGP68" s="72"/>
      <c r="WGQ68" s="72"/>
      <c r="WGR68" s="72"/>
      <c r="WGS68" s="72"/>
      <c r="WGT68" s="72"/>
      <c r="WGU68" s="72"/>
      <c r="WGV68" s="72"/>
      <c r="WGW68" s="72"/>
      <c r="WGX68" s="72"/>
      <c r="WGY68" s="72"/>
      <c r="WGZ68" s="72"/>
      <c r="WHA68" s="72"/>
      <c r="WHB68" s="72"/>
      <c r="WHC68" s="72"/>
      <c r="WHD68" s="72"/>
      <c r="WHE68" s="72"/>
      <c r="WHF68" s="72"/>
      <c r="WHG68" s="72"/>
      <c r="WHH68" s="72"/>
      <c r="WHI68" s="72"/>
      <c r="WHJ68" s="72"/>
      <c r="WHK68" s="72"/>
      <c r="WHL68" s="72"/>
      <c r="WHM68" s="72"/>
      <c r="WHN68" s="72"/>
      <c r="WHO68" s="72"/>
      <c r="WHP68" s="72"/>
      <c r="WHQ68" s="72"/>
      <c r="WHR68" s="72"/>
      <c r="WHS68" s="72"/>
      <c r="WHT68" s="72"/>
      <c r="WHU68" s="72"/>
      <c r="WHV68" s="72"/>
      <c r="WHW68" s="72"/>
      <c r="WHX68" s="72"/>
      <c r="WHY68" s="72"/>
      <c r="WHZ68" s="72"/>
      <c r="WIA68" s="72"/>
      <c r="WIB68" s="72"/>
      <c r="WIC68" s="72"/>
      <c r="WID68" s="72"/>
      <c r="WIE68" s="72"/>
      <c r="WIF68" s="72"/>
      <c r="WIG68" s="72"/>
      <c r="WIH68" s="72"/>
      <c r="WII68" s="72"/>
      <c r="WIJ68" s="72"/>
      <c r="WIK68" s="72"/>
      <c r="WIL68" s="72"/>
      <c r="WIM68" s="72"/>
      <c r="WIN68" s="72"/>
      <c r="WIO68" s="72"/>
      <c r="WIP68" s="72"/>
      <c r="WIQ68" s="72"/>
      <c r="WIR68" s="72"/>
      <c r="WIS68" s="72"/>
      <c r="WIT68" s="72"/>
      <c r="WIU68" s="72"/>
      <c r="WIV68" s="72"/>
      <c r="WIW68" s="72"/>
      <c r="WIX68" s="72"/>
      <c r="WIY68" s="72"/>
      <c r="WIZ68" s="72"/>
      <c r="WJA68" s="72"/>
      <c r="WJB68" s="72"/>
      <c r="WJC68" s="72"/>
      <c r="WJD68" s="72"/>
      <c r="WJE68" s="72"/>
      <c r="WJF68" s="72"/>
      <c r="WJG68" s="72"/>
      <c r="WJH68" s="72"/>
      <c r="WJI68" s="72"/>
      <c r="WJJ68" s="72"/>
      <c r="WJK68" s="72"/>
      <c r="WJL68" s="72"/>
      <c r="WJM68" s="72"/>
      <c r="WJN68" s="72"/>
      <c r="WJO68" s="72"/>
      <c r="WJP68" s="72"/>
      <c r="WJQ68" s="72"/>
      <c r="WJR68" s="72"/>
      <c r="WJS68" s="72"/>
      <c r="WJT68" s="72"/>
      <c r="WJU68" s="72"/>
      <c r="WJV68" s="72"/>
      <c r="WJW68" s="72"/>
      <c r="WJX68" s="72"/>
      <c r="WJY68" s="72"/>
      <c r="WJZ68" s="72"/>
      <c r="WKA68" s="72"/>
      <c r="WKB68" s="72"/>
      <c r="WKC68" s="72"/>
      <c r="WKD68" s="72"/>
      <c r="WKE68" s="72"/>
      <c r="WKF68" s="72"/>
      <c r="WKG68" s="72"/>
      <c r="WKH68" s="72"/>
      <c r="WKI68" s="72"/>
      <c r="WKJ68" s="72"/>
      <c r="WKK68" s="72"/>
      <c r="WKL68" s="72"/>
      <c r="WKM68" s="72"/>
      <c r="WKN68" s="72"/>
      <c r="WKO68" s="72"/>
      <c r="WKP68" s="72"/>
      <c r="WKQ68" s="72"/>
      <c r="WKR68" s="72"/>
      <c r="WKS68" s="72"/>
      <c r="WKT68" s="72"/>
      <c r="WKU68" s="72"/>
      <c r="WKV68" s="72"/>
      <c r="WKW68" s="72"/>
      <c r="WKX68" s="72"/>
      <c r="WKY68" s="72"/>
      <c r="WKZ68" s="72"/>
      <c r="WLA68" s="72"/>
      <c r="WLB68" s="72"/>
      <c r="WLC68" s="72"/>
      <c r="WLD68" s="72"/>
      <c r="WLE68" s="72"/>
      <c r="WLF68" s="72"/>
      <c r="WLG68" s="72"/>
      <c r="WLH68" s="72"/>
      <c r="WLI68" s="72"/>
      <c r="WLJ68" s="72"/>
      <c r="WLK68" s="72"/>
      <c r="WLL68" s="72"/>
      <c r="WLM68" s="72"/>
      <c r="WLN68" s="72"/>
      <c r="WLO68" s="72"/>
      <c r="WLP68" s="72"/>
      <c r="WLQ68" s="72"/>
      <c r="WLR68" s="72"/>
      <c r="WLS68" s="72"/>
      <c r="WLT68" s="72"/>
      <c r="WLU68" s="72"/>
      <c r="WLV68" s="72"/>
      <c r="WLW68" s="72"/>
      <c r="WLX68" s="72"/>
      <c r="WLY68" s="72"/>
      <c r="WLZ68" s="72"/>
      <c r="WMA68" s="72"/>
      <c r="WMB68" s="72"/>
      <c r="WMC68" s="72"/>
      <c r="WMD68" s="72"/>
      <c r="WME68" s="72"/>
      <c r="WMF68" s="72"/>
      <c r="WMG68" s="72"/>
      <c r="WMH68" s="72"/>
      <c r="WMI68" s="72"/>
      <c r="WMJ68" s="72"/>
      <c r="WMK68" s="72"/>
      <c r="WML68" s="72"/>
      <c r="WMM68" s="72"/>
      <c r="WMN68" s="72"/>
      <c r="WMO68" s="72"/>
      <c r="WMP68" s="72"/>
      <c r="WMQ68" s="72"/>
      <c r="WMR68" s="72"/>
      <c r="WMS68" s="72"/>
      <c r="WMT68" s="72"/>
      <c r="WMU68" s="72"/>
      <c r="WMV68" s="72"/>
      <c r="WMW68" s="72"/>
      <c r="WMX68" s="72"/>
      <c r="WMY68" s="72"/>
      <c r="WMZ68" s="72"/>
      <c r="WNA68" s="72"/>
      <c r="WNB68" s="72"/>
      <c r="WNC68" s="72"/>
      <c r="WND68" s="72"/>
      <c r="WNE68" s="72"/>
      <c r="WNF68" s="72"/>
      <c r="WNG68" s="72"/>
      <c r="WNH68" s="72"/>
      <c r="WNI68" s="72"/>
      <c r="WNJ68" s="72"/>
      <c r="WNK68" s="72"/>
      <c r="WNL68" s="72"/>
      <c r="WNM68" s="72"/>
      <c r="WNN68" s="72"/>
      <c r="WNO68" s="72"/>
      <c r="WNP68" s="72"/>
      <c r="WNQ68" s="72"/>
      <c r="WNR68" s="72"/>
      <c r="WNS68" s="72"/>
      <c r="WNT68" s="72"/>
      <c r="WNU68" s="72"/>
      <c r="WNV68" s="72"/>
      <c r="WNW68" s="72"/>
      <c r="WNX68" s="72"/>
      <c r="WNY68" s="72"/>
      <c r="WNZ68" s="72"/>
      <c r="WOA68" s="72"/>
      <c r="WOB68" s="72"/>
      <c r="WOC68" s="72"/>
      <c r="WOD68" s="72"/>
      <c r="WOE68" s="72"/>
      <c r="WOF68" s="72"/>
      <c r="WOG68" s="72"/>
      <c r="WOH68" s="72"/>
      <c r="WOI68" s="72"/>
      <c r="WOJ68" s="72"/>
      <c r="WOK68" s="72"/>
      <c r="WOL68" s="72"/>
      <c r="WOM68" s="72"/>
      <c r="WON68" s="72"/>
      <c r="WOO68" s="72"/>
      <c r="WOP68" s="72"/>
      <c r="WOQ68" s="72"/>
      <c r="WOR68" s="72"/>
      <c r="WOS68" s="72"/>
      <c r="WOT68" s="72"/>
      <c r="WOU68" s="72"/>
      <c r="WOV68" s="72"/>
      <c r="WOW68" s="72"/>
      <c r="WOX68" s="72"/>
      <c r="WOY68" s="72"/>
      <c r="WOZ68" s="72"/>
      <c r="WPA68" s="72"/>
      <c r="WPB68" s="72"/>
      <c r="WPC68" s="72"/>
      <c r="WPD68" s="72"/>
      <c r="WPE68" s="72"/>
      <c r="WPF68" s="72"/>
      <c r="WPG68" s="72"/>
      <c r="WPH68" s="72"/>
      <c r="WPI68" s="72"/>
      <c r="WPJ68" s="72"/>
      <c r="WPK68" s="72"/>
      <c r="WPL68" s="72"/>
      <c r="WPM68" s="72"/>
      <c r="WPN68" s="72"/>
      <c r="WPO68" s="72"/>
      <c r="WPP68" s="72"/>
      <c r="WPQ68" s="72"/>
      <c r="WPR68" s="72"/>
      <c r="WPS68" s="72"/>
      <c r="WPT68" s="72"/>
      <c r="WPU68" s="72"/>
      <c r="WPV68" s="72"/>
      <c r="WPW68" s="72"/>
      <c r="WPX68" s="72"/>
      <c r="WPY68" s="72"/>
      <c r="WPZ68" s="72"/>
      <c r="WQA68" s="72"/>
      <c r="WQB68" s="72"/>
      <c r="WQC68" s="72"/>
      <c r="WQD68" s="72"/>
      <c r="WQE68" s="72"/>
      <c r="WQF68" s="72"/>
      <c r="WQG68" s="72"/>
      <c r="WQH68" s="72"/>
      <c r="WQI68" s="72"/>
      <c r="WQJ68" s="72"/>
      <c r="WQK68" s="72"/>
      <c r="WQL68" s="72"/>
      <c r="WQM68" s="72"/>
      <c r="WQN68" s="72"/>
      <c r="WQO68" s="72"/>
      <c r="WQP68" s="72"/>
      <c r="WQQ68" s="72"/>
      <c r="WQR68" s="72"/>
      <c r="WQS68" s="72"/>
      <c r="WQT68" s="72"/>
      <c r="WQU68" s="72"/>
      <c r="WQV68" s="72"/>
      <c r="WQW68" s="72"/>
      <c r="WQX68" s="72"/>
      <c r="WQY68" s="72"/>
      <c r="WQZ68" s="72"/>
      <c r="WRA68" s="72"/>
      <c r="WRB68" s="72"/>
      <c r="WRC68" s="72"/>
      <c r="WRD68" s="72"/>
      <c r="WRE68" s="72"/>
      <c r="WRF68" s="72"/>
      <c r="WRG68" s="72"/>
      <c r="WRH68" s="72"/>
      <c r="WRI68" s="72"/>
      <c r="WRJ68" s="72"/>
      <c r="WRK68" s="72"/>
      <c r="WRL68" s="72"/>
      <c r="WRM68" s="72"/>
      <c r="WRN68" s="72"/>
      <c r="WRO68" s="72"/>
      <c r="WRP68" s="72"/>
      <c r="WRQ68" s="72"/>
      <c r="WRR68" s="72"/>
      <c r="WRS68" s="72"/>
      <c r="WRT68" s="72"/>
      <c r="WRU68" s="72"/>
      <c r="WRV68" s="72"/>
      <c r="WRW68" s="72"/>
      <c r="WRX68" s="72"/>
      <c r="WRY68" s="72"/>
      <c r="WRZ68" s="72"/>
      <c r="WSA68" s="72"/>
      <c r="WSB68" s="72"/>
      <c r="WSC68" s="72"/>
      <c r="WSD68" s="72"/>
      <c r="WSE68" s="72"/>
      <c r="WSF68" s="72"/>
      <c r="WSG68" s="72"/>
      <c r="WSH68" s="72"/>
      <c r="WSI68" s="72"/>
      <c r="WSJ68" s="72"/>
      <c r="WSK68" s="72"/>
      <c r="WSL68" s="72"/>
      <c r="WSM68" s="72"/>
      <c r="WSN68" s="72"/>
      <c r="WSO68" s="72"/>
      <c r="WSP68" s="72"/>
      <c r="WSQ68" s="72"/>
      <c r="WSR68" s="72"/>
      <c r="WSS68" s="72"/>
      <c r="WST68" s="72"/>
      <c r="WSU68" s="72"/>
      <c r="WSV68" s="72"/>
      <c r="WSW68" s="72"/>
      <c r="WSX68" s="72"/>
      <c r="WSY68" s="72"/>
      <c r="WSZ68" s="72"/>
      <c r="WTA68" s="72"/>
      <c r="WTB68" s="72"/>
      <c r="WTC68" s="72"/>
      <c r="WTD68" s="72"/>
      <c r="WTE68" s="72"/>
      <c r="WTF68" s="72"/>
      <c r="WTG68" s="72"/>
      <c r="WTH68" s="72"/>
      <c r="WTI68" s="72"/>
      <c r="WTJ68" s="72"/>
      <c r="WTK68" s="72"/>
      <c r="WTL68" s="72"/>
      <c r="WTM68" s="72"/>
      <c r="WTN68" s="72"/>
      <c r="WTO68" s="72"/>
      <c r="WTP68" s="72"/>
      <c r="WTQ68" s="72"/>
      <c r="WTR68" s="72"/>
      <c r="WTS68" s="72"/>
      <c r="WTT68" s="72"/>
      <c r="WTU68" s="72"/>
      <c r="WTV68" s="72"/>
      <c r="WTW68" s="72"/>
      <c r="WTX68" s="72"/>
      <c r="WTY68" s="72"/>
      <c r="WTZ68" s="72"/>
      <c r="WUA68" s="72"/>
      <c r="WUB68" s="72"/>
      <c r="WUC68" s="72"/>
      <c r="WUD68" s="72"/>
      <c r="WUE68" s="72"/>
      <c r="WUF68" s="72"/>
      <c r="WUG68" s="72"/>
      <c r="WUH68" s="72"/>
      <c r="WUI68" s="72"/>
      <c r="WUJ68" s="72"/>
      <c r="WUK68" s="72"/>
      <c r="WUL68" s="72"/>
      <c r="WUM68" s="72"/>
      <c r="WUN68" s="72"/>
      <c r="WUO68" s="72"/>
      <c r="WUP68" s="72"/>
      <c r="WUQ68" s="72"/>
      <c r="WUR68" s="72"/>
      <c r="WUS68" s="72"/>
      <c r="WUT68" s="72"/>
      <c r="WUU68" s="72"/>
      <c r="WUV68" s="72"/>
      <c r="WUW68" s="72"/>
      <c r="WUX68" s="72"/>
      <c r="WUY68" s="72"/>
      <c r="WUZ68" s="72"/>
      <c r="WVA68" s="72"/>
      <c r="WVB68" s="72"/>
      <c r="WVC68" s="72"/>
      <c r="WVD68" s="72"/>
      <c r="WVE68" s="72"/>
      <c r="WVF68" s="72"/>
      <c r="WVG68" s="72"/>
      <c r="WVH68" s="72"/>
      <c r="WVI68" s="72"/>
      <c r="WVJ68" s="72"/>
      <c r="WVK68" s="72"/>
      <c r="WVL68" s="72"/>
      <c r="WVM68" s="72"/>
      <c r="WVN68" s="72"/>
      <c r="WVO68" s="72"/>
      <c r="WVP68" s="72"/>
      <c r="WVQ68" s="72"/>
      <c r="WVR68" s="72"/>
      <c r="WVS68" s="72"/>
      <c r="WVT68" s="72"/>
      <c r="WVU68" s="72"/>
      <c r="WVV68" s="72"/>
      <c r="WVW68" s="72"/>
      <c r="WVX68" s="72"/>
      <c r="WVY68" s="72"/>
      <c r="WVZ68" s="72"/>
      <c r="WWA68" s="72"/>
      <c r="WWB68" s="72"/>
      <c r="WWC68" s="72"/>
      <c r="WWD68" s="72"/>
      <c r="WWE68" s="72"/>
      <c r="WWF68" s="72"/>
      <c r="WWG68" s="72"/>
      <c r="WWH68" s="72"/>
      <c r="WWI68" s="72"/>
      <c r="WWJ68" s="72"/>
      <c r="WWK68" s="72"/>
      <c r="WWL68" s="72"/>
      <c r="WWM68" s="72"/>
      <c r="WWN68" s="72"/>
      <c r="WWO68" s="72"/>
      <c r="WWP68" s="72"/>
      <c r="WWQ68" s="72"/>
      <c r="WWR68" s="72"/>
      <c r="WWS68" s="72"/>
      <c r="WWT68" s="72"/>
      <c r="WWU68" s="72"/>
      <c r="WWV68" s="72"/>
      <c r="WWW68" s="72"/>
      <c r="WWX68" s="72"/>
      <c r="WWY68" s="72"/>
      <c r="WWZ68" s="72"/>
      <c r="WXA68" s="72"/>
      <c r="WXB68" s="72"/>
      <c r="WXC68" s="72"/>
      <c r="WXD68" s="72"/>
      <c r="WXE68" s="72"/>
      <c r="WXF68" s="72"/>
      <c r="WXG68" s="72"/>
      <c r="WXH68" s="72"/>
      <c r="WXI68" s="72"/>
      <c r="WXJ68" s="72"/>
      <c r="WXK68" s="72"/>
      <c r="WXL68" s="72"/>
      <c r="WXM68" s="72"/>
      <c r="WXN68" s="72"/>
      <c r="WXO68" s="72"/>
      <c r="WXP68" s="72"/>
      <c r="WXQ68" s="72"/>
      <c r="WXR68" s="72"/>
      <c r="WXS68" s="72"/>
      <c r="WXT68" s="72"/>
      <c r="WXU68" s="72"/>
      <c r="WXV68" s="72"/>
      <c r="WXW68" s="72"/>
      <c r="WXX68" s="72"/>
      <c r="WXY68" s="72"/>
      <c r="WXZ68" s="72"/>
      <c r="WYA68" s="72"/>
      <c r="WYB68" s="72"/>
      <c r="WYC68" s="72"/>
      <c r="WYD68" s="72"/>
      <c r="WYE68" s="72"/>
      <c r="WYF68" s="72"/>
      <c r="WYG68" s="72"/>
      <c r="WYH68" s="72"/>
      <c r="WYI68" s="72"/>
      <c r="WYJ68" s="72"/>
      <c r="WYK68" s="72"/>
      <c r="WYL68" s="72"/>
      <c r="WYM68" s="72"/>
      <c r="WYN68" s="72"/>
      <c r="WYO68" s="72"/>
      <c r="WYP68" s="72"/>
      <c r="WYQ68" s="72"/>
      <c r="WYR68" s="72"/>
      <c r="WYS68" s="72"/>
      <c r="WYT68" s="72"/>
      <c r="WYU68" s="72"/>
      <c r="WYV68" s="72"/>
      <c r="WYW68" s="72"/>
      <c r="WYX68" s="72"/>
      <c r="WYY68" s="72"/>
      <c r="WYZ68" s="72"/>
      <c r="WZA68" s="72"/>
      <c r="WZB68" s="72"/>
      <c r="WZC68" s="72"/>
      <c r="WZD68" s="72"/>
      <c r="WZE68" s="72"/>
      <c r="WZF68" s="72"/>
      <c r="WZG68" s="72"/>
      <c r="WZH68" s="72"/>
      <c r="WZI68" s="72"/>
      <c r="WZJ68" s="72"/>
      <c r="WZK68" s="72"/>
      <c r="WZL68" s="72"/>
      <c r="WZM68" s="72"/>
      <c r="WZN68" s="72"/>
      <c r="WZO68" s="72"/>
      <c r="WZP68" s="72"/>
      <c r="WZQ68" s="72"/>
      <c r="WZR68" s="72"/>
      <c r="WZS68" s="72"/>
      <c r="WZT68" s="72"/>
      <c r="WZU68" s="72"/>
      <c r="WZV68" s="72"/>
      <c r="WZW68" s="72"/>
      <c r="WZX68" s="72"/>
      <c r="WZY68" s="72"/>
      <c r="WZZ68" s="72"/>
      <c r="XAA68" s="72"/>
      <c r="XAB68" s="72"/>
      <c r="XAC68" s="72"/>
      <c r="XAD68" s="72"/>
      <c r="XAE68" s="72"/>
      <c r="XAF68" s="72"/>
      <c r="XAG68" s="72"/>
      <c r="XAH68" s="72"/>
      <c r="XAI68" s="72"/>
      <c r="XAJ68" s="72"/>
      <c r="XAK68" s="72"/>
      <c r="XAL68" s="72"/>
      <c r="XAM68" s="72"/>
      <c r="XAN68" s="72"/>
      <c r="XAO68" s="72"/>
      <c r="XAP68" s="72"/>
      <c r="XAQ68" s="72"/>
      <c r="XAR68" s="72"/>
      <c r="XAS68" s="72"/>
      <c r="XAT68" s="72"/>
      <c r="XAU68" s="72"/>
      <c r="XAV68" s="72"/>
      <c r="XAW68" s="72"/>
      <c r="XAX68" s="72"/>
      <c r="XAY68" s="72"/>
      <c r="XAZ68" s="72"/>
      <c r="XBA68" s="72"/>
      <c r="XBB68" s="72"/>
      <c r="XBC68" s="72"/>
      <c r="XBD68" s="72"/>
      <c r="XBE68" s="72"/>
      <c r="XBF68" s="72"/>
      <c r="XBG68" s="72"/>
      <c r="XBH68" s="72"/>
      <c r="XBI68" s="72"/>
      <c r="XBJ68" s="72"/>
      <c r="XBK68" s="72"/>
      <c r="XBL68" s="72"/>
      <c r="XBM68" s="72"/>
      <c r="XBN68" s="72"/>
    </row>
    <row r="69" spans="1:16290" s="72" customFormat="1" ht="50">
      <c r="A69" s="87">
        <v>104</v>
      </c>
      <c r="B69" s="88" t="s">
        <v>190</v>
      </c>
      <c r="C69" s="87">
        <v>6</v>
      </c>
      <c r="D69" s="87" t="s">
        <v>191</v>
      </c>
      <c r="E69" s="87" t="s">
        <v>230</v>
      </c>
      <c r="F69" s="89">
        <v>24445</v>
      </c>
      <c r="G69" s="87" t="s">
        <v>418</v>
      </c>
      <c r="H69" s="88">
        <v>2011</v>
      </c>
      <c r="I69" s="87" t="s">
        <v>419</v>
      </c>
      <c r="J69" s="90">
        <v>209339</v>
      </c>
      <c r="K69" s="87" t="s">
        <v>278</v>
      </c>
      <c r="L69" s="90" t="s">
        <v>196</v>
      </c>
      <c r="M69" s="87" t="s">
        <v>197</v>
      </c>
      <c r="N69" s="87" t="s">
        <v>420</v>
      </c>
      <c r="O69" s="87" t="s">
        <v>421</v>
      </c>
      <c r="P69" s="87" t="s">
        <v>422</v>
      </c>
      <c r="Q69" s="92">
        <f t="shared" si="4"/>
        <v>51.36</v>
      </c>
      <c r="R69" s="92">
        <v>0</v>
      </c>
      <c r="S69" s="92">
        <v>2.75</v>
      </c>
      <c r="T69" s="92">
        <v>48.61</v>
      </c>
      <c r="U69" s="93">
        <f t="shared" si="3"/>
        <v>51.36</v>
      </c>
      <c r="V69" s="94">
        <v>9.9166666666666661</v>
      </c>
      <c r="W69" s="94">
        <v>100</v>
      </c>
      <c r="X69" s="102" t="s">
        <v>201</v>
      </c>
      <c r="Y69" s="96">
        <v>3</v>
      </c>
      <c r="Z69" s="96">
        <v>11</v>
      </c>
      <c r="AA69" s="96">
        <v>5</v>
      </c>
      <c r="AB69" s="96">
        <v>4</v>
      </c>
      <c r="AC69" s="96">
        <v>95</v>
      </c>
      <c r="AD69" s="97">
        <v>0</v>
      </c>
      <c r="AE69" s="97">
        <v>5</v>
      </c>
      <c r="AF69" s="100">
        <v>81</v>
      </c>
      <c r="AG69" s="98" t="s">
        <v>202</v>
      </c>
      <c r="AH69" s="99" t="s">
        <v>1932</v>
      </c>
      <c r="AI69" s="100">
        <v>81</v>
      </c>
      <c r="AJ69" s="98" t="s">
        <v>204</v>
      </c>
      <c r="AK69" s="98" t="s">
        <v>204</v>
      </c>
      <c r="AL69" s="101" t="s">
        <v>204</v>
      </c>
      <c r="AM69" s="98" t="s">
        <v>204</v>
      </c>
      <c r="AN69" s="98" t="s">
        <v>204</v>
      </c>
      <c r="AO69" s="101" t="s">
        <v>204</v>
      </c>
      <c r="AP69" s="98" t="s">
        <v>204</v>
      </c>
      <c r="AQ69" s="98" t="s">
        <v>204</v>
      </c>
      <c r="AR69" s="101" t="s">
        <v>204</v>
      </c>
      <c r="AS69" s="98" t="s">
        <v>204</v>
      </c>
      <c r="AT69" s="98" t="s">
        <v>204</v>
      </c>
      <c r="AU69" s="101" t="s">
        <v>204</v>
      </c>
      <c r="AV69" s="78" t="s">
        <v>204</v>
      </c>
      <c r="AW69" s="78" t="s">
        <v>204</v>
      </c>
      <c r="AX69" s="74" t="s">
        <v>204</v>
      </c>
      <c r="AY69" s="68"/>
      <c r="AZ69" s="68"/>
      <c r="BA69" s="68"/>
      <c r="BB69" s="68"/>
      <c r="BC69" s="68"/>
      <c r="BD69" s="68"/>
    </row>
    <row r="70" spans="1:16290" s="72" customFormat="1" ht="90">
      <c r="A70" s="68">
        <v>104</v>
      </c>
      <c r="B70" s="88" t="s">
        <v>190</v>
      </c>
      <c r="C70" s="68">
        <v>13</v>
      </c>
      <c r="D70" s="88" t="s">
        <v>423</v>
      </c>
      <c r="E70" s="88" t="s">
        <v>424</v>
      </c>
      <c r="F70" s="78">
        <v>25446</v>
      </c>
      <c r="G70" s="68" t="s">
        <v>428</v>
      </c>
      <c r="H70" s="88">
        <v>2020</v>
      </c>
      <c r="I70" s="68" t="s">
        <v>428</v>
      </c>
      <c r="J70" s="104">
        <v>71859.539999999994</v>
      </c>
      <c r="K70" s="91" t="s">
        <v>12800</v>
      </c>
      <c r="L70" s="88" t="s">
        <v>425</v>
      </c>
      <c r="M70" s="88" t="s">
        <v>426</v>
      </c>
      <c r="N70" s="68" t="s">
        <v>429</v>
      </c>
      <c r="O70" s="68" t="s">
        <v>430</v>
      </c>
      <c r="P70" s="68" t="s">
        <v>431</v>
      </c>
      <c r="Q70" s="92">
        <f t="shared" si="4"/>
        <v>26.45</v>
      </c>
      <c r="R70" s="92">
        <v>8.4499999999999993</v>
      </c>
      <c r="S70" s="70">
        <v>3</v>
      </c>
      <c r="T70" s="70">
        <v>15</v>
      </c>
      <c r="U70" s="106">
        <f t="shared" si="3"/>
        <v>26.45</v>
      </c>
      <c r="V70" s="94">
        <v>82.083333333333329</v>
      </c>
      <c r="W70" s="94">
        <v>98.68</v>
      </c>
      <c r="X70" s="102" t="s">
        <v>427</v>
      </c>
      <c r="Y70" s="68">
        <v>3</v>
      </c>
      <c r="Z70" s="68">
        <v>11</v>
      </c>
      <c r="AA70" s="68">
        <v>5</v>
      </c>
      <c r="AB70" s="117">
        <v>66</v>
      </c>
      <c r="AC70" s="68"/>
      <c r="AD70" s="70">
        <v>15</v>
      </c>
      <c r="AE70" s="70">
        <v>5</v>
      </c>
      <c r="AF70" s="100">
        <v>50</v>
      </c>
      <c r="AG70" s="98" t="s">
        <v>423</v>
      </c>
      <c r="AH70" s="99" t="s">
        <v>432</v>
      </c>
      <c r="AI70" s="100">
        <v>50</v>
      </c>
      <c r="AJ70" s="98" t="s">
        <v>204</v>
      </c>
      <c r="AK70" s="98" t="s">
        <v>204</v>
      </c>
      <c r="AL70" s="101" t="s">
        <v>204</v>
      </c>
      <c r="AM70" s="98" t="s">
        <v>204</v>
      </c>
      <c r="AN70" s="98" t="s">
        <v>204</v>
      </c>
      <c r="AO70" s="101" t="s">
        <v>204</v>
      </c>
      <c r="AP70" s="98" t="s">
        <v>204</v>
      </c>
      <c r="AQ70" s="98" t="s">
        <v>204</v>
      </c>
      <c r="AR70" s="101" t="s">
        <v>204</v>
      </c>
      <c r="AS70" s="98" t="s">
        <v>204</v>
      </c>
      <c r="AT70" s="98" t="s">
        <v>204</v>
      </c>
      <c r="AU70" s="101" t="s">
        <v>204</v>
      </c>
      <c r="AV70" s="78" t="s">
        <v>204</v>
      </c>
      <c r="AW70" s="78" t="s">
        <v>204</v>
      </c>
      <c r="AX70" s="74" t="s">
        <v>204</v>
      </c>
      <c r="AY70" s="68"/>
      <c r="AZ70" s="68"/>
      <c r="BA70" s="68"/>
      <c r="BB70" s="68"/>
      <c r="BC70" s="68"/>
      <c r="BD70" s="68"/>
    </row>
    <row r="71" spans="1:16290" s="72" customFormat="1" ht="90">
      <c r="A71" s="68">
        <v>104</v>
      </c>
      <c r="B71" s="88" t="s">
        <v>190</v>
      </c>
      <c r="C71" s="68">
        <v>13</v>
      </c>
      <c r="D71" s="88" t="s">
        <v>423</v>
      </c>
      <c r="E71" s="88" t="s">
        <v>424</v>
      </c>
      <c r="F71" s="78">
        <v>25446</v>
      </c>
      <c r="G71" s="88" t="s">
        <v>433</v>
      </c>
      <c r="H71" s="88">
        <v>2020</v>
      </c>
      <c r="I71" s="68" t="s">
        <v>434</v>
      </c>
      <c r="J71" s="104">
        <v>62835.68</v>
      </c>
      <c r="K71" s="91" t="s">
        <v>12800</v>
      </c>
      <c r="L71" s="88" t="s">
        <v>425</v>
      </c>
      <c r="M71" s="88" t="s">
        <v>426</v>
      </c>
      <c r="N71" s="68" t="s">
        <v>435</v>
      </c>
      <c r="O71" s="68" t="s">
        <v>436</v>
      </c>
      <c r="P71" s="68" t="s">
        <v>437</v>
      </c>
      <c r="Q71" s="92">
        <f t="shared" si="4"/>
        <v>7.39</v>
      </c>
      <c r="R71" s="92">
        <v>7.39</v>
      </c>
      <c r="S71" s="70">
        <v>0</v>
      </c>
      <c r="T71" s="70">
        <v>0</v>
      </c>
      <c r="U71" s="106">
        <f t="shared" si="3"/>
        <v>7.39</v>
      </c>
      <c r="V71" s="94">
        <v>100</v>
      </c>
      <c r="W71" s="94">
        <v>98.58</v>
      </c>
      <c r="X71" s="102" t="s">
        <v>427</v>
      </c>
      <c r="Y71" s="68">
        <v>1</v>
      </c>
      <c r="Z71" s="68">
        <v>7</v>
      </c>
      <c r="AA71" s="68">
        <v>6</v>
      </c>
      <c r="AB71" s="117">
        <v>44</v>
      </c>
      <c r="AC71" s="68"/>
      <c r="AD71" s="70">
        <v>15</v>
      </c>
      <c r="AE71" s="70">
        <v>5</v>
      </c>
      <c r="AF71" s="100">
        <v>100</v>
      </c>
      <c r="AG71" s="98" t="s">
        <v>423</v>
      </c>
      <c r="AH71" s="99" t="s">
        <v>432</v>
      </c>
      <c r="AI71" s="100">
        <v>100</v>
      </c>
      <c r="AJ71" s="98" t="s">
        <v>204</v>
      </c>
      <c r="AK71" s="98" t="s">
        <v>204</v>
      </c>
      <c r="AL71" s="101" t="s">
        <v>204</v>
      </c>
      <c r="AM71" s="98" t="s">
        <v>204</v>
      </c>
      <c r="AN71" s="98" t="s">
        <v>204</v>
      </c>
      <c r="AO71" s="101" t="s">
        <v>204</v>
      </c>
      <c r="AP71" s="98" t="s">
        <v>204</v>
      </c>
      <c r="AQ71" s="98" t="s">
        <v>204</v>
      </c>
      <c r="AR71" s="101" t="s">
        <v>204</v>
      </c>
      <c r="AS71" s="98" t="s">
        <v>204</v>
      </c>
      <c r="AT71" s="98" t="s">
        <v>204</v>
      </c>
      <c r="AU71" s="101" t="s">
        <v>204</v>
      </c>
      <c r="AV71" s="78" t="s">
        <v>204</v>
      </c>
      <c r="AW71" s="78" t="s">
        <v>204</v>
      </c>
      <c r="AX71" s="74" t="s">
        <v>204</v>
      </c>
      <c r="AY71" s="68"/>
      <c r="AZ71" s="68"/>
      <c r="BA71" s="68"/>
      <c r="BB71" s="68"/>
      <c r="BC71" s="68"/>
      <c r="BD71" s="68"/>
    </row>
    <row r="72" spans="1:16290" s="72" customFormat="1" ht="90">
      <c r="A72" s="68">
        <v>104</v>
      </c>
      <c r="B72" s="88" t="s">
        <v>190</v>
      </c>
      <c r="C72" s="68">
        <v>13</v>
      </c>
      <c r="D72" s="88" t="s">
        <v>423</v>
      </c>
      <c r="E72" s="88" t="s">
        <v>424</v>
      </c>
      <c r="F72" s="78">
        <v>25446</v>
      </c>
      <c r="G72" s="118" t="s">
        <v>438</v>
      </c>
      <c r="H72" s="88">
        <v>2016</v>
      </c>
      <c r="I72" s="68" t="s">
        <v>439</v>
      </c>
      <c r="J72" s="104">
        <f>47389+11873</f>
        <v>59262</v>
      </c>
      <c r="K72" s="91" t="s">
        <v>12800</v>
      </c>
      <c r="L72" s="88" t="s">
        <v>425</v>
      </c>
      <c r="M72" s="88" t="s">
        <v>426</v>
      </c>
      <c r="N72" s="88" t="s">
        <v>440</v>
      </c>
      <c r="O72" s="68" t="s">
        <v>441</v>
      </c>
      <c r="P72" s="68" t="s">
        <v>442</v>
      </c>
      <c r="Q72" s="92">
        <f t="shared" si="4"/>
        <v>0</v>
      </c>
      <c r="R72" s="92">
        <v>0</v>
      </c>
      <c r="S72" s="70">
        <v>0</v>
      </c>
      <c r="T72" s="70">
        <v>0</v>
      </c>
      <c r="U72" s="106">
        <f t="shared" si="3"/>
        <v>0</v>
      </c>
      <c r="V72" s="94">
        <v>64.166666666666671</v>
      </c>
      <c r="W72" s="94">
        <v>95.99</v>
      </c>
      <c r="X72" s="102" t="s">
        <v>427</v>
      </c>
      <c r="Y72" s="68">
        <v>3</v>
      </c>
      <c r="Z72" s="68">
        <v>11</v>
      </c>
      <c r="AA72" s="68">
        <v>5</v>
      </c>
      <c r="AB72" s="117">
        <v>66</v>
      </c>
      <c r="AC72" s="68"/>
      <c r="AD72" s="70">
        <v>15</v>
      </c>
      <c r="AE72" s="70">
        <v>5</v>
      </c>
      <c r="AF72" s="100">
        <v>100</v>
      </c>
      <c r="AG72" s="98" t="s">
        <v>423</v>
      </c>
      <c r="AH72" s="99" t="s">
        <v>443</v>
      </c>
      <c r="AI72" s="100">
        <v>100</v>
      </c>
      <c r="AJ72" s="98" t="s">
        <v>204</v>
      </c>
      <c r="AK72" s="98" t="s">
        <v>204</v>
      </c>
      <c r="AL72" s="101" t="s">
        <v>204</v>
      </c>
      <c r="AM72" s="98" t="s">
        <v>204</v>
      </c>
      <c r="AN72" s="98" t="s">
        <v>204</v>
      </c>
      <c r="AO72" s="101" t="s">
        <v>204</v>
      </c>
      <c r="AP72" s="98" t="s">
        <v>204</v>
      </c>
      <c r="AQ72" s="98" t="s">
        <v>204</v>
      </c>
      <c r="AR72" s="101" t="s">
        <v>204</v>
      </c>
      <c r="AS72" s="98" t="s">
        <v>204</v>
      </c>
      <c r="AT72" s="98" t="s">
        <v>204</v>
      </c>
      <c r="AU72" s="101" t="s">
        <v>204</v>
      </c>
      <c r="AV72" s="78" t="s">
        <v>204</v>
      </c>
      <c r="AW72" s="78" t="s">
        <v>204</v>
      </c>
      <c r="AX72" s="74" t="s">
        <v>204</v>
      </c>
      <c r="AY72" s="68"/>
      <c r="AZ72" s="68"/>
      <c r="BA72" s="68"/>
      <c r="BB72" s="68"/>
      <c r="BC72" s="68"/>
      <c r="BD72" s="68"/>
    </row>
    <row r="73" spans="1:16290" s="72" customFormat="1" ht="100">
      <c r="A73" s="88">
        <v>104</v>
      </c>
      <c r="B73" s="88" t="s">
        <v>190</v>
      </c>
      <c r="C73" s="88">
        <v>3</v>
      </c>
      <c r="D73" s="88" t="s">
        <v>444</v>
      </c>
      <c r="E73" s="88" t="s">
        <v>445</v>
      </c>
      <c r="F73" s="98" t="s">
        <v>446</v>
      </c>
      <c r="G73" s="88" t="s">
        <v>447</v>
      </c>
      <c r="H73" s="88">
        <v>2014</v>
      </c>
      <c r="I73" s="88" t="s">
        <v>448</v>
      </c>
      <c r="J73" s="104">
        <v>132743</v>
      </c>
      <c r="K73" s="91" t="s">
        <v>12800</v>
      </c>
      <c r="L73" s="88" t="s">
        <v>449</v>
      </c>
      <c r="M73" s="88" t="s">
        <v>450</v>
      </c>
      <c r="N73" s="88" t="s">
        <v>451</v>
      </c>
      <c r="O73" s="88" t="s">
        <v>452</v>
      </c>
      <c r="P73" s="88" t="s">
        <v>453</v>
      </c>
      <c r="Q73" s="92">
        <f t="shared" si="4"/>
        <v>0</v>
      </c>
      <c r="R73" s="119">
        <v>0</v>
      </c>
      <c r="S73" s="119">
        <v>0</v>
      </c>
      <c r="T73" s="119">
        <v>0</v>
      </c>
      <c r="U73" s="120">
        <f t="shared" si="3"/>
        <v>0</v>
      </c>
      <c r="V73" s="94">
        <v>100</v>
      </c>
      <c r="W73" s="94">
        <v>100</v>
      </c>
      <c r="X73" s="102" t="s">
        <v>454</v>
      </c>
      <c r="Y73" s="68">
        <v>6</v>
      </c>
      <c r="Z73" s="68">
        <v>1</v>
      </c>
      <c r="AA73" s="68">
        <v>4</v>
      </c>
      <c r="AB73" s="68">
        <v>14</v>
      </c>
      <c r="AC73" s="68"/>
      <c r="AD73" s="70">
        <v>0</v>
      </c>
      <c r="AE73" s="70">
        <v>2</v>
      </c>
      <c r="AF73" s="100">
        <v>100</v>
      </c>
      <c r="AG73" s="98" t="s">
        <v>444</v>
      </c>
      <c r="AH73" s="99" t="s">
        <v>455</v>
      </c>
      <c r="AI73" s="100">
        <v>76</v>
      </c>
      <c r="AJ73" s="98" t="s">
        <v>456</v>
      </c>
      <c r="AK73" s="98" t="s">
        <v>457</v>
      </c>
      <c r="AL73" s="101">
        <v>5</v>
      </c>
      <c r="AM73" s="98" t="s">
        <v>387</v>
      </c>
      <c r="AN73" s="98" t="s">
        <v>458</v>
      </c>
      <c r="AO73" s="101">
        <v>10</v>
      </c>
      <c r="AP73" s="98" t="s">
        <v>286</v>
      </c>
      <c r="AQ73" s="98" t="s">
        <v>459</v>
      </c>
      <c r="AR73" s="101">
        <v>5</v>
      </c>
      <c r="AS73" s="98" t="s">
        <v>328</v>
      </c>
      <c r="AT73" s="98" t="s">
        <v>460</v>
      </c>
      <c r="AU73" s="101">
        <v>4</v>
      </c>
      <c r="AV73" s="78" t="s">
        <v>204</v>
      </c>
      <c r="AW73" s="78" t="s">
        <v>204</v>
      </c>
      <c r="AX73" s="74" t="s">
        <v>204</v>
      </c>
      <c r="AY73" s="68"/>
      <c r="AZ73" s="68"/>
      <c r="BA73" s="68"/>
      <c r="BB73" s="68"/>
      <c r="BC73" s="68"/>
      <c r="BD73" s="68"/>
    </row>
    <row r="74" spans="1:16290" s="72" customFormat="1" ht="290">
      <c r="A74" s="88">
        <v>104</v>
      </c>
      <c r="B74" s="88" t="s">
        <v>190</v>
      </c>
      <c r="C74" s="88">
        <v>9</v>
      </c>
      <c r="D74" s="88" t="s">
        <v>369</v>
      </c>
      <c r="E74" s="118" t="s">
        <v>461</v>
      </c>
      <c r="F74" s="98">
        <v>15790</v>
      </c>
      <c r="G74" s="88" t="s">
        <v>462</v>
      </c>
      <c r="H74" s="88">
        <v>2012</v>
      </c>
      <c r="I74" s="88" t="s">
        <v>463</v>
      </c>
      <c r="J74" s="104">
        <v>133284</v>
      </c>
      <c r="K74" s="91" t="s">
        <v>12800</v>
      </c>
      <c r="L74" s="90" t="s">
        <v>464</v>
      </c>
      <c r="M74" s="87" t="s">
        <v>465</v>
      </c>
      <c r="N74" s="88" t="s">
        <v>466</v>
      </c>
      <c r="O74" s="88" t="s">
        <v>467</v>
      </c>
      <c r="P74" s="88" t="s">
        <v>468</v>
      </c>
      <c r="Q74" s="92">
        <f t="shared" si="4"/>
        <v>2.1235294117647059</v>
      </c>
      <c r="R74" s="105">
        <v>0</v>
      </c>
      <c r="S74" s="105">
        <v>0.58823529411764708</v>
      </c>
      <c r="T74" s="105">
        <v>1.5352941176470587</v>
      </c>
      <c r="U74" s="106">
        <f t="shared" si="3"/>
        <v>2.1235294117647059</v>
      </c>
      <c r="V74" s="94">
        <v>96.666666666666671</v>
      </c>
      <c r="W74" s="94">
        <v>100</v>
      </c>
      <c r="X74" s="102" t="s">
        <v>469</v>
      </c>
      <c r="Y74" s="68">
        <v>3</v>
      </c>
      <c r="Z74" s="68">
        <v>12</v>
      </c>
      <c r="AA74" s="68">
        <v>3</v>
      </c>
      <c r="AB74" s="68">
        <v>4</v>
      </c>
      <c r="AC74" s="68" t="s">
        <v>296</v>
      </c>
      <c r="AD74" s="70">
        <v>0</v>
      </c>
      <c r="AE74" s="70">
        <v>5</v>
      </c>
      <c r="AF74" s="100">
        <v>100</v>
      </c>
      <c r="AG74" s="98" t="s">
        <v>369</v>
      </c>
      <c r="AH74" s="99" t="s">
        <v>470</v>
      </c>
      <c r="AI74" s="100">
        <v>100</v>
      </c>
      <c r="AJ74" s="98" t="s">
        <v>204</v>
      </c>
      <c r="AK74" s="98" t="s">
        <v>204</v>
      </c>
      <c r="AL74" s="101" t="s">
        <v>204</v>
      </c>
      <c r="AM74" s="98" t="s">
        <v>204</v>
      </c>
      <c r="AN74" s="98" t="s">
        <v>204</v>
      </c>
      <c r="AO74" s="101" t="s">
        <v>204</v>
      </c>
      <c r="AP74" s="98" t="s">
        <v>204</v>
      </c>
      <c r="AQ74" s="98" t="s">
        <v>204</v>
      </c>
      <c r="AR74" s="101" t="s">
        <v>204</v>
      </c>
      <c r="AS74" s="98" t="s">
        <v>204</v>
      </c>
      <c r="AT74" s="98" t="s">
        <v>204</v>
      </c>
      <c r="AU74" s="101" t="s">
        <v>204</v>
      </c>
      <c r="AV74" s="78" t="s">
        <v>204</v>
      </c>
      <c r="AW74" s="78" t="s">
        <v>204</v>
      </c>
      <c r="AX74" s="74" t="s">
        <v>204</v>
      </c>
      <c r="AY74" s="68"/>
      <c r="AZ74" s="68"/>
      <c r="BA74" s="68"/>
      <c r="BB74" s="68"/>
      <c r="BC74" s="68"/>
      <c r="BD74" s="68"/>
    </row>
    <row r="75" spans="1:16290" s="72" customFormat="1" ht="230">
      <c r="A75" s="88">
        <v>104</v>
      </c>
      <c r="B75" s="88" t="s">
        <v>190</v>
      </c>
      <c r="C75" s="88">
        <v>9</v>
      </c>
      <c r="D75" s="88" t="s">
        <v>369</v>
      </c>
      <c r="E75" s="118" t="s">
        <v>461</v>
      </c>
      <c r="F75" s="98">
        <v>15790</v>
      </c>
      <c r="G75" s="88" t="s">
        <v>471</v>
      </c>
      <c r="H75" s="88">
        <v>2012</v>
      </c>
      <c r="I75" s="121" t="s">
        <v>472</v>
      </c>
      <c r="J75" s="104">
        <v>54437</v>
      </c>
      <c r="K75" s="91" t="s">
        <v>12800</v>
      </c>
      <c r="L75" s="90" t="s">
        <v>464</v>
      </c>
      <c r="M75" s="87" t="s">
        <v>465</v>
      </c>
      <c r="N75" s="118" t="s">
        <v>473</v>
      </c>
      <c r="O75" s="118" t="s">
        <v>474</v>
      </c>
      <c r="P75" s="88" t="s">
        <v>475</v>
      </c>
      <c r="Q75" s="92">
        <f t="shared" si="4"/>
        <v>9.7705882352941167</v>
      </c>
      <c r="R75" s="105">
        <v>0</v>
      </c>
      <c r="S75" s="105">
        <v>8.235294117647058</v>
      </c>
      <c r="T75" s="105">
        <v>1.5352941176470587</v>
      </c>
      <c r="U75" s="106">
        <f t="shared" si="3"/>
        <v>9.7705882352941167</v>
      </c>
      <c r="V75" s="94">
        <v>88.75</v>
      </c>
      <c r="W75" s="94">
        <v>100</v>
      </c>
      <c r="X75" s="102" t="s">
        <v>469</v>
      </c>
      <c r="Y75" s="68">
        <v>3</v>
      </c>
      <c r="Z75" s="68">
        <v>12</v>
      </c>
      <c r="AA75" s="68">
        <v>3</v>
      </c>
      <c r="AB75" s="68">
        <v>4</v>
      </c>
      <c r="AC75" s="68" t="s">
        <v>296</v>
      </c>
      <c r="AD75" s="70">
        <v>0</v>
      </c>
      <c r="AE75" s="70">
        <v>5</v>
      </c>
      <c r="AF75" s="100">
        <v>90</v>
      </c>
      <c r="AG75" s="98" t="s">
        <v>369</v>
      </c>
      <c r="AH75" s="99" t="s">
        <v>476</v>
      </c>
      <c r="AI75" s="100">
        <v>90</v>
      </c>
      <c r="AJ75" s="98" t="s">
        <v>204</v>
      </c>
      <c r="AK75" s="98" t="s">
        <v>204</v>
      </c>
      <c r="AL75" s="101" t="s">
        <v>204</v>
      </c>
      <c r="AM75" s="98" t="s">
        <v>204</v>
      </c>
      <c r="AN75" s="98" t="s">
        <v>204</v>
      </c>
      <c r="AO75" s="101" t="s">
        <v>204</v>
      </c>
      <c r="AP75" s="98" t="s">
        <v>204</v>
      </c>
      <c r="AQ75" s="98" t="s">
        <v>204</v>
      </c>
      <c r="AR75" s="101" t="s">
        <v>204</v>
      </c>
      <c r="AS75" s="98" t="s">
        <v>204</v>
      </c>
      <c r="AT75" s="98" t="s">
        <v>204</v>
      </c>
      <c r="AU75" s="101" t="s">
        <v>204</v>
      </c>
      <c r="AV75" s="78" t="s">
        <v>204</v>
      </c>
      <c r="AW75" s="78" t="s">
        <v>204</v>
      </c>
      <c r="AX75" s="74" t="s">
        <v>204</v>
      </c>
      <c r="AY75" s="68"/>
      <c r="AZ75" s="68"/>
      <c r="BA75" s="68"/>
      <c r="BB75" s="68"/>
      <c r="BC75" s="68"/>
      <c r="BD75" s="68"/>
    </row>
    <row r="76" spans="1:16290" s="72" customFormat="1" ht="80">
      <c r="A76" s="88">
        <v>104</v>
      </c>
      <c r="B76" s="88" t="s">
        <v>190</v>
      </c>
      <c r="C76" s="88">
        <v>9</v>
      </c>
      <c r="D76" s="88" t="s">
        <v>369</v>
      </c>
      <c r="E76" s="88" t="s">
        <v>408</v>
      </c>
      <c r="F76" s="98">
        <v>25023</v>
      </c>
      <c r="G76" s="88" t="s">
        <v>477</v>
      </c>
      <c r="H76" s="88">
        <v>2020</v>
      </c>
      <c r="I76" s="88" t="s">
        <v>478</v>
      </c>
      <c r="J76" s="121">
        <v>77384.81</v>
      </c>
      <c r="K76" s="101" t="s">
        <v>479</v>
      </c>
      <c r="L76" s="104" t="s">
        <v>480</v>
      </c>
      <c r="M76" s="88" t="s">
        <v>481</v>
      </c>
      <c r="N76" s="88" t="s">
        <v>482</v>
      </c>
      <c r="O76" s="88" t="s">
        <v>483</v>
      </c>
      <c r="P76" s="88" t="s">
        <v>484</v>
      </c>
      <c r="Q76" s="92">
        <f t="shared" si="4"/>
        <v>48.07</v>
      </c>
      <c r="R76" s="105">
        <v>7.0000000000000007E-2</v>
      </c>
      <c r="S76" s="105">
        <v>5.5</v>
      </c>
      <c r="T76" s="105">
        <v>42.5</v>
      </c>
      <c r="U76" s="106">
        <f t="shared" si="3"/>
        <v>48.07</v>
      </c>
      <c r="V76" s="94">
        <v>90</v>
      </c>
      <c r="W76" s="94">
        <v>44.96</v>
      </c>
      <c r="X76" s="102" t="s">
        <v>485</v>
      </c>
      <c r="Y76" s="68">
        <v>3</v>
      </c>
      <c r="Z76" s="68">
        <v>7</v>
      </c>
      <c r="AA76" s="68">
        <v>2</v>
      </c>
      <c r="AB76" s="68">
        <v>4</v>
      </c>
      <c r="AC76" s="68" t="s">
        <v>486</v>
      </c>
      <c r="AD76" s="70">
        <v>0</v>
      </c>
      <c r="AE76" s="70">
        <v>5</v>
      </c>
      <c r="AF76" s="100">
        <v>90</v>
      </c>
      <c r="AG76" s="98" t="s">
        <v>369</v>
      </c>
      <c r="AH76" s="99" t="s">
        <v>204</v>
      </c>
      <c r="AI76" s="100">
        <v>90</v>
      </c>
      <c r="AJ76" s="98" t="s">
        <v>204</v>
      </c>
      <c r="AK76" s="98" t="s">
        <v>204</v>
      </c>
      <c r="AL76" s="101" t="s">
        <v>204</v>
      </c>
      <c r="AM76" s="98" t="s">
        <v>204</v>
      </c>
      <c r="AN76" s="98" t="s">
        <v>204</v>
      </c>
      <c r="AO76" s="101" t="s">
        <v>204</v>
      </c>
      <c r="AP76" s="98" t="s">
        <v>204</v>
      </c>
      <c r="AQ76" s="98" t="s">
        <v>204</v>
      </c>
      <c r="AR76" s="101" t="s">
        <v>204</v>
      </c>
      <c r="AS76" s="98" t="s">
        <v>204</v>
      </c>
      <c r="AT76" s="98" t="s">
        <v>204</v>
      </c>
      <c r="AU76" s="101" t="s">
        <v>204</v>
      </c>
      <c r="AV76" s="78" t="s">
        <v>204</v>
      </c>
      <c r="AW76" s="78" t="s">
        <v>204</v>
      </c>
      <c r="AX76" s="74" t="s">
        <v>204</v>
      </c>
      <c r="AY76" s="68"/>
      <c r="AZ76" s="68"/>
      <c r="BA76" s="68"/>
      <c r="BB76" s="68"/>
      <c r="BC76" s="68"/>
      <c r="BD76" s="68"/>
    </row>
    <row r="77" spans="1:16290" s="72" customFormat="1" ht="80">
      <c r="A77" s="88">
        <v>104</v>
      </c>
      <c r="B77" s="88" t="s">
        <v>190</v>
      </c>
      <c r="C77" s="88">
        <v>7</v>
      </c>
      <c r="D77" s="122" t="s">
        <v>369</v>
      </c>
      <c r="E77" s="122" t="s">
        <v>408</v>
      </c>
      <c r="F77" s="123" t="s">
        <v>409</v>
      </c>
      <c r="G77" s="88" t="s">
        <v>487</v>
      </c>
      <c r="H77" s="88">
        <v>2021</v>
      </c>
      <c r="I77" s="88" t="s">
        <v>488</v>
      </c>
      <c r="J77" s="104">
        <v>221630</v>
      </c>
      <c r="K77" s="88" t="s">
        <v>1813</v>
      </c>
      <c r="L77" s="88" t="s">
        <v>464</v>
      </c>
      <c r="M77" s="88" t="s">
        <v>465</v>
      </c>
      <c r="N77" s="88" t="s">
        <v>489</v>
      </c>
      <c r="O77" s="88" t="s">
        <v>490</v>
      </c>
      <c r="P77" s="88" t="s">
        <v>491</v>
      </c>
      <c r="Q77" s="93">
        <v>101.07</v>
      </c>
      <c r="R77" s="92">
        <v>1.8</v>
      </c>
      <c r="S77" s="92">
        <v>15</v>
      </c>
      <c r="T77" s="92">
        <v>60</v>
      </c>
      <c r="U77" s="93">
        <v>101.07</v>
      </c>
      <c r="V77" s="124">
        <v>90</v>
      </c>
      <c r="W77" s="124">
        <v>28.35</v>
      </c>
      <c r="X77" s="102" t="s">
        <v>492</v>
      </c>
      <c r="Y77" s="68">
        <v>3</v>
      </c>
      <c r="Z77" s="68">
        <v>7</v>
      </c>
      <c r="AA77" s="68">
        <v>2</v>
      </c>
      <c r="AB77" s="68">
        <v>4</v>
      </c>
      <c r="AC77" s="68" t="s">
        <v>417</v>
      </c>
      <c r="AD77" s="70">
        <v>0</v>
      </c>
      <c r="AE77" s="70">
        <v>5</v>
      </c>
      <c r="AF77" s="100">
        <v>90</v>
      </c>
      <c r="AG77" s="98" t="s">
        <v>369</v>
      </c>
      <c r="AH77" s="99" t="s">
        <v>204</v>
      </c>
      <c r="AI77" s="100">
        <v>90</v>
      </c>
      <c r="AJ77" s="98" t="s">
        <v>204</v>
      </c>
      <c r="AK77" s="98" t="s">
        <v>204</v>
      </c>
      <c r="AL77" s="101" t="s">
        <v>204</v>
      </c>
      <c r="AM77" s="98" t="s">
        <v>204</v>
      </c>
      <c r="AN77" s="98" t="s">
        <v>204</v>
      </c>
      <c r="AO77" s="101" t="s">
        <v>204</v>
      </c>
      <c r="AP77" s="98" t="s">
        <v>204</v>
      </c>
      <c r="AQ77" s="98" t="s">
        <v>204</v>
      </c>
      <c r="AR77" s="101" t="s">
        <v>204</v>
      </c>
      <c r="AS77" s="98" t="s">
        <v>204</v>
      </c>
      <c r="AT77" s="98" t="s">
        <v>204</v>
      </c>
      <c r="AU77" s="101" t="s">
        <v>204</v>
      </c>
      <c r="AV77" s="78" t="s">
        <v>204</v>
      </c>
      <c r="AW77" s="78" t="s">
        <v>204</v>
      </c>
      <c r="AX77" s="74" t="s">
        <v>204</v>
      </c>
      <c r="AY77" s="68"/>
      <c r="AZ77" s="68"/>
      <c r="BA77" s="68"/>
      <c r="BB77" s="68"/>
      <c r="BC77" s="68"/>
      <c r="BD77" s="68"/>
    </row>
    <row r="78" spans="1:16290" s="72" customFormat="1" ht="170">
      <c r="A78" s="88">
        <v>104</v>
      </c>
      <c r="B78" s="88" t="s">
        <v>190</v>
      </c>
      <c r="C78" s="88">
        <v>14</v>
      </c>
      <c r="D78" s="88" t="s">
        <v>387</v>
      </c>
      <c r="E78" s="145" t="s">
        <v>493</v>
      </c>
      <c r="F78" s="98">
        <v>13627</v>
      </c>
      <c r="G78" s="88" t="s">
        <v>494</v>
      </c>
      <c r="H78" s="88">
        <v>2011</v>
      </c>
      <c r="I78" s="88" t="s">
        <v>495</v>
      </c>
      <c r="J78" s="104">
        <v>70988</v>
      </c>
      <c r="K78" s="91" t="s">
        <v>12783</v>
      </c>
      <c r="L78" s="88" t="s">
        <v>496</v>
      </c>
      <c r="M78" s="88" t="s">
        <v>497</v>
      </c>
      <c r="N78" s="88" t="s">
        <v>498</v>
      </c>
      <c r="O78" s="88" t="s">
        <v>499</v>
      </c>
      <c r="P78" s="88" t="s">
        <v>500</v>
      </c>
      <c r="Q78" s="92">
        <f t="shared" si="4"/>
        <v>6.2</v>
      </c>
      <c r="R78" s="119">
        <v>0</v>
      </c>
      <c r="S78" s="119">
        <v>4.7</v>
      </c>
      <c r="T78" s="119">
        <v>1.5</v>
      </c>
      <c r="U78" s="120">
        <f t="shared" si="3"/>
        <v>6.2</v>
      </c>
      <c r="V78" s="94">
        <v>90</v>
      </c>
      <c r="W78" s="94">
        <v>100</v>
      </c>
      <c r="X78" s="102" t="s">
        <v>454</v>
      </c>
      <c r="Y78" s="68">
        <v>6</v>
      </c>
      <c r="Z78" s="68">
        <v>1</v>
      </c>
      <c r="AA78" s="68">
        <v>4</v>
      </c>
      <c r="AB78" s="68">
        <v>14</v>
      </c>
      <c r="AC78" s="68"/>
      <c r="AD78" s="70">
        <v>0</v>
      </c>
      <c r="AE78" s="70">
        <v>2</v>
      </c>
      <c r="AF78" s="100">
        <v>90</v>
      </c>
      <c r="AG78" s="98" t="s">
        <v>456</v>
      </c>
      <c r="AH78" s="99" t="s">
        <v>501</v>
      </c>
      <c r="AI78" s="100">
        <v>20</v>
      </c>
      <c r="AJ78" s="98" t="s">
        <v>387</v>
      </c>
      <c r="AK78" s="98" t="s">
        <v>502</v>
      </c>
      <c r="AL78" s="101">
        <v>15</v>
      </c>
      <c r="AM78" s="98" t="s">
        <v>328</v>
      </c>
      <c r="AN78" s="98" t="s">
        <v>503</v>
      </c>
      <c r="AO78" s="101">
        <v>45</v>
      </c>
      <c r="AP78" s="98" t="s">
        <v>444</v>
      </c>
      <c r="AQ78" s="98" t="s">
        <v>504</v>
      </c>
      <c r="AR78" s="101">
        <v>10</v>
      </c>
      <c r="AS78" s="98" t="s">
        <v>204</v>
      </c>
      <c r="AT78" s="98" t="s">
        <v>204</v>
      </c>
      <c r="AU78" s="101" t="s">
        <v>204</v>
      </c>
      <c r="AV78" s="78" t="s">
        <v>204</v>
      </c>
      <c r="AW78" s="78" t="s">
        <v>204</v>
      </c>
      <c r="AX78" s="74" t="s">
        <v>204</v>
      </c>
      <c r="AY78" s="68"/>
      <c r="AZ78" s="68"/>
      <c r="BA78" s="68"/>
      <c r="BB78" s="68"/>
      <c r="BC78" s="68"/>
      <c r="BD78" s="68"/>
    </row>
    <row r="79" spans="1:16290" s="72" customFormat="1" ht="80">
      <c r="A79" s="88">
        <v>104</v>
      </c>
      <c r="B79" s="88" t="s">
        <v>190</v>
      </c>
      <c r="C79" s="88">
        <v>3</v>
      </c>
      <c r="D79" s="88" t="s">
        <v>444</v>
      </c>
      <c r="E79" s="88" t="s">
        <v>493</v>
      </c>
      <c r="F79" s="98">
        <v>13627</v>
      </c>
      <c r="G79" s="88" t="s">
        <v>505</v>
      </c>
      <c r="H79" s="88">
        <v>2016</v>
      </c>
      <c r="I79" s="88" t="s">
        <v>506</v>
      </c>
      <c r="J79" s="104">
        <v>117439</v>
      </c>
      <c r="K79" s="68" t="s">
        <v>233</v>
      </c>
      <c r="L79" s="88" t="s">
        <v>449</v>
      </c>
      <c r="M79" s="88" t="s">
        <v>450</v>
      </c>
      <c r="N79" s="88" t="s">
        <v>451</v>
      </c>
      <c r="O79" s="88" t="s">
        <v>452</v>
      </c>
      <c r="P79" s="88" t="s">
        <v>507</v>
      </c>
      <c r="Q79" s="92">
        <f t="shared" si="4"/>
        <v>0</v>
      </c>
      <c r="R79" s="119">
        <v>0</v>
      </c>
      <c r="S79" s="119">
        <v>0</v>
      </c>
      <c r="T79" s="119">
        <v>0</v>
      </c>
      <c r="U79" s="120">
        <f t="shared" si="3"/>
        <v>0</v>
      </c>
      <c r="V79" s="94">
        <v>94.916666666666671</v>
      </c>
      <c r="W79" s="94">
        <v>100</v>
      </c>
      <c r="X79" s="102" t="s">
        <v>454</v>
      </c>
      <c r="Y79" s="68">
        <v>6</v>
      </c>
      <c r="Z79" s="68">
        <v>1</v>
      </c>
      <c r="AA79" s="68">
        <v>4</v>
      </c>
      <c r="AB79" s="68">
        <v>14</v>
      </c>
      <c r="AC79" s="68"/>
      <c r="AD79" s="70">
        <v>0</v>
      </c>
      <c r="AE79" s="70">
        <v>5</v>
      </c>
      <c r="AF79" s="100">
        <v>95</v>
      </c>
      <c r="AG79" s="98" t="s">
        <v>444</v>
      </c>
      <c r="AH79" s="99" t="s">
        <v>455</v>
      </c>
      <c r="AI79" s="100">
        <v>25</v>
      </c>
      <c r="AJ79" s="98" t="s">
        <v>456</v>
      </c>
      <c r="AK79" s="98" t="s">
        <v>508</v>
      </c>
      <c r="AL79" s="101">
        <v>10</v>
      </c>
      <c r="AM79" s="98" t="s">
        <v>387</v>
      </c>
      <c r="AN79" s="98" t="s">
        <v>458</v>
      </c>
      <c r="AO79" s="101">
        <v>10</v>
      </c>
      <c r="AP79" s="98" t="s">
        <v>328</v>
      </c>
      <c r="AQ79" s="98" t="s">
        <v>460</v>
      </c>
      <c r="AR79" s="101">
        <v>50</v>
      </c>
      <c r="AS79" s="98" t="s">
        <v>204</v>
      </c>
      <c r="AT79" s="98" t="s">
        <v>204</v>
      </c>
      <c r="AU79" s="101" t="s">
        <v>204</v>
      </c>
      <c r="AV79" s="78" t="s">
        <v>204</v>
      </c>
      <c r="AW79" s="78" t="s">
        <v>204</v>
      </c>
      <c r="AX79" s="74" t="s">
        <v>204</v>
      </c>
      <c r="AY79" s="68"/>
      <c r="AZ79" s="68"/>
      <c r="BA79" s="68"/>
      <c r="BB79" s="68"/>
      <c r="BC79" s="68"/>
      <c r="BD79" s="68"/>
    </row>
    <row r="80" spans="1:16290" s="72" customFormat="1" ht="40">
      <c r="A80" s="88">
        <v>104</v>
      </c>
      <c r="B80" s="88" t="s">
        <v>190</v>
      </c>
      <c r="C80" s="88">
        <v>12</v>
      </c>
      <c r="D80" s="88" t="s">
        <v>205</v>
      </c>
      <c r="E80" s="88" t="s">
        <v>206</v>
      </c>
      <c r="F80" s="98">
        <v>23939</v>
      </c>
      <c r="G80" s="88" t="s">
        <v>509</v>
      </c>
      <c r="H80" s="88">
        <v>2010</v>
      </c>
      <c r="I80" s="104" t="s">
        <v>510</v>
      </c>
      <c r="J80" s="104">
        <v>35452</v>
      </c>
      <c r="K80" s="101" t="s">
        <v>278</v>
      </c>
      <c r="L80" s="104" t="s">
        <v>511</v>
      </c>
      <c r="M80" s="88" t="s">
        <v>512</v>
      </c>
      <c r="N80" s="88" t="s">
        <v>513</v>
      </c>
      <c r="O80" s="88" t="s">
        <v>514</v>
      </c>
      <c r="P80" s="88" t="s">
        <v>515</v>
      </c>
      <c r="Q80" s="92">
        <f t="shared" si="4"/>
        <v>0</v>
      </c>
      <c r="R80" s="92">
        <v>0</v>
      </c>
      <c r="S80" s="92">
        <v>0</v>
      </c>
      <c r="T80" s="92">
        <v>0</v>
      </c>
      <c r="U80" s="106">
        <f t="shared" si="3"/>
        <v>0</v>
      </c>
      <c r="V80" s="94">
        <v>100</v>
      </c>
      <c r="W80" s="94">
        <v>100</v>
      </c>
      <c r="X80" s="102" t="s">
        <v>214</v>
      </c>
      <c r="Y80" s="68">
        <v>2</v>
      </c>
      <c r="Z80" s="68">
        <v>2</v>
      </c>
      <c r="AA80" s="68">
        <v>2</v>
      </c>
      <c r="AB80" s="68">
        <v>11</v>
      </c>
      <c r="AC80" s="68">
        <v>98</v>
      </c>
      <c r="AD80" s="70">
        <v>0</v>
      </c>
      <c r="AE80" s="70">
        <v>5</v>
      </c>
      <c r="AF80" s="100">
        <v>100</v>
      </c>
      <c r="AG80" s="98" t="s">
        <v>205</v>
      </c>
      <c r="AH80" s="99" t="s">
        <v>215</v>
      </c>
      <c r="AI80" s="100">
        <v>55</v>
      </c>
      <c r="AJ80" s="98" t="s">
        <v>265</v>
      </c>
      <c r="AK80" s="98" t="s">
        <v>215</v>
      </c>
      <c r="AL80" s="101">
        <v>15</v>
      </c>
      <c r="AM80" s="98" t="s">
        <v>216</v>
      </c>
      <c r="AN80" s="98" t="s">
        <v>217</v>
      </c>
      <c r="AO80" s="101">
        <v>10</v>
      </c>
      <c r="AP80" s="98" t="s">
        <v>275</v>
      </c>
      <c r="AQ80" s="98" t="s">
        <v>516</v>
      </c>
      <c r="AR80" s="101">
        <v>10</v>
      </c>
      <c r="AS80" s="98" t="s">
        <v>218</v>
      </c>
      <c r="AT80" s="98" t="s">
        <v>215</v>
      </c>
      <c r="AU80" s="101">
        <v>10</v>
      </c>
      <c r="AV80" s="78" t="s">
        <v>204</v>
      </c>
      <c r="AW80" s="78" t="s">
        <v>204</v>
      </c>
      <c r="AX80" s="74" t="s">
        <v>204</v>
      </c>
      <c r="AY80" s="68"/>
      <c r="AZ80" s="68"/>
      <c r="BA80" s="68"/>
      <c r="BB80" s="68"/>
      <c r="BC80" s="68"/>
      <c r="BD80" s="68"/>
    </row>
    <row r="81" spans="1:56" s="72" customFormat="1" ht="130">
      <c r="A81" s="88">
        <v>104</v>
      </c>
      <c r="B81" s="88" t="s">
        <v>190</v>
      </c>
      <c r="C81" s="88">
        <v>12</v>
      </c>
      <c r="D81" s="88" t="s">
        <v>205</v>
      </c>
      <c r="E81" s="88" t="s">
        <v>206</v>
      </c>
      <c r="F81" s="98">
        <v>23939</v>
      </c>
      <c r="G81" s="88" t="s">
        <v>517</v>
      </c>
      <c r="H81" s="88">
        <v>2002</v>
      </c>
      <c r="I81" s="88" t="s">
        <v>518</v>
      </c>
      <c r="J81" s="104">
        <v>55063</v>
      </c>
      <c r="K81" s="88" t="s">
        <v>519</v>
      </c>
      <c r="L81" s="88" t="s">
        <v>520</v>
      </c>
      <c r="M81" s="88" t="s">
        <v>210</v>
      </c>
      <c r="N81" s="88" t="s">
        <v>211</v>
      </c>
      <c r="O81" s="88" t="s">
        <v>521</v>
      </c>
      <c r="P81" s="88" t="s">
        <v>522</v>
      </c>
      <c r="Q81" s="92">
        <f t="shared" si="4"/>
        <v>20.209317647058825</v>
      </c>
      <c r="R81" s="92">
        <v>0</v>
      </c>
      <c r="S81" s="92">
        <v>1.7647058823529411</v>
      </c>
      <c r="T81" s="92">
        <v>18.444611764705883</v>
      </c>
      <c r="U81" s="106">
        <f t="shared" si="3"/>
        <v>20.209317647058825</v>
      </c>
      <c r="V81" s="94">
        <v>82.5</v>
      </c>
      <c r="W81" s="94">
        <v>100</v>
      </c>
      <c r="X81" s="102" t="s">
        <v>214</v>
      </c>
      <c r="Y81" s="68">
        <v>3</v>
      </c>
      <c r="Z81" s="68">
        <v>11</v>
      </c>
      <c r="AA81" s="68">
        <v>5</v>
      </c>
      <c r="AB81" s="68">
        <v>4</v>
      </c>
      <c r="AC81" s="68">
        <v>175</v>
      </c>
      <c r="AD81" s="70">
        <v>30</v>
      </c>
      <c r="AE81" s="70">
        <v>5</v>
      </c>
      <c r="AF81" s="100">
        <v>80</v>
      </c>
      <c r="AG81" s="98" t="s">
        <v>205</v>
      </c>
      <c r="AH81" s="99" t="s">
        <v>215</v>
      </c>
      <c r="AI81" s="100">
        <v>50</v>
      </c>
      <c r="AJ81" s="98" t="s">
        <v>265</v>
      </c>
      <c r="AK81" s="98" t="s">
        <v>215</v>
      </c>
      <c r="AL81" s="101">
        <v>10</v>
      </c>
      <c r="AM81" s="98" t="s">
        <v>263</v>
      </c>
      <c r="AN81" s="98" t="s">
        <v>264</v>
      </c>
      <c r="AO81" s="101">
        <v>10</v>
      </c>
      <c r="AP81" s="98" t="s">
        <v>216</v>
      </c>
      <c r="AQ81" s="98" t="s">
        <v>217</v>
      </c>
      <c r="AR81" s="101">
        <v>10</v>
      </c>
      <c r="AS81" s="98" t="s">
        <v>204</v>
      </c>
      <c r="AT81" s="98" t="s">
        <v>204</v>
      </c>
      <c r="AU81" s="101" t="s">
        <v>204</v>
      </c>
      <c r="AV81" s="78" t="s">
        <v>204</v>
      </c>
      <c r="AW81" s="78" t="s">
        <v>204</v>
      </c>
      <c r="AX81" s="74" t="s">
        <v>204</v>
      </c>
      <c r="AY81" s="68"/>
      <c r="AZ81" s="68"/>
      <c r="BA81" s="68"/>
      <c r="BB81" s="68"/>
      <c r="BC81" s="68"/>
      <c r="BD81" s="68"/>
    </row>
    <row r="82" spans="1:56" s="72" customFormat="1" ht="130">
      <c r="A82" s="88">
        <v>104</v>
      </c>
      <c r="B82" s="88" t="s">
        <v>190</v>
      </c>
      <c r="C82" s="88">
        <v>12</v>
      </c>
      <c r="D82" s="88" t="s">
        <v>205</v>
      </c>
      <c r="E82" s="88" t="s">
        <v>206</v>
      </c>
      <c r="F82" s="98">
        <v>23939</v>
      </c>
      <c r="G82" s="118" t="s">
        <v>523</v>
      </c>
      <c r="H82" s="88">
        <v>2017</v>
      </c>
      <c r="I82" s="88" t="s">
        <v>524</v>
      </c>
      <c r="J82" s="104">
        <v>35543</v>
      </c>
      <c r="K82" s="91" t="s">
        <v>12783</v>
      </c>
      <c r="L82" s="88" t="s">
        <v>209</v>
      </c>
      <c r="M82" s="88" t="s">
        <v>210</v>
      </c>
      <c r="N82" s="88" t="s">
        <v>211</v>
      </c>
      <c r="O82" s="88" t="s">
        <v>212</v>
      </c>
      <c r="P82" s="88" t="s">
        <v>525</v>
      </c>
      <c r="Q82" s="92">
        <f t="shared" si="4"/>
        <v>20.209317647058825</v>
      </c>
      <c r="R82" s="92">
        <v>0</v>
      </c>
      <c r="S82" s="92">
        <v>1.7647058823529411</v>
      </c>
      <c r="T82" s="92">
        <v>18.444611764705883</v>
      </c>
      <c r="U82" s="106">
        <f t="shared" si="3"/>
        <v>20.209317647058825</v>
      </c>
      <c r="V82" s="94">
        <v>100</v>
      </c>
      <c r="W82" s="94">
        <v>100</v>
      </c>
      <c r="X82" s="102" t="s">
        <v>214</v>
      </c>
      <c r="Y82" s="68">
        <v>3</v>
      </c>
      <c r="Z82" s="68">
        <v>11</v>
      </c>
      <c r="AA82" s="68">
        <v>5</v>
      </c>
      <c r="AB82" s="68">
        <v>4</v>
      </c>
      <c r="AC82" s="68"/>
      <c r="AD82" s="70">
        <v>0</v>
      </c>
      <c r="AE82" s="70">
        <v>5</v>
      </c>
      <c r="AF82" s="100">
        <v>100</v>
      </c>
      <c r="AG82" s="98" t="s">
        <v>205</v>
      </c>
      <c r="AH82" s="99" t="s">
        <v>215</v>
      </c>
      <c r="AI82" s="100">
        <v>40</v>
      </c>
      <c r="AJ82" s="98" t="s">
        <v>526</v>
      </c>
      <c r="AK82" s="98" t="s">
        <v>215</v>
      </c>
      <c r="AL82" s="101">
        <v>10</v>
      </c>
      <c r="AM82" s="98" t="s">
        <v>216</v>
      </c>
      <c r="AN82" s="98" t="s">
        <v>527</v>
      </c>
      <c r="AO82" s="101">
        <v>30</v>
      </c>
      <c r="AP82" s="98" t="s">
        <v>1929</v>
      </c>
      <c r="AQ82" s="98" t="s">
        <v>1933</v>
      </c>
      <c r="AR82" s="101">
        <v>20</v>
      </c>
      <c r="AS82" s="98" t="s">
        <v>204</v>
      </c>
      <c r="AT82" s="98" t="s">
        <v>204</v>
      </c>
      <c r="AU82" s="101" t="s">
        <v>204</v>
      </c>
      <c r="AV82" s="78" t="s">
        <v>204</v>
      </c>
      <c r="AW82" s="78" t="s">
        <v>204</v>
      </c>
      <c r="AX82" s="74" t="s">
        <v>204</v>
      </c>
      <c r="AY82" s="68"/>
      <c r="AZ82" s="68"/>
      <c r="BA82" s="68"/>
      <c r="BB82" s="68"/>
      <c r="BC82" s="68"/>
      <c r="BD82" s="68"/>
    </row>
    <row r="83" spans="1:56" s="72" customFormat="1" ht="90">
      <c r="A83" s="88">
        <v>104</v>
      </c>
      <c r="B83" s="88" t="s">
        <v>190</v>
      </c>
      <c r="C83" s="88">
        <v>12</v>
      </c>
      <c r="D83" s="88" t="s">
        <v>205</v>
      </c>
      <c r="E83" s="88" t="s">
        <v>206</v>
      </c>
      <c r="F83" s="98">
        <v>23939</v>
      </c>
      <c r="G83" s="88" t="s">
        <v>528</v>
      </c>
      <c r="H83" s="88">
        <v>2010</v>
      </c>
      <c r="I83" s="104" t="s">
        <v>529</v>
      </c>
      <c r="J83" s="104">
        <v>95216</v>
      </c>
      <c r="K83" s="101" t="s">
        <v>278</v>
      </c>
      <c r="L83" s="104" t="s">
        <v>530</v>
      </c>
      <c r="M83" s="104" t="s">
        <v>531</v>
      </c>
      <c r="N83" s="104" t="s">
        <v>532</v>
      </c>
      <c r="O83" s="104" t="s">
        <v>533</v>
      </c>
      <c r="P83" s="88" t="s">
        <v>534</v>
      </c>
      <c r="Q83" s="92">
        <f t="shared" si="4"/>
        <v>27.819155724975296</v>
      </c>
      <c r="R83" s="92">
        <v>0</v>
      </c>
      <c r="S83" s="92">
        <v>7.0591557249752928</v>
      </c>
      <c r="T83" s="92">
        <v>20.76</v>
      </c>
      <c r="U83" s="106">
        <f t="shared" si="3"/>
        <v>27.819155724975296</v>
      </c>
      <c r="V83" s="94">
        <v>100</v>
      </c>
      <c r="W83" s="94">
        <v>100</v>
      </c>
      <c r="X83" s="102" t="s">
        <v>214</v>
      </c>
      <c r="Y83" s="68">
        <v>2</v>
      </c>
      <c r="Z83" s="68">
        <v>1</v>
      </c>
      <c r="AA83" s="68">
        <v>3</v>
      </c>
      <c r="AB83" s="68">
        <v>5</v>
      </c>
      <c r="AC83" s="68">
        <v>98</v>
      </c>
      <c r="AD83" s="70">
        <v>0</v>
      </c>
      <c r="AE83" s="70">
        <v>5</v>
      </c>
      <c r="AF83" s="100">
        <v>100</v>
      </c>
      <c r="AG83" s="98" t="s">
        <v>205</v>
      </c>
      <c r="AH83" s="99" t="s">
        <v>215</v>
      </c>
      <c r="AI83" s="100">
        <v>50</v>
      </c>
      <c r="AJ83" s="98" t="s">
        <v>265</v>
      </c>
      <c r="AK83" s="98" t="s">
        <v>215</v>
      </c>
      <c r="AL83" s="101">
        <v>10</v>
      </c>
      <c r="AM83" s="98" t="s">
        <v>266</v>
      </c>
      <c r="AN83" s="98" t="s">
        <v>267</v>
      </c>
      <c r="AO83" s="101">
        <v>20</v>
      </c>
      <c r="AP83" s="98" t="s">
        <v>284</v>
      </c>
      <c r="AQ83" s="98" t="s">
        <v>535</v>
      </c>
      <c r="AR83" s="101">
        <v>10</v>
      </c>
      <c r="AS83" s="98" t="s">
        <v>536</v>
      </c>
      <c r="AT83" s="98" t="s">
        <v>267</v>
      </c>
      <c r="AU83" s="101">
        <v>10</v>
      </c>
      <c r="AV83" s="78" t="s">
        <v>204</v>
      </c>
      <c r="AW83" s="78" t="s">
        <v>204</v>
      </c>
      <c r="AX83" s="74" t="s">
        <v>204</v>
      </c>
      <c r="AY83" s="68"/>
      <c r="AZ83" s="68"/>
      <c r="BA83" s="68"/>
      <c r="BB83" s="68"/>
      <c r="BC83" s="68"/>
      <c r="BD83" s="68"/>
    </row>
    <row r="84" spans="1:56" s="72" customFormat="1" ht="40">
      <c r="A84" s="88">
        <v>104</v>
      </c>
      <c r="B84" s="88" t="s">
        <v>190</v>
      </c>
      <c r="C84" s="88">
        <v>12</v>
      </c>
      <c r="D84" s="88" t="s">
        <v>205</v>
      </c>
      <c r="E84" s="88" t="s">
        <v>206</v>
      </c>
      <c r="F84" s="98">
        <v>23939</v>
      </c>
      <c r="G84" s="88" t="s">
        <v>537</v>
      </c>
      <c r="H84" s="88">
        <v>2010</v>
      </c>
      <c r="I84" s="104" t="s">
        <v>538</v>
      </c>
      <c r="J84" s="104">
        <v>8152</v>
      </c>
      <c r="K84" s="101" t="s">
        <v>278</v>
      </c>
      <c r="L84" s="104" t="s">
        <v>539</v>
      </c>
      <c r="M84" s="88" t="s">
        <v>540</v>
      </c>
      <c r="N84" s="88" t="s">
        <v>541</v>
      </c>
      <c r="O84" s="88" t="s">
        <v>542</v>
      </c>
      <c r="P84" s="88" t="s">
        <v>543</v>
      </c>
      <c r="Q84" s="92">
        <f t="shared" si="4"/>
        <v>3.5295778624876433</v>
      </c>
      <c r="R84" s="92">
        <v>0</v>
      </c>
      <c r="S84" s="92">
        <v>1.7647889312438232</v>
      </c>
      <c r="T84" s="92">
        <v>1.7647889312438201</v>
      </c>
      <c r="U84" s="106">
        <f t="shared" si="3"/>
        <v>3.5295778624876433</v>
      </c>
      <c r="V84" s="94">
        <v>100</v>
      </c>
      <c r="W84" s="94">
        <v>100</v>
      </c>
      <c r="X84" s="102" t="s">
        <v>214</v>
      </c>
      <c r="Y84" s="68">
        <v>2</v>
      </c>
      <c r="Z84" s="68">
        <v>1</v>
      </c>
      <c r="AA84" s="68">
        <v>3</v>
      </c>
      <c r="AB84" s="68">
        <v>11</v>
      </c>
      <c r="AC84" s="68">
        <v>98</v>
      </c>
      <c r="AD84" s="70">
        <v>0</v>
      </c>
      <c r="AE84" s="70">
        <v>5</v>
      </c>
      <c r="AF84" s="100">
        <v>100</v>
      </c>
      <c r="AG84" s="98" t="s">
        <v>205</v>
      </c>
      <c r="AH84" s="99" t="s">
        <v>215</v>
      </c>
      <c r="AI84" s="100">
        <v>40</v>
      </c>
      <c r="AJ84" s="98" t="s">
        <v>263</v>
      </c>
      <c r="AK84" s="98" t="s">
        <v>264</v>
      </c>
      <c r="AL84" s="101">
        <v>20</v>
      </c>
      <c r="AM84" s="98" t="s">
        <v>275</v>
      </c>
      <c r="AN84" s="98" t="s">
        <v>516</v>
      </c>
      <c r="AO84" s="101">
        <v>10</v>
      </c>
      <c r="AP84" s="98" t="s">
        <v>266</v>
      </c>
      <c r="AQ84" s="98" t="s">
        <v>267</v>
      </c>
      <c r="AR84" s="101">
        <v>20</v>
      </c>
      <c r="AS84" s="98" t="s">
        <v>544</v>
      </c>
      <c r="AT84" s="98" t="s">
        <v>545</v>
      </c>
      <c r="AU84" s="101">
        <v>10</v>
      </c>
      <c r="AV84" s="78" t="s">
        <v>204</v>
      </c>
      <c r="AW84" s="78" t="s">
        <v>204</v>
      </c>
      <c r="AX84" s="74" t="s">
        <v>204</v>
      </c>
      <c r="AY84" s="68"/>
      <c r="AZ84" s="68"/>
      <c r="BA84" s="68"/>
      <c r="BB84" s="68"/>
      <c r="BC84" s="68"/>
      <c r="BD84" s="68"/>
    </row>
    <row r="85" spans="1:56" s="72" customFormat="1" ht="110">
      <c r="A85" s="125">
        <v>104</v>
      </c>
      <c r="B85" s="125" t="s">
        <v>190</v>
      </c>
      <c r="C85" s="125">
        <v>12</v>
      </c>
      <c r="D85" s="88" t="s">
        <v>205</v>
      </c>
      <c r="E85" s="88" t="s">
        <v>206</v>
      </c>
      <c r="F85" s="126">
        <v>23939</v>
      </c>
      <c r="G85" s="88" t="s">
        <v>546</v>
      </c>
      <c r="H85" s="88">
        <v>2020</v>
      </c>
      <c r="I85" s="125" t="s">
        <v>547</v>
      </c>
      <c r="J85" s="127">
        <v>208110</v>
      </c>
      <c r="K85" s="128" t="s">
        <v>479</v>
      </c>
      <c r="L85" s="129" t="s">
        <v>548</v>
      </c>
      <c r="M85" s="125" t="s">
        <v>210</v>
      </c>
      <c r="N85" s="125" t="s">
        <v>549</v>
      </c>
      <c r="O85" s="125" t="s">
        <v>550</v>
      </c>
      <c r="P85" s="125" t="s">
        <v>551</v>
      </c>
      <c r="Q85" s="92">
        <v>72</v>
      </c>
      <c r="R85" s="105">
        <v>0</v>
      </c>
      <c r="S85" s="105">
        <v>24</v>
      </c>
      <c r="T85" s="105">
        <v>24</v>
      </c>
      <c r="U85" s="106">
        <v>72</v>
      </c>
      <c r="V85" s="94">
        <v>100</v>
      </c>
      <c r="W85" s="94">
        <v>48.27</v>
      </c>
      <c r="X85" s="102" t="s">
        <v>214</v>
      </c>
      <c r="Y85" s="130">
        <v>2</v>
      </c>
      <c r="Z85" s="130">
        <v>5</v>
      </c>
      <c r="AA85" s="130">
        <v>6</v>
      </c>
      <c r="AB85" s="130">
        <v>11</v>
      </c>
      <c r="AC85" s="130" t="s">
        <v>552</v>
      </c>
      <c r="AD85" s="131">
        <v>24</v>
      </c>
      <c r="AE85" s="131">
        <v>5</v>
      </c>
      <c r="AF85" s="100">
        <v>100</v>
      </c>
      <c r="AG85" s="98" t="s">
        <v>205</v>
      </c>
      <c r="AH85" s="99" t="s">
        <v>215</v>
      </c>
      <c r="AI85" s="100">
        <v>20</v>
      </c>
      <c r="AJ85" s="98" t="s">
        <v>265</v>
      </c>
      <c r="AK85" s="98" t="s">
        <v>215</v>
      </c>
      <c r="AL85" s="101">
        <v>20</v>
      </c>
      <c r="AM85" s="98" t="s">
        <v>266</v>
      </c>
      <c r="AN85" s="98" t="s">
        <v>267</v>
      </c>
      <c r="AO85" s="101">
        <v>20</v>
      </c>
      <c r="AP85" s="98" t="s">
        <v>275</v>
      </c>
      <c r="AQ85" s="98" t="s">
        <v>264</v>
      </c>
      <c r="AR85" s="101">
        <v>40</v>
      </c>
      <c r="AS85" s="98" t="s">
        <v>204</v>
      </c>
      <c r="AT85" s="98" t="s">
        <v>204</v>
      </c>
      <c r="AU85" s="101" t="s">
        <v>204</v>
      </c>
      <c r="AV85" s="78" t="s">
        <v>204</v>
      </c>
      <c r="AW85" s="78" t="s">
        <v>204</v>
      </c>
      <c r="AX85" s="74" t="s">
        <v>204</v>
      </c>
      <c r="AY85" s="130"/>
      <c r="AZ85" s="130"/>
      <c r="BA85" s="130"/>
      <c r="BB85" s="130"/>
      <c r="BC85" s="130"/>
      <c r="BD85" s="130"/>
    </row>
    <row r="86" spans="1:56" s="72" customFormat="1" ht="300">
      <c r="A86" s="88">
        <v>104</v>
      </c>
      <c r="B86" s="88" t="s">
        <v>190</v>
      </c>
      <c r="C86" s="88">
        <v>10</v>
      </c>
      <c r="D86" s="88" t="s">
        <v>236</v>
      </c>
      <c r="E86" s="118" t="s">
        <v>553</v>
      </c>
      <c r="F86" s="132">
        <v>28561</v>
      </c>
      <c r="G86" s="118" t="s">
        <v>554</v>
      </c>
      <c r="H86" s="88">
        <v>2017</v>
      </c>
      <c r="I86" s="88" t="s">
        <v>555</v>
      </c>
      <c r="J86" s="104">
        <v>43484</v>
      </c>
      <c r="K86" s="91" t="s">
        <v>12783</v>
      </c>
      <c r="L86" s="88" t="s">
        <v>556</v>
      </c>
      <c r="M86" s="88" t="s">
        <v>557</v>
      </c>
      <c r="N86" s="88" t="s">
        <v>558</v>
      </c>
      <c r="O86" s="88" t="s">
        <v>559</v>
      </c>
      <c r="P86" s="88" t="s">
        <v>560</v>
      </c>
      <c r="Q86" s="92">
        <f t="shared" ref="Q86:Q97" si="5">U86</f>
        <v>0</v>
      </c>
      <c r="R86" s="105">
        <v>0</v>
      </c>
      <c r="S86" s="105">
        <v>0</v>
      </c>
      <c r="T86" s="105">
        <v>0</v>
      </c>
      <c r="U86" s="106">
        <f t="shared" ref="U86:U97" si="6">SUM(R86:T86)</f>
        <v>0</v>
      </c>
      <c r="V86" s="94">
        <v>100</v>
      </c>
      <c r="W86" s="94">
        <v>100</v>
      </c>
      <c r="X86" s="102" t="s">
        <v>561</v>
      </c>
      <c r="Y86" s="68">
        <v>4</v>
      </c>
      <c r="Z86" s="68">
        <v>2</v>
      </c>
      <c r="AA86" s="68">
        <v>3</v>
      </c>
      <c r="AB86" s="68">
        <v>31</v>
      </c>
      <c r="AC86" s="68"/>
      <c r="AD86" s="70">
        <v>0</v>
      </c>
      <c r="AE86" s="70">
        <v>5</v>
      </c>
      <c r="AF86" s="100">
        <v>100</v>
      </c>
      <c r="AG86" s="98" t="s">
        <v>562</v>
      </c>
      <c r="AH86" s="99" t="s">
        <v>553</v>
      </c>
      <c r="AI86" s="100">
        <v>100</v>
      </c>
      <c r="AJ86" s="98" t="s">
        <v>204</v>
      </c>
      <c r="AK86" s="98" t="s">
        <v>204</v>
      </c>
      <c r="AL86" s="101" t="s">
        <v>204</v>
      </c>
      <c r="AM86" s="98" t="s">
        <v>204</v>
      </c>
      <c r="AN86" s="98" t="s">
        <v>204</v>
      </c>
      <c r="AO86" s="101" t="s">
        <v>204</v>
      </c>
      <c r="AP86" s="98" t="s">
        <v>204</v>
      </c>
      <c r="AQ86" s="98" t="s">
        <v>204</v>
      </c>
      <c r="AR86" s="101" t="s">
        <v>204</v>
      </c>
      <c r="AS86" s="98" t="s">
        <v>204</v>
      </c>
      <c r="AT86" s="98" t="s">
        <v>204</v>
      </c>
      <c r="AU86" s="101" t="s">
        <v>204</v>
      </c>
      <c r="AV86" s="78" t="s">
        <v>204</v>
      </c>
      <c r="AW86" s="78" t="s">
        <v>204</v>
      </c>
      <c r="AX86" s="74" t="s">
        <v>204</v>
      </c>
      <c r="AY86" s="68"/>
      <c r="AZ86" s="68"/>
      <c r="BA86" s="68"/>
      <c r="BB86" s="68"/>
      <c r="BC86" s="68"/>
      <c r="BD86" s="68"/>
    </row>
    <row r="87" spans="1:56" s="72" customFormat="1" ht="50">
      <c r="A87" s="87">
        <v>104</v>
      </c>
      <c r="B87" s="88" t="s">
        <v>190</v>
      </c>
      <c r="C87" s="87">
        <v>6</v>
      </c>
      <c r="D87" s="87" t="s">
        <v>191</v>
      </c>
      <c r="E87" s="87" t="s">
        <v>192</v>
      </c>
      <c r="F87" s="89">
        <v>34548</v>
      </c>
      <c r="G87" s="87" t="s">
        <v>563</v>
      </c>
      <c r="H87" s="88">
        <v>2018</v>
      </c>
      <c r="I87" s="87" t="s">
        <v>564</v>
      </c>
      <c r="J87" s="90">
        <v>132555.22</v>
      </c>
      <c r="K87" s="87" t="s">
        <v>351</v>
      </c>
      <c r="L87" s="90" t="s">
        <v>196</v>
      </c>
      <c r="M87" s="87" t="s">
        <v>197</v>
      </c>
      <c r="N87" s="87" t="s">
        <v>198</v>
      </c>
      <c r="O87" s="87" t="s">
        <v>199</v>
      </c>
      <c r="P87" s="87" t="s">
        <v>565</v>
      </c>
      <c r="Q87" s="92">
        <f t="shared" si="5"/>
        <v>66.789999999999992</v>
      </c>
      <c r="R87" s="92">
        <v>15.48</v>
      </c>
      <c r="S87" s="92">
        <v>2.7</v>
      </c>
      <c r="T87" s="92">
        <v>48.61</v>
      </c>
      <c r="U87" s="93">
        <f t="shared" si="6"/>
        <v>66.789999999999992</v>
      </c>
      <c r="V87" s="94">
        <v>14.416666666666666</v>
      </c>
      <c r="W87" s="94">
        <v>84.96</v>
      </c>
      <c r="X87" s="102" t="s">
        <v>201</v>
      </c>
      <c r="Y87" s="96">
        <v>3</v>
      </c>
      <c r="Z87" s="96">
        <v>11</v>
      </c>
      <c r="AA87" s="96">
        <v>5</v>
      </c>
      <c r="AB87" s="96">
        <v>4</v>
      </c>
      <c r="AC87" s="96" t="s">
        <v>566</v>
      </c>
      <c r="AD87" s="70">
        <v>0</v>
      </c>
      <c r="AE87" s="97">
        <v>5</v>
      </c>
      <c r="AF87" s="100">
        <v>28</v>
      </c>
      <c r="AG87" s="98" t="s">
        <v>202</v>
      </c>
      <c r="AH87" s="99" t="s">
        <v>1928</v>
      </c>
      <c r="AI87" s="100">
        <v>14</v>
      </c>
      <c r="AJ87" s="98" t="s">
        <v>202</v>
      </c>
      <c r="AK87" s="98" t="s">
        <v>203</v>
      </c>
      <c r="AL87" s="101">
        <v>14</v>
      </c>
      <c r="AM87" s="98" t="s">
        <v>204</v>
      </c>
      <c r="AN87" s="98" t="s">
        <v>204</v>
      </c>
      <c r="AO87" s="101" t="s">
        <v>204</v>
      </c>
      <c r="AP87" s="98" t="s">
        <v>204</v>
      </c>
      <c r="AQ87" s="98" t="s">
        <v>204</v>
      </c>
      <c r="AR87" s="101" t="s">
        <v>204</v>
      </c>
      <c r="AS87" s="98" t="s">
        <v>204</v>
      </c>
      <c r="AT87" s="98" t="s">
        <v>204</v>
      </c>
      <c r="AU87" s="101" t="s">
        <v>204</v>
      </c>
      <c r="AV87" s="78" t="s">
        <v>204</v>
      </c>
      <c r="AW87" s="78" t="s">
        <v>204</v>
      </c>
      <c r="AX87" s="74" t="s">
        <v>204</v>
      </c>
      <c r="AY87" s="68"/>
      <c r="AZ87" s="68"/>
      <c r="BA87" s="68"/>
      <c r="BB87" s="68"/>
      <c r="BC87" s="68"/>
      <c r="BD87" s="68"/>
    </row>
    <row r="88" spans="1:56" s="72" customFormat="1" ht="130">
      <c r="A88" s="87">
        <v>104</v>
      </c>
      <c r="B88" s="88" t="s">
        <v>190</v>
      </c>
      <c r="C88" s="87">
        <v>11</v>
      </c>
      <c r="D88" s="87" t="s">
        <v>286</v>
      </c>
      <c r="E88" s="308" t="s">
        <v>567</v>
      </c>
      <c r="F88" s="89" t="s">
        <v>568</v>
      </c>
      <c r="G88" s="87" t="s">
        <v>569</v>
      </c>
      <c r="H88" s="88">
        <v>2005</v>
      </c>
      <c r="I88" s="87" t="s">
        <v>570</v>
      </c>
      <c r="J88" s="90">
        <v>85052</v>
      </c>
      <c r="K88" s="87" t="s">
        <v>257</v>
      </c>
      <c r="L88" s="87" t="s">
        <v>571</v>
      </c>
      <c r="M88" s="87" t="s">
        <v>572</v>
      </c>
      <c r="N88" s="87" t="s">
        <v>573</v>
      </c>
      <c r="O88" s="87" t="s">
        <v>574</v>
      </c>
      <c r="P88" s="87" t="s">
        <v>575</v>
      </c>
      <c r="Q88" s="92">
        <f t="shared" si="5"/>
        <v>7.7664705882352942</v>
      </c>
      <c r="R88" s="92">
        <v>0</v>
      </c>
      <c r="S88" s="92">
        <v>2.9411764705882355</v>
      </c>
      <c r="T88" s="92">
        <v>4.8252941176470587</v>
      </c>
      <c r="U88" s="93">
        <f t="shared" si="6"/>
        <v>7.7664705882352942</v>
      </c>
      <c r="V88" s="94">
        <v>24.583333333333332</v>
      </c>
      <c r="W88" s="94">
        <v>100</v>
      </c>
      <c r="X88" s="102" t="s">
        <v>576</v>
      </c>
      <c r="Y88" s="133">
        <v>3</v>
      </c>
      <c r="Z88" s="133">
        <v>12</v>
      </c>
      <c r="AA88" s="133">
        <v>3</v>
      </c>
      <c r="AB88" s="133">
        <v>4</v>
      </c>
      <c r="AC88" s="133">
        <v>92</v>
      </c>
      <c r="AD88" s="134">
        <v>9.6</v>
      </c>
      <c r="AE88" s="134">
        <v>5</v>
      </c>
      <c r="AF88" s="100">
        <v>10</v>
      </c>
      <c r="AG88" s="98" t="s">
        <v>216</v>
      </c>
      <c r="AH88" s="99" t="s">
        <v>577</v>
      </c>
      <c r="AI88" s="100">
        <v>5</v>
      </c>
      <c r="AJ88" s="98" t="s">
        <v>578</v>
      </c>
      <c r="AK88" s="98" t="s">
        <v>567</v>
      </c>
      <c r="AL88" s="101">
        <v>5</v>
      </c>
      <c r="AM88" s="98" t="s">
        <v>204</v>
      </c>
      <c r="AN88" s="98" t="s">
        <v>204</v>
      </c>
      <c r="AO88" s="101" t="s">
        <v>204</v>
      </c>
      <c r="AP88" s="98" t="s">
        <v>204</v>
      </c>
      <c r="AQ88" s="98" t="s">
        <v>204</v>
      </c>
      <c r="AR88" s="101" t="s">
        <v>204</v>
      </c>
      <c r="AS88" s="98" t="s">
        <v>204</v>
      </c>
      <c r="AT88" s="98" t="s">
        <v>204</v>
      </c>
      <c r="AU88" s="101" t="s">
        <v>204</v>
      </c>
      <c r="AV88" s="78" t="s">
        <v>204</v>
      </c>
      <c r="AW88" s="78" t="s">
        <v>204</v>
      </c>
      <c r="AX88" s="74" t="s">
        <v>204</v>
      </c>
      <c r="AY88" s="68"/>
      <c r="AZ88" s="68"/>
      <c r="BA88" s="68"/>
      <c r="BB88" s="68"/>
      <c r="BC88" s="68"/>
      <c r="BD88" s="68"/>
    </row>
    <row r="89" spans="1:56" s="72" customFormat="1" ht="50">
      <c r="A89" s="88">
        <v>104</v>
      </c>
      <c r="B89" s="88" t="s">
        <v>190</v>
      </c>
      <c r="C89" s="88">
        <v>11</v>
      </c>
      <c r="D89" s="88" t="s">
        <v>286</v>
      </c>
      <c r="E89" s="308" t="s">
        <v>567</v>
      </c>
      <c r="F89" s="89" t="s">
        <v>568</v>
      </c>
      <c r="G89" s="118" t="s">
        <v>579</v>
      </c>
      <c r="H89" s="88">
        <v>2016</v>
      </c>
      <c r="I89" s="107" t="s">
        <v>580</v>
      </c>
      <c r="J89" s="104">
        <v>90201</v>
      </c>
      <c r="K89" s="68" t="s">
        <v>233</v>
      </c>
      <c r="L89" s="88" t="s">
        <v>581</v>
      </c>
      <c r="M89" s="88" t="s">
        <v>582</v>
      </c>
      <c r="N89" s="88" t="s">
        <v>583</v>
      </c>
      <c r="O89" s="88" t="s">
        <v>584</v>
      </c>
      <c r="P89" s="88" t="s">
        <v>585</v>
      </c>
      <c r="Q89" s="92">
        <f t="shared" si="5"/>
        <v>0</v>
      </c>
      <c r="R89" s="92">
        <v>0</v>
      </c>
      <c r="S89" s="92">
        <v>0</v>
      </c>
      <c r="T89" s="92">
        <v>0</v>
      </c>
      <c r="U89" s="93">
        <f t="shared" si="6"/>
        <v>0</v>
      </c>
      <c r="V89" s="94">
        <v>19.416666666666668</v>
      </c>
      <c r="W89" s="94">
        <v>100</v>
      </c>
      <c r="X89" s="102" t="s">
        <v>295</v>
      </c>
      <c r="Y89" s="68">
        <v>4</v>
      </c>
      <c r="Z89" s="68">
        <v>5</v>
      </c>
      <c r="AA89" s="68">
        <v>2</v>
      </c>
      <c r="AB89" s="68"/>
      <c r="AC89" s="68"/>
      <c r="AD89" s="70">
        <v>9.6</v>
      </c>
      <c r="AE89" s="70">
        <v>5</v>
      </c>
      <c r="AF89" s="100">
        <v>100</v>
      </c>
      <c r="AG89" s="98" t="s">
        <v>1934</v>
      </c>
      <c r="AH89" s="99" t="s">
        <v>586</v>
      </c>
      <c r="AI89" s="100">
        <v>36</v>
      </c>
      <c r="AJ89" s="98" t="s">
        <v>1935</v>
      </c>
      <c r="AK89" s="98" t="s">
        <v>577</v>
      </c>
      <c r="AL89" s="101">
        <v>32</v>
      </c>
      <c r="AM89" s="98" t="s">
        <v>1936</v>
      </c>
      <c r="AN89" s="98" t="s">
        <v>1937</v>
      </c>
      <c r="AO89" s="101">
        <v>32</v>
      </c>
      <c r="AP89" s="98" t="s">
        <v>204</v>
      </c>
      <c r="AQ89" s="98" t="s">
        <v>204</v>
      </c>
      <c r="AR89" s="101" t="s">
        <v>204</v>
      </c>
      <c r="AS89" s="98" t="s">
        <v>1938</v>
      </c>
      <c r="AT89" s="98" t="s">
        <v>567</v>
      </c>
      <c r="AU89" s="101">
        <v>0</v>
      </c>
      <c r="AV89" s="78" t="s">
        <v>204</v>
      </c>
      <c r="AW89" s="78" t="s">
        <v>204</v>
      </c>
      <c r="AX89" s="74" t="s">
        <v>204</v>
      </c>
      <c r="AY89" s="68"/>
      <c r="AZ89" s="68"/>
      <c r="BA89" s="68"/>
      <c r="BB89" s="68"/>
      <c r="BC89" s="68"/>
      <c r="BD89" s="68"/>
    </row>
    <row r="90" spans="1:56" s="72" customFormat="1" ht="110">
      <c r="A90" s="88">
        <v>104</v>
      </c>
      <c r="B90" s="88" t="s">
        <v>190</v>
      </c>
      <c r="C90" s="88">
        <v>10</v>
      </c>
      <c r="D90" s="88" t="s">
        <v>236</v>
      </c>
      <c r="E90" s="88" t="s">
        <v>588</v>
      </c>
      <c r="F90" s="98" t="s">
        <v>589</v>
      </c>
      <c r="G90" s="88" t="s">
        <v>590</v>
      </c>
      <c r="H90" s="88">
        <v>2020</v>
      </c>
      <c r="I90" s="88" t="s">
        <v>591</v>
      </c>
      <c r="J90" s="104">
        <v>171613.5</v>
      </c>
      <c r="K90" s="101" t="s">
        <v>479</v>
      </c>
      <c r="L90" s="104" t="s">
        <v>592</v>
      </c>
      <c r="M90" s="88" t="s">
        <v>593</v>
      </c>
      <c r="N90" s="88" t="s">
        <v>594</v>
      </c>
      <c r="O90" s="88" t="s">
        <v>595</v>
      </c>
      <c r="P90" s="88" t="s">
        <v>596</v>
      </c>
      <c r="Q90" s="92">
        <f t="shared" si="5"/>
        <v>75.36</v>
      </c>
      <c r="R90" s="105">
        <v>14.9</v>
      </c>
      <c r="S90" s="105">
        <v>6.54</v>
      </c>
      <c r="T90" s="105">
        <v>53.92</v>
      </c>
      <c r="U90" s="106">
        <f t="shared" si="6"/>
        <v>75.36</v>
      </c>
      <c r="V90" s="94">
        <v>95.166666666666671</v>
      </c>
      <c r="W90" s="94">
        <v>49.93</v>
      </c>
      <c r="X90" s="102" t="s">
        <v>597</v>
      </c>
      <c r="Y90" s="68">
        <v>3</v>
      </c>
      <c r="Z90" s="68">
        <v>3</v>
      </c>
      <c r="AA90" s="68">
        <v>3</v>
      </c>
      <c r="AB90" s="117">
        <v>44</v>
      </c>
      <c r="AC90" s="68" t="s">
        <v>598</v>
      </c>
      <c r="AD90" s="70">
        <v>53.92</v>
      </c>
      <c r="AE90" s="70">
        <v>5</v>
      </c>
      <c r="AF90" s="100">
        <v>100</v>
      </c>
      <c r="AG90" s="98" t="s">
        <v>599</v>
      </c>
      <c r="AH90" s="99" t="s">
        <v>204</v>
      </c>
      <c r="AI90" s="100">
        <v>30</v>
      </c>
      <c r="AJ90" s="98" t="s">
        <v>204</v>
      </c>
      <c r="AK90" s="98" t="s">
        <v>204</v>
      </c>
      <c r="AL90" s="101" t="s">
        <v>204</v>
      </c>
      <c r="AM90" s="98" t="s">
        <v>204</v>
      </c>
      <c r="AN90" s="98" t="s">
        <v>204</v>
      </c>
      <c r="AO90" s="101" t="s">
        <v>204</v>
      </c>
      <c r="AP90" s="98" t="s">
        <v>204</v>
      </c>
      <c r="AQ90" s="98" t="s">
        <v>204</v>
      </c>
      <c r="AR90" s="101" t="s">
        <v>204</v>
      </c>
      <c r="AS90" s="98" t="s">
        <v>600</v>
      </c>
      <c r="AT90" s="98" t="s">
        <v>204</v>
      </c>
      <c r="AU90" s="101">
        <v>70</v>
      </c>
      <c r="AV90" s="78" t="s">
        <v>204</v>
      </c>
      <c r="AW90" s="78" t="s">
        <v>204</v>
      </c>
      <c r="AX90" s="74" t="s">
        <v>204</v>
      </c>
      <c r="AY90" s="68"/>
      <c r="AZ90" s="68"/>
      <c r="BA90" s="68"/>
      <c r="BB90" s="68"/>
      <c r="BC90" s="68"/>
      <c r="BD90" s="68"/>
    </row>
    <row r="91" spans="1:56" s="72" customFormat="1" ht="240">
      <c r="A91" s="88">
        <v>104</v>
      </c>
      <c r="B91" s="88" t="s">
        <v>190</v>
      </c>
      <c r="C91" s="88">
        <v>5</v>
      </c>
      <c r="D91" s="88" t="s">
        <v>601</v>
      </c>
      <c r="E91" s="88" t="s">
        <v>602</v>
      </c>
      <c r="F91" s="98">
        <v>11874</v>
      </c>
      <c r="G91" s="88" t="s">
        <v>603</v>
      </c>
      <c r="H91" s="88">
        <v>2003</v>
      </c>
      <c r="I91" s="88" t="s">
        <v>604</v>
      </c>
      <c r="J91" s="104">
        <v>109084</v>
      </c>
      <c r="K91" s="88" t="s">
        <v>519</v>
      </c>
      <c r="L91" s="88" t="s">
        <v>605</v>
      </c>
      <c r="M91" s="88" t="s">
        <v>606</v>
      </c>
      <c r="N91" s="88" t="s">
        <v>607</v>
      </c>
      <c r="O91" s="88" t="s">
        <v>608</v>
      </c>
      <c r="P91" s="88" t="s">
        <v>609</v>
      </c>
      <c r="Q91" s="92">
        <f t="shared" si="5"/>
        <v>7.2809294117647063</v>
      </c>
      <c r="R91" s="92">
        <v>0</v>
      </c>
      <c r="S91" s="92">
        <v>0.70588235294117652</v>
      </c>
      <c r="T91" s="92">
        <v>6.5750470588235297</v>
      </c>
      <c r="U91" s="106">
        <f t="shared" si="6"/>
        <v>7.2809294117647063</v>
      </c>
      <c r="V91" s="94">
        <v>100</v>
      </c>
      <c r="W91" s="94">
        <v>100</v>
      </c>
      <c r="X91" s="102" t="s">
        <v>610</v>
      </c>
      <c r="Y91" s="68">
        <v>3</v>
      </c>
      <c r="Z91" s="68">
        <v>11</v>
      </c>
      <c r="AA91" s="68">
        <v>4</v>
      </c>
      <c r="AB91" s="68">
        <v>4</v>
      </c>
      <c r="AC91" s="68">
        <v>174</v>
      </c>
      <c r="AD91" s="70">
        <v>0</v>
      </c>
      <c r="AE91" s="70">
        <v>5</v>
      </c>
      <c r="AF91" s="100">
        <v>100</v>
      </c>
      <c r="AG91" s="98" t="s">
        <v>328</v>
      </c>
      <c r="AH91" s="99" t="s">
        <v>611</v>
      </c>
      <c r="AI91" s="100">
        <v>100</v>
      </c>
      <c r="AJ91" s="98" t="s">
        <v>204</v>
      </c>
      <c r="AK91" s="98" t="s">
        <v>204</v>
      </c>
      <c r="AL91" s="101" t="s">
        <v>204</v>
      </c>
      <c r="AM91" s="98" t="s">
        <v>204</v>
      </c>
      <c r="AN91" s="98" t="s">
        <v>204</v>
      </c>
      <c r="AO91" s="101" t="s">
        <v>204</v>
      </c>
      <c r="AP91" s="98" t="s">
        <v>204</v>
      </c>
      <c r="AQ91" s="98" t="s">
        <v>204</v>
      </c>
      <c r="AR91" s="101" t="s">
        <v>204</v>
      </c>
      <c r="AS91" s="98" t="s">
        <v>204</v>
      </c>
      <c r="AT91" s="98" t="s">
        <v>204</v>
      </c>
      <c r="AU91" s="101" t="s">
        <v>204</v>
      </c>
      <c r="AV91" s="78" t="s">
        <v>204</v>
      </c>
      <c r="AW91" s="78" t="s">
        <v>204</v>
      </c>
      <c r="AX91" s="74" t="s">
        <v>204</v>
      </c>
      <c r="AY91" s="68"/>
      <c r="AZ91" s="68"/>
      <c r="BA91" s="68"/>
      <c r="BB91" s="68"/>
      <c r="BC91" s="68"/>
      <c r="BD91" s="68"/>
    </row>
    <row r="92" spans="1:56" s="72" customFormat="1" ht="409.5">
      <c r="A92" s="88">
        <v>104</v>
      </c>
      <c r="B92" s="88" t="s">
        <v>190</v>
      </c>
      <c r="C92" s="88">
        <v>5</v>
      </c>
      <c r="D92" s="88" t="s">
        <v>601</v>
      </c>
      <c r="E92" s="88" t="s">
        <v>602</v>
      </c>
      <c r="F92" s="98">
        <v>11874</v>
      </c>
      <c r="G92" s="88" t="s">
        <v>612</v>
      </c>
      <c r="H92" s="88">
        <v>2021</v>
      </c>
      <c r="I92" s="98" t="s">
        <v>613</v>
      </c>
      <c r="J92" s="104">
        <v>96268.72</v>
      </c>
      <c r="K92" s="101" t="s">
        <v>240</v>
      </c>
      <c r="L92" s="104" t="s">
        <v>614</v>
      </c>
      <c r="M92" s="88" t="s">
        <v>606</v>
      </c>
      <c r="N92" s="88" t="s">
        <v>615</v>
      </c>
      <c r="O92" s="88" t="s">
        <v>616</v>
      </c>
      <c r="P92" s="88" t="s">
        <v>617</v>
      </c>
      <c r="Q92" s="92">
        <f t="shared" si="5"/>
        <v>16.09470588235294</v>
      </c>
      <c r="R92" s="92">
        <v>11.33</v>
      </c>
      <c r="S92" s="92">
        <v>0.35294117647058826</v>
      </c>
      <c r="T92" s="92">
        <v>4.4117647058823533</v>
      </c>
      <c r="U92" s="106">
        <f t="shared" si="6"/>
        <v>16.09470588235294</v>
      </c>
      <c r="V92" s="94">
        <v>100</v>
      </c>
      <c r="W92" s="94">
        <v>100</v>
      </c>
      <c r="X92" s="102" t="s">
        <v>610</v>
      </c>
      <c r="Y92" s="68">
        <v>3</v>
      </c>
      <c r="Z92" s="68">
        <v>7</v>
      </c>
      <c r="AA92" s="68">
        <v>2</v>
      </c>
      <c r="AB92" s="68">
        <v>4</v>
      </c>
      <c r="AC92" s="68">
        <v>81</v>
      </c>
      <c r="AD92" s="70">
        <v>0</v>
      </c>
      <c r="AE92" s="70">
        <v>5</v>
      </c>
      <c r="AF92" s="100">
        <v>100</v>
      </c>
      <c r="AG92" s="98" t="s">
        <v>328</v>
      </c>
      <c r="AH92" s="99" t="s">
        <v>611</v>
      </c>
      <c r="AI92" s="100">
        <v>100</v>
      </c>
      <c r="AJ92" s="98" t="s">
        <v>204</v>
      </c>
      <c r="AK92" s="98" t="s">
        <v>204</v>
      </c>
      <c r="AL92" s="101" t="s">
        <v>204</v>
      </c>
      <c r="AM92" s="98" t="s">
        <v>204</v>
      </c>
      <c r="AN92" s="98" t="s">
        <v>204</v>
      </c>
      <c r="AO92" s="101" t="s">
        <v>204</v>
      </c>
      <c r="AP92" s="98" t="s">
        <v>204</v>
      </c>
      <c r="AQ92" s="98" t="s">
        <v>204</v>
      </c>
      <c r="AR92" s="101" t="s">
        <v>204</v>
      </c>
      <c r="AS92" s="98" t="s">
        <v>204</v>
      </c>
      <c r="AT92" s="98" t="s">
        <v>204</v>
      </c>
      <c r="AU92" s="101" t="s">
        <v>204</v>
      </c>
      <c r="AV92" s="78" t="s">
        <v>204</v>
      </c>
      <c r="AW92" s="78" t="s">
        <v>204</v>
      </c>
      <c r="AX92" s="74" t="s">
        <v>204</v>
      </c>
      <c r="AY92" s="68"/>
      <c r="AZ92" s="68"/>
      <c r="BA92" s="68"/>
      <c r="BB92" s="68"/>
      <c r="BC92" s="68"/>
      <c r="BD92" s="68"/>
    </row>
    <row r="93" spans="1:56" s="72" customFormat="1" ht="390">
      <c r="A93" s="88">
        <v>104</v>
      </c>
      <c r="B93" s="88" t="s">
        <v>190</v>
      </c>
      <c r="C93" s="88">
        <v>5</v>
      </c>
      <c r="D93" s="88" t="s">
        <v>601</v>
      </c>
      <c r="E93" s="88" t="s">
        <v>602</v>
      </c>
      <c r="F93" s="98" t="s">
        <v>618</v>
      </c>
      <c r="G93" s="88" t="s">
        <v>619</v>
      </c>
      <c r="H93" s="88">
        <v>2010</v>
      </c>
      <c r="I93" s="88" t="s">
        <v>620</v>
      </c>
      <c r="J93" s="104">
        <v>102630</v>
      </c>
      <c r="K93" s="135" t="s">
        <v>278</v>
      </c>
      <c r="L93" s="104" t="s">
        <v>621</v>
      </c>
      <c r="M93" s="88" t="s">
        <v>622</v>
      </c>
      <c r="N93" s="88" t="s">
        <v>623</v>
      </c>
      <c r="O93" s="88" t="s">
        <v>624</v>
      </c>
      <c r="P93" s="88" t="s">
        <v>625</v>
      </c>
      <c r="Q93" s="92">
        <f t="shared" si="5"/>
        <v>10.678823529411765</v>
      </c>
      <c r="R93" s="92">
        <v>0</v>
      </c>
      <c r="S93" s="92">
        <v>2.9411764705882355</v>
      </c>
      <c r="T93" s="92">
        <v>7.7376470588235291</v>
      </c>
      <c r="U93" s="106">
        <f t="shared" si="6"/>
        <v>10.678823529411765</v>
      </c>
      <c r="V93" s="94">
        <v>95.166666666666671</v>
      </c>
      <c r="W93" s="94">
        <v>100</v>
      </c>
      <c r="X93" s="102" t="s">
        <v>610</v>
      </c>
      <c r="Y93" s="68">
        <v>1</v>
      </c>
      <c r="Z93" s="68">
        <v>7</v>
      </c>
      <c r="AA93" s="68">
        <v>6</v>
      </c>
      <c r="AB93" s="68">
        <v>4</v>
      </c>
      <c r="AC93" s="68">
        <v>99</v>
      </c>
      <c r="AD93" s="70">
        <v>0</v>
      </c>
      <c r="AE93" s="70">
        <v>5</v>
      </c>
      <c r="AF93" s="100">
        <v>100</v>
      </c>
      <c r="AG93" s="98" t="s">
        <v>601</v>
      </c>
      <c r="AH93" s="99" t="s">
        <v>626</v>
      </c>
      <c r="AI93" s="100">
        <v>20</v>
      </c>
      <c r="AJ93" s="98" t="s">
        <v>601</v>
      </c>
      <c r="AK93" s="98" t="s">
        <v>627</v>
      </c>
      <c r="AL93" s="101">
        <v>80</v>
      </c>
      <c r="AM93" s="98" t="s">
        <v>204</v>
      </c>
      <c r="AN93" s="98" t="s">
        <v>204</v>
      </c>
      <c r="AO93" s="101" t="s">
        <v>204</v>
      </c>
      <c r="AP93" s="98" t="s">
        <v>204</v>
      </c>
      <c r="AQ93" s="98" t="s">
        <v>204</v>
      </c>
      <c r="AR93" s="101" t="s">
        <v>204</v>
      </c>
      <c r="AS93" s="98" t="s">
        <v>204</v>
      </c>
      <c r="AT93" s="98" t="s">
        <v>204</v>
      </c>
      <c r="AU93" s="101" t="s">
        <v>204</v>
      </c>
      <c r="AV93" s="78" t="s">
        <v>204</v>
      </c>
      <c r="AW93" s="78" t="s">
        <v>204</v>
      </c>
      <c r="AX93" s="74" t="s">
        <v>204</v>
      </c>
      <c r="AY93" s="68"/>
      <c r="AZ93" s="68"/>
      <c r="BA93" s="68"/>
      <c r="BB93" s="68"/>
      <c r="BC93" s="68"/>
      <c r="BD93" s="68"/>
    </row>
    <row r="94" spans="1:56" s="72" customFormat="1" ht="240">
      <c r="A94" s="88">
        <v>104</v>
      </c>
      <c r="B94" s="88" t="s">
        <v>190</v>
      </c>
      <c r="C94" s="88">
        <v>5</v>
      </c>
      <c r="D94" s="88" t="s">
        <v>601</v>
      </c>
      <c r="E94" s="88" t="s">
        <v>602</v>
      </c>
      <c r="F94" s="98">
        <v>11874</v>
      </c>
      <c r="G94" s="118" t="s">
        <v>628</v>
      </c>
      <c r="H94" s="88">
        <v>2015</v>
      </c>
      <c r="I94" s="88" t="s">
        <v>629</v>
      </c>
      <c r="J94" s="121">
        <v>99625</v>
      </c>
      <c r="K94" s="91" t="s">
        <v>12800</v>
      </c>
      <c r="L94" s="88" t="s">
        <v>605</v>
      </c>
      <c r="M94" s="88" t="s">
        <v>606</v>
      </c>
      <c r="N94" s="88" t="s">
        <v>607</v>
      </c>
      <c r="O94" s="88" t="s">
        <v>608</v>
      </c>
      <c r="P94" s="118" t="s">
        <v>630</v>
      </c>
      <c r="Q94" s="92">
        <f t="shared" si="5"/>
        <v>7.29</v>
      </c>
      <c r="R94" s="92">
        <v>0</v>
      </c>
      <c r="S94" s="92">
        <v>0.71</v>
      </c>
      <c r="T94" s="92">
        <v>6.58</v>
      </c>
      <c r="U94" s="106">
        <f t="shared" si="6"/>
        <v>7.29</v>
      </c>
      <c r="V94" s="94">
        <v>100</v>
      </c>
      <c r="W94" s="94">
        <v>100</v>
      </c>
      <c r="X94" s="102" t="s">
        <v>610</v>
      </c>
      <c r="Y94" s="68">
        <v>3</v>
      </c>
      <c r="Z94" s="68">
        <v>11</v>
      </c>
      <c r="AA94" s="68">
        <v>4</v>
      </c>
      <c r="AB94" s="68">
        <v>4</v>
      </c>
      <c r="AC94" s="68"/>
      <c r="AD94" s="70">
        <v>0</v>
      </c>
      <c r="AE94" s="70">
        <v>5</v>
      </c>
      <c r="AF94" s="100">
        <v>0</v>
      </c>
      <c r="AG94" s="98" t="s">
        <v>204</v>
      </c>
      <c r="AH94" s="99" t="s">
        <v>204</v>
      </c>
      <c r="AI94" s="100" t="s">
        <v>204</v>
      </c>
      <c r="AJ94" s="98" t="s">
        <v>204</v>
      </c>
      <c r="AK94" s="98" t="s">
        <v>204</v>
      </c>
      <c r="AL94" s="101" t="s">
        <v>204</v>
      </c>
      <c r="AM94" s="98" t="s">
        <v>204</v>
      </c>
      <c r="AN94" s="98" t="s">
        <v>204</v>
      </c>
      <c r="AO94" s="101" t="s">
        <v>204</v>
      </c>
      <c r="AP94" s="98" t="s">
        <v>204</v>
      </c>
      <c r="AQ94" s="98" t="s">
        <v>204</v>
      </c>
      <c r="AR94" s="101" t="s">
        <v>204</v>
      </c>
      <c r="AS94" s="98" t="s">
        <v>204</v>
      </c>
      <c r="AT94" s="98" t="s">
        <v>204</v>
      </c>
      <c r="AU94" s="101" t="s">
        <v>204</v>
      </c>
      <c r="AV94" s="78" t="s">
        <v>204</v>
      </c>
      <c r="AW94" s="78" t="s">
        <v>204</v>
      </c>
      <c r="AX94" s="74" t="s">
        <v>204</v>
      </c>
      <c r="AY94" s="68"/>
      <c r="AZ94" s="68"/>
      <c r="BA94" s="68"/>
      <c r="BB94" s="68"/>
      <c r="BC94" s="68"/>
      <c r="BD94" s="68"/>
    </row>
    <row r="95" spans="1:56" s="72" customFormat="1" ht="270">
      <c r="A95" s="88">
        <v>104</v>
      </c>
      <c r="B95" s="88" t="s">
        <v>190</v>
      </c>
      <c r="C95" s="88">
        <v>5</v>
      </c>
      <c r="D95" s="88" t="s">
        <v>601</v>
      </c>
      <c r="E95" s="88" t="s">
        <v>602</v>
      </c>
      <c r="F95" s="98">
        <v>11874</v>
      </c>
      <c r="G95" s="118" t="s">
        <v>631</v>
      </c>
      <c r="H95" s="88">
        <v>2015</v>
      </c>
      <c r="I95" s="136" t="s">
        <v>632</v>
      </c>
      <c r="J95" s="121">
        <v>48667</v>
      </c>
      <c r="K95" s="68" t="s">
        <v>233</v>
      </c>
      <c r="L95" s="88" t="s">
        <v>605</v>
      </c>
      <c r="M95" s="88" t="s">
        <v>606</v>
      </c>
      <c r="N95" s="88" t="s">
        <v>633</v>
      </c>
      <c r="O95" s="88" t="s">
        <v>634</v>
      </c>
      <c r="P95" s="118" t="s">
        <v>635</v>
      </c>
      <c r="Q95" s="92">
        <f t="shared" si="5"/>
        <v>7.13</v>
      </c>
      <c r="R95" s="92">
        <v>0</v>
      </c>
      <c r="S95" s="93">
        <v>0.55000000000000004</v>
      </c>
      <c r="T95" s="93">
        <v>6.58</v>
      </c>
      <c r="U95" s="106">
        <f t="shared" si="6"/>
        <v>7.13</v>
      </c>
      <c r="V95" s="94">
        <v>100</v>
      </c>
      <c r="W95" s="94">
        <v>100</v>
      </c>
      <c r="X95" s="102" t="s">
        <v>610</v>
      </c>
      <c r="Y95" s="68">
        <v>3</v>
      </c>
      <c r="Z95" s="68">
        <v>2</v>
      </c>
      <c r="AA95" s="68">
        <v>3</v>
      </c>
      <c r="AB95" s="68">
        <v>4</v>
      </c>
      <c r="AC95" s="68"/>
      <c r="AD95" s="70">
        <v>0</v>
      </c>
      <c r="AE95" s="70">
        <v>5</v>
      </c>
      <c r="AF95" s="100">
        <v>80</v>
      </c>
      <c r="AG95" s="98" t="s">
        <v>601</v>
      </c>
      <c r="AH95" s="99" t="s">
        <v>627</v>
      </c>
      <c r="AI95" s="100">
        <v>80</v>
      </c>
      <c r="AJ95" s="98" t="s">
        <v>204</v>
      </c>
      <c r="AK95" s="98" t="s">
        <v>204</v>
      </c>
      <c r="AL95" s="101" t="s">
        <v>204</v>
      </c>
      <c r="AM95" s="98" t="s">
        <v>204</v>
      </c>
      <c r="AN95" s="98" t="s">
        <v>204</v>
      </c>
      <c r="AO95" s="101" t="s">
        <v>204</v>
      </c>
      <c r="AP95" s="98" t="s">
        <v>204</v>
      </c>
      <c r="AQ95" s="98" t="s">
        <v>204</v>
      </c>
      <c r="AR95" s="101" t="s">
        <v>204</v>
      </c>
      <c r="AS95" s="98" t="s">
        <v>204</v>
      </c>
      <c r="AT95" s="98" t="s">
        <v>204</v>
      </c>
      <c r="AU95" s="101" t="s">
        <v>204</v>
      </c>
      <c r="AV95" s="78" t="s">
        <v>204</v>
      </c>
      <c r="AW95" s="78" t="s">
        <v>204</v>
      </c>
      <c r="AX95" s="74" t="s">
        <v>204</v>
      </c>
      <c r="AY95" s="68"/>
      <c r="AZ95" s="68"/>
      <c r="BA95" s="68"/>
      <c r="BB95" s="68"/>
      <c r="BC95" s="68"/>
      <c r="BD95" s="68"/>
    </row>
    <row r="96" spans="1:56" s="72" customFormat="1" ht="130">
      <c r="A96" s="88">
        <v>104</v>
      </c>
      <c r="B96" s="88" t="s">
        <v>190</v>
      </c>
      <c r="C96" s="88">
        <v>5</v>
      </c>
      <c r="D96" s="88" t="s">
        <v>601</v>
      </c>
      <c r="E96" s="88" t="s">
        <v>602</v>
      </c>
      <c r="F96" s="98">
        <v>11874</v>
      </c>
      <c r="G96" s="118" t="s">
        <v>636</v>
      </c>
      <c r="H96" s="88">
        <v>2021</v>
      </c>
      <c r="I96" s="107" t="s">
        <v>637</v>
      </c>
      <c r="J96" s="121">
        <v>72049.820000000007</v>
      </c>
      <c r="K96" s="91" t="s">
        <v>12800</v>
      </c>
      <c r="L96" s="107" t="s">
        <v>605</v>
      </c>
      <c r="M96" s="107" t="s">
        <v>606</v>
      </c>
      <c r="N96" s="107" t="s">
        <v>638</v>
      </c>
      <c r="O96" s="107" t="s">
        <v>639</v>
      </c>
      <c r="P96" s="118" t="s">
        <v>640</v>
      </c>
      <c r="Q96" s="92">
        <f t="shared" si="5"/>
        <v>21.22</v>
      </c>
      <c r="R96" s="92">
        <v>8.48</v>
      </c>
      <c r="S96" s="93">
        <v>5</v>
      </c>
      <c r="T96" s="93">
        <v>7.74</v>
      </c>
      <c r="U96" s="106">
        <f t="shared" si="6"/>
        <v>21.22</v>
      </c>
      <c r="V96" s="94">
        <v>100</v>
      </c>
      <c r="W96" s="94">
        <v>96.95</v>
      </c>
      <c r="X96" s="102" t="s">
        <v>610</v>
      </c>
      <c r="Y96" s="137">
        <v>3</v>
      </c>
      <c r="Z96" s="137">
        <v>11</v>
      </c>
      <c r="AA96" s="137">
        <v>5</v>
      </c>
      <c r="AB96" s="137">
        <v>4</v>
      </c>
      <c r="AC96" s="68"/>
      <c r="AD96" s="70">
        <v>0</v>
      </c>
      <c r="AE96" s="70">
        <v>5</v>
      </c>
      <c r="AF96" s="100">
        <v>100</v>
      </c>
      <c r="AG96" s="98" t="s">
        <v>601</v>
      </c>
      <c r="AH96" s="99" t="s">
        <v>641</v>
      </c>
      <c r="AI96" s="100">
        <v>100</v>
      </c>
      <c r="AJ96" s="98" t="s">
        <v>204</v>
      </c>
      <c r="AK96" s="98" t="s">
        <v>204</v>
      </c>
      <c r="AL96" s="101" t="s">
        <v>204</v>
      </c>
      <c r="AM96" s="98" t="s">
        <v>204</v>
      </c>
      <c r="AN96" s="98" t="s">
        <v>204</v>
      </c>
      <c r="AO96" s="101" t="s">
        <v>204</v>
      </c>
      <c r="AP96" s="98" t="s">
        <v>204</v>
      </c>
      <c r="AQ96" s="98" t="s">
        <v>204</v>
      </c>
      <c r="AR96" s="101" t="s">
        <v>204</v>
      </c>
      <c r="AS96" s="98" t="s">
        <v>204</v>
      </c>
      <c r="AT96" s="98" t="s">
        <v>204</v>
      </c>
      <c r="AU96" s="101" t="s">
        <v>204</v>
      </c>
      <c r="AV96" s="78" t="s">
        <v>204</v>
      </c>
      <c r="AW96" s="78" t="s">
        <v>204</v>
      </c>
      <c r="AX96" s="74" t="s">
        <v>204</v>
      </c>
      <c r="AY96" s="68"/>
      <c r="AZ96" s="68"/>
      <c r="BA96" s="68"/>
      <c r="BB96" s="68"/>
      <c r="BC96" s="68"/>
      <c r="BD96" s="68"/>
    </row>
    <row r="97" spans="1:56" s="72" customFormat="1" ht="290">
      <c r="A97" s="88">
        <v>104</v>
      </c>
      <c r="B97" s="88" t="s">
        <v>190</v>
      </c>
      <c r="C97" s="88">
        <v>5</v>
      </c>
      <c r="D97" s="88" t="s">
        <v>601</v>
      </c>
      <c r="E97" s="88" t="s">
        <v>602</v>
      </c>
      <c r="F97" s="98">
        <v>11874</v>
      </c>
      <c r="G97" s="107" t="s">
        <v>642</v>
      </c>
      <c r="H97" s="88">
        <v>2017</v>
      </c>
      <c r="I97" s="107" t="s">
        <v>643</v>
      </c>
      <c r="J97" s="121">
        <v>20583</v>
      </c>
      <c r="K97" s="91" t="s">
        <v>12800</v>
      </c>
      <c r="L97" s="107" t="s">
        <v>605</v>
      </c>
      <c r="M97" s="107" t="s">
        <v>606</v>
      </c>
      <c r="N97" s="107" t="s">
        <v>644</v>
      </c>
      <c r="O97" s="107" t="s">
        <v>645</v>
      </c>
      <c r="P97" s="118" t="s">
        <v>646</v>
      </c>
      <c r="Q97" s="92">
        <f t="shared" si="5"/>
        <v>8.74</v>
      </c>
      <c r="R97" s="92">
        <v>0</v>
      </c>
      <c r="S97" s="138">
        <v>1</v>
      </c>
      <c r="T97" s="138">
        <v>7.74</v>
      </c>
      <c r="U97" s="106">
        <f t="shared" si="6"/>
        <v>8.74</v>
      </c>
      <c r="V97" s="94">
        <v>100</v>
      </c>
      <c r="W97" s="94">
        <v>100</v>
      </c>
      <c r="X97" s="102" t="s">
        <v>610</v>
      </c>
      <c r="Y97" s="137">
        <v>3</v>
      </c>
      <c r="Z97" s="137">
        <v>7</v>
      </c>
      <c r="AA97" s="137">
        <v>1</v>
      </c>
      <c r="AB97" s="137">
        <v>4</v>
      </c>
      <c r="AC97" s="68"/>
      <c r="AD97" s="70">
        <v>0</v>
      </c>
      <c r="AE97" s="70">
        <v>2</v>
      </c>
      <c r="AF97" s="100">
        <v>100</v>
      </c>
      <c r="AG97" s="98" t="s">
        <v>601</v>
      </c>
      <c r="AH97" s="99" t="s">
        <v>647</v>
      </c>
      <c r="AI97" s="100">
        <v>20</v>
      </c>
      <c r="AJ97" s="98" t="s">
        <v>601</v>
      </c>
      <c r="AK97" s="98" t="s">
        <v>648</v>
      </c>
      <c r="AL97" s="101">
        <v>80</v>
      </c>
      <c r="AM97" s="98" t="s">
        <v>204</v>
      </c>
      <c r="AN97" s="98" t="s">
        <v>204</v>
      </c>
      <c r="AO97" s="101" t="s">
        <v>204</v>
      </c>
      <c r="AP97" s="98" t="s">
        <v>204</v>
      </c>
      <c r="AQ97" s="98" t="s">
        <v>204</v>
      </c>
      <c r="AR97" s="101" t="s">
        <v>204</v>
      </c>
      <c r="AS97" s="98" t="s">
        <v>204</v>
      </c>
      <c r="AT97" s="98" t="s">
        <v>204</v>
      </c>
      <c r="AU97" s="101" t="s">
        <v>204</v>
      </c>
      <c r="AV97" s="78" t="s">
        <v>204</v>
      </c>
      <c r="AW97" s="78" t="s">
        <v>204</v>
      </c>
      <c r="AX97" s="74" t="s">
        <v>204</v>
      </c>
      <c r="AY97" s="68"/>
      <c r="AZ97" s="68"/>
      <c r="BA97" s="68"/>
      <c r="BB97" s="68"/>
      <c r="BC97" s="68"/>
      <c r="BD97" s="68"/>
    </row>
    <row r="98" spans="1:56" s="72" customFormat="1" ht="110">
      <c r="A98" s="88">
        <v>104</v>
      </c>
      <c r="B98" s="88" t="s">
        <v>190</v>
      </c>
      <c r="C98" s="88">
        <v>5</v>
      </c>
      <c r="D98" s="88" t="s">
        <v>601</v>
      </c>
      <c r="E98" s="88" t="s">
        <v>602</v>
      </c>
      <c r="F98" s="98">
        <v>11874</v>
      </c>
      <c r="G98" s="107" t="s">
        <v>194</v>
      </c>
      <c r="H98" s="88">
        <v>2020</v>
      </c>
      <c r="I98" s="107" t="s">
        <v>649</v>
      </c>
      <c r="J98" s="121">
        <v>55066.92</v>
      </c>
      <c r="K98" s="68" t="s">
        <v>343</v>
      </c>
      <c r="L98" s="104" t="s">
        <v>621</v>
      </c>
      <c r="M98" s="88" t="s">
        <v>622</v>
      </c>
      <c r="N98" s="107" t="s">
        <v>650</v>
      </c>
      <c r="O98" s="88" t="s">
        <v>651</v>
      </c>
      <c r="P98" s="118" t="s">
        <v>652</v>
      </c>
      <c r="Q98" s="92">
        <v>19.22</v>
      </c>
      <c r="R98" s="92">
        <v>4.53</v>
      </c>
      <c r="S98" s="93">
        <v>5</v>
      </c>
      <c r="T98" s="93">
        <v>7.74</v>
      </c>
      <c r="U98" s="106">
        <v>19.22</v>
      </c>
      <c r="V98" s="94">
        <v>100</v>
      </c>
      <c r="W98" s="94">
        <v>51.58</v>
      </c>
      <c r="X98" s="102" t="s">
        <v>610</v>
      </c>
      <c r="Y98" s="137">
        <v>3</v>
      </c>
      <c r="Z98" s="137">
        <v>11</v>
      </c>
      <c r="AA98" s="137">
        <v>5</v>
      </c>
      <c r="AB98" s="137">
        <v>4</v>
      </c>
      <c r="AC98" s="68">
        <v>23</v>
      </c>
      <c r="AD98" s="70">
        <v>0</v>
      </c>
      <c r="AE98" s="70">
        <v>5</v>
      </c>
      <c r="AF98" s="100">
        <v>100</v>
      </c>
      <c r="AG98" s="98" t="s">
        <v>601</v>
      </c>
      <c r="AH98" s="99" t="s">
        <v>627</v>
      </c>
      <c r="AI98" s="100">
        <v>80</v>
      </c>
      <c r="AJ98" s="98" t="s">
        <v>601</v>
      </c>
      <c r="AK98" s="98" t="s">
        <v>653</v>
      </c>
      <c r="AL98" s="101">
        <v>10</v>
      </c>
      <c r="AM98" s="98" t="s">
        <v>601</v>
      </c>
      <c r="AN98" s="98" t="s">
        <v>626</v>
      </c>
      <c r="AO98" s="101">
        <v>10</v>
      </c>
      <c r="AP98" s="98" t="s">
        <v>204</v>
      </c>
      <c r="AQ98" s="98" t="s">
        <v>204</v>
      </c>
      <c r="AR98" s="101" t="s">
        <v>204</v>
      </c>
      <c r="AS98" s="98" t="s">
        <v>204</v>
      </c>
      <c r="AT98" s="98" t="s">
        <v>204</v>
      </c>
      <c r="AU98" s="101" t="s">
        <v>204</v>
      </c>
      <c r="AV98" s="78" t="s">
        <v>204</v>
      </c>
      <c r="AW98" s="78" t="s">
        <v>204</v>
      </c>
      <c r="AX98" s="74" t="s">
        <v>204</v>
      </c>
      <c r="AY98" s="68"/>
      <c r="AZ98" s="68"/>
      <c r="BA98" s="68"/>
      <c r="BB98" s="68"/>
      <c r="BC98" s="68"/>
      <c r="BD98" s="68"/>
    </row>
    <row r="99" spans="1:56" s="72" customFormat="1" ht="70">
      <c r="A99" s="88">
        <v>104</v>
      </c>
      <c r="B99" s="88" t="s">
        <v>190</v>
      </c>
      <c r="C99" s="88">
        <v>11</v>
      </c>
      <c r="D99" s="88" t="s">
        <v>286</v>
      </c>
      <c r="E99" s="88" t="s">
        <v>567</v>
      </c>
      <c r="F99" s="89" t="s">
        <v>568</v>
      </c>
      <c r="G99" s="88" t="s">
        <v>654</v>
      </c>
      <c r="H99" s="88">
        <v>2014</v>
      </c>
      <c r="I99" s="88" t="s">
        <v>655</v>
      </c>
      <c r="J99" s="104">
        <v>118334</v>
      </c>
      <c r="K99" s="91" t="s">
        <v>12800</v>
      </c>
      <c r="L99" s="88" t="s">
        <v>656</v>
      </c>
      <c r="M99" s="88" t="s">
        <v>657</v>
      </c>
      <c r="N99" s="88" t="s">
        <v>658</v>
      </c>
      <c r="O99" s="88" t="s">
        <v>659</v>
      </c>
      <c r="P99" s="88" t="s">
        <v>660</v>
      </c>
      <c r="Q99" s="92">
        <f t="shared" ref="Q99:Q119" si="7">U99</f>
        <v>16</v>
      </c>
      <c r="R99" s="92">
        <v>0</v>
      </c>
      <c r="S99" s="92">
        <v>16</v>
      </c>
      <c r="T99" s="92">
        <v>0</v>
      </c>
      <c r="U99" s="93">
        <f t="shared" ref="U99:U119" si="8">SUM(R99:T99)</f>
        <v>16</v>
      </c>
      <c r="V99" s="94">
        <v>32.333333333333336</v>
      </c>
      <c r="W99" s="94">
        <v>100</v>
      </c>
      <c r="X99" s="102" t="s">
        <v>661</v>
      </c>
      <c r="Y99" s="68">
        <v>3</v>
      </c>
      <c r="Z99" s="68">
        <v>1</v>
      </c>
      <c r="AA99" s="68">
        <v>7</v>
      </c>
      <c r="AB99" s="68">
        <v>9</v>
      </c>
      <c r="AC99" s="68"/>
      <c r="AD99" s="70">
        <v>13.14</v>
      </c>
      <c r="AE99" s="70">
        <v>5</v>
      </c>
      <c r="AF99" s="100">
        <v>5</v>
      </c>
      <c r="AG99" s="98" t="s">
        <v>1939</v>
      </c>
      <c r="AH99" s="99" t="s">
        <v>1940</v>
      </c>
      <c r="AI99" s="100">
        <v>0</v>
      </c>
      <c r="AJ99" s="98" t="s">
        <v>578</v>
      </c>
      <c r="AK99" s="98" t="s">
        <v>806</v>
      </c>
      <c r="AL99" s="101">
        <v>5</v>
      </c>
      <c r="AM99" s="98" t="s">
        <v>204</v>
      </c>
      <c r="AN99" s="98" t="s">
        <v>204</v>
      </c>
      <c r="AO99" s="101" t="s">
        <v>204</v>
      </c>
      <c r="AP99" s="98" t="s">
        <v>204</v>
      </c>
      <c r="AQ99" s="98" t="s">
        <v>204</v>
      </c>
      <c r="AR99" s="101" t="s">
        <v>204</v>
      </c>
      <c r="AS99" s="98" t="s">
        <v>204</v>
      </c>
      <c r="AT99" s="98" t="s">
        <v>204</v>
      </c>
      <c r="AU99" s="101" t="s">
        <v>204</v>
      </c>
      <c r="AV99" s="78" t="s">
        <v>204</v>
      </c>
      <c r="AW99" s="78" t="s">
        <v>204</v>
      </c>
      <c r="AX99" s="74" t="s">
        <v>204</v>
      </c>
      <c r="AY99" s="68"/>
      <c r="AZ99" s="68"/>
      <c r="BA99" s="68"/>
      <c r="BB99" s="68"/>
      <c r="BC99" s="68"/>
      <c r="BD99" s="68"/>
    </row>
    <row r="100" spans="1:56" s="72" customFormat="1" ht="180">
      <c r="A100" s="88">
        <v>104</v>
      </c>
      <c r="B100" s="88" t="s">
        <v>190</v>
      </c>
      <c r="C100" s="88">
        <v>15</v>
      </c>
      <c r="D100" s="88" t="s">
        <v>228</v>
      </c>
      <c r="E100" s="88" t="s">
        <v>663</v>
      </c>
      <c r="F100" s="98">
        <v>10082</v>
      </c>
      <c r="G100" s="88" t="s">
        <v>664</v>
      </c>
      <c r="H100" s="88" t="s">
        <v>665</v>
      </c>
      <c r="I100" s="88" t="s">
        <v>666</v>
      </c>
      <c r="J100" s="104">
        <v>2845836</v>
      </c>
      <c r="K100" s="88" t="s">
        <v>12786</v>
      </c>
      <c r="L100" s="88" t="s">
        <v>667</v>
      </c>
      <c r="M100" s="88" t="s">
        <v>668</v>
      </c>
      <c r="N100" s="88" t="s">
        <v>669</v>
      </c>
      <c r="O100" s="88" t="s">
        <v>670</v>
      </c>
      <c r="P100" s="88" t="s">
        <v>671</v>
      </c>
      <c r="Q100" s="92">
        <f t="shared" si="7"/>
        <v>144.71</v>
      </c>
      <c r="R100" s="105">
        <v>96.51</v>
      </c>
      <c r="S100" s="105">
        <v>23.6</v>
      </c>
      <c r="T100" s="105">
        <v>24.6</v>
      </c>
      <c r="U100" s="139">
        <f t="shared" si="8"/>
        <v>144.71</v>
      </c>
      <c r="V100" s="140" t="s">
        <v>672</v>
      </c>
      <c r="W100" s="94">
        <v>100</v>
      </c>
      <c r="X100" s="102" t="s">
        <v>673</v>
      </c>
      <c r="Y100" s="68">
        <v>3</v>
      </c>
      <c r="Z100" s="68">
        <v>1</v>
      </c>
      <c r="AA100" s="68">
        <v>3</v>
      </c>
      <c r="AB100" s="68">
        <v>60</v>
      </c>
      <c r="AC100" s="68">
        <v>97</v>
      </c>
      <c r="AD100" s="70">
        <v>0</v>
      </c>
      <c r="AE100" s="70">
        <v>5</v>
      </c>
      <c r="AF100" s="100">
        <v>100</v>
      </c>
      <c r="AG100" s="98" t="s">
        <v>674</v>
      </c>
      <c r="AH100" s="99" t="s">
        <v>204</v>
      </c>
      <c r="AI100" s="100">
        <v>97</v>
      </c>
      <c r="AJ100" s="98" t="s">
        <v>204</v>
      </c>
      <c r="AK100" s="98" t="s">
        <v>204</v>
      </c>
      <c r="AL100" s="101" t="s">
        <v>204</v>
      </c>
      <c r="AM100" s="98" t="s">
        <v>204</v>
      </c>
      <c r="AN100" s="98" t="s">
        <v>204</v>
      </c>
      <c r="AO100" s="101" t="s">
        <v>204</v>
      </c>
      <c r="AP100" s="98" t="s">
        <v>204</v>
      </c>
      <c r="AQ100" s="98" t="s">
        <v>204</v>
      </c>
      <c r="AR100" s="101" t="s">
        <v>204</v>
      </c>
      <c r="AS100" s="98" t="s">
        <v>675</v>
      </c>
      <c r="AT100" s="98" t="s">
        <v>204</v>
      </c>
      <c r="AU100" s="101">
        <v>3</v>
      </c>
      <c r="AV100" s="78" t="s">
        <v>204</v>
      </c>
      <c r="AW100" s="78" t="s">
        <v>204</v>
      </c>
      <c r="AX100" s="74" t="s">
        <v>204</v>
      </c>
      <c r="AY100" s="68"/>
      <c r="AZ100" s="68"/>
      <c r="BA100" s="68"/>
      <c r="BB100" s="68"/>
      <c r="BC100" s="68"/>
      <c r="BD100" s="68"/>
    </row>
    <row r="101" spans="1:56" s="72" customFormat="1" ht="180">
      <c r="A101" s="141">
        <v>104</v>
      </c>
      <c r="B101" s="88" t="s">
        <v>190</v>
      </c>
      <c r="C101" s="88">
        <v>15</v>
      </c>
      <c r="D101" s="141" t="s">
        <v>228</v>
      </c>
      <c r="E101" s="145" t="s">
        <v>663</v>
      </c>
      <c r="F101" s="142">
        <v>10082</v>
      </c>
      <c r="G101" s="88" t="s">
        <v>676</v>
      </c>
      <c r="H101" s="88" t="s">
        <v>677</v>
      </c>
      <c r="I101" s="88" t="s">
        <v>678</v>
      </c>
      <c r="J101" s="104">
        <v>1348879.28</v>
      </c>
      <c r="K101" s="143" t="s">
        <v>679</v>
      </c>
      <c r="L101" s="88" t="s">
        <v>667</v>
      </c>
      <c r="M101" s="88" t="s">
        <v>668</v>
      </c>
      <c r="N101" s="88" t="s">
        <v>680</v>
      </c>
      <c r="O101" s="88" t="s">
        <v>681</v>
      </c>
      <c r="P101" s="88" t="s">
        <v>682</v>
      </c>
      <c r="Q101" s="92">
        <f t="shared" si="7"/>
        <v>59.2</v>
      </c>
      <c r="R101" s="105">
        <v>11</v>
      </c>
      <c r="S101" s="105">
        <v>23.6</v>
      </c>
      <c r="T101" s="105">
        <v>24.6</v>
      </c>
      <c r="U101" s="139">
        <f t="shared" si="8"/>
        <v>59.2</v>
      </c>
      <c r="V101" s="140" t="s">
        <v>672</v>
      </c>
      <c r="W101" s="94">
        <v>100</v>
      </c>
      <c r="X101" s="102" t="s">
        <v>673</v>
      </c>
      <c r="Y101" s="68">
        <v>3</v>
      </c>
      <c r="Z101" s="68">
        <v>1</v>
      </c>
      <c r="AA101" s="68">
        <v>3</v>
      </c>
      <c r="AB101" s="68">
        <v>60</v>
      </c>
      <c r="AC101" s="68"/>
      <c r="AD101" s="70">
        <v>0</v>
      </c>
      <c r="AE101" s="70">
        <v>5</v>
      </c>
      <c r="AF101" s="100">
        <v>100</v>
      </c>
      <c r="AG101" s="98" t="s">
        <v>683</v>
      </c>
      <c r="AH101" s="99" t="s">
        <v>204</v>
      </c>
      <c r="AI101" s="100">
        <v>97</v>
      </c>
      <c r="AJ101" s="98" t="s">
        <v>204</v>
      </c>
      <c r="AK101" s="98" t="s">
        <v>204</v>
      </c>
      <c r="AL101" s="101" t="s">
        <v>204</v>
      </c>
      <c r="AM101" s="98" t="s">
        <v>204</v>
      </c>
      <c r="AN101" s="98" t="s">
        <v>204</v>
      </c>
      <c r="AO101" s="101" t="s">
        <v>204</v>
      </c>
      <c r="AP101" s="98" t="s">
        <v>204</v>
      </c>
      <c r="AQ101" s="98" t="s">
        <v>204</v>
      </c>
      <c r="AR101" s="101" t="s">
        <v>204</v>
      </c>
      <c r="AS101" s="98" t="s">
        <v>675</v>
      </c>
      <c r="AT101" s="98" t="s">
        <v>204</v>
      </c>
      <c r="AU101" s="101">
        <v>3</v>
      </c>
      <c r="AV101" s="78" t="s">
        <v>204</v>
      </c>
      <c r="AW101" s="78" t="s">
        <v>204</v>
      </c>
      <c r="AX101" s="74" t="s">
        <v>204</v>
      </c>
      <c r="AY101" s="68"/>
      <c r="AZ101" s="68"/>
      <c r="BA101" s="68"/>
      <c r="BB101" s="68"/>
      <c r="BC101" s="68"/>
      <c r="BD101" s="68"/>
    </row>
    <row r="102" spans="1:56" s="72" customFormat="1" ht="180">
      <c r="A102" s="141">
        <v>104</v>
      </c>
      <c r="B102" s="88" t="s">
        <v>190</v>
      </c>
      <c r="C102" s="88">
        <v>15</v>
      </c>
      <c r="D102" s="141" t="s">
        <v>228</v>
      </c>
      <c r="E102" s="145" t="s">
        <v>663</v>
      </c>
      <c r="F102" s="142" t="s">
        <v>684</v>
      </c>
      <c r="G102" s="88" t="s">
        <v>685</v>
      </c>
      <c r="H102" s="88">
        <v>2019</v>
      </c>
      <c r="I102" s="88" t="s">
        <v>686</v>
      </c>
      <c r="J102" s="104">
        <v>992361</v>
      </c>
      <c r="K102" s="143" t="s">
        <v>679</v>
      </c>
      <c r="L102" s="88" t="s">
        <v>667</v>
      </c>
      <c r="M102" s="88" t="s">
        <v>668</v>
      </c>
      <c r="N102" s="88" t="s">
        <v>687</v>
      </c>
      <c r="O102" s="88" t="s">
        <v>688</v>
      </c>
      <c r="P102" s="88" t="s">
        <v>689</v>
      </c>
      <c r="Q102" s="105">
        <f t="shared" si="7"/>
        <v>106.58000000000001</v>
      </c>
      <c r="R102" s="105">
        <v>58.38</v>
      </c>
      <c r="S102" s="105">
        <v>23.6</v>
      </c>
      <c r="T102" s="105">
        <v>24.6</v>
      </c>
      <c r="U102" s="139">
        <f t="shared" si="8"/>
        <v>106.58000000000001</v>
      </c>
      <c r="V102" s="140" t="s">
        <v>672</v>
      </c>
      <c r="W102" s="94">
        <v>70</v>
      </c>
      <c r="X102" s="102" t="s">
        <v>673</v>
      </c>
      <c r="Y102" s="68">
        <v>3</v>
      </c>
      <c r="Z102" s="68">
        <v>1</v>
      </c>
      <c r="AA102" s="68">
        <v>3</v>
      </c>
      <c r="AB102" s="68">
        <v>60</v>
      </c>
      <c r="AC102" s="68"/>
      <c r="AD102" s="70">
        <v>0</v>
      </c>
      <c r="AE102" s="70">
        <v>5</v>
      </c>
      <c r="AF102" s="100">
        <v>100</v>
      </c>
      <c r="AG102" s="98" t="s">
        <v>683</v>
      </c>
      <c r="AH102" s="99" t="s">
        <v>204</v>
      </c>
      <c r="AI102" s="100">
        <v>97</v>
      </c>
      <c r="AJ102" s="98" t="s">
        <v>204</v>
      </c>
      <c r="AK102" s="98" t="s">
        <v>204</v>
      </c>
      <c r="AL102" s="101" t="s">
        <v>204</v>
      </c>
      <c r="AM102" s="98" t="s">
        <v>204</v>
      </c>
      <c r="AN102" s="98" t="s">
        <v>204</v>
      </c>
      <c r="AO102" s="101" t="s">
        <v>204</v>
      </c>
      <c r="AP102" s="98" t="s">
        <v>204</v>
      </c>
      <c r="AQ102" s="98" t="s">
        <v>204</v>
      </c>
      <c r="AR102" s="101" t="s">
        <v>204</v>
      </c>
      <c r="AS102" s="98" t="s">
        <v>675</v>
      </c>
      <c r="AT102" s="98" t="s">
        <v>204</v>
      </c>
      <c r="AU102" s="101">
        <v>3</v>
      </c>
      <c r="AV102" s="78" t="s">
        <v>204</v>
      </c>
      <c r="AW102" s="78" t="s">
        <v>204</v>
      </c>
      <c r="AX102" s="74" t="s">
        <v>204</v>
      </c>
      <c r="AY102" s="68"/>
      <c r="AZ102" s="68"/>
      <c r="BA102" s="68"/>
      <c r="BB102" s="68"/>
      <c r="BC102" s="68"/>
      <c r="BD102" s="68"/>
    </row>
    <row r="103" spans="1:56" s="72" customFormat="1" ht="180">
      <c r="A103" s="141">
        <v>104</v>
      </c>
      <c r="B103" s="88" t="s">
        <v>190</v>
      </c>
      <c r="C103" s="88">
        <v>15</v>
      </c>
      <c r="D103" s="141" t="s">
        <v>228</v>
      </c>
      <c r="E103" s="145" t="s">
        <v>663</v>
      </c>
      <c r="F103" s="142" t="s">
        <v>684</v>
      </c>
      <c r="G103" s="88" t="s">
        <v>690</v>
      </c>
      <c r="H103" s="88" t="s">
        <v>691</v>
      </c>
      <c r="I103" s="88" t="s">
        <v>692</v>
      </c>
      <c r="J103" s="104">
        <v>1806415.25</v>
      </c>
      <c r="K103" s="88" t="s">
        <v>351</v>
      </c>
      <c r="L103" s="88" t="s">
        <v>667</v>
      </c>
      <c r="M103" s="88" t="s">
        <v>668</v>
      </c>
      <c r="N103" s="88" t="s">
        <v>687</v>
      </c>
      <c r="O103" s="88" t="s">
        <v>688</v>
      </c>
      <c r="P103" s="88" t="s">
        <v>693</v>
      </c>
      <c r="Q103" s="105">
        <f t="shared" si="7"/>
        <v>132.6</v>
      </c>
      <c r="R103" s="105">
        <v>84.4</v>
      </c>
      <c r="S103" s="105">
        <v>23.6</v>
      </c>
      <c r="T103" s="105">
        <v>24.6</v>
      </c>
      <c r="U103" s="139">
        <f t="shared" si="8"/>
        <v>132.6</v>
      </c>
      <c r="V103" s="140" t="s">
        <v>672</v>
      </c>
      <c r="W103" s="94">
        <v>78.819999999999993</v>
      </c>
      <c r="X103" s="102" t="s">
        <v>673</v>
      </c>
      <c r="Y103" s="68">
        <v>3</v>
      </c>
      <c r="Z103" s="68">
        <v>1</v>
      </c>
      <c r="AA103" s="68">
        <v>3</v>
      </c>
      <c r="AB103" s="68">
        <v>60</v>
      </c>
      <c r="AC103" s="68"/>
      <c r="AD103" s="70">
        <v>0</v>
      </c>
      <c r="AE103" s="70">
        <v>5</v>
      </c>
      <c r="AF103" s="100">
        <v>100</v>
      </c>
      <c r="AG103" s="98" t="s">
        <v>683</v>
      </c>
      <c r="AH103" s="99" t="s">
        <v>204</v>
      </c>
      <c r="AI103" s="100">
        <v>97</v>
      </c>
      <c r="AJ103" s="98" t="s">
        <v>204</v>
      </c>
      <c r="AK103" s="98" t="s">
        <v>204</v>
      </c>
      <c r="AL103" s="101" t="s">
        <v>204</v>
      </c>
      <c r="AM103" s="98" t="s">
        <v>204</v>
      </c>
      <c r="AN103" s="98" t="s">
        <v>204</v>
      </c>
      <c r="AO103" s="101" t="s">
        <v>204</v>
      </c>
      <c r="AP103" s="98" t="s">
        <v>204</v>
      </c>
      <c r="AQ103" s="98" t="s">
        <v>204</v>
      </c>
      <c r="AR103" s="101" t="s">
        <v>204</v>
      </c>
      <c r="AS103" s="98" t="s">
        <v>675</v>
      </c>
      <c r="AT103" s="98" t="s">
        <v>204</v>
      </c>
      <c r="AU103" s="101">
        <v>3</v>
      </c>
      <c r="AV103" s="78" t="s">
        <v>204</v>
      </c>
      <c r="AW103" s="78" t="s">
        <v>204</v>
      </c>
      <c r="AX103" s="74" t="s">
        <v>204</v>
      </c>
      <c r="AY103" s="68"/>
      <c r="AZ103" s="68"/>
      <c r="BA103" s="68"/>
      <c r="BB103" s="68"/>
      <c r="BC103" s="68"/>
      <c r="BD103" s="68"/>
    </row>
    <row r="104" spans="1:56" s="72" customFormat="1" ht="180">
      <c r="A104" s="141">
        <v>104</v>
      </c>
      <c r="B104" s="88" t="s">
        <v>190</v>
      </c>
      <c r="C104" s="88">
        <v>15</v>
      </c>
      <c r="D104" s="141" t="s">
        <v>228</v>
      </c>
      <c r="E104" s="145" t="s">
        <v>663</v>
      </c>
      <c r="F104" s="142" t="s">
        <v>684</v>
      </c>
      <c r="G104" s="88" t="s">
        <v>694</v>
      </c>
      <c r="H104" s="88">
        <v>2020</v>
      </c>
      <c r="I104" s="88" t="s">
        <v>695</v>
      </c>
      <c r="J104" s="144">
        <v>682846.9</v>
      </c>
      <c r="K104" s="88" t="s">
        <v>351</v>
      </c>
      <c r="L104" s="88" t="s">
        <v>667</v>
      </c>
      <c r="M104" s="88" t="s">
        <v>668</v>
      </c>
      <c r="N104" s="88" t="s">
        <v>696</v>
      </c>
      <c r="O104" s="88" t="s">
        <v>697</v>
      </c>
      <c r="P104" s="88" t="s">
        <v>698</v>
      </c>
      <c r="Q104" s="105">
        <f t="shared" si="7"/>
        <v>128.53</v>
      </c>
      <c r="R104" s="105">
        <v>80.33</v>
      </c>
      <c r="S104" s="105">
        <v>23.6</v>
      </c>
      <c r="T104" s="105">
        <v>24.6</v>
      </c>
      <c r="U104" s="139">
        <f t="shared" si="8"/>
        <v>128.53</v>
      </c>
      <c r="V104" s="140" t="s">
        <v>672</v>
      </c>
      <c r="W104" s="94">
        <v>44.92</v>
      </c>
      <c r="X104" s="102" t="s">
        <v>673</v>
      </c>
      <c r="Y104" s="68">
        <v>3</v>
      </c>
      <c r="Z104" s="68">
        <v>1</v>
      </c>
      <c r="AA104" s="68">
        <v>3</v>
      </c>
      <c r="AB104" s="68">
        <v>60</v>
      </c>
      <c r="AC104" s="68"/>
      <c r="AD104" s="70">
        <v>0</v>
      </c>
      <c r="AE104" s="70">
        <v>5</v>
      </c>
      <c r="AF104" s="100">
        <v>100</v>
      </c>
      <c r="AG104" s="98" t="s">
        <v>683</v>
      </c>
      <c r="AH104" s="99" t="s">
        <v>204</v>
      </c>
      <c r="AI104" s="100">
        <v>97</v>
      </c>
      <c r="AJ104" s="98" t="s">
        <v>204</v>
      </c>
      <c r="AK104" s="98" t="s">
        <v>204</v>
      </c>
      <c r="AL104" s="101" t="s">
        <v>204</v>
      </c>
      <c r="AM104" s="98" t="s">
        <v>204</v>
      </c>
      <c r="AN104" s="98" t="s">
        <v>204</v>
      </c>
      <c r="AO104" s="101" t="s">
        <v>204</v>
      </c>
      <c r="AP104" s="98" t="s">
        <v>204</v>
      </c>
      <c r="AQ104" s="98" t="s">
        <v>204</v>
      </c>
      <c r="AR104" s="101" t="s">
        <v>204</v>
      </c>
      <c r="AS104" s="98" t="s">
        <v>675</v>
      </c>
      <c r="AT104" s="98" t="s">
        <v>204</v>
      </c>
      <c r="AU104" s="101">
        <v>3</v>
      </c>
      <c r="AV104" s="78" t="s">
        <v>204</v>
      </c>
      <c r="AW104" s="78" t="s">
        <v>204</v>
      </c>
      <c r="AX104" s="74" t="s">
        <v>204</v>
      </c>
      <c r="AY104" s="68"/>
      <c r="AZ104" s="68"/>
      <c r="BA104" s="68"/>
      <c r="BB104" s="68"/>
      <c r="BC104" s="68"/>
      <c r="BD104" s="68"/>
    </row>
    <row r="105" spans="1:56" s="72" customFormat="1" ht="180">
      <c r="A105" s="141">
        <v>104</v>
      </c>
      <c r="B105" s="88" t="s">
        <v>190</v>
      </c>
      <c r="C105" s="88">
        <v>15</v>
      </c>
      <c r="D105" s="141" t="s">
        <v>228</v>
      </c>
      <c r="E105" s="145" t="s">
        <v>663</v>
      </c>
      <c r="F105" s="142" t="s">
        <v>684</v>
      </c>
      <c r="G105" s="88" t="s">
        <v>699</v>
      </c>
      <c r="H105" s="88">
        <v>2020</v>
      </c>
      <c r="I105" s="88" t="s">
        <v>700</v>
      </c>
      <c r="J105" s="104">
        <v>1303838.8799999999</v>
      </c>
      <c r="K105" s="88" t="s">
        <v>351</v>
      </c>
      <c r="L105" s="88" t="s">
        <v>667</v>
      </c>
      <c r="M105" s="88" t="s">
        <v>668</v>
      </c>
      <c r="N105" s="88" t="s">
        <v>701</v>
      </c>
      <c r="O105" s="88" t="s">
        <v>688</v>
      </c>
      <c r="P105" s="88" t="s">
        <v>702</v>
      </c>
      <c r="Q105" s="105">
        <f t="shared" si="7"/>
        <v>201.58999999999997</v>
      </c>
      <c r="R105" s="105">
        <v>153.38999999999999</v>
      </c>
      <c r="S105" s="105">
        <v>23.6</v>
      </c>
      <c r="T105" s="105">
        <v>24.6</v>
      </c>
      <c r="U105" s="139">
        <f t="shared" si="8"/>
        <v>201.58999999999997</v>
      </c>
      <c r="V105" s="140" t="s">
        <v>672</v>
      </c>
      <c r="W105" s="94">
        <v>48.76</v>
      </c>
      <c r="X105" s="102" t="s">
        <v>673</v>
      </c>
      <c r="Y105" s="68">
        <v>3</v>
      </c>
      <c r="Z105" s="68">
        <v>1</v>
      </c>
      <c r="AA105" s="68">
        <v>3</v>
      </c>
      <c r="AB105" s="68">
        <v>60</v>
      </c>
      <c r="AC105" s="68"/>
      <c r="AD105" s="70">
        <v>0</v>
      </c>
      <c r="AE105" s="70">
        <v>5</v>
      </c>
      <c r="AF105" s="100">
        <v>100</v>
      </c>
      <c r="AG105" s="98" t="s">
        <v>683</v>
      </c>
      <c r="AH105" s="99" t="s">
        <v>204</v>
      </c>
      <c r="AI105" s="100">
        <v>97</v>
      </c>
      <c r="AJ105" s="98" t="s">
        <v>204</v>
      </c>
      <c r="AK105" s="98" t="s">
        <v>204</v>
      </c>
      <c r="AL105" s="101" t="s">
        <v>204</v>
      </c>
      <c r="AM105" s="98" t="s">
        <v>204</v>
      </c>
      <c r="AN105" s="98" t="s">
        <v>204</v>
      </c>
      <c r="AO105" s="101" t="s">
        <v>204</v>
      </c>
      <c r="AP105" s="98" t="s">
        <v>204</v>
      </c>
      <c r="AQ105" s="98" t="s">
        <v>204</v>
      </c>
      <c r="AR105" s="101" t="s">
        <v>204</v>
      </c>
      <c r="AS105" s="98" t="s">
        <v>675</v>
      </c>
      <c r="AT105" s="98" t="s">
        <v>204</v>
      </c>
      <c r="AU105" s="101">
        <v>3</v>
      </c>
      <c r="AV105" s="78" t="s">
        <v>204</v>
      </c>
      <c r="AW105" s="78" t="s">
        <v>204</v>
      </c>
      <c r="AX105" s="74" t="s">
        <v>204</v>
      </c>
      <c r="AY105" s="68"/>
      <c r="AZ105" s="68"/>
      <c r="BA105" s="68"/>
      <c r="BB105" s="68"/>
      <c r="BC105" s="68"/>
      <c r="BD105" s="68"/>
    </row>
    <row r="106" spans="1:56" s="72" customFormat="1" ht="100">
      <c r="A106" s="88">
        <v>104</v>
      </c>
      <c r="B106" s="88" t="s">
        <v>190</v>
      </c>
      <c r="C106" s="88">
        <v>17</v>
      </c>
      <c r="D106" s="88" t="s">
        <v>703</v>
      </c>
      <c r="E106" s="88" t="s">
        <v>704</v>
      </c>
      <c r="F106" s="98">
        <v>19037</v>
      </c>
      <c r="G106" s="145" t="s">
        <v>705</v>
      </c>
      <c r="H106" s="88">
        <v>2020</v>
      </c>
      <c r="I106" s="88" t="s">
        <v>706</v>
      </c>
      <c r="J106" s="146">
        <v>167551.28</v>
      </c>
      <c r="K106" s="91" t="s">
        <v>12783</v>
      </c>
      <c r="L106" s="88" t="s">
        <v>707</v>
      </c>
      <c r="M106" s="88" t="s">
        <v>708</v>
      </c>
      <c r="N106" s="88" t="s">
        <v>709</v>
      </c>
      <c r="O106" s="88" t="s">
        <v>710</v>
      </c>
      <c r="P106" s="88" t="s">
        <v>711</v>
      </c>
      <c r="Q106" s="92">
        <f t="shared" si="7"/>
        <v>34</v>
      </c>
      <c r="R106" s="105">
        <v>0</v>
      </c>
      <c r="S106" s="105">
        <v>4</v>
      </c>
      <c r="T106" s="105">
        <v>30</v>
      </c>
      <c r="U106" s="106">
        <f t="shared" si="8"/>
        <v>34</v>
      </c>
      <c r="V106" s="140">
        <v>100</v>
      </c>
      <c r="W106" s="94">
        <v>100</v>
      </c>
      <c r="X106" s="102" t="s">
        <v>712</v>
      </c>
      <c r="Y106" s="68">
        <v>6</v>
      </c>
      <c r="Z106" s="68">
        <v>1</v>
      </c>
      <c r="AA106" s="68">
        <v>4</v>
      </c>
      <c r="AB106" s="68">
        <v>14</v>
      </c>
      <c r="AC106" s="68"/>
      <c r="AD106" s="70">
        <v>0</v>
      </c>
      <c r="AE106" s="70">
        <v>2</v>
      </c>
      <c r="AF106" s="100">
        <v>100</v>
      </c>
      <c r="AG106" s="98" t="s">
        <v>703</v>
      </c>
      <c r="AH106" s="99" t="s">
        <v>713</v>
      </c>
      <c r="AI106" s="100">
        <v>100</v>
      </c>
      <c r="AJ106" s="98" t="s">
        <v>204</v>
      </c>
      <c r="AK106" s="98" t="s">
        <v>204</v>
      </c>
      <c r="AL106" s="101" t="s">
        <v>204</v>
      </c>
      <c r="AM106" s="98" t="s">
        <v>204</v>
      </c>
      <c r="AN106" s="98" t="s">
        <v>204</v>
      </c>
      <c r="AO106" s="101" t="s">
        <v>204</v>
      </c>
      <c r="AP106" s="98" t="s">
        <v>204</v>
      </c>
      <c r="AQ106" s="98" t="s">
        <v>204</v>
      </c>
      <c r="AR106" s="101" t="s">
        <v>204</v>
      </c>
      <c r="AS106" s="98" t="s">
        <v>204</v>
      </c>
      <c r="AT106" s="98" t="s">
        <v>204</v>
      </c>
      <c r="AU106" s="101" t="s">
        <v>204</v>
      </c>
      <c r="AV106" s="78" t="s">
        <v>204</v>
      </c>
      <c r="AW106" s="78" t="s">
        <v>204</v>
      </c>
      <c r="AX106" s="74" t="s">
        <v>204</v>
      </c>
      <c r="AY106" s="68"/>
      <c r="AZ106" s="68"/>
      <c r="BA106" s="68"/>
      <c r="BB106" s="68"/>
      <c r="BC106" s="68"/>
      <c r="BD106" s="68"/>
    </row>
    <row r="107" spans="1:56" s="72" customFormat="1" ht="60">
      <c r="A107" s="88">
        <v>104</v>
      </c>
      <c r="B107" s="88" t="s">
        <v>190</v>
      </c>
      <c r="C107" s="88">
        <v>7</v>
      </c>
      <c r="D107" s="88" t="s">
        <v>375</v>
      </c>
      <c r="E107" s="88" t="s">
        <v>714</v>
      </c>
      <c r="F107" s="98">
        <v>17270</v>
      </c>
      <c r="G107" s="88" t="s">
        <v>715</v>
      </c>
      <c r="H107" s="88">
        <v>2013</v>
      </c>
      <c r="I107" s="88" t="s">
        <v>716</v>
      </c>
      <c r="J107" s="104">
        <v>57732</v>
      </c>
      <c r="K107" s="91" t="s">
        <v>12800</v>
      </c>
      <c r="L107" s="88" t="s">
        <v>717</v>
      </c>
      <c r="M107" s="88" t="s">
        <v>718</v>
      </c>
      <c r="N107" s="88" t="s">
        <v>719</v>
      </c>
      <c r="O107" s="88" t="s">
        <v>720</v>
      </c>
      <c r="P107" s="88" t="s">
        <v>721</v>
      </c>
      <c r="Q107" s="92">
        <f t="shared" si="7"/>
        <v>15.32</v>
      </c>
      <c r="R107" s="92">
        <v>0</v>
      </c>
      <c r="S107" s="92">
        <v>1.18</v>
      </c>
      <c r="T107" s="92">
        <v>14.14</v>
      </c>
      <c r="U107" s="93">
        <f t="shared" si="8"/>
        <v>15.32</v>
      </c>
      <c r="V107" s="140">
        <v>62.833333333333336</v>
      </c>
      <c r="W107" s="94">
        <v>100</v>
      </c>
      <c r="X107" s="102" t="s">
        <v>722</v>
      </c>
      <c r="Y107" s="68">
        <v>3</v>
      </c>
      <c r="Z107" s="68">
        <v>12</v>
      </c>
      <c r="AA107" s="68">
        <v>3</v>
      </c>
      <c r="AB107" s="68"/>
      <c r="AC107" s="68" t="s">
        <v>723</v>
      </c>
      <c r="AD107" s="70">
        <v>0</v>
      </c>
      <c r="AE107" s="70">
        <v>5</v>
      </c>
      <c r="AF107" s="100">
        <v>19</v>
      </c>
      <c r="AG107" s="98" t="s">
        <v>375</v>
      </c>
      <c r="AH107" s="99" t="s">
        <v>724</v>
      </c>
      <c r="AI107" s="100">
        <v>19</v>
      </c>
      <c r="AJ107" s="98" t="s">
        <v>204</v>
      </c>
      <c r="AK107" s="98" t="s">
        <v>204</v>
      </c>
      <c r="AL107" s="101" t="s">
        <v>204</v>
      </c>
      <c r="AM107" s="98" t="s">
        <v>204</v>
      </c>
      <c r="AN107" s="98" t="s">
        <v>204</v>
      </c>
      <c r="AO107" s="101" t="s">
        <v>204</v>
      </c>
      <c r="AP107" s="98" t="s">
        <v>204</v>
      </c>
      <c r="AQ107" s="98" t="s">
        <v>204</v>
      </c>
      <c r="AR107" s="101" t="s">
        <v>204</v>
      </c>
      <c r="AS107" s="98" t="s">
        <v>725</v>
      </c>
      <c r="AT107" s="98" t="s">
        <v>298</v>
      </c>
      <c r="AU107" s="101">
        <v>0</v>
      </c>
      <c r="AV107" s="78" t="s">
        <v>204</v>
      </c>
      <c r="AW107" s="78" t="s">
        <v>204</v>
      </c>
      <c r="AX107" s="74" t="s">
        <v>204</v>
      </c>
      <c r="AY107" s="68"/>
      <c r="AZ107" s="68"/>
      <c r="BA107" s="68"/>
      <c r="BB107" s="68"/>
      <c r="BC107" s="68"/>
      <c r="BD107" s="68"/>
    </row>
    <row r="108" spans="1:56" s="72" customFormat="1" ht="80">
      <c r="A108" s="88">
        <v>104</v>
      </c>
      <c r="B108" s="88" t="s">
        <v>190</v>
      </c>
      <c r="C108" s="88">
        <v>7</v>
      </c>
      <c r="D108" s="88" t="s">
        <v>456</v>
      </c>
      <c r="E108" s="87" t="s">
        <v>726</v>
      </c>
      <c r="F108" s="98" t="s">
        <v>727</v>
      </c>
      <c r="G108" s="88" t="s">
        <v>728</v>
      </c>
      <c r="H108" s="88">
        <v>2019</v>
      </c>
      <c r="I108" s="88" t="s">
        <v>729</v>
      </c>
      <c r="J108" s="104">
        <v>153625</v>
      </c>
      <c r="K108" s="88" t="s">
        <v>12792</v>
      </c>
      <c r="L108" s="88" t="s">
        <v>730</v>
      </c>
      <c r="M108" s="88" t="s">
        <v>731</v>
      </c>
      <c r="N108" s="88" t="s">
        <v>732</v>
      </c>
      <c r="O108" s="88" t="s">
        <v>733</v>
      </c>
      <c r="P108" s="88" t="s">
        <v>734</v>
      </c>
      <c r="Q108" s="92">
        <f t="shared" si="7"/>
        <v>9.6</v>
      </c>
      <c r="R108" s="92">
        <v>0</v>
      </c>
      <c r="S108" s="92">
        <v>7</v>
      </c>
      <c r="T108" s="92">
        <v>2.6</v>
      </c>
      <c r="U108" s="93">
        <f t="shared" si="8"/>
        <v>9.6</v>
      </c>
      <c r="V108" s="140">
        <v>95</v>
      </c>
      <c r="W108" s="94">
        <v>96.45</v>
      </c>
      <c r="X108" s="102" t="s">
        <v>454</v>
      </c>
      <c r="Y108" s="68">
        <v>6</v>
      </c>
      <c r="Z108" s="68">
        <v>1</v>
      </c>
      <c r="AA108" s="68">
        <v>4</v>
      </c>
      <c r="AB108" s="68">
        <v>14</v>
      </c>
      <c r="AC108" s="68" t="s">
        <v>735</v>
      </c>
      <c r="AD108" s="70">
        <v>0</v>
      </c>
      <c r="AE108" s="70">
        <v>2</v>
      </c>
      <c r="AF108" s="100">
        <v>95</v>
      </c>
      <c r="AG108" s="98" t="s">
        <v>456</v>
      </c>
      <c r="AH108" s="99" t="s">
        <v>736</v>
      </c>
      <c r="AI108" s="100">
        <v>15</v>
      </c>
      <c r="AJ108" s="98" t="s">
        <v>444</v>
      </c>
      <c r="AK108" s="98" t="s">
        <v>737</v>
      </c>
      <c r="AL108" s="101">
        <v>25</v>
      </c>
      <c r="AM108" s="98" t="s">
        <v>387</v>
      </c>
      <c r="AN108" s="98" t="s">
        <v>738</v>
      </c>
      <c r="AO108" s="101">
        <v>20</v>
      </c>
      <c r="AP108" s="98" t="s">
        <v>328</v>
      </c>
      <c r="AQ108" s="98" t="s">
        <v>739</v>
      </c>
      <c r="AR108" s="101">
        <v>20</v>
      </c>
      <c r="AS108" s="98" t="s">
        <v>703</v>
      </c>
      <c r="AT108" s="98" t="s">
        <v>740</v>
      </c>
      <c r="AU108" s="101">
        <v>10</v>
      </c>
      <c r="AV108" s="78" t="s">
        <v>205</v>
      </c>
      <c r="AW108" s="78" t="s">
        <v>741</v>
      </c>
      <c r="AX108" s="74">
        <v>5</v>
      </c>
      <c r="AY108" s="68"/>
      <c r="AZ108" s="68"/>
      <c r="BA108" s="68"/>
      <c r="BB108" s="68"/>
      <c r="BC108" s="68"/>
      <c r="BD108" s="68"/>
    </row>
    <row r="109" spans="1:56" s="72" customFormat="1" ht="110">
      <c r="A109" s="88">
        <v>104</v>
      </c>
      <c r="B109" s="88" t="s">
        <v>190</v>
      </c>
      <c r="C109" s="88">
        <v>1</v>
      </c>
      <c r="D109" s="88" t="s">
        <v>456</v>
      </c>
      <c r="E109" s="87" t="s">
        <v>726</v>
      </c>
      <c r="F109" s="98">
        <v>20393</v>
      </c>
      <c r="G109" s="88" t="s">
        <v>742</v>
      </c>
      <c r="H109" s="88">
        <v>2020</v>
      </c>
      <c r="I109" s="88" t="s">
        <v>743</v>
      </c>
      <c r="J109" s="121">
        <v>79481.31</v>
      </c>
      <c r="K109" s="101" t="s">
        <v>479</v>
      </c>
      <c r="L109" s="104" t="s">
        <v>744</v>
      </c>
      <c r="M109" s="88" t="s">
        <v>745</v>
      </c>
      <c r="N109" s="88" t="s">
        <v>746</v>
      </c>
      <c r="O109" s="88" t="s">
        <v>747</v>
      </c>
      <c r="P109" s="88" t="s">
        <v>748</v>
      </c>
      <c r="Q109" s="92">
        <f t="shared" si="7"/>
        <v>16.21</v>
      </c>
      <c r="R109" s="105">
        <v>6.61</v>
      </c>
      <c r="S109" s="105">
        <v>7</v>
      </c>
      <c r="T109" s="105">
        <v>2.6</v>
      </c>
      <c r="U109" s="106">
        <f t="shared" si="8"/>
        <v>16.21</v>
      </c>
      <c r="V109" s="140">
        <v>95</v>
      </c>
      <c r="W109" s="94">
        <v>100</v>
      </c>
      <c r="X109" s="102" t="s">
        <v>454</v>
      </c>
      <c r="Y109" s="68">
        <v>6</v>
      </c>
      <c r="Z109" s="68">
        <v>1</v>
      </c>
      <c r="AA109" s="68">
        <v>4</v>
      </c>
      <c r="AB109" s="68">
        <v>14</v>
      </c>
      <c r="AC109" s="68" t="s">
        <v>749</v>
      </c>
      <c r="AD109" s="70">
        <v>0</v>
      </c>
      <c r="AE109" s="70">
        <v>2</v>
      </c>
      <c r="AF109" s="100">
        <v>95</v>
      </c>
      <c r="AG109" s="98" t="s">
        <v>456</v>
      </c>
      <c r="AH109" s="99" t="s">
        <v>736</v>
      </c>
      <c r="AI109" s="100">
        <v>15</v>
      </c>
      <c r="AJ109" s="98" t="s">
        <v>444</v>
      </c>
      <c r="AK109" s="98" t="s">
        <v>737</v>
      </c>
      <c r="AL109" s="101">
        <v>25</v>
      </c>
      <c r="AM109" s="98" t="s">
        <v>387</v>
      </c>
      <c r="AN109" s="98" t="s">
        <v>738</v>
      </c>
      <c r="AO109" s="101">
        <v>20</v>
      </c>
      <c r="AP109" s="98" t="s">
        <v>328</v>
      </c>
      <c r="AQ109" s="98" t="s">
        <v>739</v>
      </c>
      <c r="AR109" s="101">
        <v>20</v>
      </c>
      <c r="AS109" s="98" t="s">
        <v>703</v>
      </c>
      <c r="AT109" s="98" t="s">
        <v>740</v>
      </c>
      <c r="AU109" s="101">
        <v>10</v>
      </c>
      <c r="AV109" s="78" t="s">
        <v>205</v>
      </c>
      <c r="AW109" s="78" t="s">
        <v>741</v>
      </c>
      <c r="AX109" s="74">
        <v>5</v>
      </c>
      <c r="AY109" s="68"/>
      <c r="AZ109" s="68"/>
      <c r="BA109" s="68"/>
      <c r="BB109" s="68"/>
      <c r="BC109" s="68"/>
      <c r="BD109" s="68"/>
    </row>
    <row r="110" spans="1:56" s="72" customFormat="1" ht="50">
      <c r="A110" s="87">
        <v>104</v>
      </c>
      <c r="B110" s="88" t="s">
        <v>190</v>
      </c>
      <c r="C110" s="87">
        <v>4</v>
      </c>
      <c r="D110" s="87" t="s">
        <v>191</v>
      </c>
      <c r="E110" s="87" t="s">
        <v>750</v>
      </c>
      <c r="F110" s="89" t="s">
        <v>751</v>
      </c>
      <c r="G110" s="87" t="s">
        <v>752</v>
      </c>
      <c r="H110" s="88">
        <v>2008</v>
      </c>
      <c r="I110" s="90" t="s">
        <v>753</v>
      </c>
      <c r="J110" s="90">
        <v>421612</v>
      </c>
      <c r="K110" s="147" t="s">
        <v>240</v>
      </c>
      <c r="L110" s="90" t="s">
        <v>196</v>
      </c>
      <c r="M110" s="87" t="s">
        <v>197</v>
      </c>
      <c r="N110" s="87" t="s">
        <v>754</v>
      </c>
      <c r="O110" s="87" t="s">
        <v>755</v>
      </c>
      <c r="P110" s="87" t="s">
        <v>756</v>
      </c>
      <c r="Q110" s="92">
        <f t="shared" si="7"/>
        <v>41.82</v>
      </c>
      <c r="R110" s="92">
        <v>0</v>
      </c>
      <c r="S110" s="92">
        <v>5.25</v>
      </c>
      <c r="T110" s="92">
        <v>36.57</v>
      </c>
      <c r="U110" s="93">
        <f t="shared" si="8"/>
        <v>41.82</v>
      </c>
      <c r="V110" s="140">
        <v>84.583333333333329</v>
      </c>
      <c r="W110" s="94">
        <v>100</v>
      </c>
      <c r="X110" s="102" t="s">
        <v>757</v>
      </c>
      <c r="Y110" s="96">
        <v>3</v>
      </c>
      <c r="Z110" s="96">
        <v>11</v>
      </c>
      <c r="AA110" s="96">
        <v>5</v>
      </c>
      <c r="AB110" s="96">
        <v>4</v>
      </c>
      <c r="AC110" s="96">
        <v>85</v>
      </c>
      <c r="AD110" s="97">
        <v>0</v>
      </c>
      <c r="AE110" s="97">
        <v>5</v>
      </c>
      <c r="AF110" s="100">
        <v>85</v>
      </c>
      <c r="AG110" s="98" t="s">
        <v>373</v>
      </c>
      <c r="AH110" s="99" t="s">
        <v>758</v>
      </c>
      <c r="AI110" s="100">
        <v>85</v>
      </c>
      <c r="AJ110" s="98" t="s">
        <v>204</v>
      </c>
      <c r="AK110" s="98" t="s">
        <v>204</v>
      </c>
      <c r="AL110" s="101" t="s">
        <v>204</v>
      </c>
      <c r="AM110" s="98" t="s">
        <v>204</v>
      </c>
      <c r="AN110" s="98" t="s">
        <v>204</v>
      </c>
      <c r="AO110" s="101" t="s">
        <v>204</v>
      </c>
      <c r="AP110" s="98" t="s">
        <v>204</v>
      </c>
      <c r="AQ110" s="98" t="s">
        <v>204</v>
      </c>
      <c r="AR110" s="101" t="s">
        <v>204</v>
      </c>
      <c r="AS110" s="98" t="s">
        <v>204</v>
      </c>
      <c r="AT110" s="98" t="s">
        <v>204</v>
      </c>
      <c r="AU110" s="101" t="s">
        <v>204</v>
      </c>
      <c r="AV110" s="78" t="s">
        <v>204</v>
      </c>
      <c r="AW110" s="78" t="s">
        <v>204</v>
      </c>
      <c r="AX110" s="74" t="s">
        <v>204</v>
      </c>
      <c r="AY110" s="68"/>
      <c r="AZ110" s="68"/>
      <c r="BA110" s="68"/>
      <c r="BB110" s="68"/>
      <c r="BC110" s="68"/>
      <c r="BD110" s="68"/>
    </row>
    <row r="111" spans="1:56" s="72" customFormat="1" ht="180">
      <c r="A111" s="88">
        <v>104</v>
      </c>
      <c r="B111" s="88" t="s">
        <v>190</v>
      </c>
      <c r="C111" s="88">
        <v>4</v>
      </c>
      <c r="D111" s="88" t="s">
        <v>373</v>
      </c>
      <c r="E111" s="87" t="s">
        <v>750</v>
      </c>
      <c r="F111" s="89" t="s">
        <v>751</v>
      </c>
      <c r="G111" s="88" t="s">
        <v>759</v>
      </c>
      <c r="H111" s="88">
        <v>2012</v>
      </c>
      <c r="I111" s="88" t="s">
        <v>760</v>
      </c>
      <c r="J111" s="104">
        <v>155195.60999999999</v>
      </c>
      <c r="K111" s="88" t="s">
        <v>257</v>
      </c>
      <c r="L111" s="88" t="s">
        <v>761</v>
      </c>
      <c r="M111" s="88" t="s">
        <v>762</v>
      </c>
      <c r="N111" s="88" t="s">
        <v>763</v>
      </c>
      <c r="O111" s="88" t="s">
        <v>764</v>
      </c>
      <c r="P111" s="88" t="s">
        <v>765</v>
      </c>
      <c r="Q111" s="92">
        <f t="shared" si="7"/>
        <v>40.177647058823524</v>
      </c>
      <c r="R111" s="105">
        <v>0</v>
      </c>
      <c r="S111" s="105">
        <v>15</v>
      </c>
      <c r="T111" s="105">
        <v>25.177647058823528</v>
      </c>
      <c r="U111" s="106">
        <f t="shared" si="8"/>
        <v>40.177647058823524</v>
      </c>
      <c r="V111" s="140">
        <v>11.666666666666666</v>
      </c>
      <c r="W111" s="94">
        <v>100</v>
      </c>
      <c r="X111" s="102" t="s">
        <v>757</v>
      </c>
      <c r="Y111" s="68">
        <v>3</v>
      </c>
      <c r="Z111" s="68">
        <v>2</v>
      </c>
      <c r="AA111" s="68">
        <v>3</v>
      </c>
      <c r="AB111" s="68">
        <v>4</v>
      </c>
      <c r="AC111" s="68">
        <v>90</v>
      </c>
      <c r="AD111" s="70">
        <v>0</v>
      </c>
      <c r="AE111" s="70">
        <v>5</v>
      </c>
      <c r="AF111" s="100">
        <v>0</v>
      </c>
      <c r="AG111" s="98" t="s">
        <v>204</v>
      </c>
      <c r="AH111" s="99" t="s">
        <v>204</v>
      </c>
      <c r="AI111" s="100" t="s">
        <v>204</v>
      </c>
      <c r="AJ111" s="98" t="s">
        <v>204</v>
      </c>
      <c r="AK111" s="98" t="s">
        <v>204</v>
      </c>
      <c r="AL111" s="101" t="s">
        <v>204</v>
      </c>
      <c r="AM111" s="98" t="s">
        <v>204</v>
      </c>
      <c r="AN111" s="98" t="s">
        <v>204</v>
      </c>
      <c r="AO111" s="101" t="s">
        <v>204</v>
      </c>
      <c r="AP111" s="98" t="s">
        <v>204</v>
      </c>
      <c r="AQ111" s="98" t="s">
        <v>204</v>
      </c>
      <c r="AR111" s="101" t="s">
        <v>204</v>
      </c>
      <c r="AS111" s="98" t="s">
        <v>204</v>
      </c>
      <c r="AT111" s="98" t="s">
        <v>204</v>
      </c>
      <c r="AU111" s="101" t="s">
        <v>204</v>
      </c>
      <c r="AV111" s="78" t="s">
        <v>204</v>
      </c>
      <c r="AW111" s="78" t="s">
        <v>204</v>
      </c>
      <c r="AX111" s="74" t="s">
        <v>204</v>
      </c>
      <c r="AY111" s="68"/>
      <c r="AZ111" s="68"/>
      <c r="BA111" s="68"/>
      <c r="BB111" s="68"/>
      <c r="BC111" s="68"/>
      <c r="BD111" s="68"/>
    </row>
    <row r="112" spans="1:56" s="72" customFormat="1" ht="80">
      <c r="A112" s="88">
        <v>104</v>
      </c>
      <c r="B112" s="88" t="s">
        <v>190</v>
      </c>
      <c r="C112" s="88">
        <v>4</v>
      </c>
      <c r="D112" s="88" t="s">
        <v>373</v>
      </c>
      <c r="E112" s="87" t="s">
        <v>750</v>
      </c>
      <c r="F112" s="89" t="s">
        <v>751</v>
      </c>
      <c r="G112" s="88" t="s">
        <v>766</v>
      </c>
      <c r="H112" s="88">
        <v>2014</v>
      </c>
      <c r="I112" s="88" t="s">
        <v>767</v>
      </c>
      <c r="J112" s="104">
        <v>282365</v>
      </c>
      <c r="K112" s="91" t="s">
        <v>12800</v>
      </c>
      <c r="L112" s="88" t="s">
        <v>768</v>
      </c>
      <c r="M112" s="88" t="s">
        <v>769</v>
      </c>
      <c r="N112" s="88" t="s">
        <v>770</v>
      </c>
      <c r="O112" s="88" t="s">
        <v>771</v>
      </c>
      <c r="P112" s="88" t="s">
        <v>772</v>
      </c>
      <c r="Q112" s="92">
        <f t="shared" si="7"/>
        <v>77.099999999999994</v>
      </c>
      <c r="R112" s="105">
        <v>0</v>
      </c>
      <c r="S112" s="105">
        <v>28</v>
      </c>
      <c r="T112" s="105">
        <v>49.1</v>
      </c>
      <c r="U112" s="106">
        <f t="shared" si="8"/>
        <v>77.099999999999994</v>
      </c>
      <c r="V112" s="140">
        <v>100</v>
      </c>
      <c r="W112" s="94">
        <v>100</v>
      </c>
      <c r="X112" s="102" t="s">
        <v>757</v>
      </c>
      <c r="Y112" s="68">
        <v>3</v>
      </c>
      <c r="Z112" s="68">
        <v>2</v>
      </c>
      <c r="AA112" s="68">
        <v>3</v>
      </c>
      <c r="AB112" s="68">
        <v>4</v>
      </c>
      <c r="AC112" s="68"/>
      <c r="AD112" s="70">
        <v>0</v>
      </c>
      <c r="AE112" s="70">
        <v>5</v>
      </c>
      <c r="AF112" s="100">
        <v>90</v>
      </c>
      <c r="AG112" s="98" t="s">
        <v>373</v>
      </c>
      <c r="AH112" s="99" t="s">
        <v>773</v>
      </c>
      <c r="AI112" s="100">
        <v>90</v>
      </c>
      <c r="AJ112" s="98" t="s">
        <v>204</v>
      </c>
      <c r="AK112" s="98" t="s">
        <v>204</v>
      </c>
      <c r="AL112" s="101" t="s">
        <v>204</v>
      </c>
      <c r="AM112" s="98" t="s">
        <v>204</v>
      </c>
      <c r="AN112" s="98" t="s">
        <v>204</v>
      </c>
      <c r="AO112" s="101" t="s">
        <v>204</v>
      </c>
      <c r="AP112" s="98" t="s">
        <v>204</v>
      </c>
      <c r="AQ112" s="98" t="s">
        <v>204</v>
      </c>
      <c r="AR112" s="101" t="s">
        <v>204</v>
      </c>
      <c r="AS112" s="98" t="s">
        <v>204</v>
      </c>
      <c r="AT112" s="98" t="s">
        <v>204</v>
      </c>
      <c r="AU112" s="101" t="s">
        <v>204</v>
      </c>
      <c r="AV112" s="78" t="s">
        <v>204</v>
      </c>
      <c r="AW112" s="78" t="s">
        <v>204</v>
      </c>
      <c r="AX112" s="74" t="s">
        <v>204</v>
      </c>
      <c r="AY112" s="68"/>
      <c r="AZ112" s="68"/>
      <c r="BA112" s="68"/>
      <c r="BB112" s="68"/>
      <c r="BC112" s="68"/>
      <c r="BD112" s="68"/>
    </row>
    <row r="113" spans="1:56" s="72" customFormat="1" ht="130">
      <c r="A113" s="88">
        <v>104</v>
      </c>
      <c r="B113" s="88" t="s">
        <v>190</v>
      </c>
      <c r="C113" s="88">
        <v>4</v>
      </c>
      <c r="D113" s="87" t="s">
        <v>373</v>
      </c>
      <c r="E113" s="87" t="s">
        <v>774</v>
      </c>
      <c r="F113" s="89" t="s">
        <v>751</v>
      </c>
      <c r="G113" s="88" t="s">
        <v>775</v>
      </c>
      <c r="H113" s="88">
        <v>2020</v>
      </c>
      <c r="I113" s="88" t="s">
        <v>776</v>
      </c>
      <c r="J113" s="104">
        <v>113156</v>
      </c>
      <c r="K113" s="88" t="s">
        <v>394</v>
      </c>
      <c r="L113" s="88" t="s">
        <v>777</v>
      </c>
      <c r="M113" s="88" t="s">
        <v>778</v>
      </c>
      <c r="N113" s="88" t="s">
        <v>779</v>
      </c>
      <c r="O113" s="88" t="s">
        <v>780</v>
      </c>
      <c r="P113" s="88" t="s">
        <v>781</v>
      </c>
      <c r="Q113" s="92">
        <f t="shared" si="7"/>
        <v>27.79</v>
      </c>
      <c r="R113" s="105">
        <v>2.79</v>
      </c>
      <c r="S113" s="105">
        <v>0</v>
      </c>
      <c r="T113" s="105">
        <v>25</v>
      </c>
      <c r="U113" s="106">
        <f t="shared" si="8"/>
        <v>27.79</v>
      </c>
      <c r="V113" s="140">
        <v>100</v>
      </c>
      <c r="W113" s="94">
        <v>54.89</v>
      </c>
      <c r="X113" s="102" t="s">
        <v>757</v>
      </c>
      <c r="Y113" s="68">
        <v>1</v>
      </c>
      <c r="Z113" s="68">
        <v>6</v>
      </c>
      <c r="AA113" s="68">
        <v>2</v>
      </c>
      <c r="AB113" s="68">
        <v>4</v>
      </c>
      <c r="AC113" s="68"/>
      <c r="AD113" s="70"/>
      <c r="AE113" s="70">
        <v>5</v>
      </c>
      <c r="AF113" s="100">
        <v>95</v>
      </c>
      <c r="AG113" s="98" t="s">
        <v>373</v>
      </c>
      <c r="AH113" s="99" t="s">
        <v>782</v>
      </c>
      <c r="AI113" s="100">
        <v>95</v>
      </c>
      <c r="AJ113" s="98" t="s">
        <v>204</v>
      </c>
      <c r="AK113" s="98" t="s">
        <v>204</v>
      </c>
      <c r="AL113" s="101" t="s">
        <v>204</v>
      </c>
      <c r="AM113" s="98" t="s">
        <v>204</v>
      </c>
      <c r="AN113" s="98" t="s">
        <v>204</v>
      </c>
      <c r="AO113" s="101" t="s">
        <v>204</v>
      </c>
      <c r="AP113" s="98" t="s">
        <v>204</v>
      </c>
      <c r="AQ113" s="98" t="s">
        <v>204</v>
      </c>
      <c r="AR113" s="101" t="s">
        <v>204</v>
      </c>
      <c r="AS113" s="98" t="s">
        <v>204</v>
      </c>
      <c r="AT113" s="98" t="s">
        <v>204</v>
      </c>
      <c r="AU113" s="101" t="s">
        <v>204</v>
      </c>
      <c r="AV113" s="78" t="s">
        <v>204</v>
      </c>
      <c r="AW113" s="78" t="s">
        <v>204</v>
      </c>
      <c r="AX113" s="74" t="s">
        <v>204</v>
      </c>
      <c r="AY113" s="68"/>
      <c r="AZ113" s="68"/>
      <c r="BA113" s="68"/>
      <c r="BB113" s="68"/>
      <c r="BC113" s="68"/>
      <c r="BD113" s="68"/>
    </row>
    <row r="114" spans="1:56" s="72" customFormat="1" ht="50">
      <c r="A114" s="88">
        <v>104</v>
      </c>
      <c r="B114" s="88" t="s">
        <v>190</v>
      </c>
      <c r="C114" s="88">
        <v>11</v>
      </c>
      <c r="D114" s="88" t="s">
        <v>286</v>
      </c>
      <c r="E114" s="88" t="s">
        <v>662</v>
      </c>
      <c r="F114" s="98" t="s">
        <v>783</v>
      </c>
      <c r="G114" s="118" t="s">
        <v>784</v>
      </c>
      <c r="H114" s="88">
        <v>2015</v>
      </c>
      <c r="I114" s="88" t="s">
        <v>785</v>
      </c>
      <c r="J114" s="104">
        <v>22255</v>
      </c>
      <c r="K114" s="91" t="s">
        <v>12800</v>
      </c>
      <c r="L114" s="88" t="s">
        <v>786</v>
      </c>
      <c r="M114" s="88" t="s">
        <v>787</v>
      </c>
      <c r="N114" s="88" t="s">
        <v>788</v>
      </c>
      <c r="O114" s="88" t="s">
        <v>789</v>
      </c>
      <c r="P114" s="118" t="s">
        <v>790</v>
      </c>
      <c r="Q114" s="92">
        <f t="shared" si="7"/>
        <v>25</v>
      </c>
      <c r="R114" s="92">
        <v>0</v>
      </c>
      <c r="S114" s="92">
        <v>25</v>
      </c>
      <c r="T114" s="92">
        <v>0</v>
      </c>
      <c r="U114" s="93">
        <f t="shared" si="8"/>
        <v>25</v>
      </c>
      <c r="V114" s="140">
        <v>2.5</v>
      </c>
      <c r="W114" s="94">
        <v>100</v>
      </c>
      <c r="X114" s="102" t="s">
        <v>791</v>
      </c>
      <c r="Y114" s="68">
        <v>3</v>
      </c>
      <c r="Z114" s="68">
        <v>12</v>
      </c>
      <c r="AA114" s="68">
        <v>1</v>
      </c>
      <c r="AB114" s="68">
        <v>4</v>
      </c>
      <c r="AC114" s="68"/>
      <c r="AD114" s="70">
        <v>8.5399999999999991</v>
      </c>
      <c r="AE114" s="70">
        <v>5</v>
      </c>
      <c r="AF114" s="100">
        <v>0</v>
      </c>
      <c r="AG114" s="98" t="s">
        <v>792</v>
      </c>
      <c r="AH114" s="99" t="s">
        <v>793</v>
      </c>
      <c r="AI114" s="100">
        <v>0</v>
      </c>
      <c r="AJ114" s="98" t="s">
        <v>204</v>
      </c>
      <c r="AK114" s="98" t="s">
        <v>204</v>
      </c>
      <c r="AL114" s="101" t="s">
        <v>204</v>
      </c>
      <c r="AM114" s="98" t="s">
        <v>204</v>
      </c>
      <c r="AN114" s="98" t="s">
        <v>204</v>
      </c>
      <c r="AO114" s="101" t="s">
        <v>204</v>
      </c>
      <c r="AP114" s="98" t="s">
        <v>204</v>
      </c>
      <c r="AQ114" s="98" t="s">
        <v>204</v>
      </c>
      <c r="AR114" s="101" t="s">
        <v>204</v>
      </c>
      <c r="AS114" s="98" t="s">
        <v>204</v>
      </c>
      <c r="AT114" s="98" t="s">
        <v>204</v>
      </c>
      <c r="AU114" s="101" t="s">
        <v>204</v>
      </c>
      <c r="AV114" s="78" t="s">
        <v>204</v>
      </c>
      <c r="AW114" s="78" t="s">
        <v>204</v>
      </c>
      <c r="AX114" s="74" t="s">
        <v>204</v>
      </c>
      <c r="AY114" s="68"/>
      <c r="AZ114" s="68"/>
      <c r="BA114" s="68"/>
      <c r="BB114" s="68"/>
      <c r="BC114" s="68"/>
      <c r="BD114" s="68"/>
    </row>
    <row r="115" spans="1:56" s="72" customFormat="1" ht="130">
      <c r="A115" s="88">
        <v>104</v>
      </c>
      <c r="B115" s="88" t="s">
        <v>190</v>
      </c>
      <c r="C115" s="88">
        <v>11</v>
      </c>
      <c r="D115" s="88" t="s">
        <v>286</v>
      </c>
      <c r="E115" s="88" t="s">
        <v>794</v>
      </c>
      <c r="F115" s="98" t="s">
        <v>795</v>
      </c>
      <c r="G115" s="88" t="s">
        <v>796</v>
      </c>
      <c r="H115" s="88">
        <v>2020</v>
      </c>
      <c r="I115" s="88" t="s">
        <v>797</v>
      </c>
      <c r="J115" s="144">
        <v>80789.64</v>
      </c>
      <c r="K115" s="101" t="s">
        <v>479</v>
      </c>
      <c r="L115" s="104" t="s">
        <v>798</v>
      </c>
      <c r="M115" s="88" t="s">
        <v>799</v>
      </c>
      <c r="N115" s="88" t="s">
        <v>800</v>
      </c>
      <c r="O115" s="88" t="s">
        <v>801</v>
      </c>
      <c r="P115" s="88" t="s">
        <v>802</v>
      </c>
      <c r="Q115" s="92">
        <f t="shared" si="7"/>
        <v>34.319999999999993</v>
      </c>
      <c r="R115" s="105">
        <v>5.58</v>
      </c>
      <c r="S115" s="105">
        <v>1.76</v>
      </c>
      <c r="T115" s="105">
        <f>23.24+3.74</f>
        <v>26.979999999999997</v>
      </c>
      <c r="U115" s="106">
        <f t="shared" si="8"/>
        <v>34.319999999999993</v>
      </c>
      <c r="V115" s="140">
        <v>35.5</v>
      </c>
      <c r="W115" s="94">
        <v>46.62</v>
      </c>
      <c r="X115" s="102" t="s">
        <v>803</v>
      </c>
      <c r="Y115" s="68">
        <v>3</v>
      </c>
      <c r="Z115" s="68">
        <v>11</v>
      </c>
      <c r="AA115" s="68">
        <v>5</v>
      </c>
      <c r="AB115" s="68">
        <v>4</v>
      </c>
      <c r="AC115" s="68" t="s">
        <v>804</v>
      </c>
      <c r="AD115" s="70">
        <f>23.24+3.74</f>
        <v>26.979999999999997</v>
      </c>
      <c r="AE115" s="70">
        <v>5</v>
      </c>
      <c r="AF115" s="100">
        <v>46</v>
      </c>
      <c r="AG115" s="98" t="s">
        <v>805</v>
      </c>
      <c r="AH115" s="99" t="s">
        <v>806</v>
      </c>
      <c r="AI115" s="100">
        <v>32</v>
      </c>
      <c r="AJ115" s="98" t="s">
        <v>1941</v>
      </c>
      <c r="AK115" s="98" t="s">
        <v>1942</v>
      </c>
      <c r="AL115" s="101">
        <v>14</v>
      </c>
      <c r="AM115" s="98" t="s">
        <v>204</v>
      </c>
      <c r="AN115" s="98" t="s">
        <v>204</v>
      </c>
      <c r="AO115" s="101" t="s">
        <v>204</v>
      </c>
      <c r="AP115" s="98" t="s">
        <v>204</v>
      </c>
      <c r="AQ115" s="98" t="s">
        <v>204</v>
      </c>
      <c r="AR115" s="101" t="s">
        <v>204</v>
      </c>
      <c r="AS115" s="98" t="s">
        <v>204</v>
      </c>
      <c r="AT115" s="98" t="s">
        <v>204</v>
      </c>
      <c r="AU115" s="101" t="s">
        <v>204</v>
      </c>
      <c r="AV115" s="78" t="s">
        <v>204</v>
      </c>
      <c r="AW115" s="78" t="s">
        <v>204</v>
      </c>
      <c r="AX115" s="74" t="s">
        <v>204</v>
      </c>
      <c r="AY115" s="68"/>
      <c r="AZ115" s="68"/>
      <c r="BA115" s="68"/>
      <c r="BB115" s="68"/>
      <c r="BC115" s="68"/>
      <c r="BD115" s="68"/>
    </row>
    <row r="116" spans="1:56" s="72" customFormat="1" ht="60">
      <c r="A116" s="88">
        <v>104</v>
      </c>
      <c r="B116" s="88" t="s">
        <v>190</v>
      </c>
      <c r="C116" s="88">
        <v>9</v>
      </c>
      <c r="D116" s="88" t="s">
        <v>369</v>
      </c>
      <c r="E116" s="87" t="s">
        <v>807</v>
      </c>
      <c r="F116" s="89">
        <v>14120</v>
      </c>
      <c r="G116" s="88" t="s">
        <v>808</v>
      </c>
      <c r="H116" s="88">
        <v>2008</v>
      </c>
      <c r="I116" s="104" t="s">
        <v>809</v>
      </c>
      <c r="J116" s="104">
        <v>322741</v>
      </c>
      <c r="K116" s="101" t="s">
        <v>240</v>
      </c>
      <c r="L116" s="104" t="s">
        <v>810</v>
      </c>
      <c r="M116" s="88" t="s">
        <v>811</v>
      </c>
      <c r="N116" s="88" t="s">
        <v>812</v>
      </c>
      <c r="O116" s="88" t="s">
        <v>813</v>
      </c>
      <c r="P116" s="88" t="s">
        <v>814</v>
      </c>
      <c r="Q116" s="92">
        <f t="shared" si="7"/>
        <v>44</v>
      </c>
      <c r="R116" s="105">
        <v>0</v>
      </c>
      <c r="S116" s="105">
        <v>3.72</v>
      </c>
      <c r="T116" s="105">
        <v>40.28</v>
      </c>
      <c r="U116" s="106">
        <f t="shared" si="8"/>
        <v>44</v>
      </c>
      <c r="V116" s="140">
        <v>80</v>
      </c>
      <c r="W116" s="94">
        <v>100</v>
      </c>
      <c r="X116" s="102" t="s">
        <v>485</v>
      </c>
      <c r="Y116" s="68">
        <v>3</v>
      </c>
      <c r="Z116" s="68">
        <v>8</v>
      </c>
      <c r="AA116" s="68">
        <v>1</v>
      </c>
      <c r="AB116" s="68">
        <v>4</v>
      </c>
      <c r="AC116" s="68">
        <v>82</v>
      </c>
      <c r="AD116" s="70">
        <v>0</v>
      </c>
      <c r="AE116" s="70">
        <v>5</v>
      </c>
      <c r="AF116" s="100">
        <v>80</v>
      </c>
      <c r="AG116" s="98" t="s">
        <v>369</v>
      </c>
      <c r="AH116" s="99" t="s">
        <v>815</v>
      </c>
      <c r="AI116" s="100">
        <v>40</v>
      </c>
      <c r="AJ116" s="98" t="s">
        <v>236</v>
      </c>
      <c r="AK116" s="98" t="s">
        <v>816</v>
      </c>
      <c r="AL116" s="101">
        <v>40</v>
      </c>
      <c r="AM116" s="98" t="s">
        <v>204</v>
      </c>
      <c r="AN116" s="98" t="s">
        <v>204</v>
      </c>
      <c r="AO116" s="101" t="s">
        <v>204</v>
      </c>
      <c r="AP116" s="98" t="s">
        <v>204</v>
      </c>
      <c r="AQ116" s="98" t="s">
        <v>204</v>
      </c>
      <c r="AR116" s="101" t="s">
        <v>204</v>
      </c>
      <c r="AS116" s="98" t="s">
        <v>204</v>
      </c>
      <c r="AT116" s="98" t="s">
        <v>204</v>
      </c>
      <c r="AU116" s="101" t="s">
        <v>204</v>
      </c>
      <c r="AV116" s="78" t="s">
        <v>204</v>
      </c>
      <c r="AW116" s="78" t="s">
        <v>204</v>
      </c>
      <c r="AX116" s="74" t="s">
        <v>204</v>
      </c>
      <c r="AY116" s="68"/>
      <c r="AZ116" s="68"/>
      <c r="BA116" s="68"/>
      <c r="BB116" s="68"/>
      <c r="BC116" s="68"/>
      <c r="BD116" s="68"/>
    </row>
    <row r="117" spans="1:56" s="72" customFormat="1" ht="280">
      <c r="A117" s="87">
        <v>104</v>
      </c>
      <c r="B117" s="88" t="s">
        <v>190</v>
      </c>
      <c r="C117" s="87">
        <v>9</v>
      </c>
      <c r="D117" s="87" t="s">
        <v>369</v>
      </c>
      <c r="E117" s="87" t="s">
        <v>807</v>
      </c>
      <c r="F117" s="89">
        <v>14120</v>
      </c>
      <c r="G117" s="87" t="s">
        <v>817</v>
      </c>
      <c r="H117" s="88">
        <v>2011</v>
      </c>
      <c r="I117" s="87" t="s">
        <v>818</v>
      </c>
      <c r="J117" s="90">
        <v>145273</v>
      </c>
      <c r="K117" s="91" t="s">
        <v>12800</v>
      </c>
      <c r="L117" s="90" t="s">
        <v>464</v>
      </c>
      <c r="M117" s="87" t="s">
        <v>465</v>
      </c>
      <c r="N117" s="87" t="s">
        <v>819</v>
      </c>
      <c r="O117" s="87" t="s">
        <v>820</v>
      </c>
      <c r="P117" s="88" t="s">
        <v>821</v>
      </c>
      <c r="Q117" s="92">
        <f t="shared" si="7"/>
        <v>48</v>
      </c>
      <c r="R117" s="105">
        <v>0</v>
      </c>
      <c r="S117" s="105">
        <v>5.5</v>
      </c>
      <c r="T117" s="105">
        <v>42.5</v>
      </c>
      <c r="U117" s="106">
        <f t="shared" si="8"/>
        <v>48</v>
      </c>
      <c r="V117" s="140">
        <v>41.666666666666664</v>
      </c>
      <c r="W117" s="94">
        <v>85.94</v>
      </c>
      <c r="X117" s="102" t="s">
        <v>485</v>
      </c>
      <c r="Y117" s="68">
        <v>3</v>
      </c>
      <c r="Z117" s="68">
        <v>7</v>
      </c>
      <c r="AA117" s="68">
        <v>2</v>
      </c>
      <c r="AB117" s="68">
        <v>4</v>
      </c>
      <c r="AC117" s="68" t="s">
        <v>296</v>
      </c>
      <c r="AD117" s="70">
        <v>0</v>
      </c>
      <c r="AE117" s="70">
        <v>5</v>
      </c>
      <c r="AF117" s="100">
        <v>80</v>
      </c>
      <c r="AG117" s="98" t="s">
        <v>369</v>
      </c>
      <c r="AH117" s="99" t="s">
        <v>815</v>
      </c>
      <c r="AI117" s="100">
        <v>80</v>
      </c>
      <c r="AJ117" s="98" t="s">
        <v>204</v>
      </c>
      <c r="AK117" s="98" t="s">
        <v>204</v>
      </c>
      <c r="AL117" s="101" t="s">
        <v>204</v>
      </c>
      <c r="AM117" s="98" t="s">
        <v>204</v>
      </c>
      <c r="AN117" s="98" t="s">
        <v>204</v>
      </c>
      <c r="AO117" s="101" t="s">
        <v>204</v>
      </c>
      <c r="AP117" s="98" t="s">
        <v>204</v>
      </c>
      <c r="AQ117" s="98" t="s">
        <v>204</v>
      </c>
      <c r="AR117" s="101" t="s">
        <v>204</v>
      </c>
      <c r="AS117" s="98" t="s">
        <v>204</v>
      </c>
      <c r="AT117" s="98" t="s">
        <v>204</v>
      </c>
      <c r="AU117" s="101" t="s">
        <v>204</v>
      </c>
      <c r="AV117" s="78" t="s">
        <v>204</v>
      </c>
      <c r="AW117" s="78" t="s">
        <v>204</v>
      </c>
      <c r="AX117" s="74" t="s">
        <v>204</v>
      </c>
      <c r="AY117" s="68"/>
      <c r="AZ117" s="68"/>
      <c r="BA117" s="68"/>
      <c r="BB117" s="68"/>
      <c r="BC117" s="68"/>
      <c r="BD117" s="68"/>
    </row>
    <row r="118" spans="1:56" s="72" customFormat="1" ht="280">
      <c r="A118" s="88">
        <v>104</v>
      </c>
      <c r="B118" s="88" t="s">
        <v>190</v>
      </c>
      <c r="C118" s="88">
        <v>9</v>
      </c>
      <c r="D118" s="87" t="s">
        <v>369</v>
      </c>
      <c r="E118" s="87" t="s">
        <v>807</v>
      </c>
      <c r="F118" s="89">
        <v>14120</v>
      </c>
      <c r="G118" s="88" t="s">
        <v>822</v>
      </c>
      <c r="H118" s="88">
        <v>2019</v>
      </c>
      <c r="I118" s="88" t="s">
        <v>823</v>
      </c>
      <c r="J118" s="104">
        <v>94196</v>
      </c>
      <c r="K118" s="88" t="s">
        <v>394</v>
      </c>
      <c r="L118" s="88" t="s">
        <v>464</v>
      </c>
      <c r="M118" s="88" t="s">
        <v>465</v>
      </c>
      <c r="N118" s="88" t="s">
        <v>824</v>
      </c>
      <c r="O118" s="88" t="s">
        <v>825</v>
      </c>
      <c r="P118" s="88" t="s">
        <v>826</v>
      </c>
      <c r="Q118" s="92">
        <f t="shared" si="7"/>
        <v>54.76</v>
      </c>
      <c r="R118" s="92">
        <v>6.76</v>
      </c>
      <c r="S118" s="92">
        <v>5.5</v>
      </c>
      <c r="T118" s="92">
        <v>42.5</v>
      </c>
      <c r="U118" s="106">
        <f t="shared" si="8"/>
        <v>54.76</v>
      </c>
      <c r="V118" s="140">
        <v>100</v>
      </c>
      <c r="W118" s="94">
        <v>75.47</v>
      </c>
      <c r="X118" s="102" t="s">
        <v>485</v>
      </c>
      <c r="Y118" s="68">
        <v>3</v>
      </c>
      <c r="Z118" s="68">
        <v>7</v>
      </c>
      <c r="AA118" s="68">
        <v>2</v>
      </c>
      <c r="AB118" s="68">
        <v>4</v>
      </c>
      <c r="AC118" s="68" t="s">
        <v>827</v>
      </c>
      <c r="AD118" s="70">
        <v>0</v>
      </c>
      <c r="AE118" s="70">
        <v>5</v>
      </c>
      <c r="AF118" s="100">
        <v>100</v>
      </c>
      <c r="AG118" s="98" t="s">
        <v>369</v>
      </c>
      <c r="AH118" s="99" t="s">
        <v>815</v>
      </c>
      <c r="AI118" s="100">
        <v>100</v>
      </c>
      <c r="AJ118" s="98" t="s">
        <v>204</v>
      </c>
      <c r="AK118" s="98" t="s">
        <v>204</v>
      </c>
      <c r="AL118" s="101" t="s">
        <v>204</v>
      </c>
      <c r="AM118" s="98" t="s">
        <v>204</v>
      </c>
      <c r="AN118" s="98" t="s">
        <v>204</v>
      </c>
      <c r="AO118" s="101" t="s">
        <v>204</v>
      </c>
      <c r="AP118" s="98" t="s">
        <v>204</v>
      </c>
      <c r="AQ118" s="98" t="s">
        <v>204</v>
      </c>
      <c r="AR118" s="101" t="s">
        <v>204</v>
      </c>
      <c r="AS118" s="98" t="s">
        <v>204</v>
      </c>
      <c r="AT118" s="98" t="s">
        <v>204</v>
      </c>
      <c r="AU118" s="101" t="s">
        <v>204</v>
      </c>
      <c r="AV118" s="78" t="s">
        <v>204</v>
      </c>
      <c r="AW118" s="78" t="s">
        <v>204</v>
      </c>
      <c r="AX118" s="74" t="s">
        <v>204</v>
      </c>
      <c r="AY118" s="68"/>
      <c r="AZ118" s="68"/>
      <c r="BA118" s="68"/>
      <c r="BB118" s="68"/>
      <c r="BC118" s="68"/>
      <c r="BD118" s="68"/>
    </row>
    <row r="119" spans="1:56" s="72" customFormat="1" ht="40">
      <c r="A119" s="88">
        <v>104</v>
      </c>
      <c r="B119" s="88" t="s">
        <v>190</v>
      </c>
      <c r="C119" s="88">
        <v>9</v>
      </c>
      <c r="D119" s="87" t="s">
        <v>369</v>
      </c>
      <c r="E119" s="87" t="s">
        <v>807</v>
      </c>
      <c r="F119" s="89">
        <v>14120</v>
      </c>
      <c r="G119" s="88" t="s">
        <v>828</v>
      </c>
      <c r="H119" s="88">
        <v>2019</v>
      </c>
      <c r="I119" s="88" t="s">
        <v>829</v>
      </c>
      <c r="J119" s="104">
        <v>399606.28</v>
      </c>
      <c r="K119" s="88" t="s">
        <v>394</v>
      </c>
      <c r="L119" s="90" t="s">
        <v>464</v>
      </c>
      <c r="M119" s="87" t="s">
        <v>465</v>
      </c>
      <c r="N119" s="88" t="s">
        <v>830</v>
      </c>
      <c r="O119" s="88" t="s">
        <v>831</v>
      </c>
      <c r="P119" s="88" t="s">
        <v>832</v>
      </c>
      <c r="Q119" s="92">
        <f t="shared" si="7"/>
        <v>54.66</v>
      </c>
      <c r="R119" s="92">
        <v>6.66</v>
      </c>
      <c r="S119" s="105">
        <v>5.5</v>
      </c>
      <c r="T119" s="105">
        <v>42.5</v>
      </c>
      <c r="U119" s="106">
        <f t="shared" si="8"/>
        <v>54.66</v>
      </c>
      <c r="V119" s="140">
        <v>90</v>
      </c>
      <c r="W119" s="94">
        <v>58.33</v>
      </c>
      <c r="X119" s="102" t="s">
        <v>833</v>
      </c>
      <c r="Y119" s="68">
        <v>3</v>
      </c>
      <c r="Z119" s="68">
        <v>8</v>
      </c>
      <c r="AA119" s="68">
        <v>1</v>
      </c>
      <c r="AB119" s="68">
        <v>4</v>
      </c>
      <c r="AC119" s="68" t="s">
        <v>834</v>
      </c>
      <c r="AD119" s="70">
        <v>0</v>
      </c>
      <c r="AE119" s="70">
        <v>5</v>
      </c>
      <c r="AF119" s="100">
        <v>50</v>
      </c>
      <c r="AG119" s="98" t="s">
        <v>369</v>
      </c>
      <c r="AH119" s="99" t="s">
        <v>815</v>
      </c>
      <c r="AI119" s="100">
        <v>50</v>
      </c>
      <c r="AJ119" s="98" t="s">
        <v>204</v>
      </c>
      <c r="AK119" s="98" t="s">
        <v>204</v>
      </c>
      <c r="AL119" s="101" t="s">
        <v>204</v>
      </c>
      <c r="AM119" s="98" t="s">
        <v>204</v>
      </c>
      <c r="AN119" s="98" t="s">
        <v>204</v>
      </c>
      <c r="AO119" s="101" t="s">
        <v>204</v>
      </c>
      <c r="AP119" s="98" t="s">
        <v>204</v>
      </c>
      <c r="AQ119" s="98" t="s">
        <v>204</v>
      </c>
      <c r="AR119" s="101" t="s">
        <v>204</v>
      </c>
      <c r="AS119" s="98" t="s">
        <v>204</v>
      </c>
      <c r="AT119" s="98" t="s">
        <v>204</v>
      </c>
      <c r="AU119" s="101" t="s">
        <v>204</v>
      </c>
      <c r="AV119" s="78" t="s">
        <v>204</v>
      </c>
      <c r="AW119" s="78" t="s">
        <v>204</v>
      </c>
      <c r="AX119" s="74" t="s">
        <v>204</v>
      </c>
      <c r="AY119" s="68"/>
      <c r="AZ119" s="68"/>
      <c r="BA119" s="68"/>
      <c r="BB119" s="68"/>
      <c r="BC119" s="68"/>
      <c r="BD119" s="68"/>
    </row>
    <row r="120" spans="1:56" s="72" customFormat="1" ht="80">
      <c r="A120" s="88">
        <v>104</v>
      </c>
      <c r="B120" s="88" t="s">
        <v>190</v>
      </c>
      <c r="C120" s="88">
        <v>7</v>
      </c>
      <c r="D120" s="88" t="s">
        <v>375</v>
      </c>
      <c r="E120" s="88" t="s">
        <v>835</v>
      </c>
      <c r="F120" s="98">
        <v>12318</v>
      </c>
      <c r="G120" s="88" t="s">
        <v>836</v>
      </c>
      <c r="H120" s="88">
        <v>2010</v>
      </c>
      <c r="I120" s="88" t="s">
        <v>837</v>
      </c>
      <c r="J120" s="104">
        <v>126046</v>
      </c>
      <c r="K120" s="88" t="s">
        <v>278</v>
      </c>
      <c r="L120" s="88" t="s">
        <v>838</v>
      </c>
      <c r="M120" s="88" t="s">
        <v>839</v>
      </c>
      <c r="N120" s="88" t="s">
        <v>840</v>
      </c>
      <c r="O120" s="88" t="s">
        <v>841</v>
      </c>
      <c r="P120" s="88" t="s">
        <v>842</v>
      </c>
      <c r="Q120" s="92">
        <f>U120</f>
        <v>34.192352941176466</v>
      </c>
      <c r="R120" s="105">
        <v>0</v>
      </c>
      <c r="S120" s="105">
        <v>5.882352941176471</v>
      </c>
      <c r="T120" s="105">
        <v>28.31</v>
      </c>
      <c r="U120" s="106">
        <f>SUM(R120:T120)</f>
        <v>34.192352941176466</v>
      </c>
      <c r="V120" s="140">
        <v>86.666666666666671</v>
      </c>
      <c r="W120" s="94">
        <v>100</v>
      </c>
      <c r="X120" s="102" t="s">
        <v>843</v>
      </c>
      <c r="Y120" s="68">
        <v>3</v>
      </c>
      <c r="Z120" s="68">
        <v>11</v>
      </c>
      <c r="AA120" s="68">
        <v>5</v>
      </c>
      <c r="AB120" s="68">
        <v>4</v>
      </c>
      <c r="AC120" s="68">
        <v>100</v>
      </c>
      <c r="AD120" s="70">
        <v>15.5</v>
      </c>
      <c r="AE120" s="70">
        <v>5</v>
      </c>
      <c r="AF120" s="100">
        <v>0</v>
      </c>
      <c r="AG120" s="98" t="s">
        <v>204</v>
      </c>
      <c r="AH120" s="99" t="s">
        <v>204</v>
      </c>
      <c r="AI120" s="100" t="s">
        <v>204</v>
      </c>
      <c r="AJ120" s="98" t="s">
        <v>204</v>
      </c>
      <c r="AK120" s="98" t="s">
        <v>204</v>
      </c>
      <c r="AL120" s="101" t="s">
        <v>204</v>
      </c>
      <c r="AM120" s="98" t="s">
        <v>204</v>
      </c>
      <c r="AN120" s="98" t="s">
        <v>204</v>
      </c>
      <c r="AO120" s="101" t="s">
        <v>204</v>
      </c>
      <c r="AP120" s="98" t="s">
        <v>204</v>
      </c>
      <c r="AQ120" s="98" t="s">
        <v>204</v>
      </c>
      <c r="AR120" s="101" t="s">
        <v>204</v>
      </c>
      <c r="AS120" s="98" t="s">
        <v>204</v>
      </c>
      <c r="AT120" s="98" t="s">
        <v>204</v>
      </c>
      <c r="AU120" s="101" t="s">
        <v>204</v>
      </c>
      <c r="AV120" s="78" t="s">
        <v>204</v>
      </c>
      <c r="AW120" s="78" t="s">
        <v>204</v>
      </c>
      <c r="AX120" s="74" t="s">
        <v>204</v>
      </c>
      <c r="AY120" s="68"/>
      <c r="AZ120" s="68"/>
      <c r="BA120" s="68"/>
      <c r="BB120" s="68"/>
      <c r="BC120" s="68"/>
      <c r="BD120" s="68"/>
    </row>
    <row r="121" spans="1:56" s="72" customFormat="1" ht="80">
      <c r="A121" s="88">
        <v>104</v>
      </c>
      <c r="B121" s="88" t="s">
        <v>190</v>
      </c>
      <c r="C121" s="88">
        <v>7</v>
      </c>
      <c r="D121" s="88" t="s">
        <v>375</v>
      </c>
      <c r="E121" s="88" t="s">
        <v>835</v>
      </c>
      <c r="F121" s="98">
        <v>12318</v>
      </c>
      <c r="G121" s="88" t="s">
        <v>846</v>
      </c>
      <c r="H121" s="88">
        <v>2021</v>
      </c>
      <c r="I121" s="88" t="s">
        <v>847</v>
      </c>
      <c r="J121" s="104">
        <v>124317.79</v>
      </c>
      <c r="K121" s="91" t="s">
        <v>12800</v>
      </c>
      <c r="L121" s="104" t="s">
        <v>838</v>
      </c>
      <c r="M121" s="88" t="s">
        <v>839</v>
      </c>
      <c r="N121" s="88" t="s">
        <v>848</v>
      </c>
      <c r="O121" s="88" t="s">
        <v>849</v>
      </c>
      <c r="P121" s="88" t="s">
        <v>850</v>
      </c>
      <c r="Q121" s="92">
        <f>U121</f>
        <v>48.822352941176476</v>
      </c>
      <c r="R121" s="105">
        <v>14.63</v>
      </c>
      <c r="S121" s="105">
        <v>5.882352941176471</v>
      </c>
      <c r="T121" s="105">
        <v>28.31</v>
      </c>
      <c r="U121" s="106">
        <f>SUM(R121:T121)</f>
        <v>48.822352941176476</v>
      </c>
      <c r="V121" s="140">
        <v>85.833333333333329</v>
      </c>
      <c r="W121" s="94">
        <v>100</v>
      </c>
      <c r="X121" s="102" t="s">
        <v>843</v>
      </c>
      <c r="Y121" s="68">
        <v>4</v>
      </c>
      <c r="Z121" s="68">
        <v>4</v>
      </c>
      <c r="AA121" s="68">
        <v>1</v>
      </c>
      <c r="AB121" s="68">
        <v>4</v>
      </c>
      <c r="AC121" s="68"/>
      <c r="AD121" s="70">
        <v>15.5</v>
      </c>
      <c r="AE121" s="70">
        <v>5</v>
      </c>
      <c r="AF121" s="100">
        <v>80</v>
      </c>
      <c r="AG121" s="98" t="s">
        <v>404</v>
      </c>
      <c r="AH121" s="99" t="s">
        <v>851</v>
      </c>
      <c r="AI121" s="100">
        <v>0</v>
      </c>
      <c r="AJ121" s="98" t="s">
        <v>844</v>
      </c>
      <c r="AK121" s="98" t="s">
        <v>845</v>
      </c>
      <c r="AL121" s="101">
        <v>40</v>
      </c>
      <c r="AM121" s="98" t="s">
        <v>298</v>
      </c>
      <c r="AN121" s="98" t="s">
        <v>1943</v>
      </c>
      <c r="AO121" s="101">
        <v>40</v>
      </c>
      <c r="AP121" s="98" t="s">
        <v>204</v>
      </c>
      <c r="AQ121" s="98" t="s">
        <v>204</v>
      </c>
      <c r="AR121" s="101" t="s">
        <v>204</v>
      </c>
      <c r="AS121" s="98" t="s">
        <v>204</v>
      </c>
      <c r="AT121" s="98" t="s">
        <v>204</v>
      </c>
      <c r="AU121" s="101" t="s">
        <v>204</v>
      </c>
      <c r="AV121" s="78" t="s">
        <v>204</v>
      </c>
      <c r="AW121" s="78" t="s">
        <v>204</v>
      </c>
      <c r="AX121" s="74" t="s">
        <v>204</v>
      </c>
      <c r="AY121" s="68"/>
      <c r="AZ121" s="68"/>
      <c r="BA121" s="68"/>
      <c r="BB121" s="68"/>
      <c r="BC121" s="68"/>
      <c r="BD121" s="68"/>
    </row>
    <row r="122" spans="1:56" s="72" customFormat="1" ht="50">
      <c r="A122" s="88">
        <v>104</v>
      </c>
      <c r="B122" s="88" t="s">
        <v>190</v>
      </c>
      <c r="C122" s="88">
        <v>9</v>
      </c>
      <c r="D122" s="88" t="s">
        <v>601</v>
      </c>
      <c r="E122" s="88" t="s">
        <v>602</v>
      </c>
      <c r="F122" s="98">
        <v>11874</v>
      </c>
      <c r="G122" s="88" t="s">
        <v>852</v>
      </c>
      <c r="H122" s="88">
        <v>2021</v>
      </c>
      <c r="I122" s="88" t="s">
        <v>852</v>
      </c>
      <c r="J122" s="104">
        <v>88153</v>
      </c>
      <c r="K122" s="88" t="s">
        <v>343</v>
      </c>
      <c r="L122" s="104" t="s">
        <v>196</v>
      </c>
      <c r="M122" s="88" t="s">
        <v>197</v>
      </c>
      <c r="N122" s="88" t="s">
        <v>198</v>
      </c>
      <c r="O122" s="88" t="s">
        <v>199</v>
      </c>
      <c r="P122" s="88" t="s">
        <v>853</v>
      </c>
      <c r="Q122" s="92">
        <v>94.36</v>
      </c>
      <c r="R122" s="105">
        <v>4.38</v>
      </c>
      <c r="S122" s="105">
        <v>1</v>
      </c>
      <c r="T122" s="105">
        <v>41.48</v>
      </c>
      <c r="U122" s="106">
        <v>94.36</v>
      </c>
      <c r="V122" s="140">
        <v>100</v>
      </c>
      <c r="W122" s="94">
        <v>33.36</v>
      </c>
      <c r="X122" s="102" t="s">
        <v>469</v>
      </c>
      <c r="Y122" s="68">
        <v>3</v>
      </c>
      <c r="Z122" s="68">
        <v>11</v>
      </c>
      <c r="AA122" s="68">
        <v>5</v>
      </c>
      <c r="AB122" s="68">
        <v>4</v>
      </c>
      <c r="AC122" s="68" t="s">
        <v>854</v>
      </c>
      <c r="AD122" s="70">
        <v>0</v>
      </c>
      <c r="AE122" s="70">
        <v>5</v>
      </c>
      <c r="AF122" s="100">
        <v>100</v>
      </c>
      <c r="AG122" s="98" t="s">
        <v>601</v>
      </c>
      <c r="AH122" s="99" t="s">
        <v>648</v>
      </c>
      <c r="AI122" s="100">
        <v>90</v>
      </c>
      <c r="AJ122" s="98" t="s">
        <v>601</v>
      </c>
      <c r="AK122" s="98" t="s">
        <v>653</v>
      </c>
      <c r="AL122" s="101">
        <v>10</v>
      </c>
      <c r="AM122" s="98" t="s">
        <v>204</v>
      </c>
      <c r="AN122" s="98" t="s">
        <v>204</v>
      </c>
      <c r="AO122" s="101" t="s">
        <v>204</v>
      </c>
      <c r="AP122" s="98" t="s">
        <v>204</v>
      </c>
      <c r="AQ122" s="98" t="s">
        <v>204</v>
      </c>
      <c r="AR122" s="101" t="s">
        <v>204</v>
      </c>
      <c r="AS122" s="98" t="s">
        <v>204</v>
      </c>
      <c r="AT122" s="98" t="s">
        <v>204</v>
      </c>
      <c r="AU122" s="101" t="s">
        <v>204</v>
      </c>
      <c r="AV122" s="78" t="s">
        <v>204</v>
      </c>
      <c r="AW122" s="78" t="s">
        <v>204</v>
      </c>
      <c r="AX122" s="74" t="s">
        <v>204</v>
      </c>
      <c r="AY122" s="68"/>
      <c r="AZ122" s="68"/>
      <c r="BA122" s="68"/>
      <c r="BB122" s="68"/>
      <c r="BC122" s="68"/>
      <c r="BD122" s="68"/>
    </row>
    <row r="123" spans="1:56" s="72" customFormat="1" ht="110">
      <c r="A123" s="88">
        <v>104</v>
      </c>
      <c r="B123" s="88" t="s">
        <v>190</v>
      </c>
      <c r="C123" s="88">
        <v>6</v>
      </c>
      <c r="D123" s="88" t="s">
        <v>191</v>
      </c>
      <c r="E123" s="88" t="s">
        <v>340</v>
      </c>
      <c r="F123" s="98" t="s">
        <v>855</v>
      </c>
      <c r="G123" s="88" t="s">
        <v>856</v>
      </c>
      <c r="H123" s="88">
        <v>2021</v>
      </c>
      <c r="I123" s="88" t="s">
        <v>857</v>
      </c>
      <c r="J123" s="104">
        <v>59589</v>
      </c>
      <c r="K123" s="88" t="s">
        <v>1813</v>
      </c>
      <c r="L123" s="104" t="s">
        <v>352</v>
      </c>
      <c r="M123" s="88" t="s">
        <v>197</v>
      </c>
      <c r="N123" s="88" t="s">
        <v>858</v>
      </c>
      <c r="O123" s="88" t="s">
        <v>859</v>
      </c>
      <c r="P123" s="88" t="s">
        <v>860</v>
      </c>
      <c r="Q123" s="92">
        <v>51.089999999999996</v>
      </c>
      <c r="R123" s="105">
        <v>2.1</v>
      </c>
      <c r="S123" s="105">
        <v>5.5</v>
      </c>
      <c r="T123" s="105">
        <v>42.08</v>
      </c>
      <c r="U123" s="106">
        <v>51.089999999999996</v>
      </c>
      <c r="V123" s="140">
        <v>7.666666666666667</v>
      </c>
      <c r="W123" s="94">
        <v>31.69</v>
      </c>
      <c r="X123" s="102" t="s">
        <v>201</v>
      </c>
      <c r="Y123" s="68">
        <v>1</v>
      </c>
      <c r="Z123" s="68">
        <v>7</v>
      </c>
      <c r="AA123" s="68">
        <v>5</v>
      </c>
      <c r="AB123" s="68">
        <v>4</v>
      </c>
      <c r="AC123" s="68" t="s">
        <v>861</v>
      </c>
      <c r="AD123" s="70">
        <v>42.08</v>
      </c>
      <c r="AE123" s="70">
        <v>5</v>
      </c>
      <c r="AF123" s="100">
        <v>0</v>
      </c>
      <c r="AG123" s="98" t="s">
        <v>339</v>
      </c>
      <c r="AH123" s="99" t="s">
        <v>339</v>
      </c>
      <c r="AI123" s="100">
        <v>0</v>
      </c>
      <c r="AJ123" s="98" t="s">
        <v>204</v>
      </c>
      <c r="AK123" s="98" t="s">
        <v>204</v>
      </c>
      <c r="AL123" s="101" t="s">
        <v>204</v>
      </c>
      <c r="AM123" s="98" t="s">
        <v>204</v>
      </c>
      <c r="AN123" s="98" t="s">
        <v>204</v>
      </c>
      <c r="AO123" s="101" t="s">
        <v>204</v>
      </c>
      <c r="AP123" s="98" t="s">
        <v>204</v>
      </c>
      <c r="AQ123" s="98" t="s">
        <v>204</v>
      </c>
      <c r="AR123" s="101" t="s">
        <v>204</v>
      </c>
      <c r="AS123" s="98" t="s">
        <v>204</v>
      </c>
      <c r="AT123" s="98" t="s">
        <v>204</v>
      </c>
      <c r="AU123" s="101" t="s">
        <v>204</v>
      </c>
      <c r="AV123" s="78" t="s">
        <v>204</v>
      </c>
      <c r="AW123" s="78" t="s">
        <v>204</v>
      </c>
      <c r="AX123" s="74" t="s">
        <v>204</v>
      </c>
      <c r="AY123" s="68"/>
      <c r="AZ123" s="68"/>
      <c r="BA123" s="68"/>
      <c r="BB123" s="68"/>
      <c r="BC123" s="68"/>
      <c r="BD123" s="68"/>
    </row>
    <row r="124" spans="1:56" s="72" customFormat="1" ht="70">
      <c r="A124" s="88">
        <v>104</v>
      </c>
      <c r="B124" s="88" t="s">
        <v>190</v>
      </c>
      <c r="C124" s="88">
        <v>13</v>
      </c>
      <c r="D124" s="88" t="s">
        <v>423</v>
      </c>
      <c r="E124" s="88" t="s">
        <v>424</v>
      </c>
      <c r="F124" s="98" t="s">
        <v>862</v>
      </c>
      <c r="G124" s="88" t="s">
        <v>863</v>
      </c>
      <c r="H124" s="88">
        <v>2021</v>
      </c>
      <c r="I124" s="88" t="s">
        <v>864</v>
      </c>
      <c r="J124" s="104">
        <v>94642</v>
      </c>
      <c r="K124" s="88" t="s">
        <v>343</v>
      </c>
      <c r="L124" s="104" t="s">
        <v>196</v>
      </c>
      <c r="M124" s="88" t="s">
        <v>197</v>
      </c>
      <c r="N124" s="88" t="s">
        <v>865</v>
      </c>
      <c r="O124" s="88" t="s">
        <v>866</v>
      </c>
      <c r="P124" s="88" t="s">
        <v>867</v>
      </c>
      <c r="Q124" s="92">
        <v>48.98</v>
      </c>
      <c r="R124" s="105">
        <v>6.74</v>
      </c>
      <c r="S124" s="105">
        <v>1</v>
      </c>
      <c r="T124" s="105">
        <v>41.48</v>
      </c>
      <c r="U124" s="106">
        <v>48.98</v>
      </c>
      <c r="V124" s="140">
        <v>98.333333333333329</v>
      </c>
      <c r="W124" s="94">
        <v>31.69</v>
      </c>
      <c r="X124" s="102" t="s">
        <v>868</v>
      </c>
      <c r="Y124" s="68">
        <v>1</v>
      </c>
      <c r="Z124" s="68">
        <v>7</v>
      </c>
      <c r="AA124" s="68">
        <v>6</v>
      </c>
      <c r="AB124" s="68">
        <v>44</v>
      </c>
      <c r="AC124" s="68" t="s">
        <v>869</v>
      </c>
      <c r="AD124" s="70">
        <v>41.48</v>
      </c>
      <c r="AE124" s="70">
        <v>5</v>
      </c>
      <c r="AF124" s="100">
        <v>100</v>
      </c>
      <c r="AG124" s="98" t="s">
        <v>423</v>
      </c>
      <c r="AH124" s="99" t="s">
        <v>870</v>
      </c>
      <c r="AI124" s="100">
        <v>100</v>
      </c>
      <c r="AJ124" s="98" t="s">
        <v>204</v>
      </c>
      <c r="AK124" s="98" t="s">
        <v>204</v>
      </c>
      <c r="AL124" s="101" t="s">
        <v>204</v>
      </c>
      <c r="AM124" s="98" t="s">
        <v>204</v>
      </c>
      <c r="AN124" s="98" t="s">
        <v>204</v>
      </c>
      <c r="AO124" s="101" t="s">
        <v>204</v>
      </c>
      <c r="AP124" s="98" t="s">
        <v>204</v>
      </c>
      <c r="AQ124" s="98" t="s">
        <v>204</v>
      </c>
      <c r="AR124" s="101" t="s">
        <v>204</v>
      </c>
      <c r="AS124" s="98" t="s">
        <v>204</v>
      </c>
      <c r="AT124" s="98" t="s">
        <v>204</v>
      </c>
      <c r="AU124" s="101" t="s">
        <v>204</v>
      </c>
      <c r="AV124" s="78" t="s">
        <v>204</v>
      </c>
      <c r="AW124" s="78" t="s">
        <v>204</v>
      </c>
      <c r="AX124" s="74" t="s">
        <v>204</v>
      </c>
      <c r="AY124" s="68"/>
      <c r="AZ124" s="68"/>
      <c r="BA124" s="68"/>
      <c r="BB124" s="68"/>
      <c r="BC124" s="68"/>
      <c r="BD124" s="68"/>
    </row>
    <row r="125" spans="1:56" s="72" customFormat="1" ht="40">
      <c r="A125" s="68">
        <v>104</v>
      </c>
      <c r="B125" s="88" t="s">
        <v>190</v>
      </c>
      <c r="C125" s="68">
        <v>13</v>
      </c>
      <c r="D125" s="88" t="s">
        <v>423</v>
      </c>
      <c r="E125" s="88" t="s">
        <v>424</v>
      </c>
      <c r="F125" s="78">
        <v>25446</v>
      </c>
      <c r="G125" s="118" t="s">
        <v>871</v>
      </c>
      <c r="H125" s="118">
        <v>2021</v>
      </c>
      <c r="I125" s="118" t="s">
        <v>872</v>
      </c>
      <c r="J125" s="104">
        <v>227038</v>
      </c>
      <c r="K125" s="118" t="s">
        <v>343</v>
      </c>
      <c r="L125" s="118" t="s">
        <v>873</v>
      </c>
      <c r="M125" s="118" t="s">
        <v>874</v>
      </c>
      <c r="N125" s="118" t="s">
        <v>875</v>
      </c>
      <c r="O125" s="118" t="s">
        <v>876</v>
      </c>
      <c r="P125" s="68" t="s">
        <v>877</v>
      </c>
      <c r="Q125" s="148">
        <v>72</v>
      </c>
      <c r="R125" s="92">
        <v>0</v>
      </c>
      <c r="S125" s="148">
        <v>24</v>
      </c>
      <c r="T125" s="148">
        <v>24</v>
      </c>
      <c r="U125" s="106">
        <v>72</v>
      </c>
      <c r="V125" s="140">
        <v>64.545454545454547</v>
      </c>
      <c r="W125" s="94">
        <v>23.34</v>
      </c>
      <c r="X125" s="102" t="s">
        <v>610</v>
      </c>
      <c r="Y125" s="148">
        <v>1</v>
      </c>
      <c r="Z125" s="148">
        <v>7</v>
      </c>
      <c r="AA125" s="148">
        <v>3</v>
      </c>
      <c r="AB125" s="148">
        <v>60</v>
      </c>
      <c r="AC125" s="148" t="s">
        <v>878</v>
      </c>
      <c r="AD125" s="148">
        <v>24</v>
      </c>
      <c r="AE125" s="70">
        <v>5</v>
      </c>
      <c r="AF125" s="100">
        <v>100</v>
      </c>
      <c r="AG125" s="98" t="s">
        <v>879</v>
      </c>
      <c r="AH125" s="99" t="s">
        <v>880</v>
      </c>
      <c r="AI125" s="100">
        <v>100</v>
      </c>
      <c r="AJ125" s="98" t="s">
        <v>204</v>
      </c>
      <c r="AK125" s="98" t="s">
        <v>204</v>
      </c>
      <c r="AL125" s="101" t="s">
        <v>204</v>
      </c>
      <c r="AM125" s="98" t="s">
        <v>204</v>
      </c>
      <c r="AN125" s="98" t="s">
        <v>204</v>
      </c>
      <c r="AO125" s="101" t="s">
        <v>204</v>
      </c>
      <c r="AP125" s="98" t="s">
        <v>204</v>
      </c>
      <c r="AQ125" s="98" t="s">
        <v>204</v>
      </c>
      <c r="AR125" s="101" t="s">
        <v>204</v>
      </c>
      <c r="AS125" s="98" t="s">
        <v>204</v>
      </c>
      <c r="AT125" s="98" t="s">
        <v>204</v>
      </c>
      <c r="AU125" s="101" t="s">
        <v>204</v>
      </c>
      <c r="AV125" s="78" t="s">
        <v>204</v>
      </c>
      <c r="AW125" s="78" t="s">
        <v>204</v>
      </c>
      <c r="AX125" s="74" t="s">
        <v>204</v>
      </c>
      <c r="AY125" s="68"/>
      <c r="AZ125" s="68"/>
      <c r="BA125" s="68"/>
      <c r="BB125" s="68"/>
      <c r="BC125" s="68"/>
      <c r="BD125" s="68"/>
    </row>
    <row r="126" spans="1:56" s="72" customFormat="1" ht="90">
      <c r="A126" s="88">
        <v>104</v>
      </c>
      <c r="B126" s="88" t="s">
        <v>190</v>
      </c>
      <c r="C126" s="88">
        <v>13</v>
      </c>
      <c r="D126" s="88" t="s">
        <v>423</v>
      </c>
      <c r="E126" s="88" t="s">
        <v>424</v>
      </c>
      <c r="F126" s="98">
        <v>25446</v>
      </c>
      <c r="G126" s="88" t="s">
        <v>881</v>
      </c>
      <c r="H126" s="88">
        <v>2021</v>
      </c>
      <c r="I126" s="88" t="s">
        <v>882</v>
      </c>
      <c r="J126" s="104">
        <v>104982.39999999999</v>
      </c>
      <c r="K126" s="101" t="s">
        <v>12788</v>
      </c>
      <c r="L126" s="104" t="s">
        <v>425</v>
      </c>
      <c r="M126" s="88" t="s">
        <v>426</v>
      </c>
      <c r="N126" s="88" t="s">
        <v>883</v>
      </c>
      <c r="O126" s="88" t="s">
        <v>884</v>
      </c>
      <c r="P126" s="88" t="s">
        <v>885</v>
      </c>
      <c r="Q126" s="92">
        <v>29.22</v>
      </c>
      <c r="R126" s="105">
        <v>1.21</v>
      </c>
      <c r="S126" s="105">
        <v>3</v>
      </c>
      <c r="T126" s="105">
        <v>15</v>
      </c>
      <c r="U126" s="106">
        <v>29.22</v>
      </c>
      <c r="V126" s="140">
        <v>84.166666666666671</v>
      </c>
      <c r="W126" s="94">
        <v>41.18</v>
      </c>
      <c r="X126" s="102" t="s">
        <v>868</v>
      </c>
      <c r="Y126" s="68">
        <v>3</v>
      </c>
      <c r="Z126" s="68">
        <v>11</v>
      </c>
      <c r="AA126" s="68">
        <v>5</v>
      </c>
      <c r="AB126" s="68">
        <v>66</v>
      </c>
      <c r="AC126" s="68"/>
      <c r="AD126" s="70">
        <v>15</v>
      </c>
      <c r="AE126" s="70">
        <v>5</v>
      </c>
      <c r="AF126" s="100">
        <v>100</v>
      </c>
      <c r="AG126" s="98" t="s">
        <v>423</v>
      </c>
      <c r="AH126" s="99" t="s">
        <v>886</v>
      </c>
      <c r="AI126" s="100">
        <v>100</v>
      </c>
      <c r="AJ126" s="98" t="s">
        <v>204</v>
      </c>
      <c r="AK126" s="98" t="s">
        <v>204</v>
      </c>
      <c r="AL126" s="101" t="s">
        <v>204</v>
      </c>
      <c r="AM126" s="98" t="s">
        <v>204</v>
      </c>
      <c r="AN126" s="98" t="s">
        <v>204</v>
      </c>
      <c r="AO126" s="101" t="s">
        <v>204</v>
      </c>
      <c r="AP126" s="98" t="s">
        <v>204</v>
      </c>
      <c r="AQ126" s="98" t="s">
        <v>204</v>
      </c>
      <c r="AR126" s="101" t="s">
        <v>204</v>
      </c>
      <c r="AS126" s="98" t="s">
        <v>204</v>
      </c>
      <c r="AT126" s="98" t="s">
        <v>204</v>
      </c>
      <c r="AU126" s="101" t="s">
        <v>204</v>
      </c>
      <c r="AV126" s="78" t="s">
        <v>204</v>
      </c>
      <c r="AW126" s="78" t="s">
        <v>204</v>
      </c>
      <c r="AX126" s="74" t="s">
        <v>204</v>
      </c>
      <c r="AY126" s="68"/>
      <c r="AZ126" s="68"/>
      <c r="BA126" s="68"/>
      <c r="BB126" s="68"/>
      <c r="BC126" s="68"/>
      <c r="BD126" s="68"/>
    </row>
    <row r="127" spans="1:56" s="72" customFormat="1" ht="120">
      <c r="A127" s="88">
        <v>104</v>
      </c>
      <c r="B127" s="88" t="s">
        <v>190</v>
      </c>
      <c r="C127" s="88">
        <v>11</v>
      </c>
      <c r="D127" s="88" t="s">
        <v>286</v>
      </c>
      <c r="E127" s="88" t="s">
        <v>887</v>
      </c>
      <c r="F127" s="98" t="s">
        <v>888</v>
      </c>
      <c r="G127" s="88" t="s">
        <v>889</v>
      </c>
      <c r="H127" s="88">
        <v>2021</v>
      </c>
      <c r="I127" s="88" t="s">
        <v>890</v>
      </c>
      <c r="J127" s="104">
        <v>415479</v>
      </c>
      <c r="K127" s="88" t="s">
        <v>1813</v>
      </c>
      <c r="L127" s="104" t="s">
        <v>891</v>
      </c>
      <c r="M127" s="88" t="s">
        <v>892</v>
      </c>
      <c r="N127" s="88" t="s">
        <v>893</v>
      </c>
      <c r="O127" s="88" t="s">
        <v>894</v>
      </c>
      <c r="P127" s="88" t="s">
        <v>895</v>
      </c>
      <c r="Q127" s="92">
        <v>159.52000000000001</v>
      </c>
      <c r="R127" s="105">
        <v>10.27</v>
      </c>
      <c r="S127" s="105">
        <v>10</v>
      </c>
      <c r="T127" s="105">
        <v>73.099999999999994</v>
      </c>
      <c r="U127" s="106">
        <v>159.51999999999998</v>
      </c>
      <c r="V127" s="140">
        <v>33.083333333333336</v>
      </c>
      <c r="W127" s="94">
        <v>25.01</v>
      </c>
      <c r="X127" s="102" t="s">
        <v>896</v>
      </c>
      <c r="Y127" s="68">
        <v>4</v>
      </c>
      <c r="Z127" s="68">
        <v>5</v>
      </c>
      <c r="AA127" s="68">
        <v>2</v>
      </c>
      <c r="AB127" s="68">
        <v>4</v>
      </c>
      <c r="AC127" s="68" t="s">
        <v>897</v>
      </c>
      <c r="AD127" s="70">
        <v>73.099999999999994</v>
      </c>
      <c r="AE127" s="70">
        <v>5</v>
      </c>
      <c r="AF127" s="100">
        <v>69</v>
      </c>
      <c r="AG127" s="98" t="s">
        <v>898</v>
      </c>
      <c r="AH127" s="99" t="s">
        <v>1944</v>
      </c>
      <c r="AI127" s="100">
        <v>69</v>
      </c>
      <c r="AJ127" s="98" t="s">
        <v>204</v>
      </c>
      <c r="AK127" s="98" t="s">
        <v>204</v>
      </c>
      <c r="AL127" s="101" t="s">
        <v>204</v>
      </c>
      <c r="AM127" s="98" t="s">
        <v>204</v>
      </c>
      <c r="AN127" s="98" t="s">
        <v>204</v>
      </c>
      <c r="AO127" s="101" t="s">
        <v>204</v>
      </c>
      <c r="AP127" s="98" t="s">
        <v>204</v>
      </c>
      <c r="AQ127" s="98" t="s">
        <v>204</v>
      </c>
      <c r="AR127" s="101" t="s">
        <v>204</v>
      </c>
      <c r="AS127" s="98" t="s">
        <v>204</v>
      </c>
      <c r="AT127" s="98" t="s">
        <v>204</v>
      </c>
      <c r="AU127" s="101" t="s">
        <v>204</v>
      </c>
      <c r="AV127" s="78" t="s">
        <v>204</v>
      </c>
      <c r="AW127" s="78" t="s">
        <v>204</v>
      </c>
      <c r="AX127" s="74" t="s">
        <v>204</v>
      </c>
      <c r="AY127" s="68"/>
      <c r="AZ127" s="68"/>
      <c r="BA127" s="68"/>
      <c r="BB127" s="68"/>
      <c r="BC127" s="68"/>
      <c r="BD127" s="68"/>
    </row>
    <row r="128" spans="1:56" s="72" customFormat="1" ht="30">
      <c r="A128" s="88">
        <v>104</v>
      </c>
      <c r="B128" s="88" t="s">
        <v>190</v>
      </c>
      <c r="C128" s="88">
        <v>3</v>
      </c>
      <c r="D128" s="88" t="s">
        <v>387</v>
      </c>
      <c r="E128" s="88" t="s">
        <v>899</v>
      </c>
      <c r="F128" s="98" t="s">
        <v>900</v>
      </c>
      <c r="G128" s="88" t="s">
        <v>901</v>
      </c>
      <c r="H128" s="88">
        <v>2021</v>
      </c>
      <c r="I128" s="88" t="s">
        <v>902</v>
      </c>
      <c r="J128" s="104">
        <v>752425</v>
      </c>
      <c r="K128" s="88" t="s">
        <v>343</v>
      </c>
      <c r="L128" s="104" t="s">
        <v>903</v>
      </c>
      <c r="M128" s="88" t="s">
        <v>904</v>
      </c>
      <c r="N128" s="88" t="s">
        <v>905</v>
      </c>
      <c r="O128" s="88" t="s">
        <v>906</v>
      </c>
      <c r="P128" s="88" t="s">
        <v>907</v>
      </c>
      <c r="Q128" s="92">
        <f>R128+S128+T128+AD128</f>
        <v>81.191000000000003</v>
      </c>
      <c r="R128" s="105">
        <v>31.17</v>
      </c>
      <c r="S128" s="105">
        <v>7.81</v>
      </c>
      <c r="T128" s="105">
        <v>24.83</v>
      </c>
      <c r="U128" s="106">
        <f>+SUM(R128:T128)</f>
        <v>63.81</v>
      </c>
      <c r="V128" s="140">
        <v>100</v>
      </c>
      <c r="W128" s="94">
        <v>25.01</v>
      </c>
      <c r="X128" s="102" t="s">
        <v>610</v>
      </c>
      <c r="Y128" s="68">
        <v>3</v>
      </c>
      <c r="Z128" s="68">
        <v>1</v>
      </c>
      <c r="AA128" s="68">
        <v>2</v>
      </c>
      <c r="AB128" s="68">
        <v>4</v>
      </c>
      <c r="AC128" s="68" t="s">
        <v>878</v>
      </c>
      <c r="AD128" s="70">
        <f>T128*0.7</f>
        <v>17.380999999999997</v>
      </c>
      <c r="AE128" s="70">
        <v>5</v>
      </c>
      <c r="AF128" s="100">
        <v>100</v>
      </c>
      <c r="AG128" s="98" t="s">
        <v>908</v>
      </c>
      <c r="AH128" s="99" t="s">
        <v>204</v>
      </c>
      <c r="AI128" s="100">
        <v>100</v>
      </c>
      <c r="AJ128" s="98" t="s">
        <v>204</v>
      </c>
      <c r="AK128" s="98" t="s">
        <v>204</v>
      </c>
      <c r="AL128" s="101" t="s">
        <v>204</v>
      </c>
      <c r="AM128" s="98" t="s">
        <v>204</v>
      </c>
      <c r="AN128" s="98" t="s">
        <v>204</v>
      </c>
      <c r="AO128" s="101" t="s">
        <v>204</v>
      </c>
      <c r="AP128" s="98" t="s">
        <v>204</v>
      </c>
      <c r="AQ128" s="98" t="s">
        <v>204</v>
      </c>
      <c r="AR128" s="101" t="s">
        <v>204</v>
      </c>
      <c r="AS128" s="98" t="s">
        <v>204</v>
      </c>
      <c r="AT128" s="98" t="s">
        <v>204</v>
      </c>
      <c r="AU128" s="101" t="s">
        <v>204</v>
      </c>
      <c r="AV128" s="78" t="s">
        <v>204</v>
      </c>
      <c r="AW128" s="78" t="s">
        <v>204</v>
      </c>
      <c r="AX128" s="74" t="s">
        <v>204</v>
      </c>
      <c r="AY128" s="68"/>
      <c r="AZ128" s="68"/>
      <c r="BA128" s="68"/>
      <c r="BB128" s="68"/>
      <c r="BC128" s="68"/>
      <c r="BD128" s="68"/>
    </row>
    <row r="129" spans="1:16290" s="72" customFormat="1" ht="30">
      <c r="A129" s="88">
        <v>104</v>
      </c>
      <c r="B129" s="88" t="s">
        <v>190</v>
      </c>
      <c r="C129" s="88">
        <v>10</v>
      </c>
      <c r="D129" s="88" t="s">
        <v>236</v>
      </c>
      <c r="E129" s="118" t="s">
        <v>361</v>
      </c>
      <c r="F129" s="98">
        <v>27920</v>
      </c>
      <c r="G129" s="88" t="s">
        <v>909</v>
      </c>
      <c r="H129" s="88">
        <v>2021</v>
      </c>
      <c r="I129" s="88" t="s">
        <v>910</v>
      </c>
      <c r="J129" s="104">
        <v>108239</v>
      </c>
      <c r="K129" s="101" t="s">
        <v>1813</v>
      </c>
      <c r="L129" s="104" t="s">
        <v>911</v>
      </c>
      <c r="M129" s="88" t="s">
        <v>912</v>
      </c>
      <c r="N129" s="88" t="s">
        <v>913</v>
      </c>
      <c r="O129" s="88" t="s">
        <v>914</v>
      </c>
      <c r="P129" s="88" t="s">
        <v>915</v>
      </c>
      <c r="Q129" s="92">
        <f>+U129</f>
        <v>81.569999999999993</v>
      </c>
      <c r="R129" s="92">
        <v>8.93</v>
      </c>
      <c r="S129" s="92">
        <v>2.64</v>
      </c>
      <c r="T129" s="92">
        <v>70</v>
      </c>
      <c r="U129" s="93">
        <f>+SUM(R129:T129)</f>
        <v>81.569999999999993</v>
      </c>
      <c r="V129" s="124">
        <v>80.8</v>
      </c>
      <c r="W129" s="94">
        <v>26.68</v>
      </c>
      <c r="X129" s="102" t="s">
        <v>367</v>
      </c>
      <c r="Y129" s="68">
        <v>3</v>
      </c>
      <c r="Z129" s="149">
        <v>5</v>
      </c>
      <c r="AA129" s="149">
        <v>4</v>
      </c>
      <c r="AB129" s="117">
        <v>44</v>
      </c>
      <c r="AC129" s="68" t="s">
        <v>417</v>
      </c>
      <c r="AD129" s="70">
        <v>32</v>
      </c>
      <c r="AE129" s="70">
        <v>5</v>
      </c>
      <c r="AF129" s="100">
        <v>99</v>
      </c>
      <c r="AG129" s="98" t="s">
        <v>236</v>
      </c>
      <c r="AH129" s="99" t="s">
        <v>368</v>
      </c>
      <c r="AI129" s="100">
        <v>49</v>
      </c>
      <c r="AJ129" s="98" t="s">
        <v>369</v>
      </c>
      <c r="AK129" s="98" t="s">
        <v>370</v>
      </c>
      <c r="AL129" s="101">
        <v>21</v>
      </c>
      <c r="AM129" s="98" t="s">
        <v>375</v>
      </c>
      <c r="AN129" s="98" t="s">
        <v>376</v>
      </c>
      <c r="AO129" s="101">
        <v>7</v>
      </c>
      <c r="AP129" s="98" t="s">
        <v>373</v>
      </c>
      <c r="AQ129" s="98" t="s">
        <v>916</v>
      </c>
      <c r="AR129" s="101">
        <v>4</v>
      </c>
      <c r="AS129" s="98" t="s">
        <v>328</v>
      </c>
      <c r="AT129" s="98" t="s">
        <v>917</v>
      </c>
      <c r="AU129" s="101">
        <v>11</v>
      </c>
      <c r="AV129" s="78" t="s">
        <v>918</v>
      </c>
      <c r="AW129" s="78" t="s">
        <v>919</v>
      </c>
      <c r="AX129" s="74">
        <v>7</v>
      </c>
      <c r="AY129" s="74"/>
      <c r="AZ129" s="68"/>
      <c r="BA129" s="68"/>
      <c r="BB129" s="68"/>
      <c r="BC129" s="68"/>
      <c r="BD129" s="68"/>
    </row>
    <row r="130" spans="1:16290" s="72" customFormat="1" ht="80">
      <c r="A130" s="88">
        <v>104</v>
      </c>
      <c r="B130" s="88" t="s">
        <v>190</v>
      </c>
      <c r="C130" s="88">
        <v>10</v>
      </c>
      <c r="D130" s="88" t="s">
        <v>920</v>
      </c>
      <c r="E130" s="88" t="s">
        <v>921</v>
      </c>
      <c r="F130" s="98">
        <v>29158</v>
      </c>
      <c r="G130" s="88" t="s">
        <v>922</v>
      </c>
      <c r="H130" s="88">
        <v>2021</v>
      </c>
      <c r="I130" s="88" t="s">
        <v>923</v>
      </c>
      <c r="J130" s="104">
        <v>1071596.99</v>
      </c>
      <c r="K130" s="101" t="s">
        <v>1813</v>
      </c>
      <c r="L130" s="104" t="s">
        <v>924</v>
      </c>
      <c r="M130" s="88" t="s">
        <v>925</v>
      </c>
      <c r="N130" s="88" t="s">
        <v>926</v>
      </c>
      <c r="O130" s="88" t="s">
        <v>927</v>
      </c>
      <c r="P130" s="88" t="s">
        <v>928</v>
      </c>
      <c r="Q130" s="92">
        <f>+U130</f>
        <v>61.96</v>
      </c>
      <c r="R130" s="92">
        <v>32.96</v>
      </c>
      <c r="S130" s="92"/>
      <c r="T130" s="92">
        <v>29</v>
      </c>
      <c r="U130" s="93">
        <f>+SUM(R130:T130)</f>
        <v>61.96</v>
      </c>
      <c r="V130" s="124">
        <v>87.6</v>
      </c>
      <c r="W130" s="94">
        <v>20</v>
      </c>
      <c r="X130" s="102" t="s">
        <v>367</v>
      </c>
      <c r="Y130" s="68">
        <v>3</v>
      </c>
      <c r="Z130" s="68">
        <v>1</v>
      </c>
      <c r="AA130" s="68">
        <v>6</v>
      </c>
      <c r="AB130" s="117">
        <v>60</v>
      </c>
      <c r="AC130" s="68" t="s">
        <v>417</v>
      </c>
      <c r="AD130" s="70"/>
      <c r="AE130" s="70">
        <v>5</v>
      </c>
      <c r="AF130" s="100">
        <v>100</v>
      </c>
      <c r="AG130" s="98" t="s">
        <v>1945</v>
      </c>
      <c r="AH130" s="99" t="s">
        <v>724</v>
      </c>
      <c r="AI130" s="100">
        <v>77</v>
      </c>
      <c r="AJ130" s="98" t="s">
        <v>929</v>
      </c>
      <c r="AK130" s="98" t="s">
        <v>930</v>
      </c>
      <c r="AL130" s="101">
        <v>13</v>
      </c>
      <c r="AM130" s="98" t="s">
        <v>920</v>
      </c>
      <c r="AN130" s="98" t="s">
        <v>931</v>
      </c>
      <c r="AO130" s="101">
        <v>5</v>
      </c>
      <c r="AP130" s="98" t="s">
        <v>312</v>
      </c>
      <c r="AQ130" s="98" t="s">
        <v>932</v>
      </c>
      <c r="AR130" s="101">
        <v>5</v>
      </c>
      <c r="AS130" s="98" t="s">
        <v>587</v>
      </c>
      <c r="AT130" s="98" t="s">
        <v>724</v>
      </c>
      <c r="AU130" s="101">
        <v>0</v>
      </c>
      <c r="AV130" s="78" t="s">
        <v>587</v>
      </c>
      <c r="AW130" s="78" t="s">
        <v>933</v>
      </c>
      <c r="AX130" s="74">
        <v>0</v>
      </c>
      <c r="AY130" s="68"/>
      <c r="AZ130" s="68"/>
      <c r="BA130" s="68"/>
      <c r="BB130" s="68"/>
      <c r="BC130" s="68"/>
      <c r="BD130" s="68"/>
    </row>
    <row r="131" spans="1:16290" s="72" customFormat="1" ht="40">
      <c r="A131" s="88">
        <v>104</v>
      </c>
      <c r="B131" s="88" t="s">
        <v>190</v>
      </c>
      <c r="C131" s="88">
        <v>4</v>
      </c>
      <c r="D131" s="87" t="s">
        <v>373</v>
      </c>
      <c r="E131" s="87" t="s">
        <v>774</v>
      </c>
      <c r="F131" s="89">
        <v>25442</v>
      </c>
      <c r="G131" s="88" t="s">
        <v>934</v>
      </c>
      <c r="H131" s="88">
        <v>2021</v>
      </c>
      <c r="I131" s="88" t="s">
        <v>935</v>
      </c>
      <c r="J131" s="104">
        <v>160801.67000000001</v>
      </c>
      <c r="K131" s="88" t="s">
        <v>343</v>
      </c>
      <c r="L131" s="88" t="s">
        <v>936</v>
      </c>
      <c r="M131" s="88" t="s">
        <v>937</v>
      </c>
      <c r="N131" s="88" t="s">
        <v>938</v>
      </c>
      <c r="O131" s="88" t="s">
        <v>939</v>
      </c>
      <c r="P131" s="88" t="s">
        <v>940</v>
      </c>
      <c r="Q131" s="92">
        <f t="shared" ref="Q131:Q138" si="9">U131</f>
        <v>41.547647058823529</v>
      </c>
      <c r="R131" s="92">
        <v>1.37</v>
      </c>
      <c r="S131" s="92">
        <v>15</v>
      </c>
      <c r="T131" s="92">
        <v>25.177647058823528</v>
      </c>
      <c r="U131" s="93">
        <f>SUM(R131:T131)</f>
        <v>41.547647058823529</v>
      </c>
      <c r="V131" s="124">
        <v>0</v>
      </c>
      <c r="W131" s="94">
        <v>30.02</v>
      </c>
      <c r="X131" s="102" t="s">
        <v>941</v>
      </c>
      <c r="Y131" s="68">
        <v>3</v>
      </c>
      <c r="Z131" s="68">
        <v>2</v>
      </c>
      <c r="AA131" s="68">
        <v>3</v>
      </c>
      <c r="AB131" s="68">
        <v>4</v>
      </c>
      <c r="AC131" s="68" t="s">
        <v>878</v>
      </c>
      <c r="AD131" s="70">
        <v>0</v>
      </c>
      <c r="AE131" s="70">
        <v>5</v>
      </c>
      <c r="AF131" s="100">
        <v>85</v>
      </c>
      <c r="AG131" s="98" t="s">
        <v>373</v>
      </c>
      <c r="AH131" s="99" t="s">
        <v>942</v>
      </c>
      <c r="AI131" s="100">
        <v>85</v>
      </c>
      <c r="AJ131" s="98" t="s">
        <v>204</v>
      </c>
      <c r="AK131" s="98" t="s">
        <v>204</v>
      </c>
      <c r="AL131" s="101" t="s">
        <v>204</v>
      </c>
      <c r="AM131" s="98" t="s">
        <v>204</v>
      </c>
      <c r="AN131" s="98" t="s">
        <v>204</v>
      </c>
      <c r="AO131" s="101" t="s">
        <v>204</v>
      </c>
      <c r="AP131" s="98" t="s">
        <v>204</v>
      </c>
      <c r="AQ131" s="98" t="s">
        <v>204</v>
      </c>
      <c r="AR131" s="101" t="s">
        <v>204</v>
      </c>
      <c r="AS131" s="98" t="s">
        <v>204</v>
      </c>
      <c r="AT131" s="98" t="s">
        <v>204</v>
      </c>
      <c r="AU131" s="101" t="s">
        <v>204</v>
      </c>
      <c r="AV131" s="78" t="s">
        <v>204</v>
      </c>
      <c r="AW131" s="78" t="s">
        <v>204</v>
      </c>
      <c r="AX131" s="74" t="s">
        <v>204</v>
      </c>
      <c r="AY131" s="68"/>
      <c r="AZ131" s="68"/>
      <c r="BA131" s="68"/>
      <c r="BB131" s="68"/>
      <c r="BC131" s="68"/>
      <c r="BD131" s="68"/>
    </row>
    <row r="132" spans="1:16290" s="72" customFormat="1" ht="80">
      <c r="A132" s="88">
        <v>104</v>
      </c>
      <c r="B132" s="88" t="s">
        <v>190</v>
      </c>
      <c r="C132" s="88">
        <v>17</v>
      </c>
      <c r="D132" s="88" t="s">
        <v>703</v>
      </c>
      <c r="E132" s="88" t="s">
        <v>726</v>
      </c>
      <c r="F132" s="98">
        <v>20393</v>
      </c>
      <c r="G132" s="145" t="s">
        <v>943</v>
      </c>
      <c r="H132" s="88">
        <v>2021</v>
      </c>
      <c r="I132" s="88" t="s">
        <v>944</v>
      </c>
      <c r="J132" s="146">
        <v>188727</v>
      </c>
      <c r="K132" s="88" t="s">
        <v>1813</v>
      </c>
      <c r="L132" s="88" t="s">
        <v>730</v>
      </c>
      <c r="M132" s="88" t="s">
        <v>731</v>
      </c>
      <c r="N132" s="88" t="s">
        <v>732</v>
      </c>
      <c r="O132" s="88" t="s">
        <v>733</v>
      </c>
      <c r="P132" s="88" t="s">
        <v>945</v>
      </c>
      <c r="Q132" s="92">
        <f t="shared" si="9"/>
        <v>55.97</v>
      </c>
      <c r="R132" s="92">
        <v>20.43</v>
      </c>
      <c r="S132" s="92">
        <v>7</v>
      </c>
      <c r="T132" s="92">
        <v>2.6</v>
      </c>
      <c r="U132" s="93">
        <v>55.97</v>
      </c>
      <c r="V132" s="124">
        <v>100</v>
      </c>
      <c r="W132" s="94">
        <v>62.52</v>
      </c>
      <c r="X132" s="102" t="s">
        <v>454</v>
      </c>
      <c r="Y132" s="68">
        <v>6</v>
      </c>
      <c r="Z132" s="68">
        <v>1</v>
      </c>
      <c r="AA132" s="68">
        <v>4</v>
      </c>
      <c r="AB132" s="68">
        <v>14</v>
      </c>
      <c r="AC132" s="68" t="s">
        <v>946</v>
      </c>
      <c r="AD132" s="70">
        <v>0</v>
      </c>
      <c r="AE132" s="70">
        <v>2</v>
      </c>
      <c r="AF132" s="100">
        <v>100</v>
      </c>
      <c r="AG132" s="98" t="s">
        <v>456</v>
      </c>
      <c r="AH132" s="99" t="s">
        <v>736</v>
      </c>
      <c r="AI132" s="100">
        <v>15</v>
      </c>
      <c r="AJ132" s="98" t="s">
        <v>444</v>
      </c>
      <c r="AK132" s="98" t="s">
        <v>737</v>
      </c>
      <c r="AL132" s="101">
        <v>15</v>
      </c>
      <c r="AM132" s="98" t="s">
        <v>387</v>
      </c>
      <c r="AN132" s="98" t="s">
        <v>738</v>
      </c>
      <c r="AO132" s="101">
        <v>15</v>
      </c>
      <c r="AP132" s="98" t="s">
        <v>328</v>
      </c>
      <c r="AQ132" s="98" t="s">
        <v>739</v>
      </c>
      <c r="AR132" s="101">
        <v>15</v>
      </c>
      <c r="AS132" s="98" t="s">
        <v>703</v>
      </c>
      <c r="AT132" s="98" t="s">
        <v>740</v>
      </c>
      <c r="AU132" s="101">
        <v>35</v>
      </c>
      <c r="AV132" s="78" t="s">
        <v>205</v>
      </c>
      <c r="AW132" s="78" t="s">
        <v>741</v>
      </c>
      <c r="AX132" s="74">
        <v>5</v>
      </c>
      <c r="AY132" s="88"/>
      <c r="AZ132" s="88"/>
      <c r="BA132" s="88"/>
      <c r="BB132" s="88"/>
      <c r="BC132" s="88"/>
      <c r="BD132" s="88"/>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c r="BY132" s="116"/>
      <c r="BZ132" s="116"/>
      <c r="CA132" s="116"/>
      <c r="CB132" s="116"/>
      <c r="CC132" s="116"/>
      <c r="CD132" s="116"/>
      <c r="CE132" s="116"/>
      <c r="CF132" s="116"/>
      <c r="CG132" s="116"/>
      <c r="CH132" s="116"/>
      <c r="CI132" s="116"/>
      <c r="CJ132" s="116"/>
      <c r="CK132" s="116"/>
      <c r="CL132" s="116"/>
      <c r="CM132" s="116"/>
      <c r="CN132" s="116"/>
      <c r="CO132" s="116"/>
      <c r="CP132" s="116"/>
      <c r="CQ132" s="116"/>
      <c r="CR132" s="116"/>
      <c r="CS132" s="116"/>
      <c r="CT132" s="116"/>
      <c r="CU132" s="116"/>
      <c r="CV132" s="116"/>
      <c r="CW132" s="116"/>
      <c r="CX132" s="116"/>
      <c r="CY132" s="116"/>
      <c r="CZ132" s="116"/>
      <c r="DA132" s="116"/>
      <c r="DB132" s="116"/>
      <c r="DC132" s="116"/>
      <c r="DD132" s="116"/>
      <c r="DE132" s="116"/>
      <c r="DF132" s="116"/>
      <c r="DG132" s="116"/>
      <c r="DH132" s="116"/>
      <c r="DI132" s="116"/>
      <c r="DJ132" s="116"/>
      <c r="DK132" s="116"/>
      <c r="DL132" s="116"/>
      <c r="DM132" s="116"/>
      <c r="DN132" s="116"/>
      <c r="DO132" s="116"/>
      <c r="DP132" s="116"/>
      <c r="DQ132" s="116"/>
      <c r="DR132" s="116"/>
      <c r="DS132" s="116"/>
      <c r="DT132" s="116"/>
      <c r="DU132" s="116"/>
      <c r="DV132" s="116"/>
      <c r="DW132" s="116"/>
      <c r="DX132" s="116"/>
      <c r="DY132" s="116"/>
      <c r="DZ132" s="116"/>
      <c r="EA132" s="116"/>
      <c r="EB132" s="116"/>
      <c r="EC132" s="116"/>
      <c r="ED132" s="116"/>
      <c r="EE132" s="116"/>
      <c r="EF132" s="116"/>
      <c r="EG132" s="116"/>
      <c r="EH132" s="116"/>
      <c r="EI132" s="116"/>
      <c r="EJ132" s="116"/>
      <c r="EK132" s="116"/>
      <c r="EL132" s="116"/>
      <c r="EM132" s="116"/>
      <c r="EN132" s="116"/>
      <c r="EO132" s="116"/>
      <c r="EP132" s="116"/>
      <c r="EQ132" s="116"/>
      <c r="ER132" s="116"/>
      <c r="ES132" s="116"/>
      <c r="ET132" s="116"/>
      <c r="EU132" s="116"/>
      <c r="EV132" s="116"/>
      <c r="EW132" s="116"/>
      <c r="EX132" s="116"/>
      <c r="EY132" s="116"/>
      <c r="EZ132" s="116"/>
      <c r="FA132" s="116"/>
      <c r="FB132" s="116"/>
      <c r="FC132" s="116"/>
      <c r="FD132" s="116"/>
      <c r="FE132" s="116"/>
      <c r="FF132" s="116"/>
      <c r="FG132" s="116"/>
      <c r="FH132" s="116"/>
      <c r="FI132" s="116"/>
      <c r="FJ132" s="116"/>
      <c r="FK132" s="116"/>
      <c r="FL132" s="116"/>
      <c r="FM132" s="116"/>
      <c r="FN132" s="116"/>
      <c r="FO132" s="116"/>
      <c r="FP132" s="116"/>
      <c r="FQ132" s="116"/>
      <c r="FR132" s="116"/>
      <c r="FS132" s="116"/>
      <c r="FT132" s="116"/>
      <c r="FU132" s="116"/>
      <c r="FV132" s="116"/>
      <c r="FW132" s="116"/>
      <c r="FX132" s="116"/>
      <c r="FY132" s="116"/>
      <c r="FZ132" s="116"/>
      <c r="GA132" s="116"/>
      <c r="GB132" s="116"/>
      <c r="GC132" s="116"/>
      <c r="GD132" s="116"/>
      <c r="GE132" s="116"/>
      <c r="GF132" s="116"/>
      <c r="GG132" s="116"/>
      <c r="GH132" s="116"/>
      <c r="GI132" s="116"/>
      <c r="GJ132" s="116"/>
      <c r="GK132" s="116"/>
      <c r="GL132" s="116"/>
      <c r="GM132" s="116"/>
      <c r="GN132" s="116"/>
      <c r="GO132" s="116"/>
      <c r="GP132" s="116"/>
      <c r="GQ132" s="116"/>
      <c r="GR132" s="116"/>
      <c r="GS132" s="116"/>
      <c r="GT132" s="116"/>
      <c r="GU132" s="116"/>
      <c r="GV132" s="116"/>
      <c r="GW132" s="116"/>
      <c r="GX132" s="116"/>
      <c r="GY132" s="116"/>
      <c r="GZ132" s="116"/>
      <c r="HA132" s="116"/>
      <c r="HB132" s="116"/>
      <c r="HC132" s="116"/>
      <c r="HD132" s="116"/>
      <c r="HE132" s="116"/>
      <c r="HF132" s="116"/>
      <c r="HG132" s="116"/>
      <c r="HH132" s="116"/>
      <c r="HI132" s="116"/>
      <c r="HJ132" s="116"/>
      <c r="HK132" s="116"/>
      <c r="HL132" s="116"/>
      <c r="HM132" s="116"/>
      <c r="HN132" s="116"/>
      <c r="HO132" s="116"/>
      <c r="HP132" s="116"/>
      <c r="HQ132" s="116"/>
      <c r="HR132" s="116"/>
      <c r="HS132" s="116"/>
      <c r="HT132" s="116"/>
      <c r="HU132" s="116"/>
      <c r="HV132" s="116"/>
      <c r="HW132" s="116"/>
      <c r="HX132" s="116"/>
      <c r="HY132" s="116"/>
      <c r="HZ132" s="116"/>
      <c r="IA132" s="116"/>
      <c r="IB132" s="116"/>
      <c r="IC132" s="116"/>
      <c r="ID132" s="116"/>
      <c r="IE132" s="116"/>
      <c r="IF132" s="116"/>
      <c r="IG132" s="116"/>
      <c r="IH132" s="116"/>
      <c r="II132" s="116"/>
      <c r="IJ132" s="116"/>
      <c r="IK132" s="116"/>
      <c r="IL132" s="116"/>
      <c r="IM132" s="116"/>
      <c r="IN132" s="116"/>
      <c r="IO132" s="116"/>
      <c r="IP132" s="116"/>
      <c r="IQ132" s="116"/>
      <c r="IR132" s="116"/>
      <c r="IS132" s="116"/>
      <c r="IT132" s="116"/>
      <c r="IU132" s="116"/>
      <c r="IV132" s="116"/>
      <c r="IW132" s="116"/>
      <c r="IX132" s="116"/>
      <c r="IY132" s="116"/>
      <c r="IZ132" s="116"/>
      <c r="JA132" s="116"/>
      <c r="JB132" s="116"/>
      <c r="JC132" s="116"/>
      <c r="JD132" s="116"/>
      <c r="JE132" s="116"/>
      <c r="JF132" s="116"/>
      <c r="JG132" s="116"/>
      <c r="JH132" s="116"/>
      <c r="JI132" s="116"/>
      <c r="JJ132" s="116"/>
      <c r="JK132" s="116"/>
      <c r="JL132" s="116"/>
      <c r="JM132" s="116"/>
      <c r="JN132" s="116"/>
      <c r="JO132" s="116"/>
      <c r="JP132" s="116"/>
      <c r="JQ132" s="116"/>
      <c r="JR132" s="116"/>
      <c r="JS132" s="116"/>
      <c r="JT132" s="116"/>
      <c r="JU132" s="116"/>
      <c r="JV132" s="116"/>
      <c r="JW132" s="116"/>
      <c r="JX132" s="116"/>
      <c r="JY132" s="116"/>
      <c r="JZ132" s="116"/>
      <c r="KA132" s="116"/>
      <c r="KB132" s="116"/>
      <c r="KC132" s="116"/>
      <c r="KD132" s="116"/>
      <c r="KE132" s="116"/>
      <c r="KF132" s="116"/>
      <c r="KG132" s="116"/>
      <c r="KH132" s="116"/>
      <c r="KI132" s="116"/>
      <c r="KJ132" s="116"/>
      <c r="KK132" s="116"/>
      <c r="KL132" s="116"/>
      <c r="KM132" s="116"/>
      <c r="KN132" s="116"/>
      <c r="KO132" s="116"/>
      <c r="KP132" s="116"/>
      <c r="KQ132" s="116"/>
      <c r="KR132" s="116"/>
      <c r="KS132" s="116"/>
      <c r="KT132" s="116"/>
      <c r="KU132" s="116"/>
      <c r="KV132" s="116"/>
      <c r="KW132" s="116"/>
      <c r="KX132" s="116"/>
      <c r="KY132" s="116"/>
      <c r="KZ132" s="116"/>
      <c r="LA132" s="116"/>
      <c r="LB132" s="116"/>
      <c r="LC132" s="116"/>
      <c r="LD132" s="116"/>
      <c r="LE132" s="116"/>
      <c r="LF132" s="116"/>
      <c r="LG132" s="116"/>
      <c r="LH132" s="116"/>
      <c r="LI132" s="116"/>
      <c r="LJ132" s="116"/>
      <c r="LK132" s="116"/>
      <c r="LL132" s="116"/>
      <c r="LM132" s="116"/>
      <c r="LN132" s="116"/>
      <c r="LO132" s="116"/>
      <c r="LP132" s="116"/>
      <c r="LQ132" s="116"/>
      <c r="LR132" s="116"/>
      <c r="LS132" s="116"/>
      <c r="LT132" s="116"/>
      <c r="LU132" s="116"/>
      <c r="LV132" s="116"/>
      <c r="LW132" s="116"/>
      <c r="LX132" s="116"/>
      <c r="LY132" s="116"/>
      <c r="LZ132" s="116"/>
      <c r="MA132" s="116"/>
      <c r="MB132" s="116"/>
      <c r="MC132" s="116"/>
      <c r="MD132" s="116"/>
      <c r="ME132" s="116"/>
      <c r="MF132" s="116"/>
      <c r="MG132" s="116"/>
      <c r="MH132" s="116"/>
      <c r="MI132" s="116"/>
      <c r="MJ132" s="116"/>
      <c r="MK132" s="116"/>
      <c r="ML132" s="116"/>
      <c r="MM132" s="116"/>
      <c r="MN132" s="116"/>
      <c r="MO132" s="116"/>
      <c r="MP132" s="116"/>
      <c r="MQ132" s="116"/>
      <c r="MR132" s="116"/>
      <c r="MS132" s="116"/>
      <c r="MT132" s="116"/>
      <c r="MU132" s="116"/>
      <c r="MV132" s="116"/>
      <c r="MW132" s="116"/>
      <c r="MX132" s="116"/>
      <c r="MY132" s="116"/>
      <c r="MZ132" s="116"/>
      <c r="NA132" s="116"/>
      <c r="NB132" s="116"/>
      <c r="NC132" s="116"/>
      <c r="ND132" s="116"/>
      <c r="NE132" s="116"/>
      <c r="NF132" s="116"/>
      <c r="NG132" s="116"/>
      <c r="NH132" s="116"/>
      <c r="NI132" s="116"/>
      <c r="NJ132" s="116"/>
      <c r="NK132" s="116"/>
      <c r="NL132" s="116"/>
      <c r="NM132" s="116"/>
      <c r="NN132" s="116"/>
      <c r="NO132" s="116"/>
      <c r="NP132" s="116"/>
      <c r="NQ132" s="116"/>
      <c r="NR132" s="116"/>
      <c r="NS132" s="116"/>
      <c r="NT132" s="116"/>
      <c r="NU132" s="116"/>
      <c r="NV132" s="116"/>
      <c r="NW132" s="116"/>
      <c r="NX132" s="116"/>
      <c r="NY132" s="116"/>
      <c r="NZ132" s="116"/>
      <c r="OA132" s="116"/>
      <c r="OB132" s="116"/>
      <c r="OC132" s="116"/>
      <c r="OD132" s="116"/>
      <c r="OE132" s="116"/>
      <c r="OF132" s="116"/>
      <c r="OG132" s="116"/>
      <c r="OH132" s="116"/>
      <c r="OI132" s="116"/>
      <c r="OJ132" s="116"/>
      <c r="OK132" s="116"/>
      <c r="OL132" s="116"/>
      <c r="OM132" s="116"/>
      <c r="ON132" s="116"/>
      <c r="OO132" s="116"/>
      <c r="OP132" s="116"/>
      <c r="OQ132" s="116"/>
      <c r="OR132" s="116"/>
      <c r="OS132" s="116"/>
      <c r="OT132" s="116"/>
      <c r="OU132" s="116"/>
      <c r="OV132" s="116"/>
      <c r="OW132" s="116"/>
      <c r="OX132" s="116"/>
      <c r="OY132" s="116"/>
      <c r="OZ132" s="116"/>
      <c r="PA132" s="116"/>
      <c r="PB132" s="116"/>
      <c r="PC132" s="116"/>
      <c r="PD132" s="116"/>
      <c r="PE132" s="116"/>
      <c r="PF132" s="116"/>
      <c r="PG132" s="116"/>
      <c r="PH132" s="116"/>
      <c r="PI132" s="116"/>
      <c r="PJ132" s="116"/>
      <c r="PK132" s="116"/>
      <c r="PL132" s="116"/>
      <c r="PM132" s="116"/>
      <c r="PN132" s="116"/>
      <c r="PO132" s="116"/>
      <c r="PP132" s="116"/>
      <c r="PQ132" s="116"/>
      <c r="PR132" s="116"/>
      <c r="PS132" s="116"/>
      <c r="PT132" s="116"/>
      <c r="PU132" s="116"/>
      <c r="PV132" s="116"/>
      <c r="PW132" s="116"/>
      <c r="PX132" s="116"/>
      <c r="PY132" s="116"/>
      <c r="PZ132" s="116"/>
      <c r="QA132" s="116"/>
      <c r="QB132" s="116"/>
      <c r="QC132" s="116"/>
      <c r="QD132" s="116"/>
      <c r="QE132" s="116"/>
      <c r="QF132" s="116"/>
      <c r="QG132" s="116"/>
      <c r="QH132" s="116"/>
      <c r="QI132" s="116"/>
      <c r="QJ132" s="116"/>
      <c r="QK132" s="116"/>
      <c r="QL132" s="116"/>
      <c r="QM132" s="116"/>
      <c r="QN132" s="116"/>
      <c r="QO132" s="116"/>
      <c r="QP132" s="116"/>
      <c r="QQ132" s="116"/>
      <c r="QR132" s="116"/>
      <c r="QS132" s="116"/>
      <c r="QT132" s="116"/>
      <c r="QU132" s="116"/>
      <c r="QV132" s="116"/>
      <c r="QW132" s="116"/>
      <c r="QX132" s="116"/>
      <c r="QY132" s="116"/>
      <c r="QZ132" s="116"/>
      <c r="RA132" s="116"/>
      <c r="RB132" s="116"/>
      <c r="RC132" s="116"/>
      <c r="RD132" s="116"/>
      <c r="RE132" s="116"/>
      <c r="RF132" s="116"/>
      <c r="RG132" s="116"/>
      <c r="RH132" s="116"/>
      <c r="RI132" s="116"/>
      <c r="RJ132" s="116"/>
      <c r="RK132" s="116"/>
      <c r="RL132" s="116"/>
      <c r="RM132" s="116"/>
      <c r="RN132" s="116"/>
      <c r="RO132" s="116"/>
      <c r="RP132" s="116"/>
      <c r="RQ132" s="116"/>
      <c r="RR132" s="116"/>
      <c r="RS132" s="116"/>
      <c r="RT132" s="116"/>
      <c r="RU132" s="116"/>
      <c r="RV132" s="116"/>
      <c r="RW132" s="116"/>
      <c r="RX132" s="116"/>
      <c r="RY132" s="116"/>
      <c r="RZ132" s="116"/>
      <c r="SA132" s="116"/>
      <c r="SB132" s="116"/>
      <c r="SC132" s="116"/>
      <c r="SD132" s="116"/>
      <c r="SE132" s="116"/>
      <c r="SF132" s="116"/>
      <c r="SG132" s="116"/>
      <c r="SH132" s="116"/>
      <c r="SI132" s="116"/>
      <c r="SJ132" s="116"/>
      <c r="SK132" s="116"/>
      <c r="SL132" s="116"/>
      <c r="SM132" s="116"/>
      <c r="SN132" s="116"/>
      <c r="SO132" s="116"/>
      <c r="SP132" s="116"/>
      <c r="SQ132" s="116"/>
      <c r="SR132" s="116"/>
      <c r="SS132" s="116"/>
      <c r="ST132" s="116"/>
      <c r="SU132" s="116"/>
      <c r="SV132" s="116"/>
      <c r="SW132" s="116"/>
      <c r="SX132" s="116"/>
      <c r="SY132" s="116"/>
      <c r="SZ132" s="116"/>
      <c r="TA132" s="116"/>
      <c r="TB132" s="116"/>
      <c r="TC132" s="116"/>
      <c r="TD132" s="116"/>
      <c r="TE132" s="116"/>
      <c r="TF132" s="116"/>
      <c r="TG132" s="116"/>
      <c r="TH132" s="116"/>
      <c r="TI132" s="116"/>
      <c r="TJ132" s="116"/>
      <c r="TK132" s="116"/>
      <c r="TL132" s="116"/>
      <c r="TM132" s="116"/>
      <c r="TN132" s="116"/>
      <c r="TO132" s="116"/>
      <c r="TP132" s="116"/>
      <c r="TQ132" s="116"/>
      <c r="TR132" s="116"/>
      <c r="TS132" s="116"/>
      <c r="TT132" s="116"/>
      <c r="TU132" s="116"/>
      <c r="TV132" s="116"/>
      <c r="TW132" s="116"/>
      <c r="TX132" s="116"/>
      <c r="TY132" s="116"/>
      <c r="TZ132" s="116"/>
      <c r="UA132" s="116"/>
      <c r="UB132" s="116"/>
      <c r="UC132" s="116"/>
      <c r="UD132" s="116"/>
      <c r="UE132" s="116"/>
      <c r="UF132" s="116"/>
      <c r="UG132" s="116"/>
      <c r="UH132" s="116"/>
      <c r="UI132" s="116"/>
      <c r="UJ132" s="116"/>
      <c r="UK132" s="116"/>
      <c r="UL132" s="116"/>
      <c r="UM132" s="116"/>
      <c r="UN132" s="116"/>
      <c r="UO132" s="116"/>
      <c r="UP132" s="116"/>
      <c r="UQ132" s="116"/>
      <c r="UR132" s="116"/>
      <c r="US132" s="116"/>
      <c r="UT132" s="116"/>
      <c r="UU132" s="116"/>
      <c r="UV132" s="116"/>
      <c r="UW132" s="116"/>
      <c r="UX132" s="116"/>
      <c r="UY132" s="116"/>
      <c r="UZ132" s="116"/>
      <c r="VA132" s="116"/>
      <c r="VB132" s="116"/>
      <c r="VC132" s="116"/>
      <c r="VD132" s="116"/>
      <c r="VE132" s="116"/>
      <c r="VF132" s="116"/>
      <c r="VG132" s="116"/>
      <c r="VH132" s="116"/>
      <c r="VI132" s="116"/>
      <c r="VJ132" s="116"/>
      <c r="VK132" s="116"/>
      <c r="VL132" s="116"/>
      <c r="VM132" s="116"/>
      <c r="VN132" s="116"/>
      <c r="VO132" s="116"/>
      <c r="VP132" s="116"/>
      <c r="VQ132" s="116"/>
      <c r="VR132" s="116"/>
      <c r="VS132" s="116"/>
      <c r="VT132" s="116"/>
      <c r="VU132" s="116"/>
      <c r="VV132" s="116"/>
      <c r="VW132" s="116"/>
      <c r="VX132" s="116"/>
      <c r="VY132" s="116"/>
      <c r="VZ132" s="116"/>
      <c r="WA132" s="116"/>
      <c r="WB132" s="116"/>
      <c r="WC132" s="116"/>
      <c r="WD132" s="116"/>
      <c r="WE132" s="116"/>
      <c r="WF132" s="116"/>
      <c r="WG132" s="116"/>
      <c r="WH132" s="116"/>
      <c r="WI132" s="116"/>
      <c r="WJ132" s="116"/>
      <c r="WK132" s="116"/>
      <c r="WL132" s="116"/>
      <c r="WM132" s="116"/>
      <c r="WN132" s="116"/>
      <c r="WO132" s="116"/>
      <c r="WP132" s="116"/>
      <c r="WQ132" s="116"/>
      <c r="WR132" s="116"/>
      <c r="WS132" s="116"/>
      <c r="WT132" s="116"/>
      <c r="WU132" s="116"/>
      <c r="WV132" s="116"/>
      <c r="WW132" s="116"/>
      <c r="WX132" s="116"/>
      <c r="WY132" s="116"/>
      <c r="WZ132" s="116"/>
      <c r="XA132" s="116"/>
      <c r="XB132" s="116"/>
      <c r="XC132" s="116"/>
      <c r="XD132" s="116"/>
      <c r="XE132" s="116"/>
      <c r="XF132" s="116"/>
      <c r="XG132" s="116"/>
      <c r="XH132" s="116"/>
      <c r="XI132" s="116"/>
      <c r="XJ132" s="116"/>
      <c r="XK132" s="116"/>
      <c r="XL132" s="116"/>
      <c r="XM132" s="116"/>
      <c r="XN132" s="116"/>
      <c r="XO132" s="116"/>
      <c r="XP132" s="116"/>
      <c r="XQ132" s="116"/>
      <c r="XR132" s="116"/>
      <c r="XS132" s="116"/>
      <c r="XT132" s="116"/>
      <c r="XU132" s="116"/>
      <c r="XV132" s="116"/>
      <c r="XW132" s="116"/>
      <c r="XX132" s="116"/>
      <c r="XY132" s="116"/>
      <c r="XZ132" s="116"/>
      <c r="YA132" s="116"/>
      <c r="YB132" s="116"/>
      <c r="YC132" s="116"/>
      <c r="YD132" s="116"/>
      <c r="YE132" s="116"/>
      <c r="YF132" s="116"/>
      <c r="YG132" s="116"/>
      <c r="YH132" s="116"/>
      <c r="YI132" s="116"/>
      <c r="YJ132" s="116"/>
      <c r="YK132" s="116"/>
      <c r="YL132" s="116"/>
      <c r="YM132" s="116"/>
      <c r="YN132" s="116"/>
      <c r="YO132" s="116"/>
      <c r="YP132" s="116"/>
      <c r="YQ132" s="116"/>
      <c r="YR132" s="116"/>
      <c r="YS132" s="116"/>
      <c r="YT132" s="116"/>
      <c r="YU132" s="116"/>
      <c r="YV132" s="116"/>
      <c r="YW132" s="116"/>
      <c r="YX132" s="116"/>
      <c r="YY132" s="116"/>
      <c r="YZ132" s="116"/>
      <c r="ZA132" s="116"/>
      <c r="ZB132" s="116"/>
      <c r="ZC132" s="116"/>
      <c r="ZD132" s="116"/>
      <c r="ZE132" s="116"/>
      <c r="ZF132" s="116"/>
      <c r="ZG132" s="116"/>
      <c r="ZH132" s="116"/>
      <c r="ZI132" s="116"/>
      <c r="ZJ132" s="116"/>
      <c r="ZK132" s="116"/>
      <c r="ZL132" s="116"/>
      <c r="ZM132" s="116"/>
      <c r="ZN132" s="116"/>
      <c r="ZO132" s="116"/>
      <c r="ZP132" s="116"/>
      <c r="ZQ132" s="116"/>
      <c r="ZR132" s="116"/>
      <c r="ZS132" s="116"/>
      <c r="ZT132" s="116"/>
      <c r="ZU132" s="116"/>
      <c r="ZV132" s="116"/>
      <c r="ZW132" s="116"/>
      <c r="ZX132" s="116"/>
      <c r="ZY132" s="116"/>
      <c r="ZZ132" s="116"/>
      <c r="AAA132" s="116"/>
      <c r="AAB132" s="116"/>
      <c r="AAC132" s="116"/>
      <c r="AAD132" s="116"/>
      <c r="AAE132" s="116"/>
      <c r="AAF132" s="116"/>
      <c r="AAG132" s="116"/>
      <c r="AAH132" s="116"/>
      <c r="AAI132" s="116"/>
      <c r="AAJ132" s="116"/>
      <c r="AAK132" s="116"/>
      <c r="AAL132" s="116"/>
      <c r="AAM132" s="116"/>
      <c r="AAN132" s="116"/>
      <c r="AAO132" s="116"/>
      <c r="AAP132" s="116"/>
      <c r="AAQ132" s="116"/>
      <c r="AAR132" s="116"/>
      <c r="AAS132" s="116"/>
      <c r="AAT132" s="116"/>
      <c r="AAU132" s="116"/>
      <c r="AAV132" s="116"/>
      <c r="AAW132" s="116"/>
      <c r="AAX132" s="116"/>
      <c r="AAY132" s="116"/>
      <c r="AAZ132" s="116"/>
      <c r="ABA132" s="116"/>
      <c r="ABB132" s="116"/>
      <c r="ABC132" s="116"/>
      <c r="ABD132" s="116"/>
      <c r="ABE132" s="116"/>
      <c r="ABF132" s="116"/>
      <c r="ABG132" s="116"/>
      <c r="ABH132" s="116"/>
      <c r="ABI132" s="116"/>
      <c r="ABJ132" s="116"/>
      <c r="ABK132" s="116"/>
      <c r="ABL132" s="116"/>
      <c r="ABM132" s="116"/>
      <c r="ABN132" s="116"/>
      <c r="ABO132" s="116"/>
      <c r="ABP132" s="116"/>
      <c r="ABQ132" s="116"/>
      <c r="ABR132" s="116"/>
      <c r="ABS132" s="116"/>
      <c r="ABT132" s="116"/>
      <c r="ABU132" s="116"/>
      <c r="ABV132" s="116"/>
      <c r="ABW132" s="116"/>
      <c r="ABX132" s="116"/>
      <c r="ABY132" s="116"/>
      <c r="ABZ132" s="116"/>
      <c r="ACA132" s="116"/>
      <c r="ACB132" s="116"/>
      <c r="ACC132" s="116"/>
      <c r="ACD132" s="116"/>
      <c r="ACE132" s="116"/>
      <c r="ACF132" s="116"/>
      <c r="ACG132" s="116"/>
      <c r="ACH132" s="116"/>
      <c r="ACI132" s="116"/>
      <c r="ACJ132" s="116"/>
      <c r="ACK132" s="116"/>
      <c r="ACL132" s="116"/>
      <c r="ACM132" s="116"/>
      <c r="ACN132" s="116"/>
      <c r="ACO132" s="116"/>
      <c r="ACP132" s="116"/>
      <c r="ACQ132" s="116"/>
      <c r="ACR132" s="116"/>
      <c r="ACS132" s="116"/>
      <c r="ACT132" s="116"/>
      <c r="ACU132" s="116"/>
      <c r="ACV132" s="116"/>
      <c r="ACW132" s="116"/>
      <c r="ACX132" s="116"/>
      <c r="ACY132" s="116"/>
      <c r="ACZ132" s="116"/>
      <c r="ADA132" s="116"/>
      <c r="ADB132" s="116"/>
      <c r="ADC132" s="116"/>
      <c r="ADD132" s="116"/>
      <c r="ADE132" s="116"/>
      <c r="ADF132" s="116"/>
      <c r="ADG132" s="116"/>
      <c r="ADH132" s="116"/>
      <c r="ADI132" s="116"/>
      <c r="ADJ132" s="116"/>
      <c r="ADK132" s="116"/>
      <c r="ADL132" s="116"/>
      <c r="ADM132" s="116"/>
      <c r="ADN132" s="116"/>
      <c r="ADO132" s="116"/>
      <c r="ADP132" s="116"/>
      <c r="ADQ132" s="116"/>
      <c r="ADR132" s="116"/>
      <c r="ADS132" s="116"/>
      <c r="ADT132" s="116"/>
      <c r="ADU132" s="116"/>
      <c r="ADV132" s="116"/>
      <c r="ADW132" s="116"/>
      <c r="ADX132" s="116"/>
      <c r="ADY132" s="116"/>
      <c r="ADZ132" s="116"/>
      <c r="AEA132" s="116"/>
      <c r="AEB132" s="116"/>
      <c r="AEC132" s="116"/>
      <c r="AED132" s="116"/>
      <c r="AEE132" s="116"/>
      <c r="AEF132" s="116"/>
      <c r="AEG132" s="116"/>
      <c r="AEH132" s="116"/>
      <c r="AEI132" s="116"/>
      <c r="AEJ132" s="116"/>
      <c r="AEK132" s="116"/>
      <c r="AEL132" s="116"/>
      <c r="AEM132" s="116"/>
      <c r="AEN132" s="116"/>
      <c r="AEO132" s="116"/>
      <c r="AEP132" s="116"/>
      <c r="AEQ132" s="116"/>
      <c r="AER132" s="116"/>
      <c r="AES132" s="116"/>
      <c r="AET132" s="116"/>
      <c r="AEU132" s="116"/>
      <c r="AEV132" s="116"/>
      <c r="AEW132" s="116"/>
      <c r="AEX132" s="116"/>
      <c r="AEY132" s="116"/>
      <c r="AEZ132" s="116"/>
      <c r="AFA132" s="116"/>
      <c r="AFB132" s="116"/>
      <c r="AFC132" s="116"/>
      <c r="AFD132" s="116"/>
      <c r="AFE132" s="116"/>
      <c r="AFF132" s="116"/>
      <c r="AFG132" s="116"/>
      <c r="AFH132" s="116"/>
      <c r="AFI132" s="116"/>
      <c r="AFJ132" s="116"/>
      <c r="AFK132" s="116"/>
      <c r="AFL132" s="116"/>
      <c r="AFM132" s="116"/>
      <c r="AFN132" s="116"/>
      <c r="AFO132" s="116"/>
      <c r="AFP132" s="116"/>
      <c r="AFQ132" s="116"/>
      <c r="AFR132" s="116"/>
      <c r="AFS132" s="116"/>
      <c r="AFT132" s="116"/>
      <c r="AFU132" s="116"/>
      <c r="AFV132" s="116"/>
      <c r="AFW132" s="116"/>
      <c r="AFX132" s="116"/>
      <c r="AFY132" s="116"/>
      <c r="AFZ132" s="116"/>
      <c r="AGA132" s="116"/>
      <c r="AGB132" s="116"/>
      <c r="AGC132" s="116"/>
      <c r="AGD132" s="116"/>
      <c r="AGE132" s="116"/>
      <c r="AGF132" s="116"/>
      <c r="AGG132" s="116"/>
      <c r="AGH132" s="116"/>
      <c r="AGI132" s="116"/>
      <c r="AGJ132" s="116"/>
      <c r="AGK132" s="116"/>
      <c r="AGL132" s="116"/>
      <c r="AGM132" s="116"/>
      <c r="AGN132" s="116"/>
      <c r="AGO132" s="116"/>
      <c r="AGP132" s="116"/>
      <c r="AGQ132" s="116"/>
      <c r="AGR132" s="116"/>
      <c r="AGS132" s="116"/>
      <c r="AGT132" s="116"/>
      <c r="AGU132" s="116"/>
      <c r="AGV132" s="116"/>
      <c r="AGW132" s="116"/>
      <c r="AGX132" s="116"/>
      <c r="AGY132" s="116"/>
      <c r="AGZ132" s="116"/>
      <c r="AHA132" s="116"/>
      <c r="AHB132" s="116"/>
      <c r="AHC132" s="116"/>
      <c r="AHD132" s="116"/>
      <c r="AHE132" s="116"/>
      <c r="AHF132" s="116"/>
      <c r="AHG132" s="116"/>
      <c r="AHH132" s="116"/>
      <c r="AHI132" s="116"/>
      <c r="AHJ132" s="116"/>
      <c r="AHK132" s="116"/>
      <c r="AHL132" s="116"/>
      <c r="AHM132" s="116"/>
      <c r="AHN132" s="116"/>
      <c r="AHO132" s="116"/>
      <c r="AHP132" s="116"/>
      <c r="AHQ132" s="116"/>
      <c r="AHR132" s="116"/>
      <c r="AHS132" s="116"/>
      <c r="AHT132" s="116"/>
      <c r="AHU132" s="116"/>
      <c r="AHV132" s="116"/>
      <c r="AHW132" s="116"/>
      <c r="AHX132" s="116"/>
      <c r="AHY132" s="116"/>
      <c r="AHZ132" s="116"/>
      <c r="AIA132" s="116"/>
      <c r="AIB132" s="116"/>
      <c r="AIC132" s="116"/>
      <c r="AID132" s="116"/>
      <c r="AIE132" s="116"/>
      <c r="AIF132" s="116"/>
      <c r="AIG132" s="116"/>
      <c r="AIH132" s="116"/>
      <c r="AII132" s="116"/>
      <c r="AIJ132" s="116"/>
      <c r="AIK132" s="116"/>
      <c r="AIL132" s="116"/>
      <c r="AIM132" s="116"/>
      <c r="AIN132" s="116"/>
      <c r="AIO132" s="116"/>
      <c r="AIP132" s="116"/>
      <c r="AIQ132" s="116"/>
      <c r="AIR132" s="116"/>
      <c r="AIS132" s="116"/>
      <c r="AIT132" s="116"/>
      <c r="AIU132" s="116"/>
      <c r="AIV132" s="116"/>
      <c r="AIW132" s="116"/>
      <c r="AIX132" s="116"/>
      <c r="AIY132" s="116"/>
      <c r="AIZ132" s="116"/>
      <c r="AJA132" s="116"/>
      <c r="AJB132" s="116"/>
      <c r="AJC132" s="116"/>
      <c r="AJD132" s="116"/>
      <c r="AJE132" s="116"/>
      <c r="AJF132" s="116"/>
      <c r="AJG132" s="116"/>
      <c r="AJH132" s="116"/>
      <c r="AJI132" s="116"/>
      <c r="AJJ132" s="116"/>
      <c r="AJK132" s="116"/>
      <c r="AJL132" s="116"/>
      <c r="AJM132" s="116"/>
      <c r="AJN132" s="116"/>
      <c r="AJO132" s="116"/>
      <c r="AJP132" s="116"/>
      <c r="AJQ132" s="116"/>
      <c r="AJR132" s="116"/>
      <c r="AJS132" s="116"/>
      <c r="AJT132" s="116"/>
      <c r="AJU132" s="116"/>
      <c r="AJV132" s="116"/>
      <c r="AJW132" s="116"/>
      <c r="AJX132" s="116"/>
      <c r="AJY132" s="116"/>
      <c r="AJZ132" s="116"/>
      <c r="AKA132" s="116"/>
      <c r="AKB132" s="116"/>
      <c r="AKC132" s="116"/>
      <c r="AKD132" s="116"/>
      <c r="AKE132" s="116"/>
      <c r="AKF132" s="116"/>
      <c r="AKG132" s="116"/>
      <c r="AKH132" s="116"/>
      <c r="AKI132" s="116"/>
      <c r="AKJ132" s="116"/>
      <c r="AKK132" s="116"/>
      <c r="AKL132" s="116"/>
      <c r="AKM132" s="116"/>
      <c r="AKN132" s="116"/>
      <c r="AKO132" s="116"/>
      <c r="AKP132" s="116"/>
      <c r="AKQ132" s="116"/>
      <c r="AKR132" s="116"/>
      <c r="AKS132" s="116"/>
      <c r="AKT132" s="116"/>
      <c r="AKU132" s="116"/>
      <c r="AKV132" s="116"/>
      <c r="AKW132" s="116"/>
      <c r="AKX132" s="116"/>
      <c r="AKY132" s="116"/>
      <c r="AKZ132" s="116"/>
      <c r="ALA132" s="116"/>
      <c r="ALB132" s="116"/>
      <c r="ALC132" s="116"/>
      <c r="ALD132" s="116"/>
      <c r="ALE132" s="116"/>
      <c r="ALF132" s="116"/>
      <c r="ALG132" s="116"/>
      <c r="ALH132" s="116"/>
      <c r="ALI132" s="116"/>
      <c r="ALJ132" s="116"/>
      <c r="ALK132" s="116"/>
      <c r="ALL132" s="116"/>
      <c r="ALM132" s="116"/>
      <c r="ALN132" s="116"/>
      <c r="ALO132" s="116"/>
      <c r="ALP132" s="116"/>
      <c r="ALQ132" s="116"/>
      <c r="ALR132" s="116"/>
      <c r="ALS132" s="116"/>
      <c r="ALT132" s="116"/>
      <c r="ALU132" s="116"/>
      <c r="ALV132" s="116"/>
      <c r="ALW132" s="116"/>
      <c r="ALX132" s="116"/>
      <c r="ALY132" s="116"/>
      <c r="ALZ132" s="116"/>
      <c r="AMA132" s="116"/>
      <c r="AMB132" s="116"/>
      <c r="AMC132" s="116"/>
      <c r="AMD132" s="116"/>
      <c r="AME132" s="116"/>
      <c r="AMF132" s="116"/>
      <c r="AMG132" s="116"/>
      <c r="AMH132" s="116"/>
      <c r="AMI132" s="116"/>
      <c r="AMJ132" s="116"/>
      <c r="AMK132" s="116"/>
      <c r="AML132" s="116"/>
      <c r="AMM132" s="116"/>
      <c r="AMN132" s="116"/>
      <c r="AMO132" s="116"/>
      <c r="AMP132" s="116"/>
      <c r="AMQ132" s="116"/>
      <c r="AMR132" s="116"/>
      <c r="AMS132" s="116"/>
      <c r="AMT132" s="116"/>
      <c r="AMU132" s="116"/>
      <c r="AMV132" s="116"/>
      <c r="AMW132" s="116"/>
      <c r="AMX132" s="116"/>
      <c r="AMY132" s="116"/>
      <c r="AMZ132" s="116"/>
      <c r="ANA132" s="116"/>
      <c r="ANB132" s="116"/>
      <c r="ANC132" s="116"/>
      <c r="AND132" s="116"/>
      <c r="ANE132" s="116"/>
      <c r="ANF132" s="116"/>
      <c r="ANG132" s="116"/>
      <c r="ANH132" s="116"/>
      <c r="ANI132" s="116"/>
      <c r="ANJ132" s="116"/>
      <c r="ANK132" s="116"/>
      <c r="ANL132" s="116"/>
      <c r="ANM132" s="116"/>
      <c r="ANN132" s="116"/>
      <c r="ANO132" s="116"/>
      <c r="ANP132" s="116"/>
      <c r="ANQ132" s="116"/>
      <c r="ANR132" s="116"/>
      <c r="ANS132" s="116"/>
      <c r="ANT132" s="116"/>
      <c r="ANU132" s="116"/>
      <c r="ANV132" s="116"/>
      <c r="ANW132" s="116"/>
      <c r="ANX132" s="116"/>
      <c r="ANY132" s="116"/>
      <c r="ANZ132" s="116"/>
      <c r="AOA132" s="116"/>
      <c r="AOB132" s="116"/>
      <c r="AOC132" s="116"/>
      <c r="AOD132" s="116"/>
      <c r="AOE132" s="116"/>
      <c r="AOF132" s="116"/>
      <c r="AOG132" s="116"/>
      <c r="AOH132" s="116"/>
      <c r="AOI132" s="116"/>
      <c r="AOJ132" s="116"/>
      <c r="AOK132" s="116"/>
      <c r="AOL132" s="116"/>
      <c r="AOM132" s="116"/>
      <c r="AON132" s="116"/>
      <c r="AOO132" s="116"/>
      <c r="AOP132" s="116"/>
      <c r="AOQ132" s="116"/>
      <c r="AOR132" s="116"/>
      <c r="AOS132" s="116"/>
      <c r="AOT132" s="116"/>
      <c r="AOU132" s="116"/>
      <c r="AOV132" s="116"/>
      <c r="AOW132" s="116"/>
      <c r="AOX132" s="116"/>
      <c r="AOY132" s="116"/>
      <c r="AOZ132" s="116"/>
      <c r="APA132" s="116"/>
      <c r="APB132" s="116"/>
      <c r="APC132" s="116"/>
      <c r="APD132" s="116"/>
      <c r="APE132" s="116"/>
      <c r="APF132" s="116"/>
      <c r="APG132" s="116"/>
      <c r="APH132" s="116"/>
      <c r="API132" s="116"/>
      <c r="APJ132" s="116"/>
      <c r="APK132" s="116"/>
      <c r="APL132" s="116"/>
      <c r="APM132" s="116"/>
      <c r="APN132" s="116"/>
      <c r="APO132" s="116"/>
      <c r="APP132" s="116"/>
      <c r="APQ132" s="116"/>
      <c r="APR132" s="116"/>
      <c r="APS132" s="116"/>
      <c r="APT132" s="116"/>
      <c r="APU132" s="116"/>
      <c r="APV132" s="116"/>
      <c r="APW132" s="116"/>
      <c r="APX132" s="116"/>
      <c r="APY132" s="116"/>
      <c r="APZ132" s="116"/>
      <c r="AQA132" s="116"/>
      <c r="AQB132" s="116"/>
      <c r="AQC132" s="116"/>
      <c r="AQD132" s="116"/>
      <c r="AQE132" s="116"/>
      <c r="AQF132" s="116"/>
      <c r="AQG132" s="116"/>
      <c r="AQH132" s="116"/>
      <c r="AQI132" s="116"/>
      <c r="AQJ132" s="116"/>
      <c r="AQK132" s="116"/>
      <c r="AQL132" s="116"/>
      <c r="AQM132" s="116"/>
      <c r="AQN132" s="116"/>
      <c r="AQO132" s="116"/>
      <c r="AQP132" s="116"/>
      <c r="AQQ132" s="116"/>
      <c r="AQR132" s="116"/>
      <c r="AQS132" s="116"/>
      <c r="AQT132" s="116"/>
      <c r="AQU132" s="116"/>
      <c r="AQV132" s="116"/>
      <c r="AQW132" s="116"/>
      <c r="AQX132" s="116"/>
      <c r="AQY132" s="116"/>
      <c r="AQZ132" s="116"/>
      <c r="ARA132" s="116"/>
      <c r="ARB132" s="116"/>
      <c r="ARC132" s="116"/>
      <c r="ARD132" s="116"/>
      <c r="ARE132" s="116"/>
      <c r="ARF132" s="116"/>
      <c r="ARG132" s="116"/>
      <c r="ARH132" s="116"/>
      <c r="ARI132" s="116"/>
      <c r="ARJ132" s="116"/>
      <c r="ARK132" s="116"/>
      <c r="ARL132" s="116"/>
      <c r="ARM132" s="116"/>
      <c r="ARN132" s="116"/>
      <c r="ARO132" s="116"/>
      <c r="ARP132" s="116"/>
      <c r="ARQ132" s="116"/>
      <c r="ARR132" s="116"/>
      <c r="ARS132" s="116"/>
      <c r="ART132" s="116"/>
      <c r="ARU132" s="116"/>
      <c r="ARV132" s="116"/>
      <c r="ARW132" s="116"/>
      <c r="ARX132" s="116"/>
      <c r="ARY132" s="116"/>
      <c r="ARZ132" s="116"/>
      <c r="ASA132" s="116"/>
      <c r="ASB132" s="116"/>
      <c r="ASC132" s="116"/>
      <c r="ASD132" s="116"/>
      <c r="ASE132" s="116"/>
      <c r="ASF132" s="116"/>
      <c r="ASG132" s="116"/>
      <c r="ASH132" s="116"/>
      <c r="ASI132" s="116"/>
      <c r="ASJ132" s="116"/>
      <c r="ASK132" s="116"/>
      <c r="ASL132" s="116"/>
      <c r="ASM132" s="116"/>
      <c r="ASN132" s="116"/>
      <c r="ASO132" s="116"/>
      <c r="ASP132" s="116"/>
      <c r="ASQ132" s="116"/>
      <c r="ASR132" s="116"/>
      <c r="ASS132" s="116"/>
      <c r="AST132" s="116"/>
      <c r="ASU132" s="116"/>
      <c r="ASV132" s="116"/>
      <c r="ASW132" s="116"/>
      <c r="ASX132" s="116"/>
      <c r="ASY132" s="116"/>
      <c r="ASZ132" s="116"/>
      <c r="ATA132" s="116"/>
      <c r="ATB132" s="116"/>
      <c r="ATC132" s="116"/>
      <c r="ATD132" s="116"/>
      <c r="ATE132" s="116"/>
      <c r="ATF132" s="116"/>
      <c r="ATG132" s="116"/>
      <c r="ATH132" s="116"/>
      <c r="ATI132" s="116"/>
      <c r="ATJ132" s="116"/>
      <c r="ATK132" s="116"/>
      <c r="ATL132" s="116"/>
      <c r="ATM132" s="116"/>
      <c r="ATN132" s="116"/>
      <c r="ATO132" s="116"/>
      <c r="ATP132" s="116"/>
      <c r="ATQ132" s="116"/>
      <c r="ATR132" s="116"/>
      <c r="ATS132" s="116"/>
      <c r="ATT132" s="116"/>
      <c r="ATU132" s="116"/>
      <c r="ATV132" s="116"/>
      <c r="ATW132" s="116"/>
      <c r="ATX132" s="116"/>
      <c r="ATY132" s="116"/>
      <c r="ATZ132" s="116"/>
      <c r="AUA132" s="116"/>
      <c r="AUB132" s="116"/>
      <c r="AUC132" s="116"/>
      <c r="AUD132" s="116"/>
      <c r="AUE132" s="116"/>
      <c r="AUF132" s="116"/>
      <c r="AUG132" s="116"/>
      <c r="AUH132" s="116"/>
      <c r="AUI132" s="116"/>
      <c r="AUJ132" s="116"/>
      <c r="AUK132" s="116"/>
      <c r="AUL132" s="116"/>
      <c r="AUM132" s="116"/>
      <c r="AUN132" s="116"/>
      <c r="AUO132" s="116"/>
      <c r="AUP132" s="116"/>
      <c r="AUQ132" s="116"/>
      <c r="AUR132" s="116"/>
      <c r="AUS132" s="116"/>
      <c r="AUT132" s="116"/>
      <c r="AUU132" s="116"/>
      <c r="AUV132" s="116"/>
      <c r="AUW132" s="116"/>
      <c r="AUX132" s="116"/>
      <c r="AUY132" s="116"/>
      <c r="AUZ132" s="116"/>
      <c r="AVA132" s="116"/>
      <c r="AVB132" s="116"/>
      <c r="AVC132" s="116"/>
      <c r="AVD132" s="116"/>
      <c r="AVE132" s="116"/>
      <c r="AVF132" s="116"/>
      <c r="AVG132" s="116"/>
      <c r="AVH132" s="116"/>
      <c r="AVI132" s="116"/>
      <c r="AVJ132" s="116"/>
      <c r="AVK132" s="116"/>
      <c r="AVL132" s="116"/>
      <c r="AVM132" s="116"/>
      <c r="AVN132" s="116"/>
      <c r="AVO132" s="116"/>
      <c r="AVP132" s="116"/>
      <c r="AVQ132" s="116"/>
      <c r="AVR132" s="116"/>
      <c r="AVS132" s="116"/>
      <c r="AVT132" s="116"/>
      <c r="AVU132" s="116"/>
      <c r="AVV132" s="116"/>
      <c r="AVW132" s="116"/>
      <c r="AVX132" s="116"/>
      <c r="AVY132" s="116"/>
      <c r="AVZ132" s="116"/>
      <c r="AWA132" s="116"/>
      <c r="AWB132" s="116"/>
      <c r="AWC132" s="116"/>
      <c r="AWD132" s="116"/>
      <c r="AWE132" s="116"/>
      <c r="AWF132" s="116"/>
      <c r="AWG132" s="116"/>
      <c r="AWH132" s="116"/>
      <c r="AWI132" s="116"/>
      <c r="AWJ132" s="116"/>
      <c r="AWK132" s="116"/>
      <c r="AWL132" s="116"/>
      <c r="AWM132" s="116"/>
      <c r="AWN132" s="116"/>
      <c r="AWO132" s="116"/>
      <c r="AWP132" s="116"/>
      <c r="AWQ132" s="116"/>
      <c r="AWR132" s="116"/>
      <c r="AWS132" s="116"/>
      <c r="AWT132" s="116"/>
      <c r="AWU132" s="116"/>
      <c r="AWV132" s="116"/>
      <c r="AWW132" s="116"/>
      <c r="AWX132" s="116"/>
      <c r="AWY132" s="116"/>
      <c r="AWZ132" s="116"/>
      <c r="AXA132" s="116"/>
      <c r="AXB132" s="116"/>
      <c r="AXC132" s="116"/>
      <c r="AXD132" s="116"/>
      <c r="AXE132" s="116"/>
      <c r="AXF132" s="116"/>
      <c r="AXG132" s="116"/>
      <c r="AXH132" s="116"/>
      <c r="AXI132" s="116"/>
      <c r="AXJ132" s="116"/>
      <c r="AXK132" s="116"/>
      <c r="AXL132" s="116"/>
      <c r="AXM132" s="116"/>
      <c r="AXN132" s="116"/>
      <c r="AXO132" s="116"/>
      <c r="AXP132" s="116"/>
      <c r="AXQ132" s="116"/>
      <c r="AXR132" s="116"/>
      <c r="AXS132" s="116"/>
      <c r="AXT132" s="116"/>
      <c r="AXU132" s="116"/>
      <c r="AXV132" s="116"/>
      <c r="AXW132" s="116"/>
      <c r="AXX132" s="116"/>
      <c r="AXY132" s="116"/>
      <c r="AXZ132" s="116"/>
      <c r="AYA132" s="116"/>
      <c r="AYB132" s="116"/>
      <c r="AYC132" s="116"/>
      <c r="AYD132" s="116"/>
      <c r="AYE132" s="116"/>
      <c r="AYF132" s="116"/>
      <c r="AYG132" s="116"/>
      <c r="AYH132" s="116"/>
      <c r="AYI132" s="116"/>
      <c r="AYJ132" s="116"/>
      <c r="AYK132" s="116"/>
      <c r="AYL132" s="116"/>
      <c r="AYM132" s="116"/>
      <c r="AYN132" s="116"/>
      <c r="AYO132" s="116"/>
      <c r="AYP132" s="116"/>
      <c r="AYQ132" s="116"/>
      <c r="AYR132" s="116"/>
      <c r="AYS132" s="116"/>
      <c r="AYT132" s="116"/>
      <c r="AYU132" s="116"/>
      <c r="AYV132" s="116"/>
      <c r="AYW132" s="116"/>
      <c r="AYX132" s="116"/>
      <c r="AYY132" s="116"/>
      <c r="AYZ132" s="116"/>
      <c r="AZA132" s="116"/>
      <c r="AZB132" s="116"/>
      <c r="AZC132" s="116"/>
      <c r="AZD132" s="116"/>
      <c r="AZE132" s="116"/>
      <c r="AZF132" s="116"/>
      <c r="AZG132" s="116"/>
      <c r="AZH132" s="116"/>
      <c r="AZI132" s="116"/>
      <c r="AZJ132" s="116"/>
      <c r="AZK132" s="116"/>
      <c r="AZL132" s="116"/>
      <c r="AZM132" s="116"/>
      <c r="AZN132" s="116"/>
      <c r="AZO132" s="116"/>
      <c r="AZP132" s="116"/>
      <c r="AZQ132" s="116"/>
      <c r="AZR132" s="116"/>
      <c r="AZS132" s="116"/>
      <c r="AZT132" s="116"/>
      <c r="AZU132" s="116"/>
      <c r="AZV132" s="116"/>
      <c r="AZW132" s="116"/>
      <c r="AZX132" s="116"/>
      <c r="AZY132" s="116"/>
      <c r="AZZ132" s="116"/>
      <c r="BAA132" s="116"/>
      <c r="BAB132" s="116"/>
      <c r="BAC132" s="116"/>
      <c r="BAD132" s="116"/>
      <c r="BAE132" s="116"/>
      <c r="BAF132" s="116"/>
      <c r="BAG132" s="116"/>
      <c r="BAH132" s="116"/>
      <c r="BAI132" s="116"/>
      <c r="BAJ132" s="116"/>
      <c r="BAK132" s="116"/>
      <c r="BAL132" s="116"/>
      <c r="BAM132" s="116"/>
      <c r="BAN132" s="116"/>
      <c r="BAO132" s="116"/>
      <c r="BAP132" s="116"/>
      <c r="BAQ132" s="116"/>
      <c r="BAR132" s="116"/>
      <c r="BAS132" s="116"/>
      <c r="BAT132" s="116"/>
      <c r="BAU132" s="116"/>
      <c r="BAV132" s="116"/>
      <c r="BAW132" s="116"/>
      <c r="BAX132" s="116"/>
      <c r="BAY132" s="116"/>
      <c r="BAZ132" s="116"/>
      <c r="BBA132" s="116"/>
      <c r="BBB132" s="116"/>
      <c r="BBC132" s="116"/>
      <c r="BBD132" s="116"/>
      <c r="BBE132" s="116"/>
      <c r="BBF132" s="116"/>
      <c r="BBG132" s="116"/>
      <c r="BBH132" s="116"/>
      <c r="BBI132" s="116"/>
      <c r="BBJ132" s="116"/>
      <c r="BBK132" s="116"/>
      <c r="BBL132" s="116"/>
      <c r="BBM132" s="116"/>
      <c r="BBN132" s="116"/>
      <c r="BBO132" s="116"/>
      <c r="BBP132" s="116"/>
      <c r="BBQ132" s="116"/>
      <c r="BBR132" s="116"/>
      <c r="BBS132" s="116"/>
      <c r="BBT132" s="116"/>
      <c r="BBU132" s="116"/>
      <c r="BBV132" s="116"/>
      <c r="BBW132" s="116"/>
      <c r="BBX132" s="116"/>
      <c r="BBY132" s="116"/>
      <c r="BBZ132" s="116"/>
      <c r="BCA132" s="116"/>
      <c r="BCB132" s="116"/>
      <c r="BCC132" s="116"/>
      <c r="BCD132" s="116"/>
      <c r="BCE132" s="116"/>
      <c r="BCF132" s="116"/>
      <c r="BCG132" s="116"/>
      <c r="BCH132" s="116"/>
      <c r="BCI132" s="116"/>
      <c r="BCJ132" s="116"/>
      <c r="BCK132" s="116"/>
      <c r="BCL132" s="116"/>
      <c r="BCM132" s="116"/>
      <c r="BCN132" s="116"/>
      <c r="BCO132" s="116"/>
      <c r="BCP132" s="116"/>
      <c r="BCQ132" s="116"/>
      <c r="BCR132" s="116"/>
      <c r="BCS132" s="116"/>
      <c r="BCT132" s="116"/>
      <c r="BCU132" s="116"/>
      <c r="BCV132" s="116"/>
      <c r="BCW132" s="116"/>
      <c r="BCX132" s="116"/>
      <c r="BCY132" s="116"/>
      <c r="BCZ132" s="116"/>
      <c r="BDA132" s="116"/>
      <c r="BDB132" s="116"/>
      <c r="BDC132" s="116"/>
      <c r="BDD132" s="116"/>
      <c r="BDE132" s="116"/>
      <c r="BDF132" s="116"/>
      <c r="BDG132" s="116"/>
      <c r="BDH132" s="116"/>
      <c r="BDI132" s="116"/>
      <c r="BDJ132" s="116"/>
      <c r="BDK132" s="116"/>
      <c r="BDL132" s="116"/>
      <c r="BDM132" s="116"/>
      <c r="BDN132" s="116"/>
      <c r="BDO132" s="116"/>
      <c r="BDP132" s="116"/>
      <c r="BDQ132" s="116"/>
      <c r="BDR132" s="116"/>
      <c r="BDS132" s="116"/>
      <c r="BDT132" s="116"/>
      <c r="BDU132" s="116"/>
      <c r="BDV132" s="116"/>
      <c r="BDW132" s="116"/>
      <c r="BDX132" s="116"/>
      <c r="BDY132" s="116"/>
      <c r="BDZ132" s="116"/>
      <c r="BEA132" s="116"/>
      <c r="BEB132" s="116"/>
      <c r="BEC132" s="116"/>
      <c r="BED132" s="116"/>
      <c r="BEE132" s="116"/>
      <c r="BEF132" s="116"/>
      <c r="BEG132" s="116"/>
      <c r="BEH132" s="116"/>
      <c r="BEI132" s="116"/>
      <c r="BEJ132" s="116"/>
      <c r="BEK132" s="116"/>
      <c r="BEL132" s="116"/>
      <c r="BEM132" s="116"/>
      <c r="BEN132" s="116"/>
      <c r="BEO132" s="116"/>
      <c r="BEP132" s="116"/>
      <c r="BEQ132" s="116"/>
      <c r="BER132" s="116"/>
      <c r="BES132" s="116"/>
      <c r="BET132" s="116"/>
      <c r="BEU132" s="116"/>
      <c r="BEV132" s="116"/>
      <c r="BEW132" s="116"/>
      <c r="BEX132" s="116"/>
      <c r="BEY132" s="116"/>
      <c r="BEZ132" s="116"/>
      <c r="BFA132" s="116"/>
      <c r="BFB132" s="116"/>
      <c r="BFC132" s="116"/>
      <c r="BFD132" s="116"/>
      <c r="BFE132" s="116"/>
      <c r="BFF132" s="116"/>
      <c r="BFG132" s="116"/>
      <c r="BFH132" s="116"/>
      <c r="BFI132" s="116"/>
      <c r="BFJ132" s="116"/>
      <c r="BFK132" s="116"/>
      <c r="BFL132" s="116"/>
      <c r="BFM132" s="116"/>
      <c r="BFN132" s="116"/>
      <c r="BFO132" s="116"/>
      <c r="BFP132" s="116"/>
      <c r="BFQ132" s="116"/>
      <c r="BFR132" s="116"/>
      <c r="BFS132" s="116"/>
      <c r="BFT132" s="116"/>
      <c r="BFU132" s="116"/>
      <c r="BFV132" s="116"/>
      <c r="BFW132" s="116"/>
      <c r="BFX132" s="116"/>
      <c r="BFY132" s="116"/>
      <c r="BFZ132" s="116"/>
      <c r="BGA132" s="116"/>
      <c r="BGB132" s="116"/>
      <c r="BGC132" s="116"/>
      <c r="BGD132" s="116"/>
      <c r="BGE132" s="116"/>
      <c r="BGF132" s="116"/>
      <c r="BGG132" s="116"/>
      <c r="BGH132" s="116"/>
      <c r="BGI132" s="116"/>
      <c r="BGJ132" s="116"/>
      <c r="BGK132" s="116"/>
      <c r="BGL132" s="116"/>
      <c r="BGM132" s="116"/>
      <c r="BGN132" s="116"/>
      <c r="BGO132" s="116"/>
      <c r="BGP132" s="116"/>
      <c r="BGQ132" s="116"/>
      <c r="BGR132" s="116"/>
      <c r="BGS132" s="116"/>
      <c r="BGT132" s="116"/>
      <c r="BGU132" s="116"/>
      <c r="BGV132" s="116"/>
      <c r="BGW132" s="116"/>
      <c r="BGX132" s="116"/>
      <c r="BGY132" s="116"/>
      <c r="BGZ132" s="116"/>
      <c r="BHA132" s="116"/>
      <c r="BHB132" s="116"/>
      <c r="BHC132" s="116"/>
      <c r="BHD132" s="116"/>
      <c r="BHE132" s="116"/>
      <c r="BHF132" s="116"/>
      <c r="BHG132" s="116"/>
      <c r="BHH132" s="116"/>
      <c r="BHI132" s="116"/>
      <c r="BHJ132" s="116"/>
      <c r="BHK132" s="116"/>
      <c r="BHL132" s="116"/>
      <c r="BHM132" s="116"/>
      <c r="BHN132" s="116"/>
      <c r="BHO132" s="116"/>
      <c r="BHP132" s="116"/>
      <c r="BHQ132" s="116"/>
      <c r="BHR132" s="116"/>
      <c r="BHS132" s="116"/>
      <c r="BHT132" s="116"/>
      <c r="BHU132" s="116"/>
      <c r="BHV132" s="116"/>
      <c r="BHW132" s="116"/>
      <c r="BHX132" s="116"/>
      <c r="BHY132" s="116"/>
      <c r="BHZ132" s="116"/>
      <c r="BIA132" s="116"/>
      <c r="BIB132" s="116"/>
      <c r="BIC132" s="116"/>
      <c r="BID132" s="116"/>
      <c r="BIE132" s="116"/>
      <c r="BIF132" s="116"/>
      <c r="BIG132" s="116"/>
      <c r="BIH132" s="116"/>
      <c r="BII132" s="116"/>
      <c r="BIJ132" s="116"/>
      <c r="BIK132" s="116"/>
      <c r="BIL132" s="116"/>
      <c r="BIM132" s="116"/>
      <c r="BIN132" s="116"/>
      <c r="BIO132" s="116"/>
      <c r="BIP132" s="116"/>
      <c r="BIQ132" s="116"/>
      <c r="BIR132" s="116"/>
      <c r="BIS132" s="116"/>
      <c r="BIT132" s="116"/>
      <c r="BIU132" s="116"/>
      <c r="BIV132" s="116"/>
      <c r="BIW132" s="116"/>
      <c r="BIX132" s="116"/>
      <c r="BIY132" s="116"/>
      <c r="BIZ132" s="116"/>
      <c r="BJA132" s="116"/>
      <c r="BJB132" s="116"/>
      <c r="BJC132" s="116"/>
      <c r="BJD132" s="116"/>
      <c r="BJE132" s="116"/>
      <c r="BJF132" s="116"/>
      <c r="BJG132" s="116"/>
      <c r="BJH132" s="116"/>
      <c r="BJI132" s="116"/>
      <c r="BJJ132" s="116"/>
      <c r="BJK132" s="116"/>
      <c r="BJL132" s="116"/>
      <c r="BJM132" s="116"/>
      <c r="BJN132" s="116"/>
      <c r="BJO132" s="116"/>
      <c r="BJP132" s="116"/>
      <c r="BJQ132" s="116"/>
      <c r="BJR132" s="116"/>
      <c r="BJS132" s="116"/>
      <c r="BJT132" s="116"/>
      <c r="BJU132" s="116"/>
      <c r="BJV132" s="116"/>
      <c r="BJW132" s="116"/>
      <c r="BJX132" s="116"/>
      <c r="BJY132" s="116"/>
      <c r="BJZ132" s="116"/>
      <c r="BKA132" s="116"/>
      <c r="BKB132" s="116"/>
      <c r="BKC132" s="116"/>
      <c r="BKD132" s="116"/>
      <c r="BKE132" s="116"/>
      <c r="BKF132" s="116"/>
      <c r="BKG132" s="116"/>
      <c r="BKH132" s="116"/>
      <c r="BKI132" s="116"/>
      <c r="BKJ132" s="116"/>
      <c r="BKK132" s="116"/>
      <c r="BKL132" s="116"/>
      <c r="BKM132" s="116"/>
      <c r="BKN132" s="116"/>
      <c r="BKO132" s="116"/>
      <c r="BKP132" s="116"/>
      <c r="BKQ132" s="116"/>
      <c r="BKR132" s="116"/>
      <c r="BKS132" s="116"/>
      <c r="BKT132" s="116"/>
      <c r="BKU132" s="116"/>
      <c r="BKV132" s="116"/>
      <c r="BKW132" s="116"/>
      <c r="BKX132" s="116"/>
      <c r="BKY132" s="116"/>
      <c r="BKZ132" s="116"/>
      <c r="BLA132" s="116"/>
      <c r="BLB132" s="116"/>
      <c r="BLC132" s="116"/>
      <c r="BLD132" s="116"/>
      <c r="BLE132" s="116"/>
      <c r="BLF132" s="116"/>
      <c r="BLG132" s="116"/>
      <c r="BLH132" s="116"/>
      <c r="BLI132" s="116"/>
      <c r="BLJ132" s="116"/>
      <c r="BLK132" s="116"/>
      <c r="BLL132" s="116"/>
      <c r="BLM132" s="116"/>
      <c r="BLN132" s="116"/>
      <c r="BLO132" s="116"/>
      <c r="BLP132" s="116"/>
      <c r="BLQ132" s="116"/>
      <c r="BLR132" s="116"/>
      <c r="BLS132" s="116"/>
      <c r="BLT132" s="116"/>
      <c r="BLU132" s="116"/>
      <c r="BLV132" s="116"/>
      <c r="BLW132" s="116"/>
      <c r="BLX132" s="116"/>
      <c r="BLY132" s="116"/>
      <c r="BLZ132" s="116"/>
      <c r="BMA132" s="116"/>
      <c r="BMB132" s="116"/>
      <c r="BMC132" s="116"/>
      <c r="BMD132" s="116"/>
      <c r="BME132" s="116"/>
      <c r="BMF132" s="116"/>
      <c r="BMG132" s="116"/>
      <c r="BMH132" s="116"/>
      <c r="BMI132" s="116"/>
      <c r="BMJ132" s="116"/>
      <c r="BMK132" s="116"/>
      <c r="BML132" s="116"/>
      <c r="BMM132" s="116"/>
      <c r="BMN132" s="116"/>
      <c r="BMO132" s="116"/>
      <c r="BMP132" s="116"/>
      <c r="BMQ132" s="116"/>
      <c r="BMR132" s="116"/>
      <c r="BMS132" s="116"/>
      <c r="BMT132" s="116"/>
      <c r="BMU132" s="116"/>
      <c r="BMV132" s="116"/>
      <c r="BMW132" s="116"/>
      <c r="BMX132" s="116"/>
      <c r="BMY132" s="116"/>
      <c r="BMZ132" s="116"/>
      <c r="BNA132" s="116"/>
      <c r="BNB132" s="116"/>
      <c r="BNC132" s="116"/>
      <c r="BND132" s="116"/>
      <c r="BNE132" s="116"/>
      <c r="BNF132" s="116"/>
      <c r="BNG132" s="116"/>
      <c r="BNH132" s="116"/>
      <c r="BNI132" s="116"/>
      <c r="BNJ132" s="116"/>
      <c r="BNK132" s="116"/>
      <c r="BNL132" s="116"/>
      <c r="BNM132" s="116"/>
      <c r="BNN132" s="116"/>
      <c r="BNO132" s="116"/>
      <c r="BNP132" s="116"/>
      <c r="BNQ132" s="116"/>
      <c r="BNR132" s="116"/>
      <c r="BNS132" s="116"/>
      <c r="BNT132" s="116"/>
      <c r="BNU132" s="116"/>
      <c r="BNV132" s="116"/>
      <c r="BNW132" s="116"/>
      <c r="BNX132" s="116"/>
      <c r="BNY132" s="116"/>
      <c r="BNZ132" s="116"/>
      <c r="BOA132" s="116"/>
      <c r="BOB132" s="116"/>
      <c r="BOC132" s="116"/>
      <c r="BOD132" s="116"/>
      <c r="BOE132" s="116"/>
      <c r="BOF132" s="116"/>
      <c r="BOG132" s="116"/>
      <c r="BOH132" s="116"/>
      <c r="BOI132" s="116"/>
      <c r="BOJ132" s="116"/>
      <c r="BOK132" s="116"/>
      <c r="BOL132" s="116"/>
      <c r="BOM132" s="116"/>
      <c r="BON132" s="116"/>
      <c r="BOO132" s="116"/>
      <c r="BOP132" s="116"/>
      <c r="BOQ132" s="116"/>
      <c r="BOR132" s="116"/>
      <c r="BOS132" s="116"/>
      <c r="BOT132" s="116"/>
      <c r="BOU132" s="116"/>
      <c r="BOV132" s="116"/>
      <c r="BOW132" s="116"/>
      <c r="BOX132" s="116"/>
      <c r="BOY132" s="116"/>
      <c r="BOZ132" s="116"/>
      <c r="BPA132" s="116"/>
      <c r="BPB132" s="116"/>
      <c r="BPC132" s="116"/>
      <c r="BPD132" s="116"/>
      <c r="BPE132" s="116"/>
      <c r="BPF132" s="116"/>
      <c r="BPG132" s="116"/>
      <c r="BPH132" s="116"/>
      <c r="BPI132" s="116"/>
      <c r="BPJ132" s="116"/>
      <c r="BPK132" s="116"/>
      <c r="BPL132" s="116"/>
      <c r="BPM132" s="116"/>
      <c r="BPN132" s="116"/>
      <c r="BPO132" s="116"/>
      <c r="BPP132" s="116"/>
      <c r="BPQ132" s="116"/>
      <c r="BPR132" s="116"/>
      <c r="BPS132" s="116"/>
      <c r="BPT132" s="116"/>
      <c r="BPU132" s="116"/>
      <c r="BPV132" s="116"/>
      <c r="BPW132" s="116"/>
      <c r="BPX132" s="116"/>
      <c r="BPY132" s="116"/>
      <c r="BPZ132" s="116"/>
      <c r="BQA132" s="116"/>
      <c r="BQB132" s="116"/>
      <c r="BQC132" s="116"/>
      <c r="BQD132" s="116"/>
      <c r="BQE132" s="116"/>
      <c r="BQF132" s="116"/>
      <c r="BQG132" s="116"/>
      <c r="BQH132" s="116"/>
      <c r="BQI132" s="116"/>
      <c r="BQJ132" s="116"/>
      <c r="BQK132" s="116"/>
      <c r="BQL132" s="116"/>
      <c r="BQM132" s="116"/>
      <c r="BQN132" s="116"/>
      <c r="BQO132" s="116"/>
      <c r="BQP132" s="116"/>
      <c r="BQQ132" s="116"/>
      <c r="BQR132" s="116"/>
      <c r="BQS132" s="116"/>
      <c r="BQT132" s="116"/>
      <c r="BQU132" s="116"/>
      <c r="BQV132" s="116"/>
      <c r="BQW132" s="116"/>
      <c r="BQX132" s="116"/>
      <c r="BQY132" s="116"/>
      <c r="BQZ132" s="116"/>
      <c r="BRA132" s="116"/>
      <c r="BRB132" s="116"/>
      <c r="BRC132" s="116"/>
      <c r="BRD132" s="116"/>
      <c r="BRE132" s="116"/>
      <c r="BRF132" s="116"/>
      <c r="BRG132" s="116"/>
      <c r="BRH132" s="116"/>
      <c r="BRI132" s="116"/>
      <c r="BRJ132" s="116"/>
      <c r="BRK132" s="116"/>
      <c r="BRL132" s="116"/>
      <c r="BRM132" s="116"/>
      <c r="BRN132" s="116"/>
      <c r="BRO132" s="116"/>
      <c r="BRP132" s="116"/>
      <c r="BRQ132" s="116"/>
      <c r="BRR132" s="116"/>
      <c r="BRS132" s="116"/>
      <c r="BRT132" s="116"/>
      <c r="BRU132" s="116"/>
      <c r="BRV132" s="116"/>
      <c r="BRW132" s="116"/>
      <c r="BRX132" s="116"/>
      <c r="BRY132" s="116"/>
      <c r="BRZ132" s="116"/>
      <c r="BSA132" s="116"/>
      <c r="BSB132" s="116"/>
      <c r="BSC132" s="116"/>
      <c r="BSD132" s="116"/>
      <c r="BSE132" s="116"/>
      <c r="BSF132" s="116"/>
      <c r="BSG132" s="116"/>
      <c r="BSH132" s="116"/>
      <c r="BSI132" s="116"/>
      <c r="BSJ132" s="116"/>
      <c r="BSK132" s="116"/>
      <c r="BSL132" s="116"/>
      <c r="BSM132" s="116"/>
      <c r="BSN132" s="116"/>
      <c r="BSO132" s="116"/>
      <c r="BSP132" s="116"/>
      <c r="BSQ132" s="116"/>
      <c r="BSR132" s="116"/>
      <c r="BSS132" s="116"/>
      <c r="BST132" s="116"/>
      <c r="BSU132" s="116"/>
      <c r="BSV132" s="116"/>
      <c r="BSW132" s="116"/>
      <c r="BSX132" s="116"/>
      <c r="BSY132" s="116"/>
      <c r="BSZ132" s="116"/>
      <c r="BTA132" s="116"/>
      <c r="BTB132" s="116"/>
      <c r="BTC132" s="116"/>
      <c r="BTD132" s="116"/>
      <c r="BTE132" s="116"/>
      <c r="BTF132" s="116"/>
      <c r="BTG132" s="116"/>
      <c r="BTH132" s="116"/>
      <c r="BTI132" s="116"/>
      <c r="BTJ132" s="116"/>
      <c r="BTK132" s="116"/>
      <c r="BTL132" s="116"/>
      <c r="BTM132" s="116"/>
      <c r="BTN132" s="116"/>
      <c r="BTO132" s="116"/>
      <c r="BTP132" s="116"/>
      <c r="BTQ132" s="116"/>
      <c r="BTR132" s="116"/>
      <c r="BTS132" s="116"/>
      <c r="BTT132" s="116"/>
      <c r="BTU132" s="116"/>
      <c r="BTV132" s="116"/>
      <c r="BTW132" s="116"/>
      <c r="BTX132" s="116"/>
      <c r="BTY132" s="116"/>
      <c r="BTZ132" s="116"/>
      <c r="BUA132" s="116"/>
      <c r="BUB132" s="116"/>
      <c r="BUC132" s="116"/>
      <c r="BUD132" s="116"/>
      <c r="BUE132" s="116"/>
      <c r="BUF132" s="116"/>
      <c r="BUG132" s="116"/>
      <c r="BUH132" s="116"/>
      <c r="BUI132" s="116"/>
      <c r="BUJ132" s="116"/>
      <c r="BUK132" s="116"/>
      <c r="BUL132" s="116"/>
      <c r="BUM132" s="116"/>
      <c r="BUN132" s="116"/>
      <c r="BUO132" s="116"/>
      <c r="BUP132" s="116"/>
      <c r="BUQ132" s="116"/>
      <c r="BUR132" s="116"/>
      <c r="BUS132" s="116"/>
      <c r="BUT132" s="116"/>
      <c r="BUU132" s="116"/>
      <c r="BUV132" s="116"/>
      <c r="BUW132" s="116"/>
      <c r="BUX132" s="116"/>
      <c r="BUY132" s="116"/>
      <c r="BUZ132" s="116"/>
      <c r="BVA132" s="116"/>
      <c r="BVB132" s="116"/>
      <c r="BVC132" s="116"/>
      <c r="BVD132" s="116"/>
      <c r="BVE132" s="116"/>
      <c r="BVF132" s="116"/>
      <c r="BVG132" s="116"/>
      <c r="BVH132" s="116"/>
      <c r="BVI132" s="116"/>
      <c r="BVJ132" s="116"/>
      <c r="BVK132" s="116"/>
      <c r="BVL132" s="116"/>
      <c r="BVM132" s="116"/>
      <c r="BVN132" s="116"/>
      <c r="BVO132" s="116"/>
      <c r="BVP132" s="116"/>
      <c r="BVQ132" s="116"/>
      <c r="BVR132" s="116"/>
      <c r="BVS132" s="116"/>
      <c r="BVT132" s="116"/>
      <c r="BVU132" s="116"/>
      <c r="BVV132" s="116"/>
      <c r="BVW132" s="116"/>
      <c r="BVX132" s="116"/>
      <c r="BVY132" s="116"/>
      <c r="BVZ132" s="116"/>
      <c r="BWA132" s="116"/>
      <c r="BWB132" s="116"/>
      <c r="BWC132" s="116"/>
      <c r="BWD132" s="116"/>
      <c r="BWE132" s="116"/>
      <c r="BWF132" s="116"/>
      <c r="BWG132" s="116"/>
      <c r="BWH132" s="116"/>
      <c r="BWI132" s="116"/>
      <c r="BWJ132" s="116"/>
      <c r="BWK132" s="116"/>
      <c r="BWL132" s="116"/>
      <c r="BWM132" s="116"/>
      <c r="BWN132" s="116"/>
      <c r="BWO132" s="116"/>
      <c r="BWP132" s="116"/>
      <c r="BWQ132" s="116"/>
      <c r="BWR132" s="116"/>
      <c r="BWS132" s="116"/>
      <c r="BWT132" s="116"/>
      <c r="BWU132" s="116"/>
      <c r="BWV132" s="116"/>
      <c r="BWW132" s="116"/>
      <c r="BWX132" s="116"/>
      <c r="BWY132" s="116"/>
      <c r="BWZ132" s="116"/>
      <c r="BXA132" s="116"/>
      <c r="BXB132" s="116"/>
      <c r="BXC132" s="116"/>
      <c r="BXD132" s="116"/>
      <c r="BXE132" s="116"/>
      <c r="BXF132" s="116"/>
      <c r="BXG132" s="116"/>
      <c r="BXH132" s="116"/>
      <c r="BXI132" s="116"/>
      <c r="BXJ132" s="116"/>
      <c r="BXK132" s="116"/>
      <c r="BXL132" s="116"/>
      <c r="BXM132" s="116"/>
      <c r="BXN132" s="116"/>
      <c r="BXO132" s="116"/>
      <c r="BXP132" s="116"/>
      <c r="BXQ132" s="116"/>
      <c r="BXR132" s="116"/>
      <c r="BXS132" s="116"/>
      <c r="BXT132" s="116"/>
      <c r="BXU132" s="116"/>
      <c r="BXV132" s="116"/>
      <c r="BXW132" s="116"/>
      <c r="BXX132" s="116"/>
      <c r="BXY132" s="116"/>
      <c r="BXZ132" s="116"/>
      <c r="BYA132" s="116"/>
      <c r="BYB132" s="116"/>
      <c r="BYC132" s="116"/>
      <c r="BYD132" s="116"/>
      <c r="BYE132" s="116"/>
      <c r="BYF132" s="116"/>
      <c r="BYG132" s="116"/>
      <c r="BYH132" s="116"/>
      <c r="BYI132" s="116"/>
      <c r="BYJ132" s="116"/>
      <c r="BYK132" s="116"/>
      <c r="BYL132" s="116"/>
      <c r="BYM132" s="116"/>
      <c r="BYN132" s="116"/>
      <c r="BYO132" s="116"/>
      <c r="BYP132" s="116"/>
      <c r="BYQ132" s="116"/>
      <c r="BYR132" s="116"/>
      <c r="BYS132" s="116"/>
      <c r="BYT132" s="116"/>
      <c r="BYU132" s="116"/>
      <c r="BYV132" s="116"/>
      <c r="BYW132" s="116"/>
      <c r="BYX132" s="116"/>
      <c r="BYY132" s="116"/>
      <c r="BYZ132" s="116"/>
      <c r="BZA132" s="116"/>
      <c r="BZB132" s="116"/>
      <c r="BZC132" s="116"/>
      <c r="BZD132" s="116"/>
      <c r="BZE132" s="116"/>
      <c r="BZF132" s="116"/>
      <c r="BZG132" s="116"/>
      <c r="BZH132" s="116"/>
      <c r="BZI132" s="116"/>
      <c r="BZJ132" s="116"/>
      <c r="BZK132" s="116"/>
      <c r="BZL132" s="116"/>
      <c r="BZM132" s="116"/>
      <c r="BZN132" s="116"/>
      <c r="BZO132" s="116"/>
      <c r="BZP132" s="116"/>
      <c r="BZQ132" s="116"/>
      <c r="BZR132" s="116"/>
      <c r="BZS132" s="116"/>
      <c r="BZT132" s="116"/>
      <c r="BZU132" s="116"/>
      <c r="BZV132" s="116"/>
      <c r="BZW132" s="116"/>
      <c r="BZX132" s="116"/>
      <c r="BZY132" s="116"/>
      <c r="BZZ132" s="116"/>
      <c r="CAA132" s="116"/>
      <c r="CAB132" s="116"/>
      <c r="CAC132" s="116"/>
      <c r="CAD132" s="116"/>
      <c r="CAE132" s="116"/>
      <c r="CAF132" s="116"/>
      <c r="CAG132" s="116"/>
      <c r="CAH132" s="116"/>
      <c r="CAI132" s="116"/>
      <c r="CAJ132" s="116"/>
      <c r="CAK132" s="116"/>
      <c r="CAL132" s="116"/>
      <c r="CAM132" s="116"/>
      <c r="CAN132" s="116"/>
      <c r="CAO132" s="116"/>
      <c r="CAP132" s="116"/>
      <c r="CAQ132" s="116"/>
      <c r="CAR132" s="116"/>
      <c r="CAS132" s="116"/>
      <c r="CAT132" s="116"/>
      <c r="CAU132" s="116"/>
      <c r="CAV132" s="116"/>
      <c r="CAW132" s="116"/>
      <c r="CAX132" s="116"/>
      <c r="CAY132" s="116"/>
      <c r="CAZ132" s="116"/>
      <c r="CBA132" s="116"/>
      <c r="CBB132" s="116"/>
      <c r="CBC132" s="116"/>
      <c r="CBD132" s="116"/>
      <c r="CBE132" s="116"/>
      <c r="CBF132" s="116"/>
      <c r="CBG132" s="116"/>
      <c r="CBH132" s="116"/>
      <c r="CBI132" s="116"/>
      <c r="CBJ132" s="116"/>
      <c r="CBK132" s="116"/>
      <c r="CBL132" s="116"/>
      <c r="CBM132" s="116"/>
      <c r="CBN132" s="116"/>
      <c r="CBO132" s="116"/>
      <c r="CBP132" s="116"/>
      <c r="CBQ132" s="116"/>
      <c r="CBR132" s="116"/>
      <c r="CBS132" s="116"/>
      <c r="CBT132" s="116"/>
      <c r="CBU132" s="116"/>
      <c r="CBV132" s="116"/>
      <c r="CBW132" s="116"/>
      <c r="CBX132" s="116"/>
      <c r="CBY132" s="116"/>
      <c r="CBZ132" s="116"/>
      <c r="CCA132" s="116"/>
      <c r="CCB132" s="116"/>
      <c r="CCC132" s="116"/>
      <c r="CCD132" s="116"/>
      <c r="CCE132" s="116"/>
      <c r="CCF132" s="116"/>
      <c r="CCG132" s="116"/>
      <c r="CCH132" s="116"/>
      <c r="CCI132" s="116"/>
      <c r="CCJ132" s="116"/>
      <c r="CCK132" s="116"/>
      <c r="CCL132" s="116"/>
      <c r="CCM132" s="116"/>
      <c r="CCN132" s="116"/>
      <c r="CCO132" s="116"/>
      <c r="CCP132" s="116"/>
      <c r="CCQ132" s="116"/>
      <c r="CCR132" s="116"/>
      <c r="CCS132" s="116"/>
      <c r="CCT132" s="116"/>
      <c r="CCU132" s="116"/>
      <c r="CCV132" s="116"/>
      <c r="CCW132" s="116"/>
      <c r="CCX132" s="116"/>
      <c r="CCY132" s="116"/>
      <c r="CCZ132" s="116"/>
      <c r="CDA132" s="116"/>
      <c r="CDB132" s="116"/>
      <c r="CDC132" s="116"/>
      <c r="CDD132" s="116"/>
      <c r="CDE132" s="116"/>
      <c r="CDF132" s="116"/>
      <c r="CDG132" s="116"/>
      <c r="CDH132" s="116"/>
      <c r="CDI132" s="116"/>
      <c r="CDJ132" s="116"/>
      <c r="CDK132" s="116"/>
      <c r="CDL132" s="116"/>
      <c r="CDM132" s="116"/>
      <c r="CDN132" s="116"/>
      <c r="CDO132" s="116"/>
      <c r="CDP132" s="116"/>
      <c r="CDQ132" s="116"/>
      <c r="CDR132" s="116"/>
      <c r="CDS132" s="116"/>
      <c r="CDT132" s="116"/>
      <c r="CDU132" s="116"/>
      <c r="CDV132" s="116"/>
      <c r="CDW132" s="116"/>
      <c r="CDX132" s="116"/>
      <c r="CDY132" s="116"/>
      <c r="CDZ132" s="116"/>
      <c r="CEA132" s="116"/>
      <c r="CEB132" s="116"/>
      <c r="CEC132" s="116"/>
      <c r="CED132" s="116"/>
      <c r="CEE132" s="116"/>
      <c r="CEF132" s="116"/>
      <c r="CEG132" s="116"/>
      <c r="CEH132" s="116"/>
      <c r="CEI132" s="116"/>
      <c r="CEJ132" s="116"/>
      <c r="CEK132" s="116"/>
      <c r="CEL132" s="116"/>
      <c r="CEM132" s="116"/>
      <c r="CEN132" s="116"/>
      <c r="CEO132" s="116"/>
      <c r="CEP132" s="116"/>
      <c r="CEQ132" s="116"/>
      <c r="CER132" s="116"/>
      <c r="CES132" s="116"/>
      <c r="CET132" s="116"/>
      <c r="CEU132" s="116"/>
      <c r="CEV132" s="116"/>
      <c r="CEW132" s="116"/>
      <c r="CEX132" s="116"/>
      <c r="CEY132" s="116"/>
      <c r="CEZ132" s="116"/>
      <c r="CFA132" s="116"/>
      <c r="CFB132" s="116"/>
      <c r="CFC132" s="116"/>
      <c r="CFD132" s="116"/>
      <c r="CFE132" s="116"/>
      <c r="CFF132" s="116"/>
      <c r="CFG132" s="116"/>
      <c r="CFH132" s="116"/>
      <c r="CFI132" s="116"/>
      <c r="CFJ132" s="116"/>
      <c r="CFK132" s="116"/>
      <c r="CFL132" s="116"/>
      <c r="CFM132" s="116"/>
      <c r="CFN132" s="116"/>
      <c r="CFO132" s="116"/>
      <c r="CFP132" s="116"/>
      <c r="CFQ132" s="116"/>
      <c r="CFR132" s="116"/>
      <c r="CFS132" s="116"/>
      <c r="CFT132" s="116"/>
      <c r="CFU132" s="116"/>
      <c r="CFV132" s="116"/>
      <c r="CFW132" s="116"/>
      <c r="CFX132" s="116"/>
      <c r="CFY132" s="116"/>
      <c r="CFZ132" s="116"/>
      <c r="CGA132" s="116"/>
      <c r="CGB132" s="116"/>
      <c r="CGC132" s="116"/>
      <c r="CGD132" s="116"/>
      <c r="CGE132" s="116"/>
      <c r="CGF132" s="116"/>
      <c r="CGG132" s="116"/>
      <c r="CGH132" s="116"/>
      <c r="CGI132" s="116"/>
      <c r="CGJ132" s="116"/>
      <c r="CGK132" s="116"/>
      <c r="CGL132" s="116"/>
      <c r="CGM132" s="116"/>
      <c r="CGN132" s="116"/>
      <c r="CGO132" s="116"/>
      <c r="CGP132" s="116"/>
      <c r="CGQ132" s="116"/>
      <c r="CGR132" s="116"/>
      <c r="CGS132" s="116"/>
      <c r="CGT132" s="116"/>
      <c r="CGU132" s="116"/>
      <c r="CGV132" s="116"/>
      <c r="CGW132" s="116"/>
      <c r="CGX132" s="116"/>
      <c r="CGY132" s="116"/>
      <c r="CGZ132" s="116"/>
      <c r="CHA132" s="116"/>
      <c r="CHB132" s="116"/>
      <c r="CHC132" s="116"/>
      <c r="CHD132" s="116"/>
      <c r="CHE132" s="116"/>
      <c r="CHF132" s="116"/>
      <c r="CHG132" s="116"/>
      <c r="CHH132" s="116"/>
      <c r="CHI132" s="116"/>
      <c r="CHJ132" s="116"/>
      <c r="CHK132" s="116"/>
      <c r="CHL132" s="116"/>
      <c r="CHM132" s="116"/>
      <c r="CHN132" s="116"/>
      <c r="CHO132" s="116"/>
      <c r="CHP132" s="116"/>
      <c r="CHQ132" s="116"/>
      <c r="CHR132" s="116"/>
      <c r="CHS132" s="116"/>
      <c r="CHT132" s="116"/>
      <c r="CHU132" s="116"/>
      <c r="CHV132" s="116"/>
      <c r="CHW132" s="116"/>
      <c r="CHX132" s="116"/>
      <c r="CHY132" s="116"/>
      <c r="CHZ132" s="116"/>
      <c r="CIA132" s="116"/>
      <c r="CIB132" s="116"/>
      <c r="CIC132" s="116"/>
      <c r="CID132" s="116"/>
      <c r="CIE132" s="116"/>
      <c r="CIF132" s="116"/>
      <c r="CIG132" s="116"/>
      <c r="CIH132" s="116"/>
      <c r="CII132" s="116"/>
      <c r="CIJ132" s="116"/>
      <c r="CIK132" s="116"/>
      <c r="CIL132" s="116"/>
      <c r="CIM132" s="116"/>
      <c r="CIN132" s="116"/>
      <c r="CIO132" s="116"/>
      <c r="CIP132" s="116"/>
      <c r="CIQ132" s="116"/>
      <c r="CIR132" s="116"/>
      <c r="CIS132" s="116"/>
      <c r="CIT132" s="116"/>
      <c r="CIU132" s="116"/>
      <c r="CIV132" s="116"/>
      <c r="CIW132" s="116"/>
      <c r="CIX132" s="116"/>
      <c r="CIY132" s="116"/>
      <c r="CIZ132" s="116"/>
      <c r="CJA132" s="116"/>
      <c r="CJB132" s="116"/>
      <c r="CJC132" s="116"/>
      <c r="CJD132" s="116"/>
      <c r="CJE132" s="116"/>
      <c r="CJF132" s="116"/>
      <c r="CJG132" s="116"/>
      <c r="CJH132" s="116"/>
      <c r="CJI132" s="116"/>
      <c r="CJJ132" s="116"/>
      <c r="CJK132" s="116"/>
      <c r="CJL132" s="116"/>
      <c r="CJM132" s="116"/>
      <c r="CJN132" s="116"/>
      <c r="CJO132" s="116"/>
      <c r="CJP132" s="116"/>
      <c r="CJQ132" s="116"/>
      <c r="CJR132" s="116"/>
      <c r="CJS132" s="116"/>
      <c r="CJT132" s="116"/>
      <c r="CJU132" s="116"/>
      <c r="CJV132" s="116"/>
      <c r="CJW132" s="116"/>
      <c r="CJX132" s="116"/>
      <c r="CJY132" s="116"/>
      <c r="CJZ132" s="116"/>
      <c r="CKA132" s="116"/>
      <c r="CKB132" s="116"/>
      <c r="CKC132" s="116"/>
      <c r="CKD132" s="116"/>
      <c r="CKE132" s="116"/>
      <c r="CKF132" s="116"/>
      <c r="CKG132" s="116"/>
      <c r="CKH132" s="116"/>
      <c r="CKI132" s="116"/>
      <c r="CKJ132" s="116"/>
      <c r="CKK132" s="116"/>
      <c r="CKL132" s="116"/>
      <c r="CKM132" s="116"/>
      <c r="CKN132" s="116"/>
      <c r="CKO132" s="116"/>
      <c r="CKP132" s="116"/>
      <c r="CKQ132" s="116"/>
      <c r="CKR132" s="116"/>
      <c r="CKS132" s="116"/>
      <c r="CKT132" s="116"/>
      <c r="CKU132" s="116"/>
      <c r="CKV132" s="116"/>
      <c r="CKW132" s="116"/>
      <c r="CKX132" s="116"/>
      <c r="CKY132" s="116"/>
      <c r="CKZ132" s="116"/>
      <c r="CLA132" s="116"/>
      <c r="CLB132" s="116"/>
      <c r="CLC132" s="116"/>
      <c r="CLD132" s="116"/>
      <c r="CLE132" s="116"/>
      <c r="CLF132" s="116"/>
      <c r="CLG132" s="116"/>
      <c r="CLH132" s="116"/>
      <c r="CLI132" s="116"/>
      <c r="CLJ132" s="116"/>
      <c r="CLK132" s="116"/>
      <c r="CLL132" s="116"/>
      <c r="CLM132" s="116"/>
      <c r="CLN132" s="116"/>
      <c r="CLO132" s="116"/>
      <c r="CLP132" s="116"/>
      <c r="CLQ132" s="116"/>
      <c r="CLR132" s="116"/>
      <c r="CLS132" s="116"/>
      <c r="CLT132" s="116"/>
      <c r="CLU132" s="116"/>
      <c r="CLV132" s="116"/>
      <c r="CLW132" s="116"/>
      <c r="CLX132" s="116"/>
      <c r="CLY132" s="116"/>
      <c r="CLZ132" s="116"/>
      <c r="CMA132" s="116"/>
      <c r="CMB132" s="116"/>
      <c r="CMC132" s="116"/>
      <c r="CMD132" s="116"/>
      <c r="CME132" s="116"/>
      <c r="CMF132" s="116"/>
      <c r="CMG132" s="116"/>
      <c r="CMH132" s="116"/>
      <c r="CMI132" s="116"/>
      <c r="CMJ132" s="116"/>
      <c r="CMK132" s="116"/>
      <c r="CML132" s="116"/>
      <c r="CMM132" s="116"/>
      <c r="CMN132" s="116"/>
      <c r="CMO132" s="116"/>
      <c r="CMP132" s="116"/>
      <c r="CMQ132" s="116"/>
      <c r="CMR132" s="116"/>
      <c r="CMS132" s="116"/>
      <c r="CMT132" s="116"/>
      <c r="CMU132" s="116"/>
      <c r="CMV132" s="116"/>
      <c r="CMW132" s="116"/>
      <c r="CMX132" s="116"/>
      <c r="CMY132" s="116"/>
      <c r="CMZ132" s="116"/>
      <c r="CNA132" s="116"/>
      <c r="CNB132" s="116"/>
      <c r="CNC132" s="116"/>
      <c r="CND132" s="116"/>
      <c r="CNE132" s="116"/>
      <c r="CNF132" s="116"/>
      <c r="CNG132" s="116"/>
      <c r="CNH132" s="116"/>
      <c r="CNI132" s="116"/>
      <c r="CNJ132" s="116"/>
      <c r="CNK132" s="116"/>
      <c r="CNL132" s="116"/>
      <c r="CNM132" s="116"/>
      <c r="CNN132" s="116"/>
      <c r="CNO132" s="116"/>
      <c r="CNP132" s="116"/>
      <c r="CNQ132" s="116"/>
      <c r="CNR132" s="116"/>
      <c r="CNS132" s="116"/>
      <c r="CNT132" s="116"/>
      <c r="CNU132" s="116"/>
      <c r="CNV132" s="116"/>
      <c r="CNW132" s="116"/>
      <c r="CNX132" s="116"/>
      <c r="CNY132" s="116"/>
      <c r="CNZ132" s="116"/>
      <c r="COA132" s="116"/>
      <c r="COB132" s="116"/>
      <c r="COC132" s="116"/>
      <c r="COD132" s="116"/>
      <c r="COE132" s="116"/>
      <c r="COF132" s="116"/>
      <c r="COG132" s="116"/>
      <c r="COH132" s="116"/>
      <c r="COI132" s="116"/>
      <c r="COJ132" s="116"/>
      <c r="COK132" s="116"/>
      <c r="COL132" s="116"/>
      <c r="COM132" s="116"/>
      <c r="CON132" s="116"/>
      <c r="COO132" s="116"/>
      <c r="COP132" s="116"/>
      <c r="COQ132" s="116"/>
      <c r="COR132" s="116"/>
      <c r="COS132" s="116"/>
      <c r="COT132" s="116"/>
      <c r="COU132" s="116"/>
      <c r="COV132" s="116"/>
      <c r="COW132" s="116"/>
      <c r="COX132" s="116"/>
      <c r="COY132" s="116"/>
      <c r="COZ132" s="116"/>
      <c r="CPA132" s="116"/>
      <c r="CPB132" s="116"/>
      <c r="CPC132" s="116"/>
      <c r="CPD132" s="116"/>
      <c r="CPE132" s="116"/>
      <c r="CPF132" s="116"/>
      <c r="CPG132" s="116"/>
      <c r="CPH132" s="116"/>
      <c r="CPI132" s="116"/>
      <c r="CPJ132" s="116"/>
      <c r="CPK132" s="116"/>
      <c r="CPL132" s="116"/>
      <c r="CPM132" s="116"/>
      <c r="CPN132" s="116"/>
      <c r="CPO132" s="116"/>
      <c r="CPP132" s="116"/>
      <c r="CPQ132" s="116"/>
      <c r="CPR132" s="116"/>
      <c r="CPS132" s="116"/>
      <c r="CPT132" s="116"/>
      <c r="CPU132" s="116"/>
      <c r="CPV132" s="116"/>
      <c r="CPW132" s="116"/>
      <c r="CPX132" s="116"/>
      <c r="CPY132" s="116"/>
      <c r="CPZ132" s="116"/>
      <c r="CQA132" s="116"/>
      <c r="CQB132" s="116"/>
      <c r="CQC132" s="116"/>
      <c r="CQD132" s="116"/>
      <c r="CQE132" s="116"/>
      <c r="CQF132" s="116"/>
      <c r="CQG132" s="116"/>
      <c r="CQH132" s="116"/>
      <c r="CQI132" s="116"/>
      <c r="CQJ132" s="116"/>
      <c r="CQK132" s="116"/>
      <c r="CQL132" s="116"/>
      <c r="CQM132" s="116"/>
      <c r="CQN132" s="116"/>
      <c r="CQO132" s="116"/>
      <c r="CQP132" s="116"/>
      <c r="CQQ132" s="116"/>
      <c r="CQR132" s="116"/>
      <c r="CQS132" s="116"/>
      <c r="CQT132" s="116"/>
      <c r="CQU132" s="116"/>
      <c r="CQV132" s="116"/>
      <c r="CQW132" s="116"/>
      <c r="CQX132" s="116"/>
      <c r="CQY132" s="116"/>
      <c r="CQZ132" s="116"/>
      <c r="CRA132" s="116"/>
      <c r="CRB132" s="116"/>
      <c r="CRC132" s="116"/>
      <c r="CRD132" s="116"/>
      <c r="CRE132" s="116"/>
      <c r="CRF132" s="116"/>
      <c r="CRG132" s="116"/>
      <c r="CRH132" s="116"/>
      <c r="CRI132" s="116"/>
      <c r="CRJ132" s="116"/>
      <c r="CRK132" s="116"/>
      <c r="CRL132" s="116"/>
      <c r="CRM132" s="116"/>
      <c r="CRN132" s="116"/>
      <c r="CRO132" s="116"/>
      <c r="CRP132" s="116"/>
      <c r="CRQ132" s="116"/>
      <c r="CRR132" s="116"/>
      <c r="CRS132" s="116"/>
      <c r="CRT132" s="116"/>
      <c r="CRU132" s="116"/>
      <c r="CRV132" s="116"/>
      <c r="CRW132" s="116"/>
      <c r="CRX132" s="116"/>
      <c r="CRY132" s="116"/>
      <c r="CRZ132" s="116"/>
      <c r="CSA132" s="116"/>
      <c r="CSB132" s="116"/>
      <c r="CSC132" s="116"/>
      <c r="CSD132" s="116"/>
      <c r="CSE132" s="116"/>
      <c r="CSF132" s="116"/>
      <c r="CSG132" s="116"/>
      <c r="CSH132" s="116"/>
      <c r="CSI132" s="116"/>
      <c r="CSJ132" s="116"/>
      <c r="CSK132" s="116"/>
      <c r="CSL132" s="116"/>
      <c r="CSM132" s="116"/>
      <c r="CSN132" s="116"/>
      <c r="CSO132" s="116"/>
      <c r="CSP132" s="116"/>
      <c r="CSQ132" s="116"/>
      <c r="CSR132" s="116"/>
      <c r="CSS132" s="116"/>
      <c r="CST132" s="116"/>
      <c r="CSU132" s="116"/>
      <c r="CSV132" s="116"/>
      <c r="CSW132" s="116"/>
      <c r="CSX132" s="116"/>
      <c r="CSY132" s="116"/>
      <c r="CSZ132" s="116"/>
      <c r="CTA132" s="116"/>
      <c r="CTB132" s="116"/>
      <c r="CTC132" s="116"/>
      <c r="CTD132" s="116"/>
      <c r="CTE132" s="116"/>
      <c r="CTF132" s="116"/>
      <c r="CTG132" s="116"/>
      <c r="CTH132" s="116"/>
      <c r="CTI132" s="116"/>
      <c r="CTJ132" s="116"/>
      <c r="CTK132" s="116"/>
      <c r="CTL132" s="116"/>
      <c r="CTM132" s="116"/>
      <c r="CTN132" s="116"/>
      <c r="CTO132" s="116"/>
      <c r="CTP132" s="116"/>
      <c r="CTQ132" s="116"/>
      <c r="CTR132" s="116"/>
      <c r="CTS132" s="116"/>
      <c r="CTT132" s="116"/>
      <c r="CTU132" s="116"/>
      <c r="CTV132" s="116"/>
      <c r="CTW132" s="116"/>
      <c r="CTX132" s="116"/>
      <c r="CTY132" s="116"/>
      <c r="CTZ132" s="116"/>
      <c r="CUA132" s="116"/>
      <c r="CUB132" s="116"/>
      <c r="CUC132" s="116"/>
      <c r="CUD132" s="116"/>
      <c r="CUE132" s="116"/>
      <c r="CUF132" s="116"/>
      <c r="CUG132" s="116"/>
      <c r="CUH132" s="116"/>
      <c r="CUI132" s="116"/>
      <c r="CUJ132" s="116"/>
      <c r="CUK132" s="116"/>
      <c r="CUL132" s="116"/>
      <c r="CUM132" s="116"/>
      <c r="CUN132" s="116"/>
      <c r="CUO132" s="116"/>
      <c r="CUP132" s="116"/>
      <c r="CUQ132" s="116"/>
      <c r="CUR132" s="116"/>
      <c r="CUS132" s="116"/>
      <c r="CUT132" s="116"/>
      <c r="CUU132" s="116"/>
      <c r="CUV132" s="116"/>
      <c r="CUW132" s="116"/>
      <c r="CUX132" s="116"/>
      <c r="CUY132" s="116"/>
      <c r="CUZ132" s="116"/>
      <c r="CVA132" s="116"/>
      <c r="CVB132" s="116"/>
      <c r="CVC132" s="116"/>
      <c r="CVD132" s="116"/>
      <c r="CVE132" s="116"/>
      <c r="CVF132" s="116"/>
      <c r="CVG132" s="116"/>
      <c r="CVH132" s="116"/>
      <c r="CVI132" s="116"/>
      <c r="CVJ132" s="116"/>
      <c r="CVK132" s="116"/>
      <c r="CVL132" s="116"/>
      <c r="CVM132" s="116"/>
      <c r="CVN132" s="116"/>
      <c r="CVO132" s="116"/>
      <c r="CVP132" s="116"/>
      <c r="CVQ132" s="116"/>
      <c r="CVR132" s="116"/>
      <c r="CVS132" s="116"/>
      <c r="CVT132" s="116"/>
      <c r="CVU132" s="116"/>
      <c r="CVV132" s="116"/>
      <c r="CVW132" s="116"/>
      <c r="CVX132" s="116"/>
      <c r="CVY132" s="116"/>
      <c r="CVZ132" s="116"/>
      <c r="CWA132" s="116"/>
      <c r="CWB132" s="116"/>
      <c r="CWC132" s="116"/>
      <c r="CWD132" s="116"/>
      <c r="CWE132" s="116"/>
      <c r="CWF132" s="116"/>
      <c r="CWG132" s="116"/>
      <c r="CWH132" s="116"/>
      <c r="CWI132" s="116"/>
      <c r="CWJ132" s="116"/>
      <c r="CWK132" s="116"/>
      <c r="CWL132" s="116"/>
      <c r="CWM132" s="116"/>
      <c r="CWN132" s="116"/>
      <c r="CWO132" s="116"/>
      <c r="CWP132" s="116"/>
      <c r="CWQ132" s="116"/>
      <c r="CWR132" s="116"/>
      <c r="CWS132" s="116"/>
      <c r="CWT132" s="116"/>
      <c r="CWU132" s="116"/>
      <c r="CWV132" s="116"/>
      <c r="CWW132" s="116"/>
      <c r="CWX132" s="116"/>
      <c r="CWY132" s="116"/>
      <c r="CWZ132" s="116"/>
      <c r="CXA132" s="116"/>
      <c r="CXB132" s="116"/>
      <c r="CXC132" s="116"/>
      <c r="CXD132" s="116"/>
      <c r="CXE132" s="116"/>
      <c r="CXF132" s="116"/>
      <c r="CXG132" s="116"/>
      <c r="CXH132" s="116"/>
      <c r="CXI132" s="116"/>
      <c r="CXJ132" s="116"/>
      <c r="CXK132" s="116"/>
      <c r="CXL132" s="116"/>
      <c r="CXM132" s="116"/>
      <c r="CXN132" s="116"/>
      <c r="CXO132" s="116"/>
      <c r="CXP132" s="116"/>
      <c r="CXQ132" s="116"/>
      <c r="CXR132" s="116"/>
      <c r="CXS132" s="116"/>
      <c r="CXT132" s="116"/>
      <c r="CXU132" s="116"/>
      <c r="CXV132" s="116"/>
      <c r="CXW132" s="116"/>
      <c r="CXX132" s="116"/>
      <c r="CXY132" s="116"/>
      <c r="CXZ132" s="116"/>
      <c r="CYA132" s="116"/>
      <c r="CYB132" s="116"/>
      <c r="CYC132" s="116"/>
      <c r="CYD132" s="116"/>
      <c r="CYE132" s="116"/>
      <c r="CYF132" s="116"/>
      <c r="CYG132" s="116"/>
      <c r="CYH132" s="116"/>
      <c r="CYI132" s="116"/>
      <c r="CYJ132" s="116"/>
      <c r="CYK132" s="116"/>
      <c r="CYL132" s="116"/>
      <c r="CYM132" s="116"/>
      <c r="CYN132" s="116"/>
      <c r="CYO132" s="116"/>
      <c r="CYP132" s="116"/>
      <c r="CYQ132" s="116"/>
      <c r="CYR132" s="116"/>
      <c r="CYS132" s="116"/>
      <c r="CYT132" s="116"/>
      <c r="CYU132" s="116"/>
      <c r="CYV132" s="116"/>
      <c r="CYW132" s="116"/>
      <c r="CYX132" s="116"/>
      <c r="CYY132" s="116"/>
      <c r="CYZ132" s="116"/>
      <c r="CZA132" s="116"/>
      <c r="CZB132" s="116"/>
      <c r="CZC132" s="116"/>
      <c r="CZD132" s="116"/>
      <c r="CZE132" s="116"/>
      <c r="CZF132" s="116"/>
      <c r="CZG132" s="116"/>
      <c r="CZH132" s="116"/>
      <c r="CZI132" s="116"/>
      <c r="CZJ132" s="116"/>
      <c r="CZK132" s="116"/>
      <c r="CZL132" s="116"/>
      <c r="CZM132" s="116"/>
      <c r="CZN132" s="116"/>
      <c r="CZO132" s="116"/>
      <c r="CZP132" s="116"/>
      <c r="CZQ132" s="116"/>
      <c r="CZR132" s="116"/>
      <c r="CZS132" s="116"/>
      <c r="CZT132" s="116"/>
      <c r="CZU132" s="116"/>
      <c r="CZV132" s="116"/>
      <c r="CZW132" s="116"/>
      <c r="CZX132" s="116"/>
      <c r="CZY132" s="116"/>
      <c r="CZZ132" s="116"/>
      <c r="DAA132" s="116"/>
      <c r="DAB132" s="116"/>
      <c r="DAC132" s="116"/>
      <c r="DAD132" s="116"/>
      <c r="DAE132" s="116"/>
      <c r="DAF132" s="116"/>
      <c r="DAG132" s="116"/>
      <c r="DAH132" s="116"/>
      <c r="DAI132" s="116"/>
      <c r="DAJ132" s="116"/>
      <c r="DAK132" s="116"/>
      <c r="DAL132" s="116"/>
      <c r="DAM132" s="116"/>
      <c r="DAN132" s="116"/>
      <c r="DAO132" s="116"/>
      <c r="DAP132" s="116"/>
      <c r="DAQ132" s="116"/>
      <c r="DAR132" s="116"/>
      <c r="DAS132" s="116"/>
      <c r="DAT132" s="116"/>
      <c r="DAU132" s="116"/>
      <c r="DAV132" s="116"/>
      <c r="DAW132" s="116"/>
      <c r="DAX132" s="116"/>
      <c r="DAY132" s="116"/>
      <c r="DAZ132" s="116"/>
      <c r="DBA132" s="116"/>
      <c r="DBB132" s="116"/>
      <c r="DBC132" s="116"/>
      <c r="DBD132" s="116"/>
      <c r="DBE132" s="116"/>
      <c r="DBF132" s="116"/>
      <c r="DBG132" s="116"/>
      <c r="DBH132" s="116"/>
      <c r="DBI132" s="116"/>
      <c r="DBJ132" s="116"/>
      <c r="DBK132" s="116"/>
      <c r="DBL132" s="116"/>
      <c r="DBM132" s="116"/>
      <c r="DBN132" s="116"/>
      <c r="DBO132" s="116"/>
      <c r="DBP132" s="116"/>
      <c r="DBQ132" s="116"/>
      <c r="DBR132" s="116"/>
      <c r="DBS132" s="116"/>
      <c r="DBT132" s="116"/>
      <c r="DBU132" s="116"/>
      <c r="DBV132" s="116"/>
      <c r="DBW132" s="116"/>
      <c r="DBX132" s="116"/>
      <c r="DBY132" s="116"/>
      <c r="DBZ132" s="116"/>
      <c r="DCA132" s="116"/>
      <c r="DCB132" s="116"/>
      <c r="DCC132" s="116"/>
      <c r="DCD132" s="116"/>
      <c r="DCE132" s="116"/>
      <c r="DCF132" s="116"/>
      <c r="DCG132" s="116"/>
      <c r="DCH132" s="116"/>
      <c r="DCI132" s="116"/>
      <c r="DCJ132" s="116"/>
      <c r="DCK132" s="116"/>
      <c r="DCL132" s="116"/>
      <c r="DCM132" s="116"/>
      <c r="DCN132" s="116"/>
      <c r="DCO132" s="116"/>
      <c r="DCP132" s="116"/>
      <c r="DCQ132" s="116"/>
      <c r="DCR132" s="116"/>
      <c r="DCS132" s="116"/>
      <c r="DCT132" s="116"/>
      <c r="DCU132" s="116"/>
      <c r="DCV132" s="116"/>
      <c r="DCW132" s="116"/>
      <c r="DCX132" s="116"/>
      <c r="DCY132" s="116"/>
      <c r="DCZ132" s="116"/>
      <c r="DDA132" s="116"/>
      <c r="DDB132" s="116"/>
      <c r="DDC132" s="116"/>
      <c r="DDD132" s="116"/>
      <c r="DDE132" s="116"/>
      <c r="DDF132" s="116"/>
      <c r="DDG132" s="116"/>
      <c r="DDH132" s="116"/>
      <c r="DDI132" s="116"/>
      <c r="DDJ132" s="116"/>
      <c r="DDK132" s="116"/>
      <c r="DDL132" s="116"/>
      <c r="DDM132" s="116"/>
      <c r="DDN132" s="116"/>
      <c r="DDO132" s="116"/>
      <c r="DDP132" s="116"/>
      <c r="DDQ132" s="116"/>
      <c r="DDR132" s="116"/>
      <c r="DDS132" s="116"/>
      <c r="DDT132" s="116"/>
      <c r="DDU132" s="116"/>
      <c r="DDV132" s="116"/>
      <c r="DDW132" s="116"/>
      <c r="DDX132" s="116"/>
      <c r="DDY132" s="116"/>
      <c r="DDZ132" s="116"/>
      <c r="DEA132" s="116"/>
      <c r="DEB132" s="116"/>
      <c r="DEC132" s="116"/>
      <c r="DED132" s="116"/>
      <c r="DEE132" s="116"/>
      <c r="DEF132" s="116"/>
      <c r="DEG132" s="116"/>
      <c r="DEH132" s="116"/>
      <c r="DEI132" s="116"/>
      <c r="DEJ132" s="116"/>
      <c r="DEK132" s="116"/>
      <c r="DEL132" s="116"/>
      <c r="DEM132" s="116"/>
      <c r="DEN132" s="116"/>
      <c r="DEO132" s="116"/>
      <c r="DEP132" s="116"/>
      <c r="DEQ132" s="116"/>
      <c r="DER132" s="116"/>
      <c r="DES132" s="116"/>
      <c r="DET132" s="116"/>
      <c r="DEU132" s="116"/>
      <c r="DEV132" s="116"/>
      <c r="DEW132" s="116"/>
      <c r="DEX132" s="116"/>
      <c r="DEY132" s="116"/>
      <c r="DEZ132" s="116"/>
      <c r="DFA132" s="116"/>
      <c r="DFB132" s="116"/>
      <c r="DFC132" s="116"/>
      <c r="DFD132" s="116"/>
      <c r="DFE132" s="116"/>
      <c r="DFF132" s="116"/>
      <c r="DFG132" s="116"/>
      <c r="DFH132" s="116"/>
      <c r="DFI132" s="116"/>
      <c r="DFJ132" s="116"/>
      <c r="DFK132" s="116"/>
      <c r="DFL132" s="116"/>
      <c r="DFM132" s="116"/>
      <c r="DFN132" s="116"/>
      <c r="DFO132" s="116"/>
      <c r="DFP132" s="116"/>
      <c r="DFQ132" s="116"/>
      <c r="DFR132" s="116"/>
      <c r="DFS132" s="116"/>
      <c r="DFT132" s="116"/>
      <c r="DFU132" s="116"/>
      <c r="DFV132" s="116"/>
      <c r="DFW132" s="116"/>
      <c r="DFX132" s="116"/>
      <c r="DFY132" s="116"/>
      <c r="DFZ132" s="116"/>
      <c r="DGA132" s="116"/>
      <c r="DGB132" s="116"/>
      <c r="DGC132" s="116"/>
      <c r="DGD132" s="116"/>
      <c r="DGE132" s="116"/>
      <c r="DGF132" s="116"/>
      <c r="DGG132" s="116"/>
      <c r="DGH132" s="116"/>
      <c r="DGI132" s="116"/>
      <c r="DGJ132" s="116"/>
      <c r="DGK132" s="116"/>
      <c r="DGL132" s="116"/>
      <c r="DGM132" s="116"/>
      <c r="DGN132" s="116"/>
      <c r="DGO132" s="116"/>
      <c r="DGP132" s="116"/>
      <c r="DGQ132" s="116"/>
      <c r="DGR132" s="116"/>
      <c r="DGS132" s="116"/>
      <c r="DGT132" s="116"/>
      <c r="DGU132" s="116"/>
      <c r="DGV132" s="116"/>
      <c r="DGW132" s="116"/>
      <c r="DGX132" s="116"/>
      <c r="DGY132" s="116"/>
      <c r="DGZ132" s="116"/>
      <c r="DHA132" s="116"/>
      <c r="DHB132" s="116"/>
      <c r="DHC132" s="116"/>
      <c r="DHD132" s="116"/>
      <c r="DHE132" s="116"/>
      <c r="DHF132" s="116"/>
      <c r="DHG132" s="116"/>
      <c r="DHH132" s="116"/>
      <c r="DHI132" s="116"/>
      <c r="DHJ132" s="116"/>
      <c r="DHK132" s="116"/>
      <c r="DHL132" s="116"/>
      <c r="DHM132" s="116"/>
      <c r="DHN132" s="116"/>
      <c r="DHO132" s="116"/>
      <c r="DHP132" s="116"/>
      <c r="DHQ132" s="116"/>
      <c r="DHR132" s="116"/>
      <c r="DHS132" s="116"/>
      <c r="DHT132" s="116"/>
      <c r="DHU132" s="116"/>
      <c r="DHV132" s="116"/>
      <c r="DHW132" s="116"/>
      <c r="DHX132" s="116"/>
      <c r="DHY132" s="116"/>
      <c r="DHZ132" s="116"/>
      <c r="DIA132" s="116"/>
      <c r="DIB132" s="116"/>
      <c r="DIC132" s="116"/>
      <c r="DID132" s="116"/>
      <c r="DIE132" s="116"/>
      <c r="DIF132" s="116"/>
      <c r="DIG132" s="116"/>
      <c r="DIH132" s="116"/>
      <c r="DII132" s="116"/>
      <c r="DIJ132" s="116"/>
      <c r="DIK132" s="116"/>
      <c r="DIL132" s="116"/>
      <c r="DIM132" s="116"/>
      <c r="DIN132" s="116"/>
      <c r="DIO132" s="116"/>
      <c r="DIP132" s="116"/>
      <c r="DIQ132" s="116"/>
      <c r="DIR132" s="116"/>
      <c r="DIS132" s="116"/>
      <c r="DIT132" s="116"/>
      <c r="DIU132" s="116"/>
      <c r="DIV132" s="116"/>
      <c r="DIW132" s="116"/>
      <c r="DIX132" s="116"/>
      <c r="DIY132" s="116"/>
      <c r="DIZ132" s="116"/>
      <c r="DJA132" s="116"/>
      <c r="DJB132" s="116"/>
      <c r="DJC132" s="116"/>
      <c r="DJD132" s="116"/>
      <c r="DJE132" s="116"/>
      <c r="DJF132" s="116"/>
      <c r="DJG132" s="116"/>
      <c r="DJH132" s="116"/>
      <c r="DJI132" s="116"/>
      <c r="DJJ132" s="116"/>
      <c r="DJK132" s="116"/>
      <c r="DJL132" s="116"/>
      <c r="DJM132" s="116"/>
      <c r="DJN132" s="116"/>
      <c r="DJO132" s="116"/>
      <c r="DJP132" s="116"/>
      <c r="DJQ132" s="116"/>
      <c r="DJR132" s="116"/>
      <c r="DJS132" s="116"/>
      <c r="DJT132" s="116"/>
      <c r="DJU132" s="116"/>
      <c r="DJV132" s="116"/>
      <c r="DJW132" s="116"/>
      <c r="DJX132" s="116"/>
      <c r="DJY132" s="116"/>
      <c r="DJZ132" s="116"/>
      <c r="DKA132" s="116"/>
      <c r="DKB132" s="116"/>
      <c r="DKC132" s="116"/>
      <c r="DKD132" s="116"/>
      <c r="DKE132" s="116"/>
      <c r="DKF132" s="116"/>
      <c r="DKG132" s="116"/>
      <c r="DKH132" s="116"/>
      <c r="DKI132" s="116"/>
      <c r="DKJ132" s="116"/>
      <c r="DKK132" s="116"/>
      <c r="DKL132" s="116"/>
      <c r="DKM132" s="116"/>
      <c r="DKN132" s="116"/>
      <c r="DKO132" s="116"/>
      <c r="DKP132" s="116"/>
      <c r="DKQ132" s="116"/>
      <c r="DKR132" s="116"/>
      <c r="DKS132" s="116"/>
      <c r="DKT132" s="116"/>
      <c r="DKU132" s="116"/>
      <c r="DKV132" s="116"/>
      <c r="DKW132" s="116"/>
      <c r="DKX132" s="116"/>
      <c r="DKY132" s="116"/>
      <c r="DKZ132" s="116"/>
      <c r="DLA132" s="116"/>
      <c r="DLB132" s="116"/>
      <c r="DLC132" s="116"/>
      <c r="DLD132" s="116"/>
      <c r="DLE132" s="116"/>
      <c r="DLF132" s="116"/>
      <c r="DLG132" s="116"/>
      <c r="DLH132" s="116"/>
      <c r="DLI132" s="116"/>
      <c r="DLJ132" s="116"/>
      <c r="DLK132" s="116"/>
      <c r="DLL132" s="116"/>
      <c r="DLM132" s="116"/>
      <c r="DLN132" s="116"/>
      <c r="DLO132" s="116"/>
      <c r="DLP132" s="116"/>
      <c r="DLQ132" s="116"/>
      <c r="DLR132" s="116"/>
      <c r="DLS132" s="116"/>
      <c r="DLT132" s="116"/>
      <c r="DLU132" s="116"/>
      <c r="DLV132" s="116"/>
      <c r="DLW132" s="116"/>
      <c r="DLX132" s="116"/>
      <c r="DLY132" s="116"/>
      <c r="DLZ132" s="116"/>
      <c r="DMA132" s="116"/>
      <c r="DMB132" s="116"/>
      <c r="DMC132" s="116"/>
      <c r="DMD132" s="116"/>
      <c r="DME132" s="116"/>
      <c r="DMF132" s="116"/>
      <c r="DMG132" s="116"/>
      <c r="DMH132" s="116"/>
      <c r="DMI132" s="116"/>
      <c r="DMJ132" s="116"/>
      <c r="DMK132" s="116"/>
      <c r="DML132" s="116"/>
      <c r="DMM132" s="116"/>
      <c r="DMN132" s="116"/>
      <c r="DMO132" s="116"/>
      <c r="DMP132" s="116"/>
      <c r="DMQ132" s="116"/>
      <c r="DMR132" s="116"/>
      <c r="DMS132" s="116"/>
      <c r="DMT132" s="116"/>
      <c r="DMU132" s="116"/>
      <c r="DMV132" s="116"/>
      <c r="DMW132" s="116"/>
      <c r="DMX132" s="116"/>
      <c r="DMY132" s="116"/>
      <c r="DMZ132" s="116"/>
      <c r="DNA132" s="116"/>
      <c r="DNB132" s="116"/>
      <c r="DNC132" s="116"/>
      <c r="DND132" s="116"/>
      <c r="DNE132" s="116"/>
      <c r="DNF132" s="116"/>
      <c r="DNG132" s="116"/>
      <c r="DNH132" s="116"/>
      <c r="DNI132" s="116"/>
      <c r="DNJ132" s="116"/>
      <c r="DNK132" s="116"/>
      <c r="DNL132" s="116"/>
      <c r="DNM132" s="116"/>
      <c r="DNN132" s="116"/>
      <c r="DNO132" s="116"/>
      <c r="DNP132" s="116"/>
      <c r="DNQ132" s="116"/>
      <c r="DNR132" s="116"/>
      <c r="DNS132" s="116"/>
      <c r="DNT132" s="116"/>
      <c r="DNU132" s="116"/>
      <c r="DNV132" s="116"/>
      <c r="DNW132" s="116"/>
      <c r="DNX132" s="116"/>
      <c r="DNY132" s="116"/>
      <c r="DNZ132" s="116"/>
      <c r="DOA132" s="116"/>
      <c r="DOB132" s="116"/>
      <c r="DOC132" s="116"/>
      <c r="DOD132" s="116"/>
      <c r="DOE132" s="116"/>
      <c r="DOF132" s="116"/>
      <c r="DOG132" s="116"/>
      <c r="DOH132" s="116"/>
      <c r="DOI132" s="116"/>
      <c r="DOJ132" s="116"/>
      <c r="DOK132" s="116"/>
      <c r="DOL132" s="116"/>
      <c r="DOM132" s="116"/>
      <c r="DON132" s="116"/>
      <c r="DOO132" s="116"/>
      <c r="DOP132" s="116"/>
      <c r="DOQ132" s="116"/>
      <c r="DOR132" s="116"/>
      <c r="DOS132" s="116"/>
      <c r="DOT132" s="116"/>
      <c r="DOU132" s="116"/>
      <c r="DOV132" s="116"/>
      <c r="DOW132" s="116"/>
      <c r="DOX132" s="116"/>
      <c r="DOY132" s="116"/>
      <c r="DOZ132" s="116"/>
      <c r="DPA132" s="116"/>
      <c r="DPB132" s="116"/>
      <c r="DPC132" s="116"/>
      <c r="DPD132" s="116"/>
      <c r="DPE132" s="116"/>
      <c r="DPF132" s="116"/>
      <c r="DPG132" s="116"/>
      <c r="DPH132" s="116"/>
      <c r="DPI132" s="116"/>
      <c r="DPJ132" s="116"/>
      <c r="DPK132" s="116"/>
      <c r="DPL132" s="116"/>
      <c r="DPM132" s="116"/>
      <c r="DPN132" s="116"/>
      <c r="DPO132" s="116"/>
      <c r="DPP132" s="116"/>
      <c r="DPQ132" s="116"/>
      <c r="DPR132" s="116"/>
      <c r="DPS132" s="116"/>
      <c r="DPT132" s="116"/>
      <c r="DPU132" s="116"/>
      <c r="DPV132" s="116"/>
      <c r="DPW132" s="116"/>
      <c r="DPX132" s="116"/>
      <c r="DPY132" s="116"/>
      <c r="DPZ132" s="116"/>
      <c r="DQA132" s="116"/>
      <c r="DQB132" s="116"/>
      <c r="DQC132" s="116"/>
      <c r="DQD132" s="116"/>
      <c r="DQE132" s="116"/>
      <c r="DQF132" s="116"/>
      <c r="DQG132" s="116"/>
      <c r="DQH132" s="116"/>
      <c r="DQI132" s="116"/>
      <c r="DQJ132" s="116"/>
      <c r="DQK132" s="116"/>
      <c r="DQL132" s="116"/>
      <c r="DQM132" s="116"/>
      <c r="DQN132" s="116"/>
      <c r="DQO132" s="116"/>
      <c r="DQP132" s="116"/>
      <c r="DQQ132" s="116"/>
      <c r="DQR132" s="116"/>
      <c r="DQS132" s="116"/>
      <c r="DQT132" s="116"/>
      <c r="DQU132" s="116"/>
      <c r="DQV132" s="116"/>
      <c r="DQW132" s="116"/>
      <c r="DQX132" s="116"/>
      <c r="DQY132" s="116"/>
      <c r="DQZ132" s="116"/>
      <c r="DRA132" s="116"/>
      <c r="DRB132" s="116"/>
      <c r="DRC132" s="116"/>
      <c r="DRD132" s="116"/>
      <c r="DRE132" s="116"/>
      <c r="DRF132" s="116"/>
      <c r="DRG132" s="116"/>
      <c r="DRH132" s="116"/>
      <c r="DRI132" s="116"/>
      <c r="DRJ132" s="116"/>
      <c r="DRK132" s="116"/>
      <c r="DRL132" s="116"/>
      <c r="DRM132" s="116"/>
      <c r="DRN132" s="116"/>
      <c r="DRO132" s="116"/>
      <c r="DRP132" s="116"/>
      <c r="DRQ132" s="116"/>
      <c r="DRR132" s="116"/>
      <c r="DRS132" s="116"/>
      <c r="DRT132" s="116"/>
      <c r="DRU132" s="116"/>
      <c r="DRV132" s="116"/>
      <c r="DRW132" s="116"/>
      <c r="DRX132" s="116"/>
      <c r="DRY132" s="116"/>
      <c r="DRZ132" s="116"/>
      <c r="DSA132" s="116"/>
      <c r="DSB132" s="116"/>
      <c r="DSC132" s="116"/>
      <c r="DSD132" s="116"/>
      <c r="DSE132" s="116"/>
      <c r="DSF132" s="116"/>
      <c r="DSG132" s="116"/>
      <c r="DSH132" s="116"/>
      <c r="DSI132" s="116"/>
      <c r="DSJ132" s="116"/>
      <c r="DSK132" s="116"/>
      <c r="DSL132" s="116"/>
      <c r="DSM132" s="116"/>
      <c r="DSN132" s="116"/>
      <c r="DSO132" s="116"/>
      <c r="DSP132" s="116"/>
      <c r="DSQ132" s="116"/>
      <c r="DSR132" s="116"/>
      <c r="DSS132" s="116"/>
      <c r="DST132" s="116"/>
      <c r="DSU132" s="116"/>
      <c r="DSV132" s="116"/>
      <c r="DSW132" s="116"/>
      <c r="DSX132" s="116"/>
      <c r="DSY132" s="116"/>
      <c r="DSZ132" s="116"/>
      <c r="DTA132" s="116"/>
      <c r="DTB132" s="116"/>
      <c r="DTC132" s="116"/>
      <c r="DTD132" s="116"/>
      <c r="DTE132" s="116"/>
      <c r="DTF132" s="116"/>
      <c r="DTG132" s="116"/>
      <c r="DTH132" s="116"/>
      <c r="DTI132" s="116"/>
      <c r="DTJ132" s="116"/>
      <c r="DTK132" s="116"/>
      <c r="DTL132" s="116"/>
      <c r="DTM132" s="116"/>
      <c r="DTN132" s="116"/>
      <c r="DTO132" s="116"/>
      <c r="DTP132" s="116"/>
      <c r="DTQ132" s="116"/>
      <c r="DTR132" s="116"/>
      <c r="DTS132" s="116"/>
      <c r="DTT132" s="116"/>
      <c r="DTU132" s="116"/>
      <c r="DTV132" s="116"/>
      <c r="DTW132" s="116"/>
      <c r="DTX132" s="116"/>
      <c r="DTY132" s="116"/>
      <c r="DTZ132" s="116"/>
      <c r="DUA132" s="116"/>
      <c r="DUB132" s="116"/>
      <c r="DUC132" s="116"/>
      <c r="DUD132" s="116"/>
      <c r="DUE132" s="116"/>
      <c r="DUF132" s="116"/>
      <c r="DUG132" s="116"/>
      <c r="DUH132" s="116"/>
      <c r="DUI132" s="116"/>
      <c r="DUJ132" s="116"/>
      <c r="DUK132" s="116"/>
      <c r="DUL132" s="116"/>
      <c r="DUM132" s="116"/>
      <c r="DUN132" s="116"/>
      <c r="DUO132" s="116"/>
      <c r="DUP132" s="116"/>
      <c r="DUQ132" s="116"/>
      <c r="DUR132" s="116"/>
      <c r="DUS132" s="116"/>
      <c r="DUT132" s="116"/>
      <c r="DUU132" s="116"/>
      <c r="DUV132" s="116"/>
      <c r="DUW132" s="116"/>
      <c r="DUX132" s="116"/>
      <c r="DUY132" s="116"/>
      <c r="DUZ132" s="116"/>
      <c r="DVA132" s="116"/>
      <c r="DVB132" s="116"/>
      <c r="DVC132" s="116"/>
      <c r="DVD132" s="116"/>
      <c r="DVE132" s="116"/>
      <c r="DVF132" s="116"/>
      <c r="DVG132" s="116"/>
      <c r="DVH132" s="116"/>
      <c r="DVI132" s="116"/>
      <c r="DVJ132" s="116"/>
      <c r="DVK132" s="116"/>
      <c r="DVL132" s="116"/>
      <c r="DVM132" s="116"/>
      <c r="DVN132" s="116"/>
      <c r="DVO132" s="116"/>
      <c r="DVP132" s="116"/>
      <c r="DVQ132" s="116"/>
      <c r="DVR132" s="116"/>
      <c r="DVS132" s="116"/>
      <c r="DVT132" s="116"/>
      <c r="DVU132" s="116"/>
      <c r="DVV132" s="116"/>
      <c r="DVW132" s="116"/>
      <c r="DVX132" s="116"/>
      <c r="DVY132" s="116"/>
      <c r="DVZ132" s="116"/>
      <c r="DWA132" s="116"/>
      <c r="DWB132" s="116"/>
      <c r="DWC132" s="116"/>
      <c r="DWD132" s="116"/>
      <c r="DWE132" s="116"/>
      <c r="DWF132" s="116"/>
      <c r="DWG132" s="116"/>
      <c r="DWH132" s="116"/>
      <c r="DWI132" s="116"/>
      <c r="DWJ132" s="116"/>
      <c r="DWK132" s="116"/>
      <c r="DWL132" s="116"/>
      <c r="DWM132" s="116"/>
      <c r="DWN132" s="116"/>
      <c r="DWO132" s="116"/>
      <c r="DWP132" s="116"/>
      <c r="DWQ132" s="116"/>
      <c r="DWR132" s="116"/>
      <c r="DWS132" s="116"/>
      <c r="DWT132" s="116"/>
      <c r="DWU132" s="116"/>
      <c r="DWV132" s="116"/>
      <c r="DWW132" s="116"/>
      <c r="DWX132" s="116"/>
      <c r="DWY132" s="116"/>
      <c r="DWZ132" s="116"/>
      <c r="DXA132" s="116"/>
      <c r="DXB132" s="116"/>
      <c r="DXC132" s="116"/>
      <c r="DXD132" s="116"/>
      <c r="DXE132" s="116"/>
      <c r="DXF132" s="116"/>
      <c r="DXG132" s="116"/>
      <c r="DXH132" s="116"/>
      <c r="DXI132" s="116"/>
      <c r="DXJ132" s="116"/>
      <c r="DXK132" s="116"/>
      <c r="DXL132" s="116"/>
      <c r="DXM132" s="116"/>
      <c r="DXN132" s="116"/>
      <c r="DXO132" s="116"/>
      <c r="DXP132" s="116"/>
      <c r="DXQ132" s="116"/>
      <c r="DXR132" s="116"/>
      <c r="DXS132" s="116"/>
      <c r="DXT132" s="116"/>
      <c r="DXU132" s="116"/>
      <c r="DXV132" s="116"/>
      <c r="DXW132" s="116"/>
      <c r="DXX132" s="116"/>
      <c r="DXY132" s="116"/>
      <c r="DXZ132" s="116"/>
      <c r="DYA132" s="116"/>
      <c r="DYB132" s="116"/>
      <c r="DYC132" s="116"/>
      <c r="DYD132" s="116"/>
      <c r="DYE132" s="116"/>
      <c r="DYF132" s="116"/>
      <c r="DYG132" s="116"/>
      <c r="DYH132" s="116"/>
      <c r="DYI132" s="116"/>
      <c r="DYJ132" s="116"/>
      <c r="DYK132" s="116"/>
      <c r="DYL132" s="116"/>
      <c r="DYM132" s="116"/>
      <c r="DYN132" s="116"/>
      <c r="DYO132" s="116"/>
      <c r="DYP132" s="116"/>
      <c r="DYQ132" s="116"/>
      <c r="DYR132" s="116"/>
      <c r="DYS132" s="116"/>
      <c r="DYT132" s="116"/>
      <c r="DYU132" s="116"/>
      <c r="DYV132" s="116"/>
      <c r="DYW132" s="116"/>
      <c r="DYX132" s="116"/>
      <c r="DYY132" s="116"/>
      <c r="DYZ132" s="116"/>
      <c r="DZA132" s="116"/>
      <c r="DZB132" s="116"/>
      <c r="DZC132" s="116"/>
      <c r="DZD132" s="116"/>
      <c r="DZE132" s="116"/>
      <c r="DZF132" s="116"/>
      <c r="DZG132" s="116"/>
      <c r="DZH132" s="116"/>
      <c r="DZI132" s="116"/>
      <c r="DZJ132" s="116"/>
      <c r="DZK132" s="116"/>
      <c r="DZL132" s="116"/>
      <c r="DZM132" s="116"/>
      <c r="DZN132" s="116"/>
      <c r="DZO132" s="116"/>
      <c r="DZP132" s="116"/>
      <c r="DZQ132" s="116"/>
      <c r="DZR132" s="116"/>
      <c r="DZS132" s="116"/>
      <c r="DZT132" s="116"/>
      <c r="DZU132" s="116"/>
      <c r="DZV132" s="116"/>
      <c r="DZW132" s="116"/>
      <c r="DZX132" s="116"/>
      <c r="DZY132" s="116"/>
      <c r="DZZ132" s="116"/>
      <c r="EAA132" s="116"/>
      <c r="EAB132" s="116"/>
      <c r="EAC132" s="116"/>
      <c r="EAD132" s="116"/>
      <c r="EAE132" s="116"/>
      <c r="EAF132" s="116"/>
      <c r="EAG132" s="116"/>
      <c r="EAH132" s="116"/>
      <c r="EAI132" s="116"/>
      <c r="EAJ132" s="116"/>
      <c r="EAK132" s="116"/>
      <c r="EAL132" s="116"/>
      <c r="EAM132" s="116"/>
      <c r="EAN132" s="116"/>
      <c r="EAO132" s="116"/>
      <c r="EAP132" s="116"/>
      <c r="EAQ132" s="116"/>
      <c r="EAR132" s="116"/>
      <c r="EAS132" s="116"/>
      <c r="EAT132" s="116"/>
      <c r="EAU132" s="116"/>
      <c r="EAV132" s="116"/>
      <c r="EAW132" s="116"/>
      <c r="EAX132" s="116"/>
      <c r="EAY132" s="116"/>
      <c r="EAZ132" s="116"/>
      <c r="EBA132" s="116"/>
      <c r="EBB132" s="116"/>
      <c r="EBC132" s="116"/>
      <c r="EBD132" s="116"/>
      <c r="EBE132" s="116"/>
      <c r="EBF132" s="116"/>
      <c r="EBG132" s="116"/>
      <c r="EBH132" s="116"/>
      <c r="EBI132" s="116"/>
      <c r="EBJ132" s="116"/>
      <c r="EBK132" s="116"/>
      <c r="EBL132" s="116"/>
      <c r="EBM132" s="116"/>
      <c r="EBN132" s="116"/>
      <c r="EBO132" s="116"/>
      <c r="EBP132" s="116"/>
      <c r="EBQ132" s="116"/>
      <c r="EBR132" s="116"/>
      <c r="EBS132" s="116"/>
      <c r="EBT132" s="116"/>
      <c r="EBU132" s="116"/>
      <c r="EBV132" s="116"/>
      <c r="EBW132" s="116"/>
      <c r="EBX132" s="116"/>
      <c r="EBY132" s="116"/>
      <c r="EBZ132" s="116"/>
      <c r="ECA132" s="116"/>
      <c r="ECB132" s="116"/>
      <c r="ECC132" s="116"/>
      <c r="ECD132" s="116"/>
      <c r="ECE132" s="116"/>
      <c r="ECF132" s="116"/>
      <c r="ECG132" s="116"/>
      <c r="ECH132" s="116"/>
      <c r="ECI132" s="116"/>
      <c r="ECJ132" s="116"/>
      <c r="ECK132" s="116"/>
      <c r="ECL132" s="116"/>
      <c r="ECM132" s="116"/>
      <c r="ECN132" s="116"/>
      <c r="ECO132" s="116"/>
      <c r="ECP132" s="116"/>
      <c r="ECQ132" s="116"/>
      <c r="ECR132" s="116"/>
      <c r="ECS132" s="116"/>
      <c r="ECT132" s="116"/>
      <c r="ECU132" s="116"/>
      <c r="ECV132" s="116"/>
      <c r="ECW132" s="116"/>
      <c r="ECX132" s="116"/>
      <c r="ECY132" s="116"/>
      <c r="ECZ132" s="116"/>
      <c r="EDA132" s="116"/>
      <c r="EDB132" s="116"/>
      <c r="EDC132" s="116"/>
      <c r="EDD132" s="116"/>
      <c r="EDE132" s="116"/>
      <c r="EDF132" s="116"/>
      <c r="EDG132" s="116"/>
      <c r="EDH132" s="116"/>
      <c r="EDI132" s="116"/>
      <c r="EDJ132" s="116"/>
      <c r="EDK132" s="116"/>
      <c r="EDL132" s="116"/>
      <c r="EDM132" s="116"/>
      <c r="EDN132" s="116"/>
      <c r="EDO132" s="116"/>
      <c r="EDP132" s="116"/>
      <c r="EDQ132" s="116"/>
      <c r="EDR132" s="116"/>
      <c r="EDS132" s="116"/>
      <c r="EDT132" s="116"/>
      <c r="EDU132" s="116"/>
      <c r="EDV132" s="116"/>
      <c r="EDW132" s="116"/>
      <c r="EDX132" s="116"/>
      <c r="EDY132" s="116"/>
      <c r="EDZ132" s="116"/>
      <c r="EEA132" s="116"/>
      <c r="EEB132" s="116"/>
      <c r="EEC132" s="116"/>
      <c r="EED132" s="116"/>
      <c r="EEE132" s="116"/>
      <c r="EEF132" s="116"/>
      <c r="EEG132" s="116"/>
      <c r="EEH132" s="116"/>
      <c r="EEI132" s="116"/>
      <c r="EEJ132" s="116"/>
      <c r="EEK132" s="116"/>
      <c r="EEL132" s="116"/>
      <c r="EEM132" s="116"/>
      <c r="EEN132" s="116"/>
      <c r="EEO132" s="116"/>
      <c r="EEP132" s="116"/>
      <c r="EEQ132" s="116"/>
      <c r="EER132" s="116"/>
      <c r="EES132" s="116"/>
      <c r="EET132" s="116"/>
      <c r="EEU132" s="116"/>
      <c r="EEV132" s="116"/>
      <c r="EEW132" s="116"/>
      <c r="EEX132" s="116"/>
      <c r="EEY132" s="116"/>
      <c r="EEZ132" s="116"/>
      <c r="EFA132" s="116"/>
      <c r="EFB132" s="116"/>
      <c r="EFC132" s="116"/>
      <c r="EFD132" s="116"/>
      <c r="EFE132" s="116"/>
      <c r="EFF132" s="116"/>
      <c r="EFG132" s="116"/>
      <c r="EFH132" s="116"/>
      <c r="EFI132" s="116"/>
      <c r="EFJ132" s="116"/>
      <c r="EFK132" s="116"/>
      <c r="EFL132" s="116"/>
      <c r="EFM132" s="116"/>
      <c r="EFN132" s="116"/>
      <c r="EFO132" s="116"/>
      <c r="EFP132" s="116"/>
      <c r="EFQ132" s="116"/>
      <c r="EFR132" s="116"/>
      <c r="EFS132" s="116"/>
      <c r="EFT132" s="116"/>
      <c r="EFU132" s="116"/>
      <c r="EFV132" s="116"/>
      <c r="EFW132" s="116"/>
      <c r="EFX132" s="116"/>
      <c r="EFY132" s="116"/>
      <c r="EFZ132" s="116"/>
      <c r="EGA132" s="116"/>
      <c r="EGB132" s="116"/>
      <c r="EGC132" s="116"/>
      <c r="EGD132" s="116"/>
      <c r="EGE132" s="116"/>
      <c r="EGF132" s="116"/>
      <c r="EGG132" s="116"/>
      <c r="EGH132" s="116"/>
      <c r="EGI132" s="116"/>
      <c r="EGJ132" s="116"/>
      <c r="EGK132" s="116"/>
      <c r="EGL132" s="116"/>
      <c r="EGM132" s="116"/>
      <c r="EGN132" s="116"/>
      <c r="EGO132" s="116"/>
      <c r="EGP132" s="116"/>
      <c r="EGQ132" s="116"/>
      <c r="EGR132" s="116"/>
      <c r="EGS132" s="116"/>
      <c r="EGT132" s="116"/>
      <c r="EGU132" s="116"/>
      <c r="EGV132" s="116"/>
      <c r="EGW132" s="116"/>
      <c r="EGX132" s="116"/>
      <c r="EGY132" s="116"/>
      <c r="EGZ132" s="116"/>
      <c r="EHA132" s="116"/>
      <c r="EHB132" s="116"/>
      <c r="EHC132" s="116"/>
      <c r="EHD132" s="116"/>
      <c r="EHE132" s="116"/>
      <c r="EHF132" s="116"/>
      <c r="EHG132" s="116"/>
      <c r="EHH132" s="116"/>
      <c r="EHI132" s="116"/>
      <c r="EHJ132" s="116"/>
      <c r="EHK132" s="116"/>
      <c r="EHL132" s="116"/>
      <c r="EHM132" s="116"/>
      <c r="EHN132" s="116"/>
      <c r="EHO132" s="116"/>
      <c r="EHP132" s="116"/>
      <c r="EHQ132" s="116"/>
      <c r="EHR132" s="116"/>
      <c r="EHS132" s="116"/>
      <c r="EHT132" s="116"/>
      <c r="EHU132" s="116"/>
      <c r="EHV132" s="116"/>
      <c r="EHW132" s="116"/>
      <c r="EHX132" s="116"/>
      <c r="EHY132" s="116"/>
      <c r="EHZ132" s="116"/>
      <c r="EIA132" s="116"/>
      <c r="EIB132" s="116"/>
      <c r="EIC132" s="116"/>
      <c r="EID132" s="116"/>
      <c r="EIE132" s="116"/>
      <c r="EIF132" s="116"/>
      <c r="EIG132" s="116"/>
      <c r="EIH132" s="116"/>
      <c r="EII132" s="116"/>
      <c r="EIJ132" s="116"/>
      <c r="EIK132" s="116"/>
      <c r="EIL132" s="116"/>
      <c r="EIM132" s="116"/>
      <c r="EIN132" s="116"/>
      <c r="EIO132" s="116"/>
      <c r="EIP132" s="116"/>
      <c r="EIQ132" s="116"/>
      <c r="EIR132" s="116"/>
      <c r="EIS132" s="116"/>
      <c r="EIT132" s="116"/>
      <c r="EIU132" s="116"/>
      <c r="EIV132" s="116"/>
      <c r="EIW132" s="116"/>
      <c r="EIX132" s="116"/>
      <c r="EIY132" s="116"/>
      <c r="EIZ132" s="116"/>
      <c r="EJA132" s="116"/>
      <c r="EJB132" s="116"/>
      <c r="EJC132" s="116"/>
      <c r="EJD132" s="116"/>
      <c r="EJE132" s="116"/>
      <c r="EJF132" s="116"/>
      <c r="EJG132" s="116"/>
      <c r="EJH132" s="116"/>
      <c r="EJI132" s="116"/>
      <c r="EJJ132" s="116"/>
      <c r="EJK132" s="116"/>
      <c r="EJL132" s="116"/>
      <c r="EJM132" s="116"/>
      <c r="EJN132" s="116"/>
      <c r="EJO132" s="116"/>
      <c r="EJP132" s="116"/>
      <c r="EJQ132" s="116"/>
      <c r="EJR132" s="116"/>
      <c r="EJS132" s="116"/>
      <c r="EJT132" s="116"/>
      <c r="EJU132" s="116"/>
      <c r="EJV132" s="116"/>
      <c r="EJW132" s="116"/>
      <c r="EJX132" s="116"/>
      <c r="EJY132" s="116"/>
      <c r="EJZ132" s="116"/>
      <c r="EKA132" s="116"/>
      <c r="EKB132" s="116"/>
      <c r="EKC132" s="116"/>
      <c r="EKD132" s="116"/>
      <c r="EKE132" s="116"/>
      <c r="EKF132" s="116"/>
      <c r="EKG132" s="116"/>
      <c r="EKH132" s="116"/>
      <c r="EKI132" s="116"/>
      <c r="EKJ132" s="116"/>
      <c r="EKK132" s="116"/>
      <c r="EKL132" s="116"/>
      <c r="EKM132" s="116"/>
      <c r="EKN132" s="116"/>
      <c r="EKO132" s="116"/>
      <c r="EKP132" s="116"/>
      <c r="EKQ132" s="116"/>
      <c r="EKR132" s="116"/>
      <c r="EKS132" s="116"/>
      <c r="EKT132" s="116"/>
      <c r="EKU132" s="116"/>
      <c r="EKV132" s="116"/>
      <c r="EKW132" s="116"/>
      <c r="EKX132" s="116"/>
      <c r="EKY132" s="116"/>
      <c r="EKZ132" s="116"/>
      <c r="ELA132" s="116"/>
      <c r="ELB132" s="116"/>
      <c r="ELC132" s="116"/>
      <c r="ELD132" s="116"/>
      <c r="ELE132" s="116"/>
      <c r="ELF132" s="116"/>
      <c r="ELG132" s="116"/>
      <c r="ELH132" s="116"/>
      <c r="ELI132" s="116"/>
      <c r="ELJ132" s="116"/>
      <c r="ELK132" s="116"/>
      <c r="ELL132" s="116"/>
      <c r="ELM132" s="116"/>
      <c r="ELN132" s="116"/>
      <c r="ELO132" s="116"/>
      <c r="ELP132" s="116"/>
      <c r="ELQ132" s="116"/>
      <c r="ELR132" s="116"/>
      <c r="ELS132" s="116"/>
      <c r="ELT132" s="116"/>
      <c r="ELU132" s="116"/>
      <c r="ELV132" s="116"/>
      <c r="ELW132" s="116"/>
      <c r="ELX132" s="116"/>
      <c r="ELY132" s="116"/>
      <c r="ELZ132" s="116"/>
      <c r="EMA132" s="116"/>
      <c r="EMB132" s="116"/>
      <c r="EMC132" s="116"/>
      <c r="EMD132" s="116"/>
      <c r="EME132" s="116"/>
      <c r="EMF132" s="116"/>
      <c r="EMG132" s="116"/>
      <c r="EMH132" s="116"/>
      <c r="EMI132" s="116"/>
      <c r="EMJ132" s="116"/>
      <c r="EMK132" s="116"/>
      <c r="EML132" s="116"/>
      <c r="EMM132" s="116"/>
      <c r="EMN132" s="116"/>
      <c r="EMO132" s="116"/>
      <c r="EMP132" s="116"/>
      <c r="EMQ132" s="116"/>
      <c r="EMR132" s="116"/>
      <c r="EMS132" s="116"/>
      <c r="EMT132" s="116"/>
      <c r="EMU132" s="116"/>
      <c r="EMV132" s="116"/>
      <c r="EMW132" s="116"/>
      <c r="EMX132" s="116"/>
      <c r="EMY132" s="116"/>
      <c r="EMZ132" s="116"/>
      <c r="ENA132" s="116"/>
      <c r="ENB132" s="116"/>
      <c r="ENC132" s="116"/>
      <c r="END132" s="116"/>
      <c r="ENE132" s="116"/>
      <c r="ENF132" s="116"/>
      <c r="ENG132" s="116"/>
      <c r="ENH132" s="116"/>
      <c r="ENI132" s="116"/>
      <c r="ENJ132" s="116"/>
      <c r="ENK132" s="116"/>
      <c r="ENL132" s="116"/>
      <c r="ENM132" s="116"/>
      <c r="ENN132" s="116"/>
      <c r="ENO132" s="116"/>
      <c r="ENP132" s="116"/>
      <c r="ENQ132" s="116"/>
      <c r="ENR132" s="116"/>
      <c r="ENS132" s="116"/>
      <c r="ENT132" s="116"/>
      <c r="ENU132" s="116"/>
      <c r="ENV132" s="116"/>
      <c r="ENW132" s="116"/>
      <c r="ENX132" s="116"/>
      <c r="ENY132" s="116"/>
      <c r="ENZ132" s="116"/>
      <c r="EOA132" s="116"/>
      <c r="EOB132" s="116"/>
      <c r="EOC132" s="116"/>
      <c r="EOD132" s="116"/>
      <c r="EOE132" s="116"/>
      <c r="EOF132" s="116"/>
      <c r="EOG132" s="116"/>
      <c r="EOH132" s="116"/>
      <c r="EOI132" s="116"/>
      <c r="EOJ132" s="116"/>
      <c r="EOK132" s="116"/>
      <c r="EOL132" s="116"/>
      <c r="EOM132" s="116"/>
      <c r="EON132" s="116"/>
      <c r="EOO132" s="116"/>
      <c r="EOP132" s="116"/>
      <c r="EOQ132" s="116"/>
      <c r="EOR132" s="116"/>
      <c r="EOS132" s="116"/>
      <c r="EOT132" s="116"/>
      <c r="EOU132" s="116"/>
      <c r="EOV132" s="116"/>
      <c r="EOW132" s="116"/>
      <c r="EOX132" s="116"/>
      <c r="EOY132" s="116"/>
      <c r="EOZ132" s="116"/>
      <c r="EPA132" s="116"/>
      <c r="EPB132" s="116"/>
      <c r="EPC132" s="116"/>
      <c r="EPD132" s="116"/>
      <c r="EPE132" s="116"/>
      <c r="EPF132" s="116"/>
      <c r="EPG132" s="116"/>
      <c r="EPH132" s="116"/>
      <c r="EPI132" s="116"/>
      <c r="EPJ132" s="116"/>
      <c r="EPK132" s="116"/>
      <c r="EPL132" s="116"/>
      <c r="EPM132" s="116"/>
      <c r="EPN132" s="116"/>
      <c r="EPO132" s="116"/>
      <c r="EPP132" s="116"/>
      <c r="EPQ132" s="116"/>
      <c r="EPR132" s="116"/>
      <c r="EPS132" s="116"/>
      <c r="EPT132" s="116"/>
      <c r="EPU132" s="116"/>
      <c r="EPV132" s="116"/>
      <c r="EPW132" s="116"/>
      <c r="EPX132" s="116"/>
      <c r="EPY132" s="116"/>
      <c r="EPZ132" s="116"/>
      <c r="EQA132" s="116"/>
      <c r="EQB132" s="116"/>
      <c r="EQC132" s="116"/>
      <c r="EQD132" s="116"/>
      <c r="EQE132" s="116"/>
      <c r="EQF132" s="116"/>
      <c r="EQG132" s="116"/>
      <c r="EQH132" s="116"/>
      <c r="EQI132" s="116"/>
      <c r="EQJ132" s="116"/>
      <c r="EQK132" s="116"/>
      <c r="EQL132" s="116"/>
      <c r="EQM132" s="116"/>
      <c r="EQN132" s="116"/>
      <c r="EQO132" s="116"/>
      <c r="EQP132" s="116"/>
      <c r="EQQ132" s="116"/>
      <c r="EQR132" s="116"/>
      <c r="EQS132" s="116"/>
      <c r="EQT132" s="116"/>
      <c r="EQU132" s="116"/>
      <c r="EQV132" s="116"/>
      <c r="EQW132" s="116"/>
      <c r="EQX132" s="116"/>
      <c r="EQY132" s="116"/>
      <c r="EQZ132" s="116"/>
      <c r="ERA132" s="116"/>
      <c r="ERB132" s="116"/>
      <c r="ERC132" s="116"/>
      <c r="ERD132" s="116"/>
      <c r="ERE132" s="116"/>
      <c r="ERF132" s="116"/>
      <c r="ERG132" s="116"/>
      <c r="ERH132" s="116"/>
      <c r="ERI132" s="116"/>
      <c r="ERJ132" s="116"/>
      <c r="ERK132" s="116"/>
      <c r="ERL132" s="116"/>
      <c r="ERM132" s="116"/>
      <c r="ERN132" s="116"/>
      <c r="ERO132" s="116"/>
      <c r="ERP132" s="116"/>
      <c r="ERQ132" s="116"/>
      <c r="ERR132" s="116"/>
      <c r="ERS132" s="116"/>
      <c r="ERT132" s="116"/>
      <c r="ERU132" s="116"/>
      <c r="ERV132" s="116"/>
      <c r="ERW132" s="116"/>
      <c r="ERX132" s="116"/>
      <c r="ERY132" s="116"/>
      <c r="ERZ132" s="116"/>
      <c r="ESA132" s="116"/>
      <c r="ESB132" s="116"/>
      <c r="ESC132" s="116"/>
      <c r="ESD132" s="116"/>
      <c r="ESE132" s="116"/>
      <c r="ESF132" s="116"/>
      <c r="ESG132" s="116"/>
      <c r="ESH132" s="116"/>
      <c r="ESI132" s="116"/>
      <c r="ESJ132" s="116"/>
      <c r="ESK132" s="116"/>
      <c r="ESL132" s="116"/>
      <c r="ESM132" s="116"/>
      <c r="ESN132" s="116"/>
      <c r="ESO132" s="116"/>
      <c r="ESP132" s="116"/>
      <c r="ESQ132" s="116"/>
      <c r="ESR132" s="116"/>
      <c r="ESS132" s="116"/>
      <c r="EST132" s="116"/>
      <c r="ESU132" s="116"/>
      <c r="ESV132" s="116"/>
      <c r="ESW132" s="116"/>
      <c r="ESX132" s="116"/>
      <c r="ESY132" s="116"/>
      <c r="ESZ132" s="116"/>
      <c r="ETA132" s="116"/>
      <c r="ETB132" s="116"/>
      <c r="ETC132" s="116"/>
      <c r="ETD132" s="116"/>
      <c r="ETE132" s="116"/>
      <c r="ETF132" s="116"/>
      <c r="ETG132" s="116"/>
      <c r="ETH132" s="116"/>
      <c r="ETI132" s="116"/>
      <c r="ETJ132" s="116"/>
      <c r="ETK132" s="116"/>
      <c r="ETL132" s="116"/>
      <c r="ETM132" s="116"/>
      <c r="ETN132" s="116"/>
      <c r="ETO132" s="116"/>
      <c r="ETP132" s="116"/>
      <c r="ETQ132" s="116"/>
      <c r="ETR132" s="116"/>
      <c r="ETS132" s="116"/>
      <c r="ETT132" s="116"/>
      <c r="ETU132" s="116"/>
      <c r="ETV132" s="116"/>
      <c r="ETW132" s="116"/>
      <c r="ETX132" s="116"/>
      <c r="ETY132" s="116"/>
      <c r="ETZ132" s="116"/>
      <c r="EUA132" s="116"/>
      <c r="EUB132" s="116"/>
      <c r="EUC132" s="116"/>
      <c r="EUD132" s="116"/>
      <c r="EUE132" s="116"/>
      <c r="EUF132" s="116"/>
      <c r="EUG132" s="116"/>
      <c r="EUH132" s="116"/>
      <c r="EUI132" s="116"/>
      <c r="EUJ132" s="116"/>
      <c r="EUK132" s="116"/>
      <c r="EUL132" s="116"/>
      <c r="EUM132" s="116"/>
      <c r="EUN132" s="116"/>
      <c r="EUO132" s="116"/>
      <c r="EUP132" s="116"/>
      <c r="EUQ132" s="116"/>
      <c r="EUR132" s="116"/>
      <c r="EUS132" s="116"/>
      <c r="EUT132" s="116"/>
      <c r="EUU132" s="116"/>
      <c r="EUV132" s="116"/>
      <c r="EUW132" s="116"/>
      <c r="EUX132" s="116"/>
      <c r="EUY132" s="116"/>
      <c r="EUZ132" s="116"/>
      <c r="EVA132" s="116"/>
      <c r="EVB132" s="116"/>
      <c r="EVC132" s="116"/>
      <c r="EVD132" s="116"/>
      <c r="EVE132" s="116"/>
      <c r="EVF132" s="116"/>
      <c r="EVG132" s="116"/>
      <c r="EVH132" s="116"/>
      <c r="EVI132" s="116"/>
      <c r="EVJ132" s="116"/>
      <c r="EVK132" s="116"/>
      <c r="EVL132" s="116"/>
      <c r="EVM132" s="116"/>
      <c r="EVN132" s="116"/>
      <c r="EVO132" s="116"/>
      <c r="EVP132" s="116"/>
      <c r="EVQ132" s="116"/>
      <c r="EVR132" s="116"/>
      <c r="EVS132" s="116"/>
      <c r="EVT132" s="116"/>
      <c r="EVU132" s="116"/>
      <c r="EVV132" s="116"/>
      <c r="EVW132" s="116"/>
      <c r="EVX132" s="116"/>
      <c r="EVY132" s="116"/>
      <c r="EVZ132" s="116"/>
      <c r="EWA132" s="116"/>
      <c r="EWB132" s="116"/>
      <c r="EWC132" s="116"/>
      <c r="EWD132" s="116"/>
      <c r="EWE132" s="116"/>
      <c r="EWF132" s="116"/>
      <c r="EWG132" s="116"/>
      <c r="EWH132" s="116"/>
      <c r="EWI132" s="116"/>
      <c r="EWJ132" s="116"/>
      <c r="EWK132" s="116"/>
      <c r="EWL132" s="116"/>
      <c r="EWM132" s="116"/>
      <c r="EWN132" s="116"/>
      <c r="EWO132" s="116"/>
      <c r="EWP132" s="116"/>
      <c r="EWQ132" s="116"/>
      <c r="EWR132" s="116"/>
      <c r="EWS132" s="116"/>
      <c r="EWT132" s="116"/>
      <c r="EWU132" s="116"/>
      <c r="EWV132" s="116"/>
      <c r="EWW132" s="116"/>
      <c r="EWX132" s="116"/>
      <c r="EWY132" s="116"/>
      <c r="EWZ132" s="116"/>
      <c r="EXA132" s="116"/>
      <c r="EXB132" s="116"/>
      <c r="EXC132" s="116"/>
      <c r="EXD132" s="116"/>
      <c r="EXE132" s="116"/>
      <c r="EXF132" s="116"/>
      <c r="EXG132" s="116"/>
      <c r="EXH132" s="116"/>
      <c r="EXI132" s="116"/>
      <c r="EXJ132" s="116"/>
      <c r="EXK132" s="116"/>
      <c r="EXL132" s="116"/>
      <c r="EXM132" s="116"/>
      <c r="EXN132" s="116"/>
      <c r="EXO132" s="116"/>
      <c r="EXP132" s="116"/>
      <c r="EXQ132" s="116"/>
      <c r="EXR132" s="116"/>
      <c r="EXS132" s="116"/>
      <c r="EXT132" s="116"/>
      <c r="EXU132" s="116"/>
      <c r="EXV132" s="116"/>
      <c r="EXW132" s="116"/>
      <c r="EXX132" s="116"/>
      <c r="EXY132" s="116"/>
      <c r="EXZ132" s="116"/>
      <c r="EYA132" s="116"/>
      <c r="EYB132" s="116"/>
      <c r="EYC132" s="116"/>
      <c r="EYD132" s="116"/>
      <c r="EYE132" s="116"/>
      <c r="EYF132" s="116"/>
      <c r="EYG132" s="116"/>
      <c r="EYH132" s="116"/>
      <c r="EYI132" s="116"/>
      <c r="EYJ132" s="116"/>
      <c r="EYK132" s="116"/>
      <c r="EYL132" s="116"/>
      <c r="EYM132" s="116"/>
      <c r="EYN132" s="116"/>
      <c r="EYO132" s="116"/>
      <c r="EYP132" s="116"/>
      <c r="EYQ132" s="116"/>
      <c r="EYR132" s="116"/>
      <c r="EYS132" s="116"/>
      <c r="EYT132" s="116"/>
      <c r="EYU132" s="116"/>
      <c r="EYV132" s="116"/>
      <c r="EYW132" s="116"/>
      <c r="EYX132" s="116"/>
      <c r="EYY132" s="116"/>
      <c r="EYZ132" s="116"/>
      <c r="EZA132" s="116"/>
      <c r="EZB132" s="116"/>
      <c r="EZC132" s="116"/>
      <c r="EZD132" s="116"/>
      <c r="EZE132" s="116"/>
      <c r="EZF132" s="116"/>
      <c r="EZG132" s="116"/>
      <c r="EZH132" s="116"/>
      <c r="EZI132" s="116"/>
      <c r="EZJ132" s="116"/>
      <c r="EZK132" s="116"/>
      <c r="EZL132" s="116"/>
      <c r="EZM132" s="116"/>
      <c r="EZN132" s="116"/>
      <c r="EZO132" s="116"/>
      <c r="EZP132" s="116"/>
      <c r="EZQ132" s="116"/>
      <c r="EZR132" s="116"/>
      <c r="EZS132" s="116"/>
      <c r="EZT132" s="116"/>
      <c r="EZU132" s="116"/>
      <c r="EZV132" s="116"/>
      <c r="EZW132" s="116"/>
      <c r="EZX132" s="116"/>
      <c r="EZY132" s="116"/>
      <c r="EZZ132" s="116"/>
      <c r="FAA132" s="116"/>
      <c r="FAB132" s="116"/>
      <c r="FAC132" s="116"/>
      <c r="FAD132" s="116"/>
      <c r="FAE132" s="116"/>
      <c r="FAF132" s="116"/>
      <c r="FAG132" s="116"/>
      <c r="FAH132" s="116"/>
      <c r="FAI132" s="116"/>
      <c r="FAJ132" s="116"/>
      <c r="FAK132" s="116"/>
      <c r="FAL132" s="116"/>
      <c r="FAM132" s="116"/>
      <c r="FAN132" s="116"/>
      <c r="FAO132" s="116"/>
      <c r="FAP132" s="116"/>
      <c r="FAQ132" s="116"/>
      <c r="FAR132" s="116"/>
      <c r="FAS132" s="116"/>
      <c r="FAT132" s="116"/>
      <c r="FAU132" s="116"/>
      <c r="FAV132" s="116"/>
      <c r="FAW132" s="116"/>
      <c r="FAX132" s="116"/>
      <c r="FAY132" s="116"/>
      <c r="FAZ132" s="116"/>
      <c r="FBA132" s="116"/>
      <c r="FBB132" s="116"/>
      <c r="FBC132" s="116"/>
      <c r="FBD132" s="116"/>
      <c r="FBE132" s="116"/>
      <c r="FBF132" s="116"/>
      <c r="FBG132" s="116"/>
      <c r="FBH132" s="116"/>
      <c r="FBI132" s="116"/>
      <c r="FBJ132" s="116"/>
      <c r="FBK132" s="116"/>
      <c r="FBL132" s="116"/>
      <c r="FBM132" s="116"/>
      <c r="FBN132" s="116"/>
      <c r="FBO132" s="116"/>
      <c r="FBP132" s="116"/>
      <c r="FBQ132" s="116"/>
      <c r="FBR132" s="116"/>
      <c r="FBS132" s="116"/>
      <c r="FBT132" s="116"/>
      <c r="FBU132" s="116"/>
      <c r="FBV132" s="116"/>
      <c r="FBW132" s="116"/>
      <c r="FBX132" s="116"/>
      <c r="FBY132" s="116"/>
      <c r="FBZ132" s="116"/>
      <c r="FCA132" s="116"/>
      <c r="FCB132" s="116"/>
      <c r="FCC132" s="116"/>
      <c r="FCD132" s="116"/>
      <c r="FCE132" s="116"/>
      <c r="FCF132" s="116"/>
      <c r="FCG132" s="116"/>
      <c r="FCH132" s="116"/>
      <c r="FCI132" s="116"/>
      <c r="FCJ132" s="116"/>
      <c r="FCK132" s="116"/>
      <c r="FCL132" s="116"/>
      <c r="FCM132" s="116"/>
      <c r="FCN132" s="116"/>
      <c r="FCO132" s="116"/>
      <c r="FCP132" s="116"/>
      <c r="FCQ132" s="116"/>
      <c r="FCR132" s="116"/>
      <c r="FCS132" s="116"/>
      <c r="FCT132" s="116"/>
      <c r="FCU132" s="116"/>
      <c r="FCV132" s="116"/>
      <c r="FCW132" s="116"/>
      <c r="FCX132" s="116"/>
      <c r="FCY132" s="116"/>
      <c r="FCZ132" s="116"/>
      <c r="FDA132" s="116"/>
      <c r="FDB132" s="116"/>
      <c r="FDC132" s="116"/>
      <c r="FDD132" s="116"/>
      <c r="FDE132" s="116"/>
      <c r="FDF132" s="116"/>
      <c r="FDG132" s="116"/>
      <c r="FDH132" s="116"/>
      <c r="FDI132" s="116"/>
      <c r="FDJ132" s="116"/>
      <c r="FDK132" s="116"/>
      <c r="FDL132" s="116"/>
      <c r="FDM132" s="116"/>
      <c r="FDN132" s="116"/>
      <c r="FDO132" s="116"/>
      <c r="FDP132" s="116"/>
      <c r="FDQ132" s="116"/>
      <c r="FDR132" s="116"/>
      <c r="FDS132" s="116"/>
      <c r="FDT132" s="116"/>
      <c r="FDU132" s="116"/>
      <c r="FDV132" s="116"/>
      <c r="FDW132" s="116"/>
      <c r="FDX132" s="116"/>
      <c r="FDY132" s="116"/>
      <c r="FDZ132" s="116"/>
      <c r="FEA132" s="116"/>
      <c r="FEB132" s="116"/>
      <c r="FEC132" s="116"/>
      <c r="FED132" s="116"/>
      <c r="FEE132" s="116"/>
      <c r="FEF132" s="116"/>
      <c r="FEG132" s="116"/>
      <c r="FEH132" s="116"/>
      <c r="FEI132" s="116"/>
      <c r="FEJ132" s="116"/>
      <c r="FEK132" s="116"/>
      <c r="FEL132" s="116"/>
      <c r="FEM132" s="116"/>
      <c r="FEN132" s="116"/>
      <c r="FEO132" s="116"/>
      <c r="FEP132" s="116"/>
      <c r="FEQ132" s="116"/>
      <c r="FER132" s="116"/>
      <c r="FES132" s="116"/>
      <c r="FET132" s="116"/>
      <c r="FEU132" s="116"/>
      <c r="FEV132" s="116"/>
      <c r="FEW132" s="116"/>
      <c r="FEX132" s="116"/>
      <c r="FEY132" s="116"/>
      <c r="FEZ132" s="116"/>
      <c r="FFA132" s="116"/>
      <c r="FFB132" s="116"/>
      <c r="FFC132" s="116"/>
      <c r="FFD132" s="116"/>
      <c r="FFE132" s="116"/>
      <c r="FFF132" s="116"/>
      <c r="FFG132" s="116"/>
      <c r="FFH132" s="116"/>
      <c r="FFI132" s="116"/>
      <c r="FFJ132" s="116"/>
      <c r="FFK132" s="116"/>
      <c r="FFL132" s="116"/>
      <c r="FFM132" s="116"/>
      <c r="FFN132" s="116"/>
      <c r="FFO132" s="116"/>
      <c r="FFP132" s="116"/>
      <c r="FFQ132" s="116"/>
      <c r="FFR132" s="116"/>
      <c r="FFS132" s="116"/>
      <c r="FFT132" s="116"/>
      <c r="FFU132" s="116"/>
      <c r="FFV132" s="116"/>
      <c r="FFW132" s="116"/>
      <c r="FFX132" s="116"/>
      <c r="FFY132" s="116"/>
      <c r="FFZ132" s="116"/>
      <c r="FGA132" s="116"/>
      <c r="FGB132" s="116"/>
      <c r="FGC132" s="116"/>
      <c r="FGD132" s="116"/>
      <c r="FGE132" s="116"/>
      <c r="FGF132" s="116"/>
      <c r="FGG132" s="116"/>
      <c r="FGH132" s="116"/>
      <c r="FGI132" s="116"/>
      <c r="FGJ132" s="116"/>
      <c r="FGK132" s="116"/>
      <c r="FGL132" s="116"/>
      <c r="FGM132" s="116"/>
      <c r="FGN132" s="116"/>
      <c r="FGO132" s="116"/>
      <c r="FGP132" s="116"/>
      <c r="FGQ132" s="116"/>
      <c r="FGR132" s="116"/>
      <c r="FGS132" s="116"/>
      <c r="FGT132" s="116"/>
      <c r="FGU132" s="116"/>
      <c r="FGV132" s="116"/>
      <c r="FGW132" s="116"/>
      <c r="FGX132" s="116"/>
      <c r="FGY132" s="116"/>
      <c r="FGZ132" s="116"/>
      <c r="FHA132" s="116"/>
      <c r="FHB132" s="116"/>
      <c r="FHC132" s="116"/>
      <c r="FHD132" s="116"/>
      <c r="FHE132" s="116"/>
      <c r="FHF132" s="116"/>
      <c r="FHG132" s="116"/>
      <c r="FHH132" s="116"/>
      <c r="FHI132" s="116"/>
      <c r="FHJ132" s="116"/>
      <c r="FHK132" s="116"/>
      <c r="FHL132" s="116"/>
      <c r="FHM132" s="116"/>
      <c r="FHN132" s="116"/>
      <c r="FHO132" s="116"/>
      <c r="FHP132" s="116"/>
      <c r="FHQ132" s="116"/>
      <c r="FHR132" s="116"/>
      <c r="FHS132" s="116"/>
      <c r="FHT132" s="116"/>
      <c r="FHU132" s="116"/>
      <c r="FHV132" s="116"/>
      <c r="FHW132" s="116"/>
      <c r="FHX132" s="116"/>
      <c r="FHY132" s="116"/>
      <c r="FHZ132" s="116"/>
      <c r="FIA132" s="116"/>
      <c r="FIB132" s="116"/>
      <c r="FIC132" s="116"/>
      <c r="FID132" s="116"/>
      <c r="FIE132" s="116"/>
      <c r="FIF132" s="116"/>
      <c r="FIG132" s="116"/>
      <c r="FIH132" s="116"/>
      <c r="FII132" s="116"/>
      <c r="FIJ132" s="116"/>
      <c r="FIK132" s="116"/>
      <c r="FIL132" s="116"/>
      <c r="FIM132" s="116"/>
      <c r="FIN132" s="116"/>
      <c r="FIO132" s="116"/>
      <c r="FIP132" s="116"/>
      <c r="FIQ132" s="116"/>
      <c r="FIR132" s="116"/>
      <c r="FIS132" s="116"/>
      <c r="FIT132" s="116"/>
      <c r="FIU132" s="116"/>
      <c r="FIV132" s="116"/>
      <c r="FIW132" s="116"/>
      <c r="FIX132" s="116"/>
      <c r="FIY132" s="116"/>
      <c r="FIZ132" s="116"/>
      <c r="FJA132" s="116"/>
      <c r="FJB132" s="116"/>
      <c r="FJC132" s="116"/>
      <c r="FJD132" s="116"/>
      <c r="FJE132" s="116"/>
      <c r="FJF132" s="116"/>
      <c r="FJG132" s="116"/>
      <c r="FJH132" s="116"/>
      <c r="FJI132" s="116"/>
      <c r="FJJ132" s="116"/>
      <c r="FJK132" s="116"/>
      <c r="FJL132" s="116"/>
      <c r="FJM132" s="116"/>
      <c r="FJN132" s="116"/>
      <c r="FJO132" s="116"/>
      <c r="FJP132" s="116"/>
      <c r="FJQ132" s="116"/>
      <c r="FJR132" s="116"/>
      <c r="FJS132" s="116"/>
      <c r="FJT132" s="116"/>
      <c r="FJU132" s="116"/>
      <c r="FJV132" s="116"/>
      <c r="FJW132" s="116"/>
      <c r="FJX132" s="116"/>
      <c r="FJY132" s="116"/>
      <c r="FJZ132" s="116"/>
      <c r="FKA132" s="116"/>
      <c r="FKB132" s="116"/>
      <c r="FKC132" s="116"/>
      <c r="FKD132" s="116"/>
      <c r="FKE132" s="116"/>
      <c r="FKF132" s="116"/>
      <c r="FKG132" s="116"/>
      <c r="FKH132" s="116"/>
      <c r="FKI132" s="116"/>
      <c r="FKJ132" s="116"/>
      <c r="FKK132" s="116"/>
      <c r="FKL132" s="116"/>
      <c r="FKM132" s="116"/>
      <c r="FKN132" s="116"/>
      <c r="FKO132" s="116"/>
      <c r="FKP132" s="116"/>
      <c r="FKQ132" s="116"/>
      <c r="FKR132" s="116"/>
      <c r="FKS132" s="116"/>
      <c r="FKT132" s="116"/>
      <c r="FKU132" s="116"/>
      <c r="FKV132" s="116"/>
      <c r="FKW132" s="116"/>
      <c r="FKX132" s="116"/>
      <c r="FKY132" s="116"/>
      <c r="FKZ132" s="116"/>
      <c r="FLA132" s="116"/>
      <c r="FLB132" s="116"/>
      <c r="FLC132" s="116"/>
      <c r="FLD132" s="116"/>
      <c r="FLE132" s="116"/>
      <c r="FLF132" s="116"/>
      <c r="FLG132" s="116"/>
      <c r="FLH132" s="116"/>
      <c r="FLI132" s="116"/>
      <c r="FLJ132" s="116"/>
      <c r="FLK132" s="116"/>
      <c r="FLL132" s="116"/>
      <c r="FLM132" s="116"/>
      <c r="FLN132" s="116"/>
      <c r="FLO132" s="116"/>
      <c r="FLP132" s="116"/>
      <c r="FLQ132" s="116"/>
      <c r="FLR132" s="116"/>
      <c r="FLS132" s="116"/>
      <c r="FLT132" s="116"/>
      <c r="FLU132" s="116"/>
      <c r="FLV132" s="116"/>
      <c r="FLW132" s="116"/>
      <c r="FLX132" s="116"/>
      <c r="FLY132" s="116"/>
      <c r="FLZ132" s="116"/>
      <c r="FMA132" s="116"/>
      <c r="FMB132" s="116"/>
      <c r="FMC132" s="116"/>
      <c r="FMD132" s="116"/>
      <c r="FME132" s="116"/>
      <c r="FMF132" s="116"/>
      <c r="FMG132" s="116"/>
      <c r="FMH132" s="116"/>
      <c r="FMI132" s="116"/>
      <c r="FMJ132" s="116"/>
      <c r="FMK132" s="116"/>
      <c r="FML132" s="116"/>
      <c r="FMM132" s="116"/>
      <c r="FMN132" s="116"/>
      <c r="FMO132" s="116"/>
      <c r="FMP132" s="116"/>
      <c r="FMQ132" s="116"/>
      <c r="FMR132" s="116"/>
      <c r="FMS132" s="116"/>
      <c r="FMT132" s="116"/>
      <c r="FMU132" s="116"/>
      <c r="FMV132" s="116"/>
      <c r="FMW132" s="116"/>
      <c r="FMX132" s="116"/>
      <c r="FMY132" s="116"/>
      <c r="FMZ132" s="116"/>
      <c r="FNA132" s="116"/>
      <c r="FNB132" s="116"/>
      <c r="FNC132" s="116"/>
      <c r="FND132" s="116"/>
      <c r="FNE132" s="116"/>
      <c r="FNF132" s="116"/>
      <c r="FNG132" s="116"/>
      <c r="FNH132" s="116"/>
      <c r="FNI132" s="116"/>
      <c r="FNJ132" s="116"/>
      <c r="FNK132" s="116"/>
      <c r="FNL132" s="116"/>
      <c r="FNM132" s="116"/>
      <c r="FNN132" s="116"/>
      <c r="FNO132" s="116"/>
      <c r="FNP132" s="116"/>
      <c r="FNQ132" s="116"/>
      <c r="FNR132" s="116"/>
      <c r="FNS132" s="116"/>
      <c r="FNT132" s="116"/>
      <c r="FNU132" s="116"/>
      <c r="FNV132" s="116"/>
      <c r="FNW132" s="116"/>
      <c r="FNX132" s="116"/>
      <c r="FNY132" s="116"/>
      <c r="FNZ132" s="116"/>
      <c r="FOA132" s="116"/>
      <c r="FOB132" s="116"/>
      <c r="FOC132" s="116"/>
      <c r="FOD132" s="116"/>
      <c r="FOE132" s="116"/>
      <c r="FOF132" s="116"/>
      <c r="FOG132" s="116"/>
      <c r="FOH132" s="116"/>
      <c r="FOI132" s="116"/>
      <c r="FOJ132" s="116"/>
      <c r="FOK132" s="116"/>
      <c r="FOL132" s="116"/>
      <c r="FOM132" s="116"/>
      <c r="FON132" s="116"/>
      <c r="FOO132" s="116"/>
      <c r="FOP132" s="116"/>
      <c r="FOQ132" s="116"/>
      <c r="FOR132" s="116"/>
      <c r="FOS132" s="116"/>
      <c r="FOT132" s="116"/>
      <c r="FOU132" s="116"/>
      <c r="FOV132" s="116"/>
      <c r="FOW132" s="116"/>
      <c r="FOX132" s="116"/>
      <c r="FOY132" s="116"/>
      <c r="FOZ132" s="116"/>
      <c r="FPA132" s="116"/>
      <c r="FPB132" s="116"/>
      <c r="FPC132" s="116"/>
      <c r="FPD132" s="116"/>
      <c r="FPE132" s="116"/>
      <c r="FPF132" s="116"/>
      <c r="FPG132" s="116"/>
      <c r="FPH132" s="116"/>
      <c r="FPI132" s="116"/>
      <c r="FPJ132" s="116"/>
      <c r="FPK132" s="116"/>
      <c r="FPL132" s="116"/>
      <c r="FPM132" s="116"/>
      <c r="FPN132" s="116"/>
      <c r="FPO132" s="116"/>
      <c r="FPP132" s="116"/>
      <c r="FPQ132" s="116"/>
      <c r="FPR132" s="116"/>
      <c r="FPS132" s="116"/>
      <c r="FPT132" s="116"/>
      <c r="FPU132" s="116"/>
      <c r="FPV132" s="116"/>
      <c r="FPW132" s="116"/>
      <c r="FPX132" s="116"/>
      <c r="FPY132" s="116"/>
      <c r="FPZ132" s="116"/>
      <c r="FQA132" s="116"/>
      <c r="FQB132" s="116"/>
      <c r="FQC132" s="116"/>
      <c r="FQD132" s="116"/>
      <c r="FQE132" s="116"/>
      <c r="FQF132" s="116"/>
      <c r="FQG132" s="116"/>
      <c r="FQH132" s="116"/>
      <c r="FQI132" s="116"/>
      <c r="FQJ132" s="116"/>
      <c r="FQK132" s="116"/>
      <c r="FQL132" s="116"/>
      <c r="FQM132" s="116"/>
      <c r="FQN132" s="116"/>
      <c r="FQO132" s="116"/>
      <c r="FQP132" s="116"/>
      <c r="FQQ132" s="116"/>
      <c r="FQR132" s="116"/>
      <c r="FQS132" s="116"/>
      <c r="FQT132" s="116"/>
      <c r="FQU132" s="116"/>
      <c r="FQV132" s="116"/>
      <c r="FQW132" s="116"/>
      <c r="FQX132" s="116"/>
      <c r="FQY132" s="116"/>
      <c r="FQZ132" s="116"/>
      <c r="FRA132" s="116"/>
      <c r="FRB132" s="116"/>
      <c r="FRC132" s="116"/>
      <c r="FRD132" s="116"/>
      <c r="FRE132" s="116"/>
      <c r="FRF132" s="116"/>
      <c r="FRG132" s="116"/>
      <c r="FRH132" s="116"/>
      <c r="FRI132" s="116"/>
      <c r="FRJ132" s="116"/>
      <c r="FRK132" s="116"/>
      <c r="FRL132" s="116"/>
      <c r="FRM132" s="116"/>
      <c r="FRN132" s="116"/>
      <c r="FRO132" s="116"/>
      <c r="FRP132" s="116"/>
      <c r="FRQ132" s="116"/>
      <c r="FRR132" s="116"/>
      <c r="FRS132" s="116"/>
      <c r="FRT132" s="116"/>
      <c r="FRU132" s="116"/>
      <c r="FRV132" s="116"/>
      <c r="FRW132" s="116"/>
      <c r="FRX132" s="116"/>
      <c r="FRY132" s="116"/>
      <c r="FRZ132" s="116"/>
      <c r="FSA132" s="116"/>
      <c r="FSB132" s="116"/>
      <c r="FSC132" s="116"/>
      <c r="FSD132" s="116"/>
      <c r="FSE132" s="116"/>
      <c r="FSF132" s="116"/>
      <c r="FSG132" s="116"/>
      <c r="FSH132" s="116"/>
      <c r="FSI132" s="116"/>
      <c r="FSJ132" s="116"/>
      <c r="FSK132" s="116"/>
      <c r="FSL132" s="116"/>
      <c r="FSM132" s="116"/>
      <c r="FSN132" s="116"/>
      <c r="FSO132" s="116"/>
      <c r="FSP132" s="116"/>
      <c r="FSQ132" s="116"/>
      <c r="FSR132" s="116"/>
      <c r="FSS132" s="116"/>
      <c r="FST132" s="116"/>
      <c r="FSU132" s="116"/>
      <c r="FSV132" s="116"/>
      <c r="FSW132" s="116"/>
      <c r="FSX132" s="116"/>
      <c r="FSY132" s="116"/>
      <c r="FSZ132" s="116"/>
      <c r="FTA132" s="116"/>
      <c r="FTB132" s="116"/>
      <c r="FTC132" s="116"/>
      <c r="FTD132" s="116"/>
      <c r="FTE132" s="116"/>
      <c r="FTF132" s="116"/>
      <c r="FTG132" s="116"/>
      <c r="FTH132" s="116"/>
      <c r="FTI132" s="116"/>
      <c r="FTJ132" s="116"/>
      <c r="FTK132" s="116"/>
      <c r="FTL132" s="116"/>
      <c r="FTM132" s="116"/>
      <c r="FTN132" s="116"/>
      <c r="FTO132" s="116"/>
      <c r="FTP132" s="116"/>
      <c r="FTQ132" s="116"/>
      <c r="FTR132" s="116"/>
      <c r="FTS132" s="116"/>
      <c r="FTT132" s="116"/>
      <c r="FTU132" s="116"/>
      <c r="FTV132" s="116"/>
      <c r="FTW132" s="116"/>
      <c r="FTX132" s="116"/>
      <c r="FTY132" s="116"/>
      <c r="FTZ132" s="116"/>
      <c r="FUA132" s="116"/>
      <c r="FUB132" s="116"/>
      <c r="FUC132" s="116"/>
      <c r="FUD132" s="116"/>
      <c r="FUE132" s="116"/>
      <c r="FUF132" s="116"/>
      <c r="FUG132" s="116"/>
      <c r="FUH132" s="116"/>
      <c r="FUI132" s="116"/>
      <c r="FUJ132" s="116"/>
      <c r="FUK132" s="116"/>
      <c r="FUL132" s="116"/>
      <c r="FUM132" s="116"/>
      <c r="FUN132" s="116"/>
      <c r="FUO132" s="116"/>
      <c r="FUP132" s="116"/>
      <c r="FUQ132" s="116"/>
      <c r="FUR132" s="116"/>
      <c r="FUS132" s="116"/>
      <c r="FUT132" s="116"/>
      <c r="FUU132" s="116"/>
      <c r="FUV132" s="116"/>
      <c r="FUW132" s="116"/>
      <c r="FUX132" s="116"/>
      <c r="FUY132" s="116"/>
      <c r="FUZ132" s="116"/>
      <c r="FVA132" s="116"/>
      <c r="FVB132" s="116"/>
      <c r="FVC132" s="116"/>
      <c r="FVD132" s="116"/>
      <c r="FVE132" s="116"/>
      <c r="FVF132" s="116"/>
      <c r="FVG132" s="116"/>
      <c r="FVH132" s="116"/>
      <c r="FVI132" s="116"/>
      <c r="FVJ132" s="116"/>
      <c r="FVK132" s="116"/>
      <c r="FVL132" s="116"/>
      <c r="FVM132" s="116"/>
      <c r="FVN132" s="116"/>
      <c r="FVO132" s="116"/>
      <c r="FVP132" s="116"/>
      <c r="FVQ132" s="116"/>
      <c r="FVR132" s="116"/>
      <c r="FVS132" s="116"/>
      <c r="FVT132" s="116"/>
      <c r="FVU132" s="116"/>
      <c r="FVV132" s="116"/>
      <c r="FVW132" s="116"/>
      <c r="FVX132" s="116"/>
      <c r="FVY132" s="116"/>
      <c r="FVZ132" s="116"/>
      <c r="FWA132" s="116"/>
      <c r="FWB132" s="116"/>
      <c r="FWC132" s="116"/>
      <c r="FWD132" s="116"/>
      <c r="FWE132" s="116"/>
      <c r="FWF132" s="116"/>
      <c r="FWG132" s="116"/>
      <c r="FWH132" s="116"/>
      <c r="FWI132" s="116"/>
      <c r="FWJ132" s="116"/>
      <c r="FWK132" s="116"/>
      <c r="FWL132" s="116"/>
      <c r="FWM132" s="116"/>
      <c r="FWN132" s="116"/>
      <c r="FWO132" s="116"/>
      <c r="FWP132" s="116"/>
      <c r="FWQ132" s="116"/>
      <c r="FWR132" s="116"/>
      <c r="FWS132" s="116"/>
      <c r="FWT132" s="116"/>
      <c r="FWU132" s="116"/>
      <c r="FWV132" s="116"/>
      <c r="FWW132" s="116"/>
      <c r="FWX132" s="116"/>
      <c r="FWY132" s="116"/>
      <c r="FWZ132" s="116"/>
      <c r="FXA132" s="116"/>
      <c r="FXB132" s="116"/>
      <c r="FXC132" s="116"/>
      <c r="FXD132" s="116"/>
      <c r="FXE132" s="116"/>
      <c r="FXF132" s="116"/>
      <c r="FXG132" s="116"/>
      <c r="FXH132" s="116"/>
      <c r="FXI132" s="116"/>
      <c r="FXJ132" s="116"/>
      <c r="FXK132" s="116"/>
      <c r="FXL132" s="116"/>
      <c r="FXM132" s="116"/>
      <c r="FXN132" s="116"/>
      <c r="FXO132" s="116"/>
      <c r="FXP132" s="116"/>
      <c r="FXQ132" s="116"/>
      <c r="FXR132" s="116"/>
      <c r="FXS132" s="116"/>
      <c r="FXT132" s="116"/>
      <c r="FXU132" s="116"/>
      <c r="FXV132" s="116"/>
      <c r="FXW132" s="116"/>
      <c r="FXX132" s="116"/>
      <c r="FXY132" s="116"/>
      <c r="FXZ132" s="116"/>
      <c r="FYA132" s="116"/>
      <c r="FYB132" s="116"/>
      <c r="FYC132" s="116"/>
      <c r="FYD132" s="116"/>
      <c r="FYE132" s="116"/>
      <c r="FYF132" s="116"/>
      <c r="FYG132" s="116"/>
      <c r="FYH132" s="116"/>
      <c r="FYI132" s="116"/>
      <c r="FYJ132" s="116"/>
      <c r="FYK132" s="116"/>
      <c r="FYL132" s="116"/>
      <c r="FYM132" s="116"/>
      <c r="FYN132" s="116"/>
      <c r="FYO132" s="116"/>
      <c r="FYP132" s="116"/>
      <c r="FYQ132" s="116"/>
      <c r="FYR132" s="116"/>
      <c r="FYS132" s="116"/>
      <c r="FYT132" s="116"/>
      <c r="FYU132" s="116"/>
      <c r="FYV132" s="116"/>
      <c r="FYW132" s="116"/>
      <c r="FYX132" s="116"/>
      <c r="FYY132" s="116"/>
      <c r="FYZ132" s="116"/>
      <c r="FZA132" s="116"/>
      <c r="FZB132" s="116"/>
      <c r="FZC132" s="116"/>
      <c r="FZD132" s="116"/>
      <c r="FZE132" s="116"/>
      <c r="FZF132" s="116"/>
      <c r="FZG132" s="116"/>
      <c r="FZH132" s="116"/>
      <c r="FZI132" s="116"/>
      <c r="FZJ132" s="116"/>
      <c r="FZK132" s="116"/>
      <c r="FZL132" s="116"/>
      <c r="FZM132" s="116"/>
      <c r="FZN132" s="116"/>
      <c r="FZO132" s="116"/>
      <c r="FZP132" s="116"/>
      <c r="FZQ132" s="116"/>
      <c r="FZR132" s="116"/>
      <c r="FZS132" s="116"/>
      <c r="FZT132" s="116"/>
      <c r="FZU132" s="116"/>
      <c r="FZV132" s="116"/>
      <c r="FZW132" s="116"/>
      <c r="FZX132" s="116"/>
      <c r="FZY132" s="116"/>
      <c r="FZZ132" s="116"/>
      <c r="GAA132" s="116"/>
      <c r="GAB132" s="116"/>
      <c r="GAC132" s="116"/>
      <c r="GAD132" s="116"/>
      <c r="GAE132" s="116"/>
      <c r="GAF132" s="116"/>
      <c r="GAG132" s="116"/>
      <c r="GAH132" s="116"/>
      <c r="GAI132" s="116"/>
      <c r="GAJ132" s="116"/>
      <c r="GAK132" s="116"/>
      <c r="GAL132" s="116"/>
      <c r="GAM132" s="116"/>
      <c r="GAN132" s="116"/>
      <c r="GAO132" s="116"/>
      <c r="GAP132" s="116"/>
      <c r="GAQ132" s="116"/>
      <c r="GAR132" s="116"/>
      <c r="GAS132" s="116"/>
      <c r="GAT132" s="116"/>
      <c r="GAU132" s="116"/>
      <c r="GAV132" s="116"/>
      <c r="GAW132" s="116"/>
      <c r="GAX132" s="116"/>
      <c r="GAY132" s="116"/>
      <c r="GAZ132" s="116"/>
      <c r="GBA132" s="116"/>
      <c r="GBB132" s="116"/>
      <c r="GBC132" s="116"/>
      <c r="GBD132" s="116"/>
      <c r="GBE132" s="116"/>
      <c r="GBF132" s="116"/>
      <c r="GBG132" s="116"/>
      <c r="GBH132" s="116"/>
      <c r="GBI132" s="116"/>
      <c r="GBJ132" s="116"/>
      <c r="GBK132" s="116"/>
      <c r="GBL132" s="116"/>
      <c r="GBM132" s="116"/>
      <c r="GBN132" s="116"/>
      <c r="GBO132" s="116"/>
      <c r="GBP132" s="116"/>
      <c r="GBQ132" s="116"/>
      <c r="GBR132" s="116"/>
      <c r="GBS132" s="116"/>
      <c r="GBT132" s="116"/>
      <c r="GBU132" s="116"/>
      <c r="GBV132" s="116"/>
      <c r="GBW132" s="116"/>
      <c r="GBX132" s="116"/>
      <c r="GBY132" s="116"/>
      <c r="GBZ132" s="116"/>
      <c r="GCA132" s="116"/>
      <c r="GCB132" s="116"/>
      <c r="GCC132" s="116"/>
      <c r="GCD132" s="116"/>
      <c r="GCE132" s="116"/>
      <c r="GCF132" s="116"/>
      <c r="GCG132" s="116"/>
      <c r="GCH132" s="116"/>
      <c r="GCI132" s="116"/>
      <c r="GCJ132" s="116"/>
      <c r="GCK132" s="116"/>
      <c r="GCL132" s="116"/>
      <c r="GCM132" s="116"/>
      <c r="GCN132" s="116"/>
      <c r="GCO132" s="116"/>
      <c r="GCP132" s="116"/>
      <c r="GCQ132" s="116"/>
      <c r="GCR132" s="116"/>
      <c r="GCS132" s="116"/>
      <c r="GCT132" s="116"/>
      <c r="GCU132" s="116"/>
      <c r="GCV132" s="116"/>
      <c r="GCW132" s="116"/>
      <c r="GCX132" s="116"/>
      <c r="GCY132" s="116"/>
      <c r="GCZ132" s="116"/>
      <c r="GDA132" s="116"/>
      <c r="GDB132" s="116"/>
      <c r="GDC132" s="116"/>
      <c r="GDD132" s="116"/>
      <c r="GDE132" s="116"/>
      <c r="GDF132" s="116"/>
      <c r="GDG132" s="116"/>
      <c r="GDH132" s="116"/>
      <c r="GDI132" s="116"/>
      <c r="GDJ132" s="116"/>
      <c r="GDK132" s="116"/>
      <c r="GDL132" s="116"/>
      <c r="GDM132" s="116"/>
      <c r="GDN132" s="116"/>
      <c r="GDO132" s="116"/>
      <c r="GDP132" s="116"/>
      <c r="GDQ132" s="116"/>
      <c r="GDR132" s="116"/>
      <c r="GDS132" s="116"/>
      <c r="GDT132" s="116"/>
      <c r="GDU132" s="116"/>
      <c r="GDV132" s="116"/>
      <c r="GDW132" s="116"/>
      <c r="GDX132" s="116"/>
      <c r="GDY132" s="116"/>
      <c r="GDZ132" s="116"/>
      <c r="GEA132" s="116"/>
      <c r="GEB132" s="116"/>
      <c r="GEC132" s="116"/>
      <c r="GED132" s="116"/>
      <c r="GEE132" s="116"/>
      <c r="GEF132" s="116"/>
      <c r="GEG132" s="116"/>
      <c r="GEH132" s="116"/>
      <c r="GEI132" s="116"/>
      <c r="GEJ132" s="116"/>
      <c r="GEK132" s="116"/>
      <c r="GEL132" s="116"/>
      <c r="GEM132" s="116"/>
      <c r="GEN132" s="116"/>
      <c r="GEO132" s="116"/>
      <c r="GEP132" s="116"/>
      <c r="GEQ132" s="116"/>
      <c r="GER132" s="116"/>
      <c r="GES132" s="116"/>
      <c r="GET132" s="116"/>
      <c r="GEU132" s="116"/>
      <c r="GEV132" s="116"/>
      <c r="GEW132" s="116"/>
      <c r="GEX132" s="116"/>
      <c r="GEY132" s="116"/>
      <c r="GEZ132" s="116"/>
      <c r="GFA132" s="116"/>
      <c r="GFB132" s="116"/>
      <c r="GFC132" s="116"/>
      <c r="GFD132" s="116"/>
      <c r="GFE132" s="116"/>
      <c r="GFF132" s="116"/>
      <c r="GFG132" s="116"/>
      <c r="GFH132" s="116"/>
      <c r="GFI132" s="116"/>
      <c r="GFJ132" s="116"/>
      <c r="GFK132" s="116"/>
      <c r="GFL132" s="116"/>
      <c r="GFM132" s="116"/>
      <c r="GFN132" s="116"/>
      <c r="GFO132" s="116"/>
      <c r="GFP132" s="116"/>
      <c r="GFQ132" s="116"/>
      <c r="GFR132" s="116"/>
      <c r="GFS132" s="116"/>
      <c r="GFT132" s="116"/>
      <c r="GFU132" s="116"/>
      <c r="GFV132" s="116"/>
      <c r="GFW132" s="116"/>
      <c r="GFX132" s="116"/>
      <c r="GFY132" s="116"/>
      <c r="GFZ132" s="116"/>
      <c r="GGA132" s="116"/>
      <c r="GGB132" s="116"/>
      <c r="GGC132" s="116"/>
      <c r="GGD132" s="116"/>
      <c r="GGE132" s="116"/>
      <c r="GGF132" s="116"/>
      <c r="GGG132" s="116"/>
      <c r="GGH132" s="116"/>
      <c r="GGI132" s="116"/>
      <c r="GGJ132" s="116"/>
      <c r="GGK132" s="116"/>
      <c r="GGL132" s="116"/>
      <c r="GGM132" s="116"/>
      <c r="GGN132" s="116"/>
      <c r="GGO132" s="116"/>
      <c r="GGP132" s="116"/>
      <c r="GGQ132" s="116"/>
      <c r="GGR132" s="116"/>
      <c r="GGS132" s="116"/>
      <c r="GGT132" s="116"/>
      <c r="GGU132" s="116"/>
      <c r="GGV132" s="116"/>
      <c r="GGW132" s="116"/>
      <c r="GGX132" s="116"/>
      <c r="GGY132" s="116"/>
      <c r="GGZ132" s="116"/>
      <c r="GHA132" s="116"/>
      <c r="GHB132" s="116"/>
      <c r="GHC132" s="116"/>
      <c r="GHD132" s="116"/>
      <c r="GHE132" s="116"/>
      <c r="GHF132" s="116"/>
      <c r="GHG132" s="116"/>
      <c r="GHH132" s="116"/>
      <c r="GHI132" s="116"/>
      <c r="GHJ132" s="116"/>
      <c r="GHK132" s="116"/>
      <c r="GHL132" s="116"/>
      <c r="GHM132" s="116"/>
      <c r="GHN132" s="116"/>
      <c r="GHO132" s="116"/>
      <c r="GHP132" s="116"/>
      <c r="GHQ132" s="116"/>
      <c r="GHR132" s="116"/>
      <c r="GHS132" s="116"/>
      <c r="GHT132" s="116"/>
      <c r="GHU132" s="116"/>
      <c r="GHV132" s="116"/>
      <c r="GHW132" s="116"/>
      <c r="GHX132" s="116"/>
      <c r="GHY132" s="116"/>
      <c r="GHZ132" s="116"/>
      <c r="GIA132" s="116"/>
      <c r="GIB132" s="116"/>
      <c r="GIC132" s="116"/>
      <c r="GID132" s="116"/>
      <c r="GIE132" s="116"/>
      <c r="GIF132" s="116"/>
      <c r="GIG132" s="116"/>
      <c r="GIH132" s="116"/>
      <c r="GII132" s="116"/>
      <c r="GIJ132" s="116"/>
      <c r="GIK132" s="116"/>
      <c r="GIL132" s="116"/>
      <c r="GIM132" s="116"/>
      <c r="GIN132" s="116"/>
      <c r="GIO132" s="116"/>
      <c r="GIP132" s="116"/>
      <c r="GIQ132" s="116"/>
      <c r="GIR132" s="116"/>
      <c r="GIS132" s="116"/>
      <c r="GIT132" s="116"/>
      <c r="GIU132" s="116"/>
      <c r="GIV132" s="116"/>
      <c r="GIW132" s="116"/>
      <c r="GIX132" s="116"/>
      <c r="GIY132" s="116"/>
      <c r="GIZ132" s="116"/>
      <c r="GJA132" s="116"/>
      <c r="GJB132" s="116"/>
      <c r="GJC132" s="116"/>
      <c r="GJD132" s="116"/>
      <c r="GJE132" s="116"/>
      <c r="GJF132" s="116"/>
      <c r="GJG132" s="116"/>
      <c r="GJH132" s="116"/>
      <c r="GJI132" s="116"/>
      <c r="GJJ132" s="116"/>
      <c r="GJK132" s="116"/>
      <c r="GJL132" s="116"/>
      <c r="GJM132" s="116"/>
      <c r="GJN132" s="116"/>
      <c r="GJO132" s="116"/>
      <c r="GJP132" s="116"/>
      <c r="GJQ132" s="116"/>
      <c r="GJR132" s="116"/>
      <c r="GJS132" s="116"/>
      <c r="GJT132" s="116"/>
      <c r="GJU132" s="116"/>
      <c r="GJV132" s="116"/>
      <c r="GJW132" s="116"/>
      <c r="GJX132" s="116"/>
      <c r="GJY132" s="116"/>
      <c r="GJZ132" s="116"/>
      <c r="GKA132" s="116"/>
      <c r="GKB132" s="116"/>
      <c r="GKC132" s="116"/>
      <c r="GKD132" s="116"/>
      <c r="GKE132" s="116"/>
      <c r="GKF132" s="116"/>
      <c r="GKG132" s="116"/>
      <c r="GKH132" s="116"/>
      <c r="GKI132" s="116"/>
      <c r="GKJ132" s="116"/>
      <c r="GKK132" s="116"/>
      <c r="GKL132" s="116"/>
      <c r="GKM132" s="116"/>
      <c r="GKN132" s="116"/>
      <c r="GKO132" s="116"/>
      <c r="GKP132" s="116"/>
      <c r="GKQ132" s="116"/>
      <c r="GKR132" s="116"/>
      <c r="GKS132" s="116"/>
      <c r="GKT132" s="116"/>
      <c r="GKU132" s="116"/>
      <c r="GKV132" s="116"/>
      <c r="GKW132" s="116"/>
      <c r="GKX132" s="116"/>
      <c r="GKY132" s="116"/>
      <c r="GKZ132" s="116"/>
      <c r="GLA132" s="116"/>
      <c r="GLB132" s="116"/>
      <c r="GLC132" s="116"/>
      <c r="GLD132" s="116"/>
      <c r="GLE132" s="116"/>
      <c r="GLF132" s="116"/>
      <c r="GLG132" s="116"/>
      <c r="GLH132" s="116"/>
      <c r="GLI132" s="116"/>
      <c r="GLJ132" s="116"/>
      <c r="GLK132" s="116"/>
      <c r="GLL132" s="116"/>
      <c r="GLM132" s="116"/>
      <c r="GLN132" s="116"/>
      <c r="GLO132" s="116"/>
      <c r="GLP132" s="116"/>
      <c r="GLQ132" s="116"/>
      <c r="GLR132" s="116"/>
      <c r="GLS132" s="116"/>
      <c r="GLT132" s="116"/>
      <c r="GLU132" s="116"/>
      <c r="GLV132" s="116"/>
      <c r="GLW132" s="116"/>
      <c r="GLX132" s="116"/>
      <c r="GLY132" s="116"/>
      <c r="GLZ132" s="116"/>
      <c r="GMA132" s="116"/>
      <c r="GMB132" s="116"/>
      <c r="GMC132" s="116"/>
      <c r="GMD132" s="116"/>
      <c r="GME132" s="116"/>
      <c r="GMF132" s="116"/>
      <c r="GMG132" s="116"/>
      <c r="GMH132" s="116"/>
      <c r="GMI132" s="116"/>
      <c r="GMJ132" s="116"/>
      <c r="GMK132" s="116"/>
      <c r="GML132" s="116"/>
      <c r="GMM132" s="116"/>
      <c r="GMN132" s="116"/>
      <c r="GMO132" s="116"/>
      <c r="GMP132" s="116"/>
      <c r="GMQ132" s="116"/>
      <c r="GMR132" s="116"/>
      <c r="GMS132" s="116"/>
      <c r="GMT132" s="116"/>
      <c r="GMU132" s="116"/>
      <c r="GMV132" s="116"/>
      <c r="GMW132" s="116"/>
      <c r="GMX132" s="116"/>
      <c r="GMY132" s="116"/>
      <c r="GMZ132" s="116"/>
      <c r="GNA132" s="116"/>
      <c r="GNB132" s="116"/>
      <c r="GNC132" s="116"/>
      <c r="GND132" s="116"/>
      <c r="GNE132" s="116"/>
      <c r="GNF132" s="116"/>
      <c r="GNG132" s="116"/>
      <c r="GNH132" s="116"/>
      <c r="GNI132" s="116"/>
      <c r="GNJ132" s="116"/>
      <c r="GNK132" s="116"/>
      <c r="GNL132" s="116"/>
      <c r="GNM132" s="116"/>
      <c r="GNN132" s="116"/>
      <c r="GNO132" s="116"/>
      <c r="GNP132" s="116"/>
      <c r="GNQ132" s="116"/>
      <c r="GNR132" s="116"/>
      <c r="GNS132" s="116"/>
      <c r="GNT132" s="116"/>
      <c r="GNU132" s="116"/>
      <c r="GNV132" s="116"/>
      <c r="GNW132" s="116"/>
      <c r="GNX132" s="116"/>
      <c r="GNY132" s="116"/>
      <c r="GNZ132" s="116"/>
      <c r="GOA132" s="116"/>
      <c r="GOB132" s="116"/>
      <c r="GOC132" s="116"/>
      <c r="GOD132" s="116"/>
      <c r="GOE132" s="116"/>
      <c r="GOF132" s="116"/>
      <c r="GOG132" s="116"/>
      <c r="GOH132" s="116"/>
      <c r="GOI132" s="116"/>
      <c r="GOJ132" s="116"/>
      <c r="GOK132" s="116"/>
      <c r="GOL132" s="116"/>
      <c r="GOM132" s="116"/>
      <c r="GON132" s="116"/>
      <c r="GOO132" s="116"/>
      <c r="GOP132" s="116"/>
      <c r="GOQ132" s="116"/>
      <c r="GOR132" s="116"/>
      <c r="GOS132" s="116"/>
      <c r="GOT132" s="116"/>
      <c r="GOU132" s="116"/>
      <c r="GOV132" s="116"/>
      <c r="GOW132" s="116"/>
      <c r="GOX132" s="116"/>
      <c r="GOY132" s="116"/>
      <c r="GOZ132" s="116"/>
      <c r="GPA132" s="116"/>
      <c r="GPB132" s="116"/>
      <c r="GPC132" s="116"/>
      <c r="GPD132" s="116"/>
      <c r="GPE132" s="116"/>
      <c r="GPF132" s="116"/>
      <c r="GPG132" s="116"/>
      <c r="GPH132" s="116"/>
      <c r="GPI132" s="116"/>
      <c r="GPJ132" s="116"/>
      <c r="GPK132" s="116"/>
      <c r="GPL132" s="116"/>
      <c r="GPM132" s="116"/>
      <c r="GPN132" s="116"/>
      <c r="GPO132" s="116"/>
      <c r="GPP132" s="116"/>
      <c r="GPQ132" s="116"/>
      <c r="GPR132" s="116"/>
      <c r="GPS132" s="116"/>
      <c r="GPT132" s="116"/>
      <c r="GPU132" s="116"/>
      <c r="GPV132" s="116"/>
      <c r="GPW132" s="116"/>
      <c r="GPX132" s="116"/>
      <c r="GPY132" s="116"/>
      <c r="GPZ132" s="116"/>
      <c r="GQA132" s="116"/>
      <c r="GQB132" s="116"/>
      <c r="GQC132" s="116"/>
      <c r="GQD132" s="116"/>
      <c r="GQE132" s="116"/>
      <c r="GQF132" s="116"/>
      <c r="GQG132" s="116"/>
      <c r="GQH132" s="116"/>
      <c r="GQI132" s="116"/>
      <c r="GQJ132" s="116"/>
      <c r="GQK132" s="116"/>
      <c r="GQL132" s="116"/>
      <c r="GQM132" s="116"/>
      <c r="GQN132" s="116"/>
      <c r="GQO132" s="116"/>
      <c r="GQP132" s="116"/>
      <c r="GQQ132" s="116"/>
      <c r="GQR132" s="116"/>
      <c r="GQS132" s="116"/>
      <c r="GQT132" s="116"/>
      <c r="GQU132" s="116"/>
      <c r="GQV132" s="116"/>
      <c r="GQW132" s="116"/>
      <c r="GQX132" s="116"/>
      <c r="GQY132" s="116"/>
      <c r="GQZ132" s="116"/>
      <c r="GRA132" s="116"/>
      <c r="GRB132" s="116"/>
      <c r="GRC132" s="116"/>
      <c r="GRD132" s="116"/>
      <c r="GRE132" s="116"/>
      <c r="GRF132" s="116"/>
      <c r="GRG132" s="116"/>
      <c r="GRH132" s="116"/>
      <c r="GRI132" s="116"/>
      <c r="GRJ132" s="116"/>
      <c r="GRK132" s="116"/>
      <c r="GRL132" s="116"/>
      <c r="GRM132" s="116"/>
      <c r="GRN132" s="116"/>
      <c r="GRO132" s="116"/>
      <c r="GRP132" s="116"/>
      <c r="GRQ132" s="116"/>
      <c r="GRR132" s="116"/>
      <c r="GRS132" s="116"/>
      <c r="GRT132" s="116"/>
      <c r="GRU132" s="116"/>
      <c r="GRV132" s="116"/>
      <c r="GRW132" s="116"/>
      <c r="GRX132" s="116"/>
      <c r="GRY132" s="116"/>
      <c r="GRZ132" s="116"/>
      <c r="GSA132" s="116"/>
      <c r="GSB132" s="116"/>
      <c r="GSC132" s="116"/>
      <c r="GSD132" s="116"/>
      <c r="GSE132" s="116"/>
      <c r="GSF132" s="116"/>
      <c r="GSG132" s="116"/>
      <c r="GSH132" s="116"/>
      <c r="GSI132" s="116"/>
      <c r="GSJ132" s="116"/>
      <c r="GSK132" s="116"/>
      <c r="GSL132" s="116"/>
      <c r="GSM132" s="116"/>
      <c r="GSN132" s="116"/>
      <c r="GSO132" s="116"/>
      <c r="GSP132" s="116"/>
      <c r="GSQ132" s="116"/>
      <c r="GSR132" s="116"/>
      <c r="GSS132" s="116"/>
      <c r="GST132" s="116"/>
      <c r="GSU132" s="116"/>
      <c r="GSV132" s="116"/>
      <c r="GSW132" s="116"/>
      <c r="GSX132" s="116"/>
      <c r="GSY132" s="116"/>
      <c r="GSZ132" s="116"/>
      <c r="GTA132" s="116"/>
      <c r="GTB132" s="116"/>
      <c r="GTC132" s="116"/>
      <c r="GTD132" s="116"/>
      <c r="GTE132" s="116"/>
      <c r="GTF132" s="116"/>
      <c r="GTG132" s="116"/>
      <c r="GTH132" s="116"/>
      <c r="GTI132" s="116"/>
      <c r="GTJ132" s="116"/>
      <c r="GTK132" s="116"/>
      <c r="GTL132" s="116"/>
      <c r="GTM132" s="116"/>
      <c r="GTN132" s="116"/>
      <c r="GTO132" s="116"/>
      <c r="GTP132" s="116"/>
      <c r="GTQ132" s="116"/>
      <c r="GTR132" s="116"/>
      <c r="GTS132" s="116"/>
      <c r="GTT132" s="116"/>
      <c r="GTU132" s="116"/>
      <c r="GTV132" s="116"/>
      <c r="GTW132" s="116"/>
      <c r="GTX132" s="116"/>
      <c r="GTY132" s="116"/>
      <c r="GTZ132" s="116"/>
      <c r="GUA132" s="116"/>
      <c r="GUB132" s="116"/>
      <c r="GUC132" s="116"/>
      <c r="GUD132" s="116"/>
      <c r="GUE132" s="116"/>
      <c r="GUF132" s="116"/>
      <c r="GUG132" s="116"/>
      <c r="GUH132" s="116"/>
      <c r="GUI132" s="116"/>
      <c r="GUJ132" s="116"/>
      <c r="GUK132" s="116"/>
      <c r="GUL132" s="116"/>
      <c r="GUM132" s="116"/>
      <c r="GUN132" s="116"/>
      <c r="GUO132" s="116"/>
      <c r="GUP132" s="116"/>
      <c r="GUQ132" s="116"/>
      <c r="GUR132" s="116"/>
      <c r="GUS132" s="116"/>
      <c r="GUT132" s="116"/>
      <c r="GUU132" s="116"/>
      <c r="GUV132" s="116"/>
      <c r="GUW132" s="116"/>
      <c r="GUX132" s="116"/>
      <c r="GUY132" s="116"/>
      <c r="GUZ132" s="116"/>
      <c r="GVA132" s="116"/>
      <c r="GVB132" s="116"/>
      <c r="GVC132" s="116"/>
      <c r="GVD132" s="116"/>
      <c r="GVE132" s="116"/>
      <c r="GVF132" s="116"/>
      <c r="GVG132" s="116"/>
      <c r="GVH132" s="116"/>
      <c r="GVI132" s="116"/>
      <c r="GVJ132" s="116"/>
      <c r="GVK132" s="116"/>
      <c r="GVL132" s="116"/>
      <c r="GVM132" s="116"/>
      <c r="GVN132" s="116"/>
      <c r="GVO132" s="116"/>
      <c r="GVP132" s="116"/>
      <c r="GVQ132" s="116"/>
      <c r="GVR132" s="116"/>
      <c r="GVS132" s="116"/>
      <c r="GVT132" s="116"/>
      <c r="GVU132" s="116"/>
      <c r="GVV132" s="116"/>
      <c r="GVW132" s="116"/>
      <c r="GVX132" s="116"/>
      <c r="GVY132" s="116"/>
      <c r="GVZ132" s="116"/>
      <c r="GWA132" s="116"/>
      <c r="GWB132" s="116"/>
      <c r="GWC132" s="116"/>
      <c r="GWD132" s="116"/>
      <c r="GWE132" s="116"/>
      <c r="GWF132" s="116"/>
      <c r="GWG132" s="116"/>
      <c r="GWH132" s="116"/>
      <c r="GWI132" s="116"/>
      <c r="GWJ132" s="116"/>
      <c r="GWK132" s="116"/>
      <c r="GWL132" s="116"/>
      <c r="GWM132" s="116"/>
      <c r="GWN132" s="116"/>
      <c r="GWO132" s="116"/>
      <c r="GWP132" s="116"/>
      <c r="GWQ132" s="116"/>
      <c r="GWR132" s="116"/>
      <c r="GWS132" s="116"/>
      <c r="GWT132" s="116"/>
      <c r="GWU132" s="116"/>
      <c r="GWV132" s="116"/>
      <c r="GWW132" s="116"/>
      <c r="GWX132" s="116"/>
      <c r="GWY132" s="116"/>
      <c r="GWZ132" s="116"/>
      <c r="GXA132" s="116"/>
      <c r="GXB132" s="116"/>
      <c r="GXC132" s="116"/>
      <c r="GXD132" s="116"/>
      <c r="GXE132" s="116"/>
      <c r="GXF132" s="116"/>
      <c r="GXG132" s="116"/>
      <c r="GXH132" s="116"/>
      <c r="GXI132" s="116"/>
      <c r="GXJ132" s="116"/>
      <c r="GXK132" s="116"/>
      <c r="GXL132" s="116"/>
      <c r="GXM132" s="116"/>
      <c r="GXN132" s="116"/>
      <c r="GXO132" s="116"/>
      <c r="GXP132" s="116"/>
      <c r="GXQ132" s="116"/>
      <c r="GXR132" s="116"/>
      <c r="GXS132" s="116"/>
      <c r="GXT132" s="116"/>
      <c r="GXU132" s="116"/>
      <c r="GXV132" s="116"/>
      <c r="GXW132" s="116"/>
      <c r="GXX132" s="116"/>
      <c r="GXY132" s="116"/>
      <c r="GXZ132" s="116"/>
      <c r="GYA132" s="116"/>
      <c r="GYB132" s="116"/>
      <c r="GYC132" s="116"/>
      <c r="GYD132" s="116"/>
      <c r="GYE132" s="116"/>
      <c r="GYF132" s="116"/>
      <c r="GYG132" s="116"/>
      <c r="GYH132" s="116"/>
      <c r="GYI132" s="116"/>
      <c r="GYJ132" s="116"/>
      <c r="GYK132" s="116"/>
      <c r="GYL132" s="116"/>
      <c r="GYM132" s="116"/>
      <c r="GYN132" s="116"/>
      <c r="GYO132" s="116"/>
      <c r="GYP132" s="116"/>
      <c r="GYQ132" s="116"/>
      <c r="GYR132" s="116"/>
      <c r="GYS132" s="116"/>
      <c r="GYT132" s="116"/>
      <c r="GYU132" s="116"/>
      <c r="GYV132" s="116"/>
      <c r="GYW132" s="116"/>
      <c r="GYX132" s="116"/>
      <c r="GYY132" s="116"/>
      <c r="GYZ132" s="116"/>
      <c r="GZA132" s="116"/>
      <c r="GZB132" s="116"/>
      <c r="GZC132" s="116"/>
      <c r="GZD132" s="116"/>
      <c r="GZE132" s="116"/>
      <c r="GZF132" s="116"/>
      <c r="GZG132" s="116"/>
      <c r="GZH132" s="116"/>
      <c r="GZI132" s="116"/>
      <c r="GZJ132" s="116"/>
      <c r="GZK132" s="116"/>
      <c r="GZL132" s="116"/>
      <c r="GZM132" s="116"/>
      <c r="GZN132" s="116"/>
      <c r="GZO132" s="116"/>
      <c r="GZP132" s="116"/>
      <c r="GZQ132" s="116"/>
      <c r="GZR132" s="116"/>
      <c r="GZS132" s="116"/>
      <c r="GZT132" s="116"/>
      <c r="GZU132" s="116"/>
      <c r="GZV132" s="116"/>
      <c r="GZW132" s="116"/>
      <c r="GZX132" s="116"/>
      <c r="GZY132" s="116"/>
      <c r="GZZ132" s="116"/>
      <c r="HAA132" s="116"/>
      <c r="HAB132" s="116"/>
      <c r="HAC132" s="116"/>
      <c r="HAD132" s="116"/>
      <c r="HAE132" s="116"/>
      <c r="HAF132" s="116"/>
      <c r="HAG132" s="116"/>
      <c r="HAH132" s="116"/>
      <c r="HAI132" s="116"/>
      <c r="HAJ132" s="116"/>
      <c r="HAK132" s="116"/>
      <c r="HAL132" s="116"/>
      <c r="HAM132" s="116"/>
      <c r="HAN132" s="116"/>
      <c r="HAO132" s="116"/>
      <c r="HAP132" s="116"/>
      <c r="HAQ132" s="116"/>
      <c r="HAR132" s="116"/>
      <c r="HAS132" s="116"/>
      <c r="HAT132" s="116"/>
      <c r="HAU132" s="116"/>
      <c r="HAV132" s="116"/>
      <c r="HAW132" s="116"/>
      <c r="HAX132" s="116"/>
      <c r="HAY132" s="116"/>
      <c r="HAZ132" s="116"/>
      <c r="HBA132" s="116"/>
      <c r="HBB132" s="116"/>
      <c r="HBC132" s="116"/>
      <c r="HBD132" s="116"/>
      <c r="HBE132" s="116"/>
      <c r="HBF132" s="116"/>
      <c r="HBG132" s="116"/>
      <c r="HBH132" s="116"/>
      <c r="HBI132" s="116"/>
      <c r="HBJ132" s="116"/>
      <c r="HBK132" s="116"/>
      <c r="HBL132" s="116"/>
      <c r="HBM132" s="116"/>
      <c r="HBN132" s="116"/>
      <c r="HBO132" s="116"/>
      <c r="HBP132" s="116"/>
      <c r="HBQ132" s="116"/>
      <c r="HBR132" s="116"/>
      <c r="HBS132" s="116"/>
      <c r="HBT132" s="116"/>
      <c r="HBU132" s="116"/>
      <c r="HBV132" s="116"/>
      <c r="HBW132" s="116"/>
      <c r="HBX132" s="116"/>
      <c r="HBY132" s="116"/>
      <c r="HBZ132" s="116"/>
      <c r="HCA132" s="116"/>
      <c r="HCB132" s="116"/>
      <c r="HCC132" s="116"/>
      <c r="HCD132" s="116"/>
      <c r="HCE132" s="116"/>
      <c r="HCF132" s="116"/>
      <c r="HCG132" s="116"/>
      <c r="HCH132" s="116"/>
      <c r="HCI132" s="116"/>
      <c r="HCJ132" s="116"/>
      <c r="HCK132" s="116"/>
      <c r="HCL132" s="116"/>
      <c r="HCM132" s="116"/>
      <c r="HCN132" s="116"/>
      <c r="HCO132" s="116"/>
      <c r="HCP132" s="116"/>
      <c r="HCQ132" s="116"/>
      <c r="HCR132" s="116"/>
      <c r="HCS132" s="116"/>
      <c r="HCT132" s="116"/>
      <c r="HCU132" s="116"/>
      <c r="HCV132" s="116"/>
      <c r="HCW132" s="116"/>
      <c r="HCX132" s="116"/>
      <c r="HCY132" s="116"/>
      <c r="HCZ132" s="116"/>
      <c r="HDA132" s="116"/>
      <c r="HDB132" s="116"/>
      <c r="HDC132" s="116"/>
      <c r="HDD132" s="116"/>
      <c r="HDE132" s="116"/>
      <c r="HDF132" s="116"/>
      <c r="HDG132" s="116"/>
      <c r="HDH132" s="116"/>
      <c r="HDI132" s="116"/>
      <c r="HDJ132" s="116"/>
      <c r="HDK132" s="116"/>
      <c r="HDL132" s="116"/>
      <c r="HDM132" s="116"/>
      <c r="HDN132" s="116"/>
      <c r="HDO132" s="116"/>
      <c r="HDP132" s="116"/>
      <c r="HDQ132" s="116"/>
      <c r="HDR132" s="116"/>
      <c r="HDS132" s="116"/>
      <c r="HDT132" s="116"/>
      <c r="HDU132" s="116"/>
      <c r="HDV132" s="116"/>
      <c r="HDW132" s="116"/>
      <c r="HDX132" s="116"/>
      <c r="HDY132" s="116"/>
      <c r="HDZ132" s="116"/>
      <c r="HEA132" s="116"/>
      <c r="HEB132" s="116"/>
      <c r="HEC132" s="116"/>
      <c r="HED132" s="116"/>
      <c r="HEE132" s="116"/>
      <c r="HEF132" s="116"/>
      <c r="HEG132" s="116"/>
      <c r="HEH132" s="116"/>
      <c r="HEI132" s="116"/>
      <c r="HEJ132" s="116"/>
      <c r="HEK132" s="116"/>
      <c r="HEL132" s="116"/>
      <c r="HEM132" s="116"/>
      <c r="HEN132" s="116"/>
      <c r="HEO132" s="116"/>
      <c r="HEP132" s="116"/>
      <c r="HEQ132" s="116"/>
      <c r="HER132" s="116"/>
      <c r="HES132" s="116"/>
      <c r="HET132" s="116"/>
      <c r="HEU132" s="116"/>
      <c r="HEV132" s="116"/>
      <c r="HEW132" s="116"/>
      <c r="HEX132" s="116"/>
      <c r="HEY132" s="116"/>
      <c r="HEZ132" s="116"/>
      <c r="HFA132" s="116"/>
      <c r="HFB132" s="116"/>
      <c r="HFC132" s="116"/>
      <c r="HFD132" s="116"/>
      <c r="HFE132" s="116"/>
      <c r="HFF132" s="116"/>
      <c r="HFG132" s="116"/>
      <c r="HFH132" s="116"/>
      <c r="HFI132" s="116"/>
      <c r="HFJ132" s="116"/>
      <c r="HFK132" s="116"/>
      <c r="HFL132" s="116"/>
      <c r="HFM132" s="116"/>
      <c r="HFN132" s="116"/>
      <c r="HFO132" s="116"/>
      <c r="HFP132" s="116"/>
      <c r="HFQ132" s="116"/>
      <c r="HFR132" s="116"/>
      <c r="HFS132" s="116"/>
      <c r="HFT132" s="116"/>
      <c r="HFU132" s="116"/>
      <c r="HFV132" s="116"/>
      <c r="HFW132" s="116"/>
      <c r="HFX132" s="116"/>
      <c r="HFY132" s="116"/>
      <c r="HFZ132" s="116"/>
      <c r="HGA132" s="116"/>
      <c r="HGB132" s="116"/>
      <c r="HGC132" s="116"/>
      <c r="HGD132" s="116"/>
      <c r="HGE132" s="116"/>
      <c r="HGF132" s="116"/>
      <c r="HGG132" s="116"/>
      <c r="HGH132" s="116"/>
      <c r="HGI132" s="116"/>
      <c r="HGJ132" s="116"/>
      <c r="HGK132" s="116"/>
      <c r="HGL132" s="116"/>
      <c r="HGM132" s="116"/>
      <c r="HGN132" s="116"/>
      <c r="HGO132" s="116"/>
      <c r="HGP132" s="116"/>
      <c r="HGQ132" s="116"/>
      <c r="HGR132" s="116"/>
      <c r="HGS132" s="116"/>
      <c r="HGT132" s="116"/>
      <c r="HGU132" s="116"/>
      <c r="HGV132" s="116"/>
      <c r="HGW132" s="116"/>
      <c r="HGX132" s="116"/>
      <c r="HGY132" s="116"/>
      <c r="HGZ132" s="116"/>
      <c r="HHA132" s="116"/>
      <c r="HHB132" s="116"/>
      <c r="HHC132" s="116"/>
      <c r="HHD132" s="116"/>
      <c r="HHE132" s="116"/>
      <c r="HHF132" s="116"/>
      <c r="HHG132" s="116"/>
      <c r="HHH132" s="116"/>
      <c r="HHI132" s="116"/>
      <c r="HHJ132" s="116"/>
      <c r="HHK132" s="116"/>
      <c r="HHL132" s="116"/>
      <c r="HHM132" s="116"/>
      <c r="HHN132" s="116"/>
      <c r="HHO132" s="116"/>
      <c r="HHP132" s="116"/>
      <c r="HHQ132" s="116"/>
      <c r="HHR132" s="116"/>
      <c r="HHS132" s="116"/>
      <c r="HHT132" s="116"/>
      <c r="HHU132" s="116"/>
      <c r="HHV132" s="116"/>
      <c r="HHW132" s="116"/>
      <c r="HHX132" s="116"/>
      <c r="HHY132" s="116"/>
      <c r="HHZ132" s="116"/>
      <c r="HIA132" s="116"/>
      <c r="HIB132" s="116"/>
      <c r="HIC132" s="116"/>
      <c r="HID132" s="116"/>
      <c r="HIE132" s="116"/>
      <c r="HIF132" s="116"/>
      <c r="HIG132" s="116"/>
      <c r="HIH132" s="116"/>
      <c r="HII132" s="116"/>
      <c r="HIJ132" s="116"/>
      <c r="HIK132" s="116"/>
      <c r="HIL132" s="116"/>
      <c r="HIM132" s="116"/>
      <c r="HIN132" s="116"/>
      <c r="HIO132" s="116"/>
      <c r="HIP132" s="116"/>
      <c r="HIQ132" s="116"/>
      <c r="HIR132" s="116"/>
      <c r="HIS132" s="116"/>
      <c r="HIT132" s="116"/>
      <c r="HIU132" s="116"/>
      <c r="HIV132" s="116"/>
      <c r="HIW132" s="116"/>
      <c r="HIX132" s="116"/>
      <c r="HIY132" s="116"/>
      <c r="HIZ132" s="116"/>
      <c r="HJA132" s="116"/>
      <c r="HJB132" s="116"/>
      <c r="HJC132" s="116"/>
      <c r="HJD132" s="116"/>
      <c r="HJE132" s="116"/>
      <c r="HJF132" s="116"/>
      <c r="HJG132" s="116"/>
      <c r="HJH132" s="116"/>
      <c r="HJI132" s="116"/>
      <c r="HJJ132" s="116"/>
      <c r="HJK132" s="116"/>
      <c r="HJL132" s="116"/>
      <c r="HJM132" s="116"/>
      <c r="HJN132" s="116"/>
      <c r="HJO132" s="116"/>
      <c r="HJP132" s="116"/>
      <c r="HJQ132" s="116"/>
      <c r="HJR132" s="116"/>
      <c r="HJS132" s="116"/>
      <c r="HJT132" s="116"/>
      <c r="HJU132" s="116"/>
      <c r="HJV132" s="116"/>
      <c r="HJW132" s="116"/>
      <c r="HJX132" s="116"/>
      <c r="HJY132" s="116"/>
      <c r="HJZ132" s="116"/>
      <c r="HKA132" s="116"/>
      <c r="HKB132" s="116"/>
      <c r="HKC132" s="116"/>
      <c r="HKD132" s="116"/>
      <c r="HKE132" s="116"/>
      <c r="HKF132" s="116"/>
      <c r="HKG132" s="116"/>
      <c r="HKH132" s="116"/>
      <c r="HKI132" s="116"/>
      <c r="HKJ132" s="116"/>
      <c r="HKK132" s="116"/>
      <c r="HKL132" s="116"/>
      <c r="HKM132" s="116"/>
      <c r="HKN132" s="116"/>
      <c r="HKO132" s="116"/>
      <c r="HKP132" s="116"/>
      <c r="HKQ132" s="116"/>
      <c r="HKR132" s="116"/>
      <c r="HKS132" s="116"/>
      <c r="HKT132" s="116"/>
      <c r="HKU132" s="116"/>
      <c r="HKV132" s="116"/>
      <c r="HKW132" s="116"/>
      <c r="HKX132" s="116"/>
      <c r="HKY132" s="116"/>
      <c r="HKZ132" s="116"/>
      <c r="HLA132" s="116"/>
      <c r="HLB132" s="116"/>
      <c r="HLC132" s="116"/>
      <c r="HLD132" s="116"/>
      <c r="HLE132" s="116"/>
      <c r="HLF132" s="116"/>
      <c r="HLG132" s="116"/>
      <c r="HLH132" s="116"/>
      <c r="HLI132" s="116"/>
      <c r="HLJ132" s="116"/>
      <c r="HLK132" s="116"/>
      <c r="HLL132" s="116"/>
      <c r="HLM132" s="116"/>
      <c r="HLN132" s="116"/>
      <c r="HLO132" s="116"/>
      <c r="HLP132" s="116"/>
      <c r="HLQ132" s="116"/>
      <c r="HLR132" s="116"/>
      <c r="HLS132" s="116"/>
      <c r="HLT132" s="116"/>
      <c r="HLU132" s="116"/>
      <c r="HLV132" s="116"/>
      <c r="HLW132" s="116"/>
      <c r="HLX132" s="116"/>
      <c r="HLY132" s="116"/>
      <c r="HLZ132" s="116"/>
      <c r="HMA132" s="116"/>
      <c r="HMB132" s="116"/>
      <c r="HMC132" s="116"/>
      <c r="HMD132" s="116"/>
      <c r="HME132" s="116"/>
      <c r="HMF132" s="116"/>
      <c r="HMG132" s="116"/>
      <c r="HMH132" s="116"/>
      <c r="HMI132" s="116"/>
      <c r="HMJ132" s="116"/>
      <c r="HMK132" s="116"/>
      <c r="HML132" s="116"/>
      <c r="HMM132" s="116"/>
      <c r="HMN132" s="116"/>
      <c r="HMO132" s="116"/>
      <c r="HMP132" s="116"/>
      <c r="HMQ132" s="116"/>
      <c r="HMR132" s="116"/>
      <c r="HMS132" s="116"/>
      <c r="HMT132" s="116"/>
      <c r="HMU132" s="116"/>
      <c r="HMV132" s="116"/>
      <c r="HMW132" s="116"/>
      <c r="HMX132" s="116"/>
      <c r="HMY132" s="116"/>
      <c r="HMZ132" s="116"/>
      <c r="HNA132" s="116"/>
      <c r="HNB132" s="116"/>
      <c r="HNC132" s="116"/>
      <c r="HND132" s="116"/>
      <c r="HNE132" s="116"/>
      <c r="HNF132" s="116"/>
      <c r="HNG132" s="116"/>
      <c r="HNH132" s="116"/>
      <c r="HNI132" s="116"/>
      <c r="HNJ132" s="116"/>
      <c r="HNK132" s="116"/>
      <c r="HNL132" s="116"/>
      <c r="HNM132" s="116"/>
      <c r="HNN132" s="116"/>
      <c r="HNO132" s="116"/>
      <c r="HNP132" s="116"/>
      <c r="HNQ132" s="116"/>
      <c r="HNR132" s="116"/>
      <c r="HNS132" s="116"/>
      <c r="HNT132" s="116"/>
      <c r="HNU132" s="116"/>
      <c r="HNV132" s="116"/>
      <c r="HNW132" s="116"/>
      <c r="HNX132" s="116"/>
      <c r="HNY132" s="116"/>
      <c r="HNZ132" s="116"/>
      <c r="HOA132" s="116"/>
      <c r="HOB132" s="116"/>
      <c r="HOC132" s="116"/>
      <c r="HOD132" s="116"/>
      <c r="HOE132" s="116"/>
      <c r="HOF132" s="116"/>
      <c r="HOG132" s="116"/>
      <c r="HOH132" s="116"/>
      <c r="HOI132" s="116"/>
      <c r="HOJ132" s="116"/>
      <c r="HOK132" s="116"/>
      <c r="HOL132" s="116"/>
      <c r="HOM132" s="116"/>
      <c r="HON132" s="116"/>
      <c r="HOO132" s="116"/>
      <c r="HOP132" s="116"/>
      <c r="HOQ132" s="116"/>
      <c r="HOR132" s="116"/>
      <c r="HOS132" s="116"/>
      <c r="HOT132" s="116"/>
      <c r="HOU132" s="116"/>
      <c r="HOV132" s="116"/>
      <c r="HOW132" s="116"/>
      <c r="HOX132" s="116"/>
      <c r="HOY132" s="116"/>
      <c r="HOZ132" s="116"/>
      <c r="HPA132" s="116"/>
      <c r="HPB132" s="116"/>
      <c r="HPC132" s="116"/>
      <c r="HPD132" s="116"/>
      <c r="HPE132" s="116"/>
      <c r="HPF132" s="116"/>
      <c r="HPG132" s="116"/>
      <c r="HPH132" s="116"/>
      <c r="HPI132" s="116"/>
      <c r="HPJ132" s="116"/>
      <c r="HPK132" s="116"/>
      <c r="HPL132" s="116"/>
      <c r="HPM132" s="116"/>
      <c r="HPN132" s="116"/>
      <c r="HPO132" s="116"/>
      <c r="HPP132" s="116"/>
      <c r="HPQ132" s="116"/>
      <c r="HPR132" s="116"/>
      <c r="HPS132" s="116"/>
      <c r="HPT132" s="116"/>
      <c r="HPU132" s="116"/>
      <c r="HPV132" s="116"/>
      <c r="HPW132" s="116"/>
      <c r="HPX132" s="116"/>
      <c r="HPY132" s="116"/>
      <c r="HPZ132" s="116"/>
      <c r="HQA132" s="116"/>
      <c r="HQB132" s="116"/>
      <c r="HQC132" s="116"/>
      <c r="HQD132" s="116"/>
      <c r="HQE132" s="116"/>
      <c r="HQF132" s="116"/>
      <c r="HQG132" s="116"/>
      <c r="HQH132" s="116"/>
      <c r="HQI132" s="116"/>
      <c r="HQJ132" s="116"/>
      <c r="HQK132" s="116"/>
      <c r="HQL132" s="116"/>
      <c r="HQM132" s="116"/>
      <c r="HQN132" s="116"/>
      <c r="HQO132" s="116"/>
      <c r="HQP132" s="116"/>
      <c r="HQQ132" s="116"/>
      <c r="HQR132" s="116"/>
      <c r="HQS132" s="116"/>
      <c r="HQT132" s="116"/>
      <c r="HQU132" s="116"/>
      <c r="HQV132" s="116"/>
      <c r="HQW132" s="116"/>
      <c r="HQX132" s="116"/>
      <c r="HQY132" s="116"/>
      <c r="HQZ132" s="116"/>
      <c r="HRA132" s="116"/>
      <c r="HRB132" s="116"/>
      <c r="HRC132" s="116"/>
      <c r="HRD132" s="116"/>
      <c r="HRE132" s="116"/>
      <c r="HRF132" s="116"/>
      <c r="HRG132" s="116"/>
      <c r="HRH132" s="116"/>
      <c r="HRI132" s="116"/>
      <c r="HRJ132" s="116"/>
      <c r="HRK132" s="116"/>
      <c r="HRL132" s="116"/>
      <c r="HRM132" s="116"/>
      <c r="HRN132" s="116"/>
      <c r="HRO132" s="116"/>
      <c r="HRP132" s="116"/>
      <c r="HRQ132" s="116"/>
      <c r="HRR132" s="116"/>
      <c r="HRS132" s="116"/>
      <c r="HRT132" s="116"/>
      <c r="HRU132" s="116"/>
      <c r="HRV132" s="116"/>
      <c r="HRW132" s="116"/>
      <c r="HRX132" s="116"/>
      <c r="HRY132" s="116"/>
      <c r="HRZ132" s="116"/>
      <c r="HSA132" s="116"/>
      <c r="HSB132" s="116"/>
      <c r="HSC132" s="116"/>
      <c r="HSD132" s="116"/>
      <c r="HSE132" s="116"/>
      <c r="HSF132" s="116"/>
      <c r="HSG132" s="116"/>
      <c r="HSH132" s="116"/>
      <c r="HSI132" s="116"/>
      <c r="HSJ132" s="116"/>
      <c r="HSK132" s="116"/>
      <c r="HSL132" s="116"/>
      <c r="HSM132" s="116"/>
      <c r="HSN132" s="116"/>
      <c r="HSO132" s="116"/>
      <c r="HSP132" s="116"/>
      <c r="HSQ132" s="116"/>
      <c r="HSR132" s="116"/>
      <c r="HSS132" s="116"/>
      <c r="HST132" s="116"/>
      <c r="HSU132" s="116"/>
      <c r="HSV132" s="116"/>
      <c r="HSW132" s="116"/>
      <c r="HSX132" s="116"/>
      <c r="HSY132" s="116"/>
      <c r="HSZ132" s="116"/>
      <c r="HTA132" s="116"/>
      <c r="HTB132" s="116"/>
      <c r="HTC132" s="116"/>
      <c r="HTD132" s="116"/>
      <c r="HTE132" s="116"/>
      <c r="HTF132" s="116"/>
      <c r="HTG132" s="116"/>
      <c r="HTH132" s="116"/>
      <c r="HTI132" s="116"/>
      <c r="HTJ132" s="116"/>
      <c r="HTK132" s="116"/>
      <c r="HTL132" s="116"/>
      <c r="HTM132" s="116"/>
      <c r="HTN132" s="116"/>
      <c r="HTO132" s="116"/>
      <c r="HTP132" s="116"/>
      <c r="HTQ132" s="116"/>
      <c r="HTR132" s="116"/>
      <c r="HTS132" s="116"/>
      <c r="HTT132" s="116"/>
      <c r="HTU132" s="116"/>
      <c r="HTV132" s="116"/>
      <c r="HTW132" s="116"/>
      <c r="HTX132" s="116"/>
      <c r="HTY132" s="116"/>
      <c r="HTZ132" s="116"/>
      <c r="HUA132" s="116"/>
      <c r="HUB132" s="116"/>
      <c r="HUC132" s="116"/>
      <c r="HUD132" s="116"/>
      <c r="HUE132" s="116"/>
      <c r="HUF132" s="116"/>
      <c r="HUG132" s="116"/>
      <c r="HUH132" s="116"/>
      <c r="HUI132" s="116"/>
      <c r="HUJ132" s="116"/>
      <c r="HUK132" s="116"/>
      <c r="HUL132" s="116"/>
      <c r="HUM132" s="116"/>
      <c r="HUN132" s="116"/>
      <c r="HUO132" s="116"/>
      <c r="HUP132" s="116"/>
      <c r="HUQ132" s="116"/>
      <c r="HUR132" s="116"/>
      <c r="HUS132" s="116"/>
      <c r="HUT132" s="116"/>
      <c r="HUU132" s="116"/>
      <c r="HUV132" s="116"/>
      <c r="HUW132" s="116"/>
      <c r="HUX132" s="116"/>
      <c r="HUY132" s="116"/>
      <c r="HUZ132" s="116"/>
      <c r="HVA132" s="116"/>
      <c r="HVB132" s="116"/>
      <c r="HVC132" s="116"/>
      <c r="HVD132" s="116"/>
      <c r="HVE132" s="116"/>
      <c r="HVF132" s="116"/>
      <c r="HVG132" s="116"/>
      <c r="HVH132" s="116"/>
      <c r="HVI132" s="116"/>
      <c r="HVJ132" s="116"/>
      <c r="HVK132" s="116"/>
      <c r="HVL132" s="116"/>
      <c r="HVM132" s="116"/>
      <c r="HVN132" s="116"/>
      <c r="HVO132" s="116"/>
      <c r="HVP132" s="116"/>
      <c r="HVQ132" s="116"/>
      <c r="HVR132" s="116"/>
      <c r="HVS132" s="116"/>
      <c r="HVT132" s="116"/>
      <c r="HVU132" s="116"/>
      <c r="HVV132" s="116"/>
      <c r="HVW132" s="116"/>
      <c r="HVX132" s="116"/>
      <c r="HVY132" s="116"/>
      <c r="HVZ132" s="116"/>
      <c r="HWA132" s="116"/>
      <c r="HWB132" s="116"/>
      <c r="HWC132" s="116"/>
      <c r="HWD132" s="116"/>
      <c r="HWE132" s="116"/>
      <c r="HWF132" s="116"/>
      <c r="HWG132" s="116"/>
      <c r="HWH132" s="116"/>
      <c r="HWI132" s="116"/>
      <c r="HWJ132" s="116"/>
      <c r="HWK132" s="116"/>
      <c r="HWL132" s="116"/>
      <c r="HWM132" s="116"/>
      <c r="HWN132" s="116"/>
      <c r="HWO132" s="116"/>
      <c r="HWP132" s="116"/>
      <c r="HWQ132" s="116"/>
      <c r="HWR132" s="116"/>
      <c r="HWS132" s="116"/>
      <c r="HWT132" s="116"/>
      <c r="HWU132" s="116"/>
      <c r="HWV132" s="116"/>
      <c r="HWW132" s="116"/>
      <c r="HWX132" s="116"/>
      <c r="HWY132" s="116"/>
      <c r="HWZ132" s="116"/>
      <c r="HXA132" s="116"/>
      <c r="HXB132" s="116"/>
      <c r="HXC132" s="116"/>
      <c r="HXD132" s="116"/>
      <c r="HXE132" s="116"/>
      <c r="HXF132" s="116"/>
      <c r="HXG132" s="116"/>
      <c r="HXH132" s="116"/>
      <c r="HXI132" s="116"/>
      <c r="HXJ132" s="116"/>
      <c r="HXK132" s="116"/>
      <c r="HXL132" s="116"/>
      <c r="HXM132" s="116"/>
      <c r="HXN132" s="116"/>
      <c r="HXO132" s="116"/>
      <c r="HXP132" s="116"/>
      <c r="HXQ132" s="116"/>
      <c r="HXR132" s="116"/>
      <c r="HXS132" s="116"/>
      <c r="HXT132" s="116"/>
      <c r="HXU132" s="116"/>
      <c r="HXV132" s="116"/>
      <c r="HXW132" s="116"/>
      <c r="HXX132" s="116"/>
      <c r="HXY132" s="116"/>
      <c r="HXZ132" s="116"/>
      <c r="HYA132" s="116"/>
      <c r="HYB132" s="116"/>
      <c r="HYC132" s="116"/>
      <c r="HYD132" s="116"/>
      <c r="HYE132" s="116"/>
      <c r="HYF132" s="116"/>
      <c r="HYG132" s="116"/>
      <c r="HYH132" s="116"/>
      <c r="HYI132" s="116"/>
      <c r="HYJ132" s="116"/>
      <c r="HYK132" s="116"/>
      <c r="HYL132" s="116"/>
      <c r="HYM132" s="116"/>
      <c r="HYN132" s="116"/>
      <c r="HYO132" s="116"/>
      <c r="HYP132" s="116"/>
      <c r="HYQ132" s="116"/>
      <c r="HYR132" s="116"/>
      <c r="HYS132" s="116"/>
      <c r="HYT132" s="116"/>
      <c r="HYU132" s="116"/>
      <c r="HYV132" s="116"/>
      <c r="HYW132" s="116"/>
      <c r="HYX132" s="116"/>
      <c r="HYY132" s="116"/>
      <c r="HYZ132" s="116"/>
      <c r="HZA132" s="116"/>
      <c r="HZB132" s="116"/>
      <c r="HZC132" s="116"/>
      <c r="HZD132" s="116"/>
      <c r="HZE132" s="116"/>
      <c r="HZF132" s="116"/>
      <c r="HZG132" s="116"/>
      <c r="HZH132" s="116"/>
      <c r="HZI132" s="116"/>
      <c r="HZJ132" s="116"/>
      <c r="HZK132" s="116"/>
      <c r="HZL132" s="116"/>
      <c r="HZM132" s="116"/>
      <c r="HZN132" s="116"/>
      <c r="HZO132" s="116"/>
      <c r="HZP132" s="116"/>
      <c r="HZQ132" s="116"/>
      <c r="HZR132" s="116"/>
      <c r="HZS132" s="116"/>
      <c r="HZT132" s="116"/>
      <c r="HZU132" s="116"/>
      <c r="HZV132" s="116"/>
      <c r="HZW132" s="116"/>
      <c r="HZX132" s="116"/>
      <c r="HZY132" s="116"/>
      <c r="HZZ132" s="116"/>
      <c r="IAA132" s="116"/>
      <c r="IAB132" s="116"/>
      <c r="IAC132" s="116"/>
      <c r="IAD132" s="116"/>
      <c r="IAE132" s="116"/>
      <c r="IAF132" s="116"/>
      <c r="IAG132" s="116"/>
      <c r="IAH132" s="116"/>
      <c r="IAI132" s="116"/>
      <c r="IAJ132" s="116"/>
      <c r="IAK132" s="116"/>
      <c r="IAL132" s="116"/>
      <c r="IAM132" s="116"/>
      <c r="IAN132" s="116"/>
      <c r="IAO132" s="116"/>
      <c r="IAP132" s="116"/>
      <c r="IAQ132" s="116"/>
      <c r="IAR132" s="116"/>
      <c r="IAS132" s="116"/>
      <c r="IAT132" s="116"/>
      <c r="IAU132" s="116"/>
      <c r="IAV132" s="116"/>
      <c r="IAW132" s="116"/>
      <c r="IAX132" s="116"/>
      <c r="IAY132" s="116"/>
      <c r="IAZ132" s="116"/>
      <c r="IBA132" s="116"/>
      <c r="IBB132" s="116"/>
      <c r="IBC132" s="116"/>
      <c r="IBD132" s="116"/>
      <c r="IBE132" s="116"/>
      <c r="IBF132" s="116"/>
      <c r="IBG132" s="116"/>
      <c r="IBH132" s="116"/>
      <c r="IBI132" s="116"/>
      <c r="IBJ132" s="116"/>
      <c r="IBK132" s="116"/>
      <c r="IBL132" s="116"/>
      <c r="IBM132" s="116"/>
      <c r="IBN132" s="116"/>
      <c r="IBO132" s="116"/>
      <c r="IBP132" s="116"/>
      <c r="IBQ132" s="116"/>
      <c r="IBR132" s="116"/>
      <c r="IBS132" s="116"/>
      <c r="IBT132" s="116"/>
      <c r="IBU132" s="116"/>
      <c r="IBV132" s="116"/>
      <c r="IBW132" s="116"/>
      <c r="IBX132" s="116"/>
      <c r="IBY132" s="116"/>
      <c r="IBZ132" s="116"/>
      <c r="ICA132" s="116"/>
      <c r="ICB132" s="116"/>
      <c r="ICC132" s="116"/>
      <c r="ICD132" s="116"/>
      <c r="ICE132" s="116"/>
      <c r="ICF132" s="116"/>
      <c r="ICG132" s="116"/>
      <c r="ICH132" s="116"/>
      <c r="ICI132" s="116"/>
      <c r="ICJ132" s="116"/>
      <c r="ICK132" s="116"/>
      <c r="ICL132" s="116"/>
      <c r="ICM132" s="116"/>
      <c r="ICN132" s="116"/>
      <c r="ICO132" s="116"/>
      <c r="ICP132" s="116"/>
      <c r="ICQ132" s="116"/>
      <c r="ICR132" s="116"/>
      <c r="ICS132" s="116"/>
      <c r="ICT132" s="116"/>
      <c r="ICU132" s="116"/>
      <c r="ICV132" s="116"/>
      <c r="ICW132" s="116"/>
      <c r="ICX132" s="116"/>
      <c r="ICY132" s="116"/>
      <c r="ICZ132" s="116"/>
      <c r="IDA132" s="116"/>
      <c r="IDB132" s="116"/>
      <c r="IDC132" s="116"/>
      <c r="IDD132" s="116"/>
      <c r="IDE132" s="116"/>
      <c r="IDF132" s="116"/>
      <c r="IDG132" s="116"/>
      <c r="IDH132" s="116"/>
      <c r="IDI132" s="116"/>
      <c r="IDJ132" s="116"/>
      <c r="IDK132" s="116"/>
      <c r="IDL132" s="116"/>
      <c r="IDM132" s="116"/>
      <c r="IDN132" s="116"/>
      <c r="IDO132" s="116"/>
      <c r="IDP132" s="116"/>
      <c r="IDQ132" s="116"/>
      <c r="IDR132" s="116"/>
      <c r="IDS132" s="116"/>
      <c r="IDT132" s="116"/>
      <c r="IDU132" s="116"/>
      <c r="IDV132" s="116"/>
      <c r="IDW132" s="116"/>
      <c r="IDX132" s="116"/>
      <c r="IDY132" s="116"/>
      <c r="IDZ132" s="116"/>
      <c r="IEA132" s="116"/>
      <c r="IEB132" s="116"/>
      <c r="IEC132" s="116"/>
      <c r="IED132" s="116"/>
      <c r="IEE132" s="116"/>
      <c r="IEF132" s="116"/>
      <c r="IEG132" s="116"/>
      <c r="IEH132" s="116"/>
      <c r="IEI132" s="116"/>
      <c r="IEJ132" s="116"/>
      <c r="IEK132" s="116"/>
      <c r="IEL132" s="116"/>
      <c r="IEM132" s="116"/>
      <c r="IEN132" s="116"/>
      <c r="IEO132" s="116"/>
      <c r="IEP132" s="116"/>
      <c r="IEQ132" s="116"/>
      <c r="IER132" s="116"/>
      <c r="IES132" s="116"/>
      <c r="IET132" s="116"/>
      <c r="IEU132" s="116"/>
      <c r="IEV132" s="116"/>
      <c r="IEW132" s="116"/>
      <c r="IEX132" s="116"/>
      <c r="IEY132" s="116"/>
      <c r="IEZ132" s="116"/>
      <c r="IFA132" s="116"/>
      <c r="IFB132" s="116"/>
      <c r="IFC132" s="116"/>
      <c r="IFD132" s="116"/>
      <c r="IFE132" s="116"/>
      <c r="IFF132" s="116"/>
      <c r="IFG132" s="116"/>
      <c r="IFH132" s="116"/>
      <c r="IFI132" s="116"/>
      <c r="IFJ132" s="116"/>
      <c r="IFK132" s="116"/>
      <c r="IFL132" s="116"/>
      <c r="IFM132" s="116"/>
      <c r="IFN132" s="116"/>
      <c r="IFO132" s="116"/>
      <c r="IFP132" s="116"/>
      <c r="IFQ132" s="116"/>
      <c r="IFR132" s="116"/>
      <c r="IFS132" s="116"/>
      <c r="IFT132" s="116"/>
      <c r="IFU132" s="116"/>
      <c r="IFV132" s="116"/>
      <c r="IFW132" s="116"/>
      <c r="IFX132" s="116"/>
      <c r="IFY132" s="116"/>
      <c r="IFZ132" s="116"/>
      <c r="IGA132" s="116"/>
      <c r="IGB132" s="116"/>
      <c r="IGC132" s="116"/>
      <c r="IGD132" s="116"/>
      <c r="IGE132" s="116"/>
      <c r="IGF132" s="116"/>
      <c r="IGG132" s="116"/>
      <c r="IGH132" s="116"/>
      <c r="IGI132" s="116"/>
      <c r="IGJ132" s="116"/>
      <c r="IGK132" s="116"/>
      <c r="IGL132" s="116"/>
      <c r="IGM132" s="116"/>
      <c r="IGN132" s="116"/>
      <c r="IGO132" s="116"/>
      <c r="IGP132" s="116"/>
      <c r="IGQ132" s="116"/>
      <c r="IGR132" s="116"/>
      <c r="IGS132" s="116"/>
      <c r="IGT132" s="116"/>
      <c r="IGU132" s="116"/>
      <c r="IGV132" s="116"/>
      <c r="IGW132" s="116"/>
      <c r="IGX132" s="116"/>
      <c r="IGY132" s="116"/>
      <c r="IGZ132" s="116"/>
      <c r="IHA132" s="116"/>
      <c r="IHB132" s="116"/>
      <c r="IHC132" s="116"/>
      <c r="IHD132" s="116"/>
      <c r="IHE132" s="116"/>
      <c r="IHF132" s="116"/>
      <c r="IHG132" s="116"/>
      <c r="IHH132" s="116"/>
      <c r="IHI132" s="116"/>
      <c r="IHJ132" s="116"/>
      <c r="IHK132" s="116"/>
      <c r="IHL132" s="116"/>
      <c r="IHM132" s="116"/>
      <c r="IHN132" s="116"/>
      <c r="IHO132" s="116"/>
      <c r="IHP132" s="116"/>
      <c r="IHQ132" s="116"/>
      <c r="IHR132" s="116"/>
      <c r="IHS132" s="116"/>
      <c r="IHT132" s="116"/>
      <c r="IHU132" s="116"/>
      <c r="IHV132" s="116"/>
      <c r="IHW132" s="116"/>
      <c r="IHX132" s="116"/>
      <c r="IHY132" s="116"/>
      <c r="IHZ132" s="116"/>
      <c r="IIA132" s="116"/>
      <c r="IIB132" s="116"/>
      <c r="IIC132" s="116"/>
      <c r="IID132" s="116"/>
      <c r="IIE132" s="116"/>
      <c r="IIF132" s="116"/>
      <c r="IIG132" s="116"/>
      <c r="IIH132" s="116"/>
      <c r="III132" s="116"/>
      <c r="IIJ132" s="116"/>
      <c r="IIK132" s="116"/>
      <c r="IIL132" s="116"/>
      <c r="IIM132" s="116"/>
      <c r="IIN132" s="116"/>
      <c r="IIO132" s="116"/>
      <c r="IIP132" s="116"/>
      <c r="IIQ132" s="116"/>
      <c r="IIR132" s="116"/>
      <c r="IIS132" s="116"/>
      <c r="IIT132" s="116"/>
      <c r="IIU132" s="116"/>
      <c r="IIV132" s="116"/>
      <c r="IIW132" s="116"/>
      <c r="IIX132" s="116"/>
      <c r="IIY132" s="116"/>
      <c r="IIZ132" s="116"/>
      <c r="IJA132" s="116"/>
      <c r="IJB132" s="116"/>
      <c r="IJC132" s="116"/>
      <c r="IJD132" s="116"/>
      <c r="IJE132" s="116"/>
      <c r="IJF132" s="116"/>
      <c r="IJG132" s="116"/>
      <c r="IJH132" s="116"/>
      <c r="IJI132" s="116"/>
      <c r="IJJ132" s="116"/>
      <c r="IJK132" s="116"/>
      <c r="IJL132" s="116"/>
      <c r="IJM132" s="116"/>
      <c r="IJN132" s="116"/>
      <c r="IJO132" s="116"/>
      <c r="IJP132" s="116"/>
      <c r="IJQ132" s="116"/>
      <c r="IJR132" s="116"/>
      <c r="IJS132" s="116"/>
      <c r="IJT132" s="116"/>
      <c r="IJU132" s="116"/>
      <c r="IJV132" s="116"/>
      <c r="IJW132" s="116"/>
      <c r="IJX132" s="116"/>
      <c r="IJY132" s="116"/>
      <c r="IJZ132" s="116"/>
      <c r="IKA132" s="116"/>
      <c r="IKB132" s="116"/>
      <c r="IKC132" s="116"/>
      <c r="IKD132" s="116"/>
      <c r="IKE132" s="116"/>
      <c r="IKF132" s="116"/>
      <c r="IKG132" s="116"/>
      <c r="IKH132" s="116"/>
      <c r="IKI132" s="116"/>
      <c r="IKJ132" s="116"/>
      <c r="IKK132" s="116"/>
      <c r="IKL132" s="116"/>
      <c r="IKM132" s="116"/>
      <c r="IKN132" s="116"/>
      <c r="IKO132" s="116"/>
      <c r="IKP132" s="116"/>
      <c r="IKQ132" s="116"/>
      <c r="IKR132" s="116"/>
      <c r="IKS132" s="116"/>
      <c r="IKT132" s="116"/>
      <c r="IKU132" s="116"/>
      <c r="IKV132" s="116"/>
      <c r="IKW132" s="116"/>
      <c r="IKX132" s="116"/>
      <c r="IKY132" s="116"/>
      <c r="IKZ132" s="116"/>
      <c r="ILA132" s="116"/>
      <c r="ILB132" s="116"/>
      <c r="ILC132" s="116"/>
      <c r="ILD132" s="116"/>
      <c r="ILE132" s="116"/>
      <c r="ILF132" s="116"/>
      <c r="ILG132" s="116"/>
      <c r="ILH132" s="116"/>
      <c r="ILI132" s="116"/>
      <c r="ILJ132" s="116"/>
      <c r="ILK132" s="116"/>
      <c r="ILL132" s="116"/>
      <c r="ILM132" s="116"/>
      <c r="ILN132" s="116"/>
      <c r="ILO132" s="116"/>
      <c r="ILP132" s="116"/>
      <c r="ILQ132" s="116"/>
      <c r="ILR132" s="116"/>
      <c r="ILS132" s="116"/>
      <c r="ILT132" s="116"/>
      <c r="ILU132" s="116"/>
      <c r="ILV132" s="116"/>
      <c r="ILW132" s="116"/>
      <c r="ILX132" s="116"/>
      <c r="ILY132" s="116"/>
      <c r="ILZ132" s="116"/>
      <c r="IMA132" s="116"/>
      <c r="IMB132" s="116"/>
      <c r="IMC132" s="116"/>
      <c r="IMD132" s="116"/>
      <c r="IME132" s="116"/>
      <c r="IMF132" s="116"/>
      <c r="IMG132" s="116"/>
      <c r="IMH132" s="116"/>
      <c r="IMI132" s="116"/>
      <c r="IMJ132" s="116"/>
      <c r="IMK132" s="116"/>
      <c r="IML132" s="116"/>
      <c r="IMM132" s="116"/>
      <c r="IMN132" s="116"/>
      <c r="IMO132" s="116"/>
      <c r="IMP132" s="116"/>
      <c r="IMQ132" s="116"/>
      <c r="IMR132" s="116"/>
      <c r="IMS132" s="116"/>
      <c r="IMT132" s="116"/>
      <c r="IMU132" s="116"/>
      <c r="IMV132" s="116"/>
      <c r="IMW132" s="116"/>
      <c r="IMX132" s="116"/>
      <c r="IMY132" s="116"/>
      <c r="IMZ132" s="116"/>
      <c r="INA132" s="116"/>
      <c r="INB132" s="116"/>
      <c r="INC132" s="116"/>
      <c r="IND132" s="116"/>
      <c r="INE132" s="116"/>
      <c r="INF132" s="116"/>
      <c r="ING132" s="116"/>
      <c r="INH132" s="116"/>
      <c r="INI132" s="116"/>
      <c r="INJ132" s="116"/>
      <c r="INK132" s="116"/>
      <c r="INL132" s="116"/>
      <c r="INM132" s="116"/>
      <c r="INN132" s="116"/>
      <c r="INO132" s="116"/>
      <c r="INP132" s="116"/>
      <c r="INQ132" s="116"/>
      <c r="INR132" s="116"/>
      <c r="INS132" s="116"/>
      <c r="INT132" s="116"/>
      <c r="INU132" s="116"/>
      <c r="INV132" s="116"/>
      <c r="INW132" s="116"/>
      <c r="INX132" s="116"/>
      <c r="INY132" s="116"/>
      <c r="INZ132" s="116"/>
      <c r="IOA132" s="116"/>
      <c r="IOB132" s="116"/>
      <c r="IOC132" s="116"/>
      <c r="IOD132" s="116"/>
      <c r="IOE132" s="116"/>
      <c r="IOF132" s="116"/>
      <c r="IOG132" s="116"/>
      <c r="IOH132" s="116"/>
      <c r="IOI132" s="116"/>
      <c r="IOJ132" s="116"/>
      <c r="IOK132" s="116"/>
      <c r="IOL132" s="116"/>
      <c r="IOM132" s="116"/>
      <c r="ION132" s="116"/>
      <c r="IOO132" s="116"/>
      <c r="IOP132" s="116"/>
      <c r="IOQ132" s="116"/>
      <c r="IOR132" s="116"/>
      <c r="IOS132" s="116"/>
      <c r="IOT132" s="116"/>
      <c r="IOU132" s="116"/>
      <c r="IOV132" s="116"/>
      <c r="IOW132" s="116"/>
      <c r="IOX132" s="116"/>
      <c r="IOY132" s="116"/>
      <c r="IOZ132" s="116"/>
      <c r="IPA132" s="116"/>
      <c r="IPB132" s="116"/>
      <c r="IPC132" s="116"/>
      <c r="IPD132" s="116"/>
      <c r="IPE132" s="116"/>
      <c r="IPF132" s="116"/>
      <c r="IPG132" s="116"/>
      <c r="IPH132" s="116"/>
      <c r="IPI132" s="116"/>
      <c r="IPJ132" s="116"/>
      <c r="IPK132" s="116"/>
      <c r="IPL132" s="116"/>
      <c r="IPM132" s="116"/>
      <c r="IPN132" s="116"/>
      <c r="IPO132" s="116"/>
      <c r="IPP132" s="116"/>
      <c r="IPQ132" s="116"/>
      <c r="IPR132" s="116"/>
      <c r="IPS132" s="116"/>
      <c r="IPT132" s="116"/>
      <c r="IPU132" s="116"/>
      <c r="IPV132" s="116"/>
      <c r="IPW132" s="116"/>
      <c r="IPX132" s="116"/>
      <c r="IPY132" s="116"/>
      <c r="IPZ132" s="116"/>
      <c r="IQA132" s="116"/>
      <c r="IQB132" s="116"/>
      <c r="IQC132" s="116"/>
      <c r="IQD132" s="116"/>
      <c r="IQE132" s="116"/>
      <c r="IQF132" s="116"/>
      <c r="IQG132" s="116"/>
      <c r="IQH132" s="116"/>
      <c r="IQI132" s="116"/>
      <c r="IQJ132" s="116"/>
      <c r="IQK132" s="116"/>
      <c r="IQL132" s="116"/>
      <c r="IQM132" s="116"/>
      <c r="IQN132" s="116"/>
      <c r="IQO132" s="116"/>
      <c r="IQP132" s="116"/>
      <c r="IQQ132" s="116"/>
      <c r="IQR132" s="116"/>
      <c r="IQS132" s="116"/>
      <c r="IQT132" s="116"/>
      <c r="IQU132" s="116"/>
      <c r="IQV132" s="116"/>
      <c r="IQW132" s="116"/>
      <c r="IQX132" s="116"/>
      <c r="IQY132" s="116"/>
      <c r="IQZ132" s="116"/>
      <c r="IRA132" s="116"/>
      <c r="IRB132" s="116"/>
      <c r="IRC132" s="116"/>
      <c r="IRD132" s="116"/>
      <c r="IRE132" s="116"/>
      <c r="IRF132" s="116"/>
      <c r="IRG132" s="116"/>
      <c r="IRH132" s="116"/>
      <c r="IRI132" s="116"/>
      <c r="IRJ132" s="116"/>
      <c r="IRK132" s="116"/>
      <c r="IRL132" s="116"/>
      <c r="IRM132" s="116"/>
      <c r="IRN132" s="116"/>
      <c r="IRO132" s="116"/>
      <c r="IRP132" s="116"/>
      <c r="IRQ132" s="116"/>
      <c r="IRR132" s="116"/>
      <c r="IRS132" s="116"/>
      <c r="IRT132" s="116"/>
      <c r="IRU132" s="116"/>
      <c r="IRV132" s="116"/>
      <c r="IRW132" s="116"/>
      <c r="IRX132" s="116"/>
      <c r="IRY132" s="116"/>
      <c r="IRZ132" s="116"/>
      <c r="ISA132" s="116"/>
      <c r="ISB132" s="116"/>
      <c r="ISC132" s="116"/>
      <c r="ISD132" s="116"/>
      <c r="ISE132" s="116"/>
      <c r="ISF132" s="116"/>
      <c r="ISG132" s="116"/>
      <c r="ISH132" s="116"/>
      <c r="ISI132" s="116"/>
      <c r="ISJ132" s="116"/>
      <c r="ISK132" s="116"/>
      <c r="ISL132" s="116"/>
      <c r="ISM132" s="116"/>
      <c r="ISN132" s="116"/>
      <c r="ISO132" s="116"/>
      <c r="ISP132" s="116"/>
      <c r="ISQ132" s="116"/>
      <c r="ISR132" s="116"/>
      <c r="ISS132" s="116"/>
      <c r="IST132" s="116"/>
      <c r="ISU132" s="116"/>
      <c r="ISV132" s="116"/>
      <c r="ISW132" s="116"/>
      <c r="ISX132" s="116"/>
      <c r="ISY132" s="116"/>
      <c r="ISZ132" s="116"/>
      <c r="ITA132" s="116"/>
      <c r="ITB132" s="116"/>
      <c r="ITC132" s="116"/>
      <c r="ITD132" s="116"/>
      <c r="ITE132" s="116"/>
      <c r="ITF132" s="116"/>
      <c r="ITG132" s="116"/>
      <c r="ITH132" s="116"/>
      <c r="ITI132" s="116"/>
      <c r="ITJ132" s="116"/>
      <c r="ITK132" s="116"/>
      <c r="ITL132" s="116"/>
      <c r="ITM132" s="116"/>
      <c r="ITN132" s="116"/>
      <c r="ITO132" s="116"/>
      <c r="ITP132" s="116"/>
      <c r="ITQ132" s="116"/>
      <c r="ITR132" s="116"/>
      <c r="ITS132" s="116"/>
      <c r="ITT132" s="116"/>
      <c r="ITU132" s="116"/>
      <c r="ITV132" s="116"/>
      <c r="ITW132" s="116"/>
      <c r="ITX132" s="116"/>
      <c r="ITY132" s="116"/>
      <c r="ITZ132" s="116"/>
      <c r="IUA132" s="116"/>
      <c r="IUB132" s="116"/>
      <c r="IUC132" s="116"/>
      <c r="IUD132" s="116"/>
      <c r="IUE132" s="116"/>
      <c r="IUF132" s="116"/>
      <c r="IUG132" s="116"/>
      <c r="IUH132" s="116"/>
      <c r="IUI132" s="116"/>
      <c r="IUJ132" s="116"/>
      <c r="IUK132" s="116"/>
      <c r="IUL132" s="116"/>
      <c r="IUM132" s="116"/>
      <c r="IUN132" s="116"/>
      <c r="IUO132" s="116"/>
      <c r="IUP132" s="116"/>
      <c r="IUQ132" s="116"/>
      <c r="IUR132" s="116"/>
      <c r="IUS132" s="116"/>
      <c r="IUT132" s="116"/>
      <c r="IUU132" s="116"/>
      <c r="IUV132" s="116"/>
      <c r="IUW132" s="116"/>
      <c r="IUX132" s="116"/>
      <c r="IUY132" s="116"/>
      <c r="IUZ132" s="116"/>
      <c r="IVA132" s="116"/>
      <c r="IVB132" s="116"/>
      <c r="IVC132" s="116"/>
      <c r="IVD132" s="116"/>
      <c r="IVE132" s="116"/>
      <c r="IVF132" s="116"/>
      <c r="IVG132" s="116"/>
      <c r="IVH132" s="116"/>
      <c r="IVI132" s="116"/>
      <c r="IVJ132" s="116"/>
      <c r="IVK132" s="116"/>
      <c r="IVL132" s="116"/>
      <c r="IVM132" s="116"/>
      <c r="IVN132" s="116"/>
      <c r="IVO132" s="116"/>
      <c r="IVP132" s="116"/>
      <c r="IVQ132" s="116"/>
      <c r="IVR132" s="116"/>
      <c r="IVS132" s="116"/>
      <c r="IVT132" s="116"/>
      <c r="IVU132" s="116"/>
      <c r="IVV132" s="116"/>
      <c r="IVW132" s="116"/>
      <c r="IVX132" s="116"/>
      <c r="IVY132" s="116"/>
      <c r="IVZ132" s="116"/>
      <c r="IWA132" s="116"/>
      <c r="IWB132" s="116"/>
      <c r="IWC132" s="116"/>
      <c r="IWD132" s="116"/>
      <c r="IWE132" s="116"/>
      <c r="IWF132" s="116"/>
      <c r="IWG132" s="116"/>
      <c r="IWH132" s="116"/>
      <c r="IWI132" s="116"/>
      <c r="IWJ132" s="116"/>
      <c r="IWK132" s="116"/>
      <c r="IWL132" s="116"/>
      <c r="IWM132" s="116"/>
      <c r="IWN132" s="116"/>
      <c r="IWO132" s="116"/>
      <c r="IWP132" s="116"/>
      <c r="IWQ132" s="116"/>
      <c r="IWR132" s="116"/>
      <c r="IWS132" s="116"/>
      <c r="IWT132" s="116"/>
      <c r="IWU132" s="116"/>
      <c r="IWV132" s="116"/>
      <c r="IWW132" s="116"/>
      <c r="IWX132" s="116"/>
      <c r="IWY132" s="116"/>
      <c r="IWZ132" s="116"/>
      <c r="IXA132" s="116"/>
      <c r="IXB132" s="116"/>
      <c r="IXC132" s="116"/>
      <c r="IXD132" s="116"/>
      <c r="IXE132" s="116"/>
      <c r="IXF132" s="116"/>
      <c r="IXG132" s="116"/>
      <c r="IXH132" s="116"/>
      <c r="IXI132" s="116"/>
      <c r="IXJ132" s="116"/>
      <c r="IXK132" s="116"/>
      <c r="IXL132" s="116"/>
      <c r="IXM132" s="116"/>
      <c r="IXN132" s="116"/>
      <c r="IXO132" s="116"/>
      <c r="IXP132" s="116"/>
      <c r="IXQ132" s="116"/>
      <c r="IXR132" s="116"/>
      <c r="IXS132" s="116"/>
      <c r="IXT132" s="116"/>
      <c r="IXU132" s="116"/>
      <c r="IXV132" s="116"/>
      <c r="IXW132" s="116"/>
      <c r="IXX132" s="116"/>
      <c r="IXY132" s="116"/>
      <c r="IXZ132" s="116"/>
      <c r="IYA132" s="116"/>
      <c r="IYB132" s="116"/>
      <c r="IYC132" s="116"/>
      <c r="IYD132" s="116"/>
      <c r="IYE132" s="116"/>
      <c r="IYF132" s="116"/>
      <c r="IYG132" s="116"/>
      <c r="IYH132" s="116"/>
      <c r="IYI132" s="116"/>
      <c r="IYJ132" s="116"/>
      <c r="IYK132" s="116"/>
      <c r="IYL132" s="116"/>
      <c r="IYM132" s="116"/>
      <c r="IYN132" s="116"/>
      <c r="IYO132" s="116"/>
      <c r="IYP132" s="116"/>
      <c r="IYQ132" s="116"/>
      <c r="IYR132" s="116"/>
      <c r="IYS132" s="116"/>
      <c r="IYT132" s="116"/>
      <c r="IYU132" s="116"/>
      <c r="IYV132" s="116"/>
      <c r="IYW132" s="116"/>
      <c r="IYX132" s="116"/>
      <c r="IYY132" s="116"/>
      <c r="IYZ132" s="116"/>
      <c r="IZA132" s="116"/>
      <c r="IZB132" s="116"/>
      <c r="IZC132" s="116"/>
      <c r="IZD132" s="116"/>
      <c r="IZE132" s="116"/>
      <c r="IZF132" s="116"/>
      <c r="IZG132" s="116"/>
      <c r="IZH132" s="116"/>
      <c r="IZI132" s="116"/>
      <c r="IZJ132" s="116"/>
      <c r="IZK132" s="116"/>
      <c r="IZL132" s="116"/>
      <c r="IZM132" s="116"/>
      <c r="IZN132" s="116"/>
      <c r="IZO132" s="116"/>
      <c r="IZP132" s="116"/>
      <c r="IZQ132" s="116"/>
      <c r="IZR132" s="116"/>
      <c r="IZS132" s="116"/>
      <c r="IZT132" s="116"/>
      <c r="IZU132" s="116"/>
      <c r="IZV132" s="116"/>
      <c r="IZW132" s="116"/>
      <c r="IZX132" s="116"/>
      <c r="IZY132" s="116"/>
      <c r="IZZ132" s="116"/>
      <c r="JAA132" s="116"/>
      <c r="JAB132" s="116"/>
      <c r="JAC132" s="116"/>
      <c r="JAD132" s="116"/>
      <c r="JAE132" s="116"/>
      <c r="JAF132" s="116"/>
      <c r="JAG132" s="116"/>
      <c r="JAH132" s="116"/>
      <c r="JAI132" s="116"/>
      <c r="JAJ132" s="116"/>
      <c r="JAK132" s="116"/>
      <c r="JAL132" s="116"/>
      <c r="JAM132" s="116"/>
      <c r="JAN132" s="116"/>
      <c r="JAO132" s="116"/>
      <c r="JAP132" s="116"/>
      <c r="JAQ132" s="116"/>
      <c r="JAR132" s="116"/>
      <c r="JAS132" s="116"/>
      <c r="JAT132" s="116"/>
      <c r="JAU132" s="116"/>
      <c r="JAV132" s="116"/>
      <c r="JAW132" s="116"/>
      <c r="JAX132" s="116"/>
      <c r="JAY132" s="116"/>
      <c r="JAZ132" s="116"/>
      <c r="JBA132" s="116"/>
      <c r="JBB132" s="116"/>
      <c r="JBC132" s="116"/>
      <c r="JBD132" s="116"/>
      <c r="JBE132" s="116"/>
      <c r="JBF132" s="116"/>
      <c r="JBG132" s="116"/>
      <c r="JBH132" s="116"/>
      <c r="JBI132" s="116"/>
      <c r="JBJ132" s="116"/>
      <c r="JBK132" s="116"/>
      <c r="JBL132" s="116"/>
      <c r="JBM132" s="116"/>
      <c r="JBN132" s="116"/>
      <c r="JBO132" s="116"/>
      <c r="JBP132" s="116"/>
      <c r="JBQ132" s="116"/>
      <c r="JBR132" s="116"/>
      <c r="JBS132" s="116"/>
      <c r="JBT132" s="116"/>
      <c r="JBU132" s="116"/>
      <c r="JBV132" s="116"/>
      <c r="JBW132" s="116"/>
      <c r="JBX132" s="116"/>
      <c r="JBY132" s="116"/>
      <c r="JBZ132" s="116"/>
      <c r="JCA132" s="116"/>
      <c r="JCB132" s="116"/>
      <c r="JCC132" s="116"/>
      <c r="JCD132" s="116"/>
      <c r="JCE132" s="116"/>
      <c r="JCF132" s="116"/>
      <c r="JCG132" s="116"/>
      <c r="JCH132" s="116"/>
      <c r="JCI132" s="116"/>
      <c r="JCJ132" s="116"/>
      <c r="JCK132" s="116"/>
      <c r="JCL132" s="116"/>
      <c r="JCM132" s="116"/>
      <c r="JCN132" s="116"/>
      <c r="JCO132" s="116"/>
      <c r="JCP132" s="116"/>
      <c r="JCQ132" s="116"/>
      <c r="JCR132" s="116"/>
      <c r="JCS132" s="116"/>
      <c r="JCT132" s="116"/>
      <c r="JCU132" s="116"/>
      <c r="JCV132" s="116"/>
      <c r="JCW132" s="116"/>
      <c r="JCX132" s="116"/>
      <c r="JCY132" s="116"/>
      <c r="JCZ132" s="116"/>
      <c r="JDA132" s="116"/>
      <c r="JDB132" s="116"/>
      <c r="JDC132" s="116"/>
      <c r="JDD132" s="116"/>
      <c r="JDE132" s="116"/>
      <c r="JDF132" s="116"/>
      <c r="JDG132" s="116"/>
      <c r="JDH132" s="116"/>
      <c r="JDI132" s="116"/>
      <c r="JDJ132" s="116"/>
      <c r="JDK132" s="116"/>
      <c r="JDL132" s="116"/>
      <c r="JDM132" s="116"/>
      <c r="JDN132" s="116"/>
      <c r="JDO132" s="116"/>
      <c r="JDP132" s="116"/>
      <c r="JDQ132" s="116"/>
      <c r="JDR132" s="116"/>
      <c r="JDS132" s="116"/>
      <c r="JDT132" s="116"/>
      <c r="JDU132" s="116"/>
      <c r="JDV132" s="116"/>
      <c r="JDW132" s="116"/>
      <c r="JDX132" s="116"/>
      <c r="JDY132" s="116"/>
      <c r="JDZ132" s="116"/>
      <c r="JEA132" s="116"/>
      <c r="JEB132" s="116"/>
      <c r="JEC132" s="116"/>
      <c r="JED132" s="116"/>
      <c r="JEE132" s="116"/>
      <c r="JEF132" s="116"/>
      <c r="JEG132" s="116"/>
      <c r="JEH132" s="116"/>
      <c r="JEI132" s="116"/>
      <c r="JEJ132" s="116"/>
      <c r="JEK132" s="116"/>
      <c r="JEL132" s="116"/>
      <c r="JEM132" s="116"/>
      <c r="JEN132" s="116"/>
      <c r="JEO132" s="116"/>
      <c r="JEP132" s="116"/>
      <c r="JEQ132" s="116"/>
      <c r="JER132" s="116"/>
      <c r="JES132" s="116"/>
      <c r="JET132" s="116"/>
      <c r="JEU132" s="116"/>
      <c r="JEV132" s="116"/>
      <c r="JEW132" s="116"/>
      <c r="JEX132" s="116"/>
      <c r="JEY132" s="116"/>
      <c r="JEZ132" s="116"/>
      <c r="JFA132" s="116"/>
      <c r="JFB132" s="116"/>
      <c r="JFC132" s="116"/>
      <c r="JFD132" s="116"/>
      <c r="JFE132" s="116"/>
      <c r="JFF132" s="116"/>
      <c r="JFG132" s="116"/>
      <c r="JFH132" s="116"/>
      <c r="JFI132" s="116"/>
      <c r="JFJ132" s="116"/>
      <c r="JFK132" s="116"/>
      <c r="JFL132" s="116"/>
      <c r="JFM132" s="116"/>
      <c r="JFN132" s="116"/>
      <c r="JFO132" s="116"/>
      <c r="JFP132" s="116"/>
      <c r="JFQ132" s="116"/>
      <c r="JFR132" s="116"/>
      <c r="JFS132" s="116"/>
      <c r="JFT132" s="116"/>
      <c r="JFU132" s="116"/>
      <c r="JFV132" s="116"/>
      <c r="JFW132" s="116"/>
      <c r="JFX132" s="116"/>
      <c r="JFY132" s="116"/>
      <c r="JFZ132" s="116"/>
      <c r="JGA132" s="116"/>
      <c r="JGB132" s="116"/>
      <c r="JGC132" s="116"/>
      <c r="JGD132" s="116"/>
      <c r="JGE132" s="116"/>
      <c r="JGF132" s="116"/>
      <c r="JGG132" s="116"/>
      <c r="JGH132" s="116"/>
      <c r="JGI132" s="116"/>
      <c r="JGJ132" s="116"/>
      <c r="JGK132" s="116"/>
      <c r="JGL132" s="116"/>
      <c r="JGM132" s="116"/>
      <c r="JGN132" s="116"/>
      <c r="JGO132" s="116"/>
      <c r="JGP132" s="116"/>
      <c r="JGQ132" s="116"/>
      <c r="JGR132" s="116"/>
      <c r="JGS132" s="116"/>
      <c r="JGT132" s="116"/>
      <c r="JGU132" s="116"/>
      <c r="JGV132" s="116"/>
      <c r="JGW132" s="116"/>
      <c r="JGX132" s="116"/>
      <c r="JGY132" s="116"/>
      <c r="JGZ132" s="116"/>
      <c r="JHA132" s="116"/>
      <c r="JHB132" s="116"/>
      <c r="JHC132" s="116"/>
      <c r="JHD132" s="116"/>
      <c r="JHE132" s="116"/>
      <c r="JHF132" s="116"/>
      <c r="JHG132" s="116"/>
      <c r="JHH132" s="116"/>
      <c r="JHI132" s="116"/>
      <c r="JHJ132" s="116"/>
      <c r="JHK132" s="116"/>
      <c r="JHL132" s="116"/>
      <c r="JHM132" s="116"/>
      <c r="JHN132" s="116"/>
      <c r="JHO132" s="116"/>
      <c r="JHP132" s="116"/>
      <c r="JHQ132" s="116"/>
      <c r="JHR132" s="116"/>
      <c r="JHS132" s="116"/>
      <c r="JHT132" s="116"/>
      <c r="JHU132" s="116"/>
      <c r="JHV132" s="116"/>
      <c r="JHW132" s="116"/>
      <c r="JHX132" s="116"/>
      <c r="JHY132" s="116"/>
      <c r="JHZ132" s="116"/>
      <c r="JIA132" s="116"/>
      <c r="JIB132" s="116"/>
      <c r="JIC132" s="116"/>
      <c r="JID132" s="116"/>
      <c r="JIE132" s="116"/>
      <c r="JIF132" s="116"/>
      <c r="JIG132" s="116"/>
      <c r="JIH132" s="116"/>
      <c r="JII132" s="116"/>
      <c r="JIJ132" s="116"/>
      <c r="JIK132" s="116"/>
      <c r="JIL132" s="116"/>
      <c r="JIM132" s="116"/>
      <c r="JIN132" s="116"/>
      <c r="JIO132" s="116"/>
      <c r="JIP132" s="116"/>
      <c r="JIQ132" s="116"/>
      <c r="JIR132" s="116"/>
      <c r="JIS132" s="116"/>
      <c r="JIT132" s="116"/>
      <c r="JIU132" s="116"/>
      <c r="JIV132" s="116"/>
      <c r="JIW132" s="116"/>
      <c r="JIX132" s="116"/>
      <c r="JIY132" s="116"/>
      <c r="JIZ132" s="116"/>
      <c r="JJA132" s="116"/>
      <c r="JJB132" s="116"/>
      <c r="JJC132" s="116"/>
      <c r="JJD132" s="116"/>
      <c r="JJE132" s="116"/>
      <c r="JJF132" s="116"/>
      <c r="JJG132" s="116"/>
      <c r="JJH132" s="116"/>
      <c r="JJI132" s="116"/>
      <c r="JJJ132" s="116"/>
      <c r="JJK132" s="116"/>
      <c r="JJL132" s="116"/>
      <c r="JJM132" s="116"/>
      <c r="JJN132" s="116"/>
      <c r="JJO132" s="116"/>
      <c r="JJP132" s="116"/>
      <c r="JJQ132" s="116"/>
      <c r="JJR132" s="116"/>
      <c r="JJS132" s="116"/>
      <c r="JJT132" s="116"/>
      <c r="JJU132" s="116"/>
      <c r="JJV132" s="116"/>
      <c r="JJW132" s="116"/>
      <c r="JJX132" s="116"/>
      <c r="JJY132" s="116"/>
      <c r="JJZ132" s="116"/>
      <c r="JKA132" s="116"/>
      <c r="JKB132" s="116"/>
      <c r="JKC132" s="116"/>
      <c r="JKD132" s="116"/>
      <c r="JKE132" s="116"/>
      <c r="JKF132" s="116"/>
      <c r="JKG132" s="116"/>
      <c r="JKH132" s="116"/>
      <c r="JKI132" s="116"/>
      <c r="JKJ132" s="116"/>
      <c r="JKK132" s="116"/>
      <c r="JKL132" s="116"/>
      <c r="JKM132" s="116"/>
      <c r="JKN132" s="116"/>
      <c r="JKO132" s="116"/>
      <c r="JKP132" s="116"/>
      <c r="JKQ132" s="116"/>
      <c r="JKR132" s="116"/>
      <c r="JKS132" s="116"/>
      <c r="JKT132" s="116"/>
      <c r="JKU132" s="116"/>
      <c r="JKV132" s="116"/>
      <c r="JKW132" s="116"/>
      <c r="JKX132" s="116"/>
      <c r="JKY132" s="116"/>
      <c r="JKZ132" s="116"/>
      <c r="JLA132" s="116"/>
      <c r="JLB132" s="116"/>
      <c r="JLC132" s="116"/>
      <c r="JLD132" s="116"/>
      <c r="JLE132" s="116"/>
      <c r="JLF132" s="116"/>
      <c r="JLG132" s="116"/>
      <c r="JLH132" s="116"/>
      <c r="JLI132" s="116"/>
      <c r="JLJ132" s="116"/>
      <c r="JLK132" s="116"/>
      <c r="JLL132" s="116"/>
      <c r="JLM132" s="116"/>
      <c r="JLN132" s="116"/>
      <c r="JLO132" s="116"/>
      <c r="JLP132" s="116"/>
      <c r="JLQ132" s="116"/>
      <c r="JLR132" s="116"/>
      <c r="JLS132" s="116"/>
      <c r="JLT132" s="116"/>
      <c r="JLU132" s="116"/>
      <c r="JLV132" s="116"/>
      <c r="JLW132" s="116"/>
      <c r="JLX132" s="116"/>
      <c r="JLY132" s="116"/>
      <c r="JLZ132" s="116"/>
      <c r="JMA132" s="116"/>
      <c r="JMB132" s="116"/>
      <c r="JMC132" s="116"/>
      <c r="JMD132" s="116"/>
      <c r="JME132" s="116"/>
      <c r="JMF132" s="116"/>
      <c r="JMG132" s="116"/>
      <c r="JMH132" s="116"/>
      <c r="JMI132" s="116"/>
      <c r="JMJ132" s="116"/>
      <c r="JMK132" s="116"/>
      <c r="JML132" s="116"/>
      <c r="JMM132" s="116"/>
      <c r="JMN132" s="116"/>
      <c r="JMO132" s="116"/>
      <c r="JMP132" s="116"/>
      <c r="JMQ132" s="116"/>
      <c r="JMR132" s="116"/>
      <c r="JMS132" s="116"/>
      <c r="JMT132" s="116"/>
      <c r="JMU132" s="116"/>
      <c r="JMV132" s="116"/>
      <c r="JMW132" s="116"/>
      <c r="JMX132" s="116"/>
      <c r="JMY132" s="116"/>
      <c r="JMZ132" s="116"/>
      <c r="JNA132" s="116"/>
      <c r="JNB132" s="116"/>
      <c r="JNC132" s="116"/>
      <c r="JND132" s="116"/>
      <c r="JNE132" s="116"/>
      <c r="JNF132" s="116"/>
      <c r="JNG132" s="116"/>
      <c r="JNH132" s="116"/>
      <c r="JNI132" s="116"/>
      <c r="JNJ132" s="116"/>
      <c r="JNK132" s="116"/>
      <c r="JNL132" s="116"/>
      <c r="JNM132" s="116"/>
      <c r="JNN132" s="116"/>
      <c r="JNO132" s="116"/>
      <c r="JNP132" s="116"/>
      <c r="JNQ132" s="116"/>
      <c r="JNR132" s="116"/>
      <c r="JNS132" s="116"/>
      <c r="JNT132" s="116"/>
      <c r="JNU132" s="116"/>
      <c r="JNV132" s="116"/>
      <c r="JNW132" s="116"/>
      <c r="JNX132" s="116"/>
      <c r="JNY132" s="116"/>
      <c r="JNZ132" s="116"/>
      <c r="JOA132" s="116"/>
      <c r="JOB132" s="116"/>
      <c r="JOC132" s="116"/>
      <c r="JOD132" s="116"/>
      <c r="JOE132" s="116"/>
      <c r="JOF132" s="116"/>
      <c r="JOG132" s="116"/>
      <c r="JOH132" s="116"/>
      <c r="JOI132" s="116"/>
      <c r="JOJ132" s="116"/>
      <c r="JOK132" s="116"/>
      <c r="JOL132" s="116"/>
      <c r="JOM132" s="116"/>
      <c r="JON132" s="116"/>
      <c r="JOO132" s="116"/>
      <c r="JOP132" s="116"/>
      <c r="JOQ132" s="116"/>
      <c r="JOR132" s="116"/>
      <c r="JOS132" s="116"/>
      <c r="JOT132" s="116"/>
      <c r="JOU132" s="116"/>
      <c r="JOV132" s="116"/>
      <c r="JOW132" s="116"/>
      <c r="JOX132" s="116"/>
      <c r="JOY132" s="116"/>
      <c r="JOZ132" s="116"/>
      <c r="JPA132" s="116"/>
      <c r="JPB132" s="116"/>
      <c r="JPC132" s="116"/>
      <c r="JPD132" s="116"/>
      <c r="JPE132" s="116"/>
      <c r="JPF132" s="116"/>
      <c r="JPG132" s="116"/>
      <c r="JPH132" s="116"/>
      <c r="JPI132" s="116"/>
      <c r="JPJ132" s="116"/>
      <c r="JPK132" s="116"/>
      <c r="JPL132" s="116"/>
      <c r="JPM132" s="116"/>
      <c r="JPN132" s="116"/>
      <c r="JPO132" s="116"/>
      <c r="JPP132" s="116"/>
      <c r="JPQ132" s="116"/>
      <c r="JPR132" s="116"/>
      <c r="JPS132" s="116"/>
      <c r="JPT132" s="116"/>
      <c r="JPU132" s="116"/>
      <c r="JPV132" s="116"/>
      <c r="JPW132" s="116"/>
      <c r="JPX132" s="116"/>
      <c r="JPY132" s="116"/>
      <c r="JPZ132" s="116"/>
      <c r="JQA132" s="116"/>
      <c r="JQB132" s="116"/>
      <c r="JQC132" s="116"/>
      <c r="JQD132" s="116"/>
      <c r="JQE132" s="116"/>
      <c r="JQF132" s="116"/>
      <c r="JQG132" s="116"/>
      <c r="JQH132" s="116"/>
      <c r="JQI132" s="116"/>
      <c r="JQJ132" s="116"/>
      <c r="JQK132" s="116"/>
      <c r="JQL132" s="116"/>
      <c r="JQM132" s="116"/>
      <c r="JQN132" s="116"/>
      <c r="JQO132" s="116"/>
      <c r="JQP132" s="116"/>
      <c r="JQQ132" s="116"/>
      <c r="JQR132" s="116"/>
      <c r="JQS132" s="116"/>
      <c r="JQT132" s="116"/>
      <c r="JQU132" s="116"/>
      <c r="JQV132" s="116"/>
      <c r="JQW132" s="116"/>
      <c r="JQX132" s="116"/>
      <c r="JQY132" s="116"/>
      <c r="JQZ132" s="116"/>
      <c r="JRA132" s="116"/>
      <c r="JRB132" s="116"/>
      <c r="JRC132" s="116"/>
      <c r="JRD132" s="116"/>
      <c r="JRE132" s="116"/>
      <c r="JRF132" s="116"/>
      <c r="JRG132" s="116"/>
      <c r="JRH132" s="116"/>
      <c r="JRI132" s="116"/>
      <c r="JRJ132" s="116"/>
      <c r="JRK132" s="116"/>
      <c r="JRL132" s="116"/>
      <c r="JRM132" s="116"/>
      <c r="JRN132" s="116"/>
      <c r="JRO132" s="116"/>
      <c r="JRP132" s="116"/>
      <c r="JRQ132" s="116"/>
      <c r="JRR132" s="116"/>
      <c r="JRS132" s="116"/>
      <c r="JRT132" s="116"/>
      <c r="JRU132" s="116"/>
      <c r="JRV132" s="116"/>
      <c r="JRW132" s="116"/>
      <c r="JRX132" s="116"/>
      <c r="JRY132" s="116"/>
      <c r="JRZ132" s="116"/>
      <c r="JSA132" s="116"/>
      <c r="JSB132" s="116"/>
      <c r="JSC132" s="116"/>
      <c r="JSD132" s="116"/>
      <c r="JSE132" s="116"/>
      <c r="JSF132" s="116"/>
      <c r="JSG132" s="116"/>
      <c r="JSH132" s="116"/>
      <c r="JSI132" s="116"/>
      <c r="JSJ132" s="116"/>
      <c r="JSK132" s="116"/>
      <c r="JSL132" s="116"/>
      <c r="JSM132" s="116"/>
      <c r="JSN132" s="116"/>
      <c r="JSO132" s="116"/>
      <c r="JSP132" s="116"/>
      <c r="JSQ132" s="116"/>
      <c r="JSR132" s="116"/>
      <c r="JSS132" s="116"/>
      <c r="JST132" s="116"/>
      <c r="JSU132" s="116"/>
      <c r="JSV132" s="116"/>
      <c r="JSW132" s="116"/>
      <c r="JSX132" s="116"/>
      <c r="JSY132" s="116"/>
      <c r="JSZ132" s="116"/>
      <c r="JTA132" s="116"/>
      <c r="JTB132" s="116"/>
      <c r="JTC132" s="116"/>
      <c r="JTD132" s="116"/>
      <c r="JTE132" s="116"/>
      <c r="JTF132" s="116"/>
      <c r="JTG132" s="116"/>
      <c r="JTH132" s="116"/>
      <c r="JTI132" s="116"/>
      <c r="JTJ132" s="116"/>
      <c r="JTK132" s="116"/>
      <c r="JTL132" s="116"/>
      <c r="JTM132" s="116"/>
      <c r="JTN132" s="116"/>
      <c r="JTO132" s="116"/>
      <c r="JTP132" s="116"/>
      <c r="JTQ132" s="116"/>
      <c r="JTR132" s="116"/>
      <c r="JTS132" s="116"/>
      <c r="JTT132" s="116"/>
      <c r="JTU132" s="116"/>
      <c r="JTV132" s="116"/>
      <c r="JTW132" s="116"/>
      <c r="JTX132" s="116"/>
      <c r="JTY132" s="116"/>
      <c r="JTZ132" s="116"/>
      <c r="JUA132" s="116"/>
      <c r="JUB132" s="116"/>
      <c r="JUC132" s="116"/>
      <c r="JUD132" s="116"/>
      <c r="JUE132" s="116"/>
      <c r="JUF132" s="116"/>
      <c r="JUG132" s="116"/>
      <c r="JUH132" s="116"/>
      <c r="JUI132" s="116"/>
      <c r="JUJ132" s="116"/>
      <c r="JUK132" s="116"/>
      <c r="JUL132" s="116"/>
      <c r="JUM132" s="116"/>
      <c r="JUN132" s="116"/>
      <c r="JUO132" s="116"/>
      <c r="JUP132" s="116"/>
      <c r="JUQ132" s="116"/>
      <c r="JUR132" s="116"/>
      <c r="JUS132" s="116"/>
      <c r="JUT132" s="116"/>
      <c r="JUU132" s="116"/>
      <c r="JUV132" s="116"/>
      <c r="JUW132" s="116"/>
      <c r="JUX132" s="116"/>
      <c r="JUY132" s="116"/>
      <c r="JUZ132" s="116"/>
      <c r="JVA132" s="116"/>
      <c r="JVB132" s="116"/>
      <c r="JVC132" s="116"/>
      <c r="JVD132" s="116"/>
      <c r="JVE132" s="116"/>
      <c r="JVF132" s="116"/>
      <c r="JVG132" s="116"/>
      <c r="JVH132" s="116"/>
      <c r="JVI132" s="116"/>
      <c r="JVJ132" s="116"/>
      <c r="JVK132" s="116"/>
      <c r="JVL132" s="116"/>
      <c r="JVM132" s="116"/>
      <c r="JVN132" s="116"/>
      <c r="JVO132" s="116"/>
      <c r="JVP132" s="116"/>
      <c r="JVQ132" s="116"/>
      <c r="JVR132" s="116"/>
      <c r="JVS132" s="116"/>
      <c r="JVT132" s="116"/>
      <c r="JVU132" s="116"/>
      <c r="JVV132" s="116"/>
      <c r="JVW132" s="116"/>
      <c r="JVX132" s="116"/>
      <c r="JVY132" s="116"/>
      <c r="JVZ132" s="116"/>
      <c r="JWA132" s="116"/>
      <c r="JWB132" s="116"/>
      <c r="JWC132" s="116"/>
      <c r="JWD132" s="116"/>
      <c r="JWE132" s="116"/>
      <c r="JWF132" s="116"/>
      <c r="JWG132" s="116"/>
      <c r="JWH132" s="116"/>
      <c r="JWI132" s="116"/>
      <c r="JWJ132" s="116"/>
      <c r="JWK132" s="116"/>
      <c r="JWL132" s="116"/>
      <c r="JWM132" s="116"/>
      <c r="JWN132" s="116"/>
      <c r="JWO132" s="116"/>
      <c r="JWP132" s="116"/>
      <c r="JWQ132" s="116"/>
      <c r="JWR132" s="116"/>
      <c r="JWS132" s="116"/>
      <c r="JWT132" s="116"/>
      <c r="JWU132" s="116"/>
      <c r="JWV132" s="116"/>
      <c r="JWW132" s="116"/>
      <c r="JWX132" s="116"/>
      <c r="JWY132" s="116"/>
      <c r="JWZ132" s="116"/>
      <c r="JXA132" s="116"/>
      <c r="JXB132" s="116"/>
      <c r="JXC132" s="116"/>
      <c r="JXD132" s="116"/>
      <c r="JXE132" s="116"/>
      <c r="JXF132" s="116"/>
      <c r="JXG132" s="116"/>
      <c r="JXH132" s="116"/>
      <c r="JXI132" s="116"/>
      <c r="JXJ132" s="116"/>
      <c r="JXK132" s="116"/>
      <c r="JXL132" s="116"/>
      <c r="JXM132" s="116"/>
      <c r="JXN132" s="116"/>
      <c r="JXO132" s="116"/>
      <c r="JXP132" s="116"/>
      <c r="JXQ132" s="116"/>
      <c r="JXR132" s="116"/>
      <c r="JXS132" s="116"/>
      <c r="JXT132" s="116"/>
      <c r="JXU132" s="116"/>
      <c r="JXV132" s="116"/>
      <c r="JXW132" s="116"/>
      <c r="JXX132" s="116"/>
      <c r="JXY132" s="116"/>
      <c r="JXZ132" s="116"/>
      <c r="JYA132" s="116"/>
      <c r="JYB132" s="116"/>
      <c r="JYC132" s="116"/>
      <c r="JYD132" s="116"/>
      <c r="JYE132" s="116"/>
      <c r="JYF132" s="116"/>
      <c r="JYG132" s="116"/>
      <c r="JYH132" s="116"/>
      <c r="JYI132" s="116"/>
      <c r="JYJ132" s="116"/>
      <c r="JYK132" s="116"/>
      <c r="JYL132" s="116"/>
      <c r="JYM132" s="116"/>
      <c r="JYN132" s="116"/>
      <c r="JYO132" s="116"/>
      <c r="JYP132" s="116"/>
      <c r="JYQ132" s="116"/>
      <c r="JYR132" s="116"/>
      <c r="JYS132" s="116"/>
      <c r="JYT132" s="116"/>
      <c r="JYU132" s="116"/>
      <c r="JYV132" s="116"/>
      <c r="JYW132" s="116"/>
      <c r="JYX132" s="116"/>
      <c r="JYY132" s="116"/>
      <c r="JYZ132" s="116"/>
      <c r="JZA132" s="116"/>
      <c r="JZB132" s="116"/>
      <c r="JZC132" s="116"/>
      <c r="JZD132" s="116"/>
      <c r="JZE132" s="116"/>
      <c r="JZF132" s="116"/>
      <c r="JZG132" s="116"/>
      <c r="JZH132" s="116"/>
      <c r="JZI132" s="116"/>
      <c r="JZJ132" s="116"/>
      <c r="JZK132" s="116"/>
      <c r="JZL132" s="116"/>
      <c r="JZM132" s="116"/>
      <c r="JZN132" s="116"/>
      <c r="JZO132" s="116"/>
      <c r="JZP132" s="116"/>
      <c r="JZQ132" s="116"/>
      <c r="JZR132" s="116"/>
      <c r="JZS132" s="116"/>
      <c r="JZT132" s="116"/>
      <c r="JZU132" s="116"/>
      <c r="JZV132" s="116"/>
      <c r="JZW132" s="116"/>
      <c r="JZX132" s="116"/>
      <c r="JZY132" s="116"/>
      <c r="JZZ132" s="116"/>
      <c r="KAA132" s="116"/>
      <c r="KAB132" s="116"/>
      <c r="KAC132" s="116"/>
      <c r="KAD132" s="116"/>
      <c r="KAE132" s="116"/>
      <c r="KAF132" s="116"/>
      <c r="KAG132" s="116"/>
      <c r="KAH132" s="116"/>
      <c r="KAI132" s="116"/>
      <c r="KAJ132" s="116"/>
      <c r="KAK132" s="116"/>
      <c r="KAL132" s="116"/>
      <c r="KAM132" s="116"/>
      <c r="KAN132" s="116"/>
      <c r="KAO132" s="116"/>
      <c r="KAP132" s="116"/>
      <c r="KAQ132" s="116"/>
      <c r="KAR132" s="116"/>
      <c r="KAS132" s="116"/>
      <c r="KAT132" s="116"/>
      <c r="KAU132" s="116"/>
      <c r="KAV132" s="116"/>
      <c r="KAW132" s="116"/>
      <c r="KAX132" s="116"/>
      <c r="KAY132" s="116"/>
      <c r="KAZ132" s="116"/>
      <c r="KBA132" s="116"/>
      <c r="KBB132" s="116"/>
      <c r="KBC132" s="116"/>
      <c r="KBD132" s="116"/>
      <c r="KBE132" s="116"/>
      <c r="KBF132" s="116"/>
      <c r="KBG132" s="116"/>
      <c r="KBH132" s="116"/>
      <c r="KBI132" s="116"/>
      <c r="KBJ132" s="116"/>
      <c r="KBK132" s="116"/>
      <c r="KBL132" s="116"/>
      <c r="KBM132" s="116"/>
      <c r="KBN132" s="116"/>
      <c r="KBO132" s="116"/>
      <c r="KBP132" s="116"/>
      <c r="KBQ132" s="116"/>
      <c r="KBR132" s="116"/>
      <c r="KBS132" s="116"/>
      <c r="KBT132" s="116"/>
      <c r="KBU132" s="116"/>
      <c r="KBV132" s="116"/>
      <c r="KBW132" s="116"/>
      <c r="KBX132" s="116"/>
      <c r="KBY132" s="116"/>
      <c r="KBZ132" s="116"/>
      <c r="KCA132" s="116"/>
      <c r="KCB132" s="116"/>
      <c r="KCC132" s="116"/>
      <c r="KCD132" s="116"/>
      <c r="KCE132" s="116"/>
      <c r="KCF132" s="116"/>
      <c r="KCG132" s="116"/>
      <c r="KCH132" s="116"/>
      <c r="KCI132" s="116"/>
      <c r="KCJ132" s="116"/>
      <c r="KCK132" s="116"/>
      <c r="KCL132" s="116"/>
      <c r="KCM132" s="116"/>
      <c r="KCN132" s="116"/>
      <c r="KCO132" s="116"/>
      <c r="KCP132" s="116"/>
      <c r="KCQ132" s="116"/>
      <c r="KCR132" s="116"/>
      <c r="KCS132" s="116"/>
      <c r="KCT132" s="116"/>
      <c r="KCU132" s="116"/>
      <c r="KCV132" s="116"/>
      <c r="KCW132" s="116"/>
      <c r="KCX132" s="116"/>
      <c r="KCY132" s="116"/>
      <c r="KCZ132" s="116"/>
      <c r="KDA132" s="116"/>
      <c r="KDB132" s="116"/>
      <c r="KDC132" s="116"/>
      <c r="KDD132" s="116"/>
      <c r="KDE132" s="116"/>
      <c r="KDF132" s="116"/>
      <c r="KDG132" s="116"/>
      <c r="KDH132" s="116"/>
      <c r="KDI132" s="116"/>
      <c r="KDJ132" s="116"/>
      <c r="KDK132" s="116"/>
      <c r="KDL132" s="116"/>
      <c r="KDM132" s="116"/>
      <c r="KDN132" s="116"/>
      <c r="KDO132" s="116"/>
      <c r="KDP132" s="116"/>
      <c r="KDQ132" s="116"/>
      <c r="KDR132" s="116"/>
      <c r="KDS132" s="116"/>
      <c r="KDT132" s="116"/>
      <c r="KDU132" s="116"/>
      <c r="KDV132" s="116"/>
      <c r="KDW132" s="116"/>
      <c r="KDX132" s="116"/>
      <c r="KDY132" s="116"/>
      <c r="KDZ132" s="116"/>
      <c r="KEA132" s="116"/>
      <c r="KEB132" s="116"/>
      <c r="KEC132" s="116"/>
      <c r="KED132" s="116"/>
      <c r="KEE132" s="116"/>
      <c r="KEF132" s="116"/>
      <c r="KEG132" s="116"/>
      <c r="KEH132" s="116"/>
      <c r="KEI132" s="116"/>
      <c r="KEJ132" s="116"/>
      <c r="KEK132" s="116"/>
      <c r="KEL132" s="116"/>
      <c r="KEM132" s="116"/>
      <c r="KEN132" s="116"/>
      <c r="KEO132" s="116"/>
      <c r="KEP132" s="116"/>
      <c r="KEQ132" s="116"/>
      <c r="KER132" s="116"/>
      <c r="KES132" s="116"/>
      <c r="KET132" s="116"/>
      <c r="KEU132" s="116"/>
      <c r="KEV132" s="116"/>
      <c r="KEW132" s="116"/>
      <c r="KEX132" s="116"/>
      <c r="KEY132" s="116"/>
      <c r="KEZ132" s="116"/>
      <c r="KFA132" s="116"/>
      <c r="KFB132" s="116"/>
      <c r="KFC132" s="116"/>
      <c r="KFD132" s="116"/>
      <c r="KFE132" s="116"/>
      <c r="KFF132" s="116"/>
      <c r="KFG132" s="116"/>
      <c r="KFH132" s="116"/>
      <c r="KFI132" s="116"/>
      <c r="KFJ132" s="116"/>
      <c r="KFK132" s="116"/>
      <c r="KFL132" s="116"/>
      <c r="KFM132" s="116"/>
      <c r="KFN132" s="116"/>
      <c r="KFO132" s="116"/>
      <c r="KFP132" s="116"/>
      <c r="KFQ132" s="116"/>
      <c r="KFR132" s="116"/>
      <c r="KFS132" s="116"/>
      <c r="KFT132" s="116"/>
      <c r="KFU132" s="116"/>
      <c r="KFV132" s="116"/>
      <c r="KFW132" s="116"/>
      <c r="KFX132" s="116"/>
      <c r="KFY132" s="116"/>
      <c r="KFZ132" s="116"/>
      <c r="KGA132" s="116"/>
      <c r="KGB132" s="116"/>
      <c r="KGC132" s="116"/>
      <c r="KGD132" s="116"/>
      <c r="KGE132" s="116"/>
      <c r="KGF132" s="116"/>
      <c r="KGG132" s="116"/>
      <c r="KGH132" s="116"/>
      <c r="KGI132" s="116"/>
      <c r="KGJ132" s="116"/>
      <c r="KGK132" s="116"/>
      <c r="KGL132" s="116"/>
      <c r="KGM132" s="116"/>
      <c r="KGN132" s="116"/>
      <c r="KGO132" s="116"/>
      <c r="KGP132" s="116"/>
      <c r="KGQ132" s="116"/>
      <c r="KGR132" s="116"/>
      <c r="KGS132" s="116"/>
      <c r="KGT132" s="116"/>
      <c r="KGU132" s="116"/>
      <c r="KGV132" s="116"/>
      <c r="KGW132" s="116"/>
      <c r="KGX132" s="116"/>
      <c r="KGY132" s="116"/>
      <c r="KGZ132" s="116"/>
      <c r="KHA132" s="116"/>
      <c r="KHB132" s="116"/>
      <c r="KHC132" s="116"/>
      <c r="KHD132" s="116"/>
      <c r="KHE132" s="116"/>
      <c r="KHF132" s="116"/>
      <c r="KHG132" s="116"/>
      <c r="KHH132" s="116"/>
      <c r="KHI132" s="116"/>
      <c r="KHJ132" s="116"/>
      <c r="KHK132" s="116"/>
      <c r="KHL132" s="116"/>
      <c r="KHM132" s="116"/>
      <c r="KHN132" s="116"/>
      <c r="KHO132" s="116"/>
      <c r="KHP132" s="116"/>
      <c r="KHQ132" s="116"/>
      <c r="KHR132" s="116"/>
      <c r="KHS132" s="116"/>
      <c r="KHT132" s="116"/>
      <c r="KHU132" s="116"/>
      <c r="KHV132" s="116"/>
      <c r="KHW132" s="116"/>
      <c r="KHX132" s="116"/>
      <c r="KHY132" s="116"/>
      <c r="KHZ132" s="116"/>
      <c r="KIA132" s="116"/>
      <c r="KIB132" s="116"/>
      <c r="KIC132" s="116"/>
      <c r="KID132" s="116"/>
      <c r="KIE132" s="116"/>
      <c r="KIF132" s="116"/>
      <c r="KIG132" s="116"/>
      <c r="KIH132" s="116"/>
      <c r="KII132" s="116"/>
      <c r="KIJ132" s="116"/>
      <c r="KIK132" s="116"/>
      <c r="KIL132" s="116"/>
      <c r="KIM132" s="116"/>
      <c r="KIN132" s="116"/>
      <c r="KIO132" s="116"/>
      <c r="KIP132" s="116"/>
      <c r="KIQ132" s="116"/>
      <c r="KIR132" s="116"/>
      <c r="KIS132" s="116"/>
      <c r="KIT132" s="116"/>
      <c r="KIU132" s="116"/>
      <c r="KIV132" s="116"/>
      <c r="KIW132" s="116"/>
      <c r="KIX132" s="116"/>
      <c r="KIY132" s="116"/>
      <c r="KIZ132" s="116"/>
      <c r="KJA132" s="116"/>
      <c r="KJB132" s="116"/>
      <c r="KJC132" s="116"/>
      <c r="KJD132" s="116"/>
      <c r="KJE132" s="116"/>
      <c r="KJF132" s="116"/>
      <c r="KJG132" s="116"/>
      <c r="KJH132" s="116"/>
      <c r="KJI132" s="116"/>
      <c r="KJJ132" s="116"/>
      <c r="KJK132" s="116"/>
      <c r="KJL132" s="116"/>
      <c r="KJM132" s="116"/>
      <c r="KJN132" s="116"/>
      <c r="KJO132" s="116"/>
      <c r="KJP132" s="116"/>
      <c r="KJQ132" s="116"/>
      <c r="KJR132" s="116"/>
      <c r="KJS132" s="116"/>
      <c r="KJT132" s="116"/>
      <c r="KJU132" s="116"/>
      <c r="KJV132" s="116"/>
      <c r="KJW132" s="116"/>
      <c r="KJX132" s="116"/>
      <c r="KJY132" s="116"/>
      <c r="KJZ132" s="116"/>
      <c r="KKA132" s="116"/>
      <c r="KKB132" s="116"/>
      <c r="KKC132" s="116"/>
      <c r="KKD132" s="116"/>
      <c r="KKE132" s="116"/>
      <c r="KKF132" s="116"/>
      <c r="KKG132" s="116"/>
      <c r="KKH132" s="116"/>
      <c r="KKI132" s="116"/>
      <c r="KKJ132" s="116"/>
      <c r="KKK132" s="116"/>
      <c r="KKL132" s="116"/>
      <c r="KKM132" s="116"/>
      <c r="KKN132" s="116"/>
      <c r="KKO132" s="116"/>
      <c r="KKP132" s="116"/>
      <c r="KKQ132" s="116"/>
      <c r="KKR132" s="116"/>
      <c r="KKS132" s="116"/>
      <c r="KKT132" s="116"/>
      <c r="KKU132" s="116"/>
      <c r="KKV132" s="116"/>
      <c r="KKW132" s="116"/>
      <c r="KKX132" s="116"/>
      <c r="KKY132" s="116"/>
      <c r="KKZ132" s="116"/>
      <c r="KLA132" s="116"/>
      <c r="KLB132" s="116"/>
      <c r="KLC132" s="116"/>
      <c r="KLD132" s="116"/>
      <c r="KLE132" s="116"/>
      <c r="KLF132" s="116"/>
      <c r="KLG132" s="116"/>
      <c r="KLH132" s="116"/>
      <c r="KLI132" s="116"/>
      <c r="KLJ132" s="116"/>
      <c r="KLK132" s="116"/>
      <c r="KLL132" s="116"/>
      <c r="KLM132" s="116"/>
      <c r="KLN132" s="116"/>
      <c r="KLO132" s="116"/>
      <c r="KLP132" s="116"/>
      <c r="KLQ132" s="116"/>
      <c r="KLR132" s="116"/>
      <c r="KLS132" s="116"/>
      <c r="KLT132" s="116"/>
      <c r="KLU132" s="116"/>
      <c r="KLV132" s="116"/>
      <c r="KLW132" s="116"/>
      <c r="KLX132" s="116"/>
      <c r="KLY132" s="116"/>
      <c r="KLZ132" s="116"/>
      <c r="KMA132" s="116"/>
      <c r="KMB132" s="116"/>
      <c r="KMC132" s="116"/>
      <c r="KMD132" s="116"/>
      <c r="KME132" s="116"/>
      <c r="KMF132" s="116"/>
      <c r="KMG132" s="116"/>
      <c r="KMH132" s="116"/>
      <c r="KMI132" s="116"/>
      <c r="KMJ132" s="116"/>
      <c r="KMK132" s="116"/>
      <c r="KML132" s="116"/>
      <c r="KMM132" s="116"/>
      <c r="KMN132" s="116"/>
      <c r="KMO132" s="116"/>
      <c r="KMP132" s="116"/>
      <c r="KMQ132" s="116"/>
      <c r="KMR132" s="116"/>
      <c r="KMS132" s="116"/>
      <c r="KMT132" s="116"/>
      <c r="KMU132" s="116"/>
      <c r="KMV132" s="116"/>
      <c r="KMW132" s="116"/>
      <c r="KMX132" s="116"/>
      <c r="KMY132" s="116"/>
      <c r="KMZ132" s="116"/>
      <c r="KNA132" s="116"/>
      <c r="KNB132" s="116"/>
      <c r="KNC132" s="116"/>
      <c r="KND132" s="116"/>
      <c r="KNE132" s="116"/>
      <c r="KNF132" s="116"/>
      <c r="KNG132" s="116"/>
      <c r="KNH132" s="116"/>
      <c r="KNI132" s="116"/>
      <c r="KNJ132" s="116"/>
      <c r="KNK132" s="116"/>
      <c r="KNL132" s="116"/>
      <c r="KNM132" s="116"/>
      <c r="KNN132" s="116"/>
      <c r="KNO132" s="116"/>
      <c r="KNP132" s="116"/>
      <c r="KNQ132" s="116"/>
      <c r="KNR132" s="116"/>
      <c r="KNS132" s="116"/>
      <c r="KNT132" s="116"/>
      <c r="KNU132" s="116"/>
      <c r="KNV132" s="116"/>
      <c r="KNW132" s="116"/>
      <c r="KNX132" s="116"/>
      <c r="KNY132" s="116"/>
      <c r="KNZ132" s="116"/>
      <c r="KOA132" s="116"/>
      <c r="KOB132" s="116"/>
      <c r="KOC132" s="116"/>
      <c r="KOD132" s="116"/>
      <c r="KOE132" s="116"/>
      <c r="KOF132" s="116"/>
      <c r="KOG132" s="116"/>
      <c r="KOH132" s="116"/>
      <c r="KOI132" s="116"/>
      <c r="KOJ132" s="116"/>
      <c r="KOK132" s="116"/>
      <c r="KOL132" s="116"/>
      <c r="KOM132" s="116"/>
      <c r="KON132" s="116"/>
      <c r="KOO132" s="116"/>
      <c r="KOP132" s="116"/>
      <c r="KOQ132" s="116"/>
      <c r="KOR132" s="116"/>
      <c r="KOS132" s="116"/>
      <c r="KOT132" s="116"/>
      <c r="KOU132" s="116"/>
      <c r="KOV132" s="116"/>
      <c r="KOW132" s="116"/>
      <c r="KOX132" s="116"/>
      <c r="KOY132" s="116"/>
      <c r="KOZ132" s="116"/>
      <c r="KPA132" s="116"/>
      <c r="KPB132" s="116"/>
      <c r="KPC132" s="116"/>
      <c r="KPD132" s="116"/>
      <c r="KPE132" s="116"/>
      <c r="KPF132" s="116"/>
      <c r="KPG132" s="116"/>
      <c r="KPH132" s="116"/>
      <c r="KPI132" s="116"/>
      <c r="KPJ132" s="116"/>
      <c r="KPK132" s="116"/>
      <c r="KPL132" s="116"/>
      <c r="KPM132" s="116"/>
      <c r="KPN132" s="116"/>
      <c r="KPO132" s="116"/>
      <c r="KPP132" s="116"/>
      <c r="KPQ132" s="116"/>
      <c r="KPR132" s="116"/>
      <c r="KPS132" s="116"/>
      <c r="KPT132" s="116"/>
      <c r="KPU132" s="116"/>
      <c r="KPV132" s="116"/>
      <c r="KPW132" s="116"/>
      <c r="KPX132" s="116"/>
      <c r="KPY132" s="116"/>
      <c r="KPZ132" s="116"/>
      <c r="KQA132" s="116"/>
      <c r="KQB132" s="116"/>
      <c r="KQC132" s="116"/>
      <c r="KQD132" s="116"/>
      <c r="KQE132" s="116"/>
      <c r="KQF132" s="116"/>
      <c r="KQG132" s="116"/>
      <c r="KQH132" s="116"/>
      <c r="KQI132" s="116"/>
      <c r="KQJ132" s="116"/>
      <c r="KQK132" s="116"/>
      <c r="KQL132" s="116"/>
      <c r="KQM132" s="116"/>
      <c r="KQN132" s="116"/>
      <c r="KQO132" s="116"/>
      <c r="KQP132" s="116"/>
      <c r="KQQ132" s="116"/>
      <c r="KQR132" s="116"/>
      <c r="KQS132" s="116"/>
      <c r="KQT132" s="116"/>
      <c r="KQU132" s="116"/>
      <c r="KQV132" s="116"/>
      <c r="KQW132" s="116"/>
      <c r="KQX132" s="116"/>
      <c r="KQY132" s="116"/>
      <c r="KQZ132" s="116"/>
      <c r="KRA132" s="116"/>
      <c r="KRB132" s="116"/>
      <c r="KRC132" s="116"/>
      <c r="KRD132" s="116"/>
      <c r="KRE132" s="116"/>
      <c r="KRF132" s="116"/>
      <c r="KRG132" s="116"/>
      <c r="KRH132" s="116"/>
      <c r="KRI132" s="116"/>
      <c r="KRJ132" s="116"/>
      <c r="KRK132" s="116"/>
      <c r="KRL132" s="116"/>
      <c r="KRM132" s="116"/>
      <c r="KRN132" s="116"/>
      <c r="KRO132" s="116"/>
      <c r="KRP132" s="116"/>
      <c r="KRQ132" s="116"/>
      <c r="KRR132" s="116"/>
      <c r="KRS132" s="116"/>
      <c r="KRT132" s="116"/>
      <c r="KRU132" s="116"/>
      <c r="KRV132" s="116"/>
      <c r="KRW132" s="116"/>
      <c r="KRX132" s="116"/>
      <c r="KRY132" s="116"/>
      <c r="KRZ132" s="116"/>
      <c r="KSA132" s="116"/>
      <c r="KSB132" s="116"/>
      <c r="KSC132" s="116"/>
      <c r="KSD132" s="116"/>
      <c r="KSE132" s="116"/>
      <c r="KSF132" s="116"/>
      <c r="KSG132" s="116"/>
      <c r="KSH132" s="116"/>
      <c r="KSI132" s="116"/>
      <c r="KSJ132" s="116"/>
      <c r="KSK132" s="116"/>
      <c r="KSL132" s="116"/>
      <c r="KSM132" s="116"/>
      <c r="KSN132" s="116"/>
      <c r="KSO132" s="116"/>
      <c r="KSP132" s="116"/>
      <c r="KSQ132" s="116"/>
      <c r="KSR132" s="116"/>
      <c r="KSS132" s="116"/>
      <c r="KST132" s="116"/>
      <c r="KSU132" s="116"/>
      <c r="KSV132" s="116"/>
      <c r="KSW132" s="116"/>
      <c r="KSX132" s="116"/>
      <c r="KSY132" s="116"/>
      <c r="KSZ132" s="116"/>
      <c r="KTA132" s="116"/>
      <c r="KTB132" s="116"/>
      <c r="KTC132" s="116"/>
      <c r="KTD132" s="116"/>
      <c r="KTE132" s="116"/>
      <c r="KTF132" s="116"/>
      <c r="KTG132" s="116"/>
      <c r="KTH132" s="116"/>
      <c r="KTI132" s="116"/>
      <c r="KTJ132" s="116"/>
      <c r="KTK132" s="116"/>
      <c r="KTL132" s="116"/>
      <c r="KTM132" s="116"/>
      <c r="KTN132" s="116"/>
      <c r="KTO132" s="116"/>
      <c r="KTP132" s="116"/>
      <c r="KTQ132" s="116"/>
      <c r="KTR132" s="116"/>
      <c r="KTS132" s="116"/>
      <c r="KTT132" s="116"/>
      <c r="KTU132" s="116"/>
      <c r="KTV132" s="116"/>
      <c r="KTW132" s="116"/>
      <c r="KTX132" s="116"/>
      <c r="KTY132" s="116"/>
      <c r="KTZ132" s="116"/>
      <c r="KUA132" s="116"/>
      <c r="KUB132" s="116"/>
      <c r="KUC132" s="116"/>
      <c r="KUD132" s="116"/>
      <c r="KUE132" s="116"/>
      <c r="KUF132" s="116"/>
      <c r="KUG132" s="116"/>
      <c r="KUH132" s="116"/>
      <c r="KUI132" s="116"/>
      <c r="KUJ132" s="116"/>
      <c r="KUK132" s="116"/>
      <c r="KUL132" s="116"/>
      <c r="KUM132" s="116"/>
      <c r="KUN132" s="116"/>
      <c r="KUO132" s="116"/>
      <c r="KUP132" s="116"/>
      <c r="KUQ132" s="116"/>
      <c r="KUR132" s="116"/>
      <c r="KUS132" s="116"/>
      <c r="KUT132" s="116"/>
      <c r="KUU132" s="116"/>
      <c r="KUV132" s="116"/>
      <c r="KUW132" s="116"/>
      <c r="KUX132" s="116"/>
      <c r="KUY132" s="116"/>
      <c r="KUZ132" s="116"/>
      <c r="KVA132" s="116"/>
      <c r="KVB132" s="116"/>
      <c r="KVC132" s="116"/>
      <c r="KVD132" s="116"/>
      <c r="KVE132" s="116"/>
      <c r="KVF132" s="116"/>
      <c r="KVG132" s="116"/>
      <c r="KVH132" s="116"/>
      <c r="KVI132" s="116"/>
      <c r="KVJ132" s="116"/>
      <c r="KVK132" s="116"/>
      <c r="KVL132" s="116"/>
      <c r="KVM132" s="116"/>
      <c r="KVN132" s="116"/>
      <c r="KVO132" s="116"/>
      <c r="KVP132" s="116"/>
      <c r="KVQ132" s="116"/>
      <c r="KVR132" s="116"/>
      <c r="KVS132" s="116"/>
      <c r="KVT132" s="116"/>
      <c r="KVU132" s="116"/>
      <c r="KVV132" s="116"/>
      <c r="KVW132" s="116"/>
      <c r="KVX132" s="116"/>
      <c r="KVY132" s="116"/>
      <c r="KVZ132" s="116"/>
      <c r="KWA132" s="116"/>
      <c r="KWB132" s="116"/>
      <c r="KWC132" s="116"/>
      <c r="KWD132" s="116"/>
      <c r="KWE132" s="116"/>
      <c r="KWF132" s="116"/>
      <c r="KWG132" s="116"/>
      <c r="KWH132" s="116"/>
      <c r="KWI132" s="116"/>
      <c r="KWJ132" s="116"/>
      <c r="KWK132" s="116"/>
      <c r="KWL132" s="116"/>
      <c r="KWM132" s="116"/>
      <c r="KWN132" s="116"/>
      <c r="KWO132" s="116"/>
      <c r="KWP132" s="116"/>
      <c r="KWQ132" s="116"/>
      <c r="KWR132" s="116"/>
      <c r="KWS132" s="116"/>
      <c r="KWT132" s="116"/>
      <c r="KWU132" s="116"/>
      <c r="KWV132" s="116"/>
      <c r="KWW132" s="116"/>
      <c r="KWX132" s="116"/>
      <c r="KWY132" s="116"/>
      <c r="KWZ132" s="116"/>
      <c r="KXA132" s="116"/>
      <c r="KXB132" s="116"/>
      <c r="KXC132" s="116"/>
      <c r="KXD132" s="116"/>
      <c r="KXE132" s="116"/>
      <c r="KXF132" s="116"/>
      <c r="KXG132" s="116"/>
      <c r="KXH132" s="116"/>
      <c r="KXI132" s="116"/>
      <c r="KXJ132" s="116"/>
      <c r="KXK132" s="116"/>
      <c r="KXL132" s="116"/>
      <c r="KXM132" s="116"/>
      <c r="KXN132" s="116"/>
      <c r="KXO132" s="116"/>
      <c r="KXP132" s="116"/>
      <c r="KXQ132" s="116"/>
      <c r="KXR132" s="116"/>
      <c r="KXS132" s="116"/>
      <c r="KXT132" s="116"/>
      <c r="KXU132" s="116"/>
      <c r="KXV132" s="116"/>
      <c r="KXW132" s="116"/>
      <c r="KXX132" s="116"/>
      <c r="KXY132" s="116"/>
      <c r="KXZ132" s="116"/>
      <c r="KYA132" s="116"/>
      <c r="KYB132" s="116"/>
      <c r="KYC132" s="116"/>
      <c r="KYD132" s="116"/>
      <c r="KYE132" s="116"/>
      <c r="KYF132" s="116"/>
      <c r="KYG132" s="116"/>
      <c r="KYH132" s="116"/>
      <c r="KYI132" s="116"/>
      <c r="KYJ132" s="116"/>
      <c r="KYK132" s="116"/>
      <c r="KYL132" s="116"/>
      <c r="KYM132" s="116"/>
      <c r="KYN132" s="116"/>
      <c r="KYO132" s="116"/>
      <c r="KYP132" s="116"/>
      <c r="KYQ132" s="116"/>
      <c r="KYR132" s="116"/>
      <c r="KYS132" s="116"/>
      <c r="KYT132" s="116"/>
      <c r="KYU132" s="116"/>
      <c r="KYV132" s="116"/>
      <c r="KYW132" s="116"/>
      <c r="KYX132" s="116"/>
      <c r="KYY132" s="116"/>
      <c r="KYZ132" s="116"/>
      <c r="KZA132" s="116"/>
      <c r="KZB132" s="116"/>
      <c r="KZC132" s="116"/>
      <c r="KZD132" s="116"/>
      <c r="KZE132" s="116"/>
      <c r="KZF132" s="116"/>
      <c r="KZG132" s="116"/>
      <c r="KZH132" s="116"/>
      <c r="KZI132" s="116"/>
      <c r="KZJ132" s="116"/>
      <c r="KZK132" s="116"/>
      <c r="KZL132" s="116"/>
      <c r="KZM132" s="116"/>
      <c r="KZN132" s="116"/>
      <c r="KZO132" s="116"/>
      <c r="KZP132" s="116"/>
      <c r="KZQ132" s="116"/>
      <c r="KZR132" s="116"/>
      <c r="KZS132" s="116"/>
      <c r="KZT132" s="116"/>
      <c r="KZU132" s="116"/>
      <c r="KZV132" s="116"/>
      <c r="KZW132" s="116"/>
      <c r="KZX132" s="116"/>
      <c r="KZY132" s="116"/>
      <c r="KZZ132" s="116"/>
      <c r="LAA132" s="116"/>
      <c r="LAB132" s="116"/>
      <c r="LAC132" s="116"/>
      <c r="LAD132" s="116"/>
      <c r="LAE132" s="116"/>
      <c r="LAF132" s="116"/>
      <c r="LAG132" s="116"/>
      <c r="LAH132" s="116"/>
      <c r="LAI132" s="116"/>
      <c r="LAJ132" s="116"/>
      <c r="LAK132" s="116"/>
      <c r="LAL132" s="116"/>
      <c r="LAM132" s="116"/>
      <c r="LAN132" s="116"/>
      <c r="LAO132" s="116"/>
      <c r="LAP132" s="116"/>
      <c r="LAQ132" s="116"/>
      <c r="LAR132" s="116"/>
      <c r="LAS132" s="116"/>
      <c r="LAT132" s="116"/>
      <c r="LAU132" s="116"/>
      <c r="LAV132" s="116"/>
      <c r="LAW132" s="116"/>
      <c r="LAX132" s="116"/>
      <c r="LAY132" s="116"/>
      <c r="LAZ132" s="116"/>
      <c r="LBA132" s="116"/>
      <c r="LBB132" s="116"/>
      <c r="LBC132" s="116"/>
      <c r="LBD132" s="116"/>
      <c r="LBE132" s="116"/>
      <c r="LBF132" s="116"/>
      <c r="LBG132" s="116"/>
      <c r="LBH132" s="116"/>
      <c r="LBI132" s="116"/>
      <c r="LBJ132" s="116"/>
      <c r="LBK132" s="116"/>
      <c r="LBL132" s="116"/>
      <c r="LBM132" s="116"/>
      <c r="LBN132" s="116"/>
      <c r="LBO132" s="116"/>
      <c r="LBP132" s="116"/>
      <c r="LBQ132" s="116"/>
      <c r="LBR132" s="116"/>
      <c r="LBS132" s="116"/>
      <c r="LBT132" s="116"/>
      <c r="LBU132" s="116"/>
      <c r="LBV132" s="116"/>
      <c r="LBW132" s="116"/>
      <c r="LBX132" s="116"/>
      <c r="LBY132" s="116"/>
      <c r="LBZ132" s="116"/>
      <c r="LCA132" s="116"/>
      <c r="LCB132" s="116"/>
      <c r="LCC132" s="116"/>
      <c r="LCD132" s="116"/>
      <c r="LCE132" s="116"/>
      <c r="LCF132" s="116"/>
      <c r="LCG132" s="116"/>
      <c r="LCH132" s="116"/>
      <c r="LCI132" s="116"/>
      <c r="LCJ132" s="116"/>
      <c r="LCK132" s="116"/>
      <c r="LCL132" s="116"/>
      <c r="LCM132" s="116"/>
      <c r="LCN132" s="116"/>
      <c r="LCO132" s="116"/>
      <c r="LCP132" s="116"/>
      <c r="LCQ132" s="116"/>
      <c r="LCR132" s="116"/>
      <c r="LCS132" s="116"/>
      <c r="LCT132" s="116"/>
      <c r="LCU132" s="116"/>
      <c r="LCV132" s="116"/>
      <c r="LCW132" s="116"/>
      <c r="LCX132" s="116"/>
      <c r="LCY132" s="116"/>
      <c r="LCZ132" s="116"/>
      <c r="LDA132" s="116"/>
      <c r="LDB132" s="116"/>
      <c r="LDC132" s="116"/>
      <c r="LDD132" s="116"/>
      <c r="LDE132" s="116"/>
      <c r="LDF132" s="116"/>
      <c r="LDG132" s="116"/>
      <c r="LDH132" s="116"/>
      <c r="LDI132" s="116"/>
      <c r="LDJ132" s="116"/>
      <c r="LDK132" s="116"/>
      <c r="LDL132" s="116"/>
      <c r="LDM132" s="116"/>
      <c r="LDN132" s="116"/>
      <c r="LDO132" s="116"/>
      <c r="LDP132" s="116"/>
      <c r="LDQ132" s="116"/>
      <c r="LDR132" s="116"/>
      <c r="LDS132" s="116"/>
      <c r="LDT132" s="116"/>
      <c r="LDU132" s="116"/>
      <c r="LDV132" s="116"/>
      <c r="LDW132" s="116"/>
      <c r="LDX132" s="116"/>
      <c r="LDY132" s="116"/>
      <c r="LDZ132" s="116"/>
      <c r="LEA132" s="116"/>
      <c r="LEB132" s="116"/>
      <c r="LEC132" s="116"/>
      <c r="LED132" s="116"/>
      <c r="LEE132" s="116"/>
      <c r="LEF132" s="116"/>
      <c r="LEG132" s="116"/>
      <c r="LEH132" s="116"/>
      <c r="LEI132" s="116"/>
      <c r="LEJ132" s="116"/>
      <c r="LEK132" s="116"/>
      <c r="LEL132" s="116"/>
      <c r="LEM132" s="116"/>
      <c r="LEN132" s="116"/>
      <c r="LEO132" s="116"/>
      <c r="LEP132" s="116"/>
      <c r="LEQ132" s="116"/>
      <c r="LER132" s="116"/>
      <c r="LES132" s="116"/>
      <c r="LET132" s="116"/>
      <c r="LEU132" s="116"/>
      <c r="LEV132" s="116"/>
      <c r="LEW132" s="116"/>
      <c r="LEX132" s="116"/>
      <c r="LEY132" s="116"/>
      <c r="LEZ132" s="116"/>
      <c r="LFA132" s="116"/>
      <c r="LFB132" s="116"/>
      <c r="LFC132" s="116"/>
      <c r="LFD132" s="116"/>
      <c r="LFE132" s="116"/>
      <c r="LFF132" s="116"/>
      <c r="LFG132" s="116"/>
      <c r="LFH132" s="116"/>
      <c r="LFI132" s="116"/>
      <c r="LFJ132" s="116"/>
      <c r="LFK132" s="116"/>
      <c r="LFL132" s="116"/>
      <c r="LFM132" s="116"/>
      <c r="LFN132" s="116"/>
      <c r="LFO132" s="116"/>
      <c r="LFP132" s="116"/>
      <c r="LFQ132" s="116"/>
      <c r="LFR132" s="116"/>
      <c r="LFS132" s="116"/>
      <c r="LFT132" s="116"/>
      <c r="LFU132" s="116"/>
      <c r="LFV132" s="116"/>
      <c r="LFW132" s="116"/>
      <c r="LFX132" s="116"/>
      <c r="LFY132" s="116"/>
      <c r="LFZ132" s="116"/>
      <c r="LGA132" s="116"/>
      <c r="LGB132" s="116"/>
      <c r="LGC132" s="116"/>
      <c r="LGD132" s="116"/>
      <c r="LGE132" s="116"/>
      <c r="LGF132" s="116"/>
      <c r="LGG132" s="116"/>
      <c r="LGH132" s="116"/>
      <c r="LGI132" s="116"/>
      <c r="LGJ132" s="116"/>
      <c r="LGK132" s="116"/>
      <c r="LGL132" s="116"/>
      <c r="LGM132" s="116"/>
      <c r="LGN132" s="116"/>
      <c r="LGO132" s="116"/>
      <c r="LGP132" s="116"/>
      <c r="LGQ132" s="116"/>
      <c r="LGR132" s="116"/>
      <c r="LGS132" s="116"/>
      <c r="LGT132" s="116"/>
      <c r="LGU132" s="116"/>
      <c r="LGV132" s="116"/>
      <c r="LGW132" s="116"/>
      <c r="LGX132" s="116"/>
      <c r="LGY132" s="116"/>
      <c r="LGZ132" s="116"/>
      <c r="LHA132" s="116"/>
      <c r="LHB132" s="116"/>
      <c r="LHC132" s="116"/>
      <c r="LHD132" s="116"/>
      <c r="LHE132" s="116"/>
      <c r="LHF132" s="116"/>
      <c r="LHG132" s="116"/>
      <c r="LHH132" s="116"/>
      <c r="LHI132" s="116"/>
      <c r="LHJ132" s="116"/>
      <c r="LHK132" s="116"/>
      <c r="LHL132" s="116"/>
      <c r="LHM132" s="116"/>
      <c r="LHN132" s="116"/>
      <c r="LHO132" s="116"/>
      <c r="LHP132" s="116"/>
      <c r="LHQ132" s="116"/>
      <c r="LHR132" s="116"/>
      <c r="LHS132" s="116"/>
      <c r="LHT132" s="116"/>
      <c r="LHU132" s="116"/>
      <c r="LHV132" s="116"/>
      <c r="LHW132" s="116"/>
      <c r="LHX132" s="116"/>
      <c r="LHY132" s="116"/>
      <c r="LHZ132" s="116"/>
      <c r="LIA132" s="116"/>
      <c r="LIB132" s="116"/>
      <c r="LIC132" s="116"/>
      <c r="LID132" s="116"/>
      <c r="LIE132" s="116"/>
      <c r="LIF132" s="116"/>
      <c r="LIG132" s="116"/>
      <c r="LIH132" s="116"/>
      <c r="LII132" s="116"/>
      <c r="LIJ132" s="116"/>
      <c r="LIK132" s="116"/>
      <c r="LIL132" s="116"/>
      <c r="LIM132" s="116"/>
      <c r="LIN132" s="116"/>
      <c r="LIO132" s="116"/>
      <c r="LIP132" s="116"/>
      <c r="LIQ132" s="116"/>
      <c r="LIR132" s="116"/>
      <c r="LIS132" s="116"/>
      <c r="LIT132" s="116"/>
      <c r="LIU132" s="116"/>
      <c r="LIV132" s="116"/>
      <c r="LIW132" s="116"/>
      <c r="LIX132" s="116"/>
      <c r="LIY132" s="116"/>
      <c r="LIZ132" s="116"/>
      <c r="LJA132" s="116"/>
      <c r="LJB132" s="116"/>
      <c r="LJC132" s="116"/>
      <c r="LJD132" s="116"/>
      <c r="LJE132" s="116"/>
      <c r="LJF132" s="116"/>
      <c r="LJG132" s="116"/>
      <c r="LJH132" s="116"/>
      <c r="LJI132" s="116"/>
      <c r="LJJ132" s="116"/>
      <c r="LJK132" s="116"/>
      <c r="LJL132" s="116"/>
      <c r="LJM132" s="116"/>
      <c r="LJN132" s="116"/>
      <c r="LJO132" s="116"/>
      <c r="LJP132" s="116"/>
      <c r="LJQ132" s="116"/>
      <c r="LJR132" s="116"/>
      <c r="LJS132" s="116"/>
      <c r="LJT132" s="116"/>
      <c r="LJU132" s="116"/>
      <c r="LJV132" s="116"/>
      <c r="LJW132" s="116"/>
      <c r="LJX132" s="116"/>
      <c r="LJY132" s="116"/>
      <c r="LJZ132" s="116"/>
      <c r="LKA132" s="116"/>
      <c r="LKB132" s="116"/>
      <c r="LKC132" s="116"/>
      <c r="LKD132" s="116"/>
      <c r="LKE132" s="116"/>
      <c r="LKF132" s="116"/>
      <c r="LKG132" s="116"/>
      <c r="LKH132" s="116"/>
      <c r="LKI132" s="116"/>
      <c r="LKJ132" s="116"/>
      <c r="LKK132" s="116"/>
      <c r="LKL132" s="116"/>
      <c r="LKM132" s="116"/>
      <c r="LKN132" s="116"/>
      <c r="LKO132" s="116"/>
      <c r="LKP132" s="116"/>
      <c r="LKQ132" s="116"/>
      <c r="LKR132" s="116"/>
      <c r="LKS132" s="116"/>
      <c r="LKT132" s="116"/>
      <c r="LKU132" s="116"/>
      <c r="LKV132" s="116"/>
      <c r="LKW132" s="116"/>
      <c r="LKX132" s="116"/>
      <c r="LKY132" s="116"/>
      <c r="LKZ132" s="116"/>
      <c r="LLA132" s="116"/>
      <c r="LLB132" s="116"/>
      <c r="LLC132" s="116"/>
      <c r="LLD132" s="116"/>
      <c r="LLE132" s="116"/>
      <c r="LLF132" s="116"/>
      <c r="LLG132" s="116"/>
      <c r="LLH132" s="116"/>
      <c r="LLI132" s="116"/>
      <c r="LLJ132" s="116"/>
      <c r="LLK132" s="116"/>
      <c r="LLL132" s="116"/>
      <c r="LLM132" s="116"/>
      <c r="LLN132" s="116"/>
      <c r="LLO132" s="116"/>
      <c r="LLP132" s="116"/>
      <c r="LLQ132" s="116"/>
      <c r="LLR132" s="116"/>
      <c r="LLS132" s="116"/>
      <c r="LLT132" s="116"/>
      <c r="LLU132" s="116"/>
      <c r="LLV132" s="116"/>
      <c r="LLW132" s="116"/>
      <c r="LLX132" s="116"/>
      <c r="LLY132" s="116"/>
      <c r="LLZ132" s="116"/>
      <c r="LMA132" s="116"/>
      <c r="LMB132" s="116"/>
      <c r="LMC132" s="116"/>
      <c r="LMD132" s="116"/>
      <c r="LME132" s="116"/>
      <c r="LMF132" s="116"/>
      <c r="LMG132" s="116"/>
      <c r="LMH132" s="116"/>
      <c r="LMI132" s="116"/>
      <c r="LMJ132" s="116"/>
      <c r="LMK132" s="116"/>
      <c r="LML132" s="116"/>
      <c r="LMM132" s="116"/>
      <c r="LMN132" s="116"/>
      <c r="LMO132" s="116"/>
      <c r="LMP132" s="116"/>
      <c r="LMQ132" s="116"/>
      <c r="LMR132" s="116"/>
      <c r="LMS132" s="116"/>
      <c r="LMT132" s="116"/>
      <c r="LMU132" s="116"/>
      <c r="LMV132" s="116"/>
      <c r="LMW132" s="116"/>
      <c r="LMX132" s="116"/>
      <c r="LMY132" s="116"/>
      <c r="LMZ132" s="116"/>
      <c r="LNA132" s="116"/>
      <c r="LNB132" s="116"/>
      <c r="LNC132" s="116"/>
      <c r="LND132" s="116"/>
      <c r="LNE132" s="116"/>
      <c r="LNF132" s="116"/>
      <c r="LNG132" s="116"/>
      <c r="LNH132" s="116"/>
      <c r="LNI132" s="116"/>
      <c r="LNJ132" s="116"/>
      <c r="LNK132" s="116"/>
      <c r="LNL132" s="116"/>
      <c r="LNM132" s="116"/>
      <c r="LNN132" s="116"/>
      <c r="LNO132" s="116"/>
      <c r="LNP132" s="116"/>
      <c r="LNQ132" s="116"/>
      <c r="LNR132" s="116"/>
      <c r="LNS132" s="116"/>
      <c r="LNT132" s="116"/>
      <c r="LNU132" s="116"/>
      <c r="LNV132" s="116"/>
      <c r="LNW132" s="116"/>
      <c r="LNX132" s="116"/>
      <c r="LNY132" s="116"/>
      <c r="LNZ132" s="116"/>
      <c r="LOA132" s="116"/>
      <c r="LOB132" s="116"/>
      <c r="LOC132" s="116"/>
      <c r="LOD132" s="116"/>
      <c r="LOE132" s="116"/>
      <c r="LOF132" s="116"/>
      <c r="LOG132" s="116"/>
      <c r="LOH132" s="116"/>
      <c r="LOI132" s="116"/>
      <c r="LOJ132" s="116"/>
      <c r="LOK132" s="116"/>
      <c r="LOL132" s="116"/>
      <c r="LOM132" s="116"/>
      <c r="LON132" s="116"/>
      <c r="LOO132" s="116"/>
      <c r="LOP132" s="116"/>
      <c r="LOQ132" s="116"/>
      <c r="LOR132" s="116"/>
      <c r="LOS132" s="116"/>
      <c r="LOT132" s="116"/>
      <c r="LOU132" s="116"/>
      <c r="LOV132" s="116"/>
      <c r="LOW132" s="116"/>
      <c r="LOX132" s="116"/>
      <c r="LOY132" s="116"/>
      <c r="LOZ132" s="116"/>
      <c r="LPA132" s="116"/>
      <c r="LPB132" s="116"/>
      <c r="LPC132" s="116"/>
      <c r="LPD132" s="116"/>
      <c r="LPE132" s="116"/>
      <c r="LPF132" s="116"/>
      <c r="LPG132" s="116"/>
      <c r="LPH132" s="116"/>
      <c r="LPI132" s="116"/>
      <c r="LPJ132" s="116"/>
      <c r="LPK132" s="116"/>
      <c r="LPL132" s="116"/>
      <c r="LPM132" s="116"/>
      <c r="LPN132" s="116"/>
      <c r="LPO132" s="116"/>
      <c r="LPP132" s="116"/>
      <c r="LPQ132" s="116"/>
      <c r="LPR132" s="116"/>
      <c r="LPS132" s="116"/>
      <c r="LPT132" s="116"/>
      <c r="LPU132" s="116"/>
      <c r="LPV132" s="116"/>
      <c r="LPW132" s="116"/>
      <c r="LPX132" s="116"/>
      <c r="LPY132" s="116"/>
      <c r="LPZ132" s="116"/>
      <c r="LQA132" s="116"/>
      <c r="LQB132" s="116"/>
      <c r="LQC132" s="116"/>
      <c r="LQD132" s="116"/>
      <c r="LQE132" s="116"/>
      <c r="LQF132" s="116"/>
      <c r="LQG132" s="116"/>
      <c r="LQH132" s="116"/>
      <c r="LQI132" s="116"/>
      <c r="LQJ132" s="116"/>
      <c r="LQK132" s="116"/>
      <c r="LQL132" s="116"/>
      <c r="LQM132" s="116"/>
      <c r="LQN132" s="116"/>
      <c r="LQO132" s="116"/>
      <c r="LQP132" s="116"/>
      <c r="LQQ132" s="116"/>
      <c r="LQR132" s="116"/>
      <c r="LQS132" s="116"/>
      <c r="LQT132" s="116"/>
      <c r="LQU132" s="116"/>
      <c r="LQV132" s="116"/>
      <c r="LQW132" s="116"/>
      <c r="LQX132" s="116"/>
      <c r="LQY132" s="116"/>
      <c r="LQZ132" s="116"/>
      <c r="LRA132" s="116"/>
      <c r="LRB132" s="116"/>
      <c r="LRC132" s="116"/>
      <c r="LRD132" s="116"/>
      <c r="LRE132" s="116"/>
      <c r="LRF132" s="116"/>
      <c r="LRG132" s="116"/>
      <c r="LRH132" s="116"/>
      <c r="LRI132" s="116"/>
      <c r="LRJ132" s="116"/>
      <c r="LRK132" s="116"/>
      <c r="LRL132" s="116"/>
      <c r="LRM132" s="116"/>
      <c r="LRN132" s="116"/>
      <c r="LRO132" s="116"/>
      <c r="LRP132" s="116"/>
      <c r="LRQ132" s="116"/>
      <c r="LRR132" s="116"/>
      <c r="LRS132" s="116"/>
      <c r="LRT132" s="116"/>
      <c r="LRU132" s="116"/>
      <c r="LRV132" s="116"/>
      <c r="LRW132" s="116"/>
      <c r="LRX132" s="116"/>
      <c r="LRY132" s="116"/>
      <c r="LRZ132" s="116"/>
      <c r="LSA132" s="116"/>
      <c r="LSB132" s="116"/>
      <c r="LSC132" s="116"/>
      <c r="LSD132" s="116"/>
      <c r="LSE132" s="116"/>
      <c r="LSF132" s="116"/>
      <c r="LSG132" s="116"/>
      <c r="LSH132" s="116"/>
      <c r="LSI132" s="116"/>
      <c r="LSJ132" s="116"/>
      <c r="LSK132" s="116"/>
      <c r="LSL132" s="116"/>
      <c r="LSM132" s="116"/>
      <c r="LSN132" s="116"/>
      <c r="LSO132" s="116"/>
      <c r="LSP132" s="116"/>
      <c r="LSQ132" s="116"/>
      <c r="LSR132" s="116"/>
      <c r="LSS132" s="116"/>
      <c r="LST132" s="116"/>
      <c r="LSU132" s="116"/>
      <c r="LSV132" s="116"/>
      <c r="LSW132" s="116"/>
      <c r="LSX132" s="116"/>
      <c r="LSY132" s="116"/>
      <c r="LSZ132" s="116"/>
      <c r="LTA132" s="116"/>
      <c r="LTB132" s="116"/>
      <c r="LTC132" s="116"/>
      <c r="LTD132" s="116"/>
      <c r="LTE132" s="116"/>
      <c r="LTF132" s="116"/>
      <c r="LTG132" s="116"/>
      <c r="LTH132" s="116"/>
      <c r="LTI132" s="116"/>
      <c r="LTJ132" s="116"/>
      <c r="LTK132" s="116"/>
      <c r="LTL132" s="116"/>
      <c r="LTM132" s="116"/>
      <c r="LTN132" s="116"/>
      <c r="LTO132" s="116"/>
      <c r="LTP132" s="116"/>
      <c r="LTQ132" s="116"/>
      <c r="LTR132" s="116"/>
      <c r="LTS132" s="116"/>
      <c r="LTT132" s="116"/>
      <c r="LTU132" s="116"/>
      <c r="LTV132" s="116"/>
      <c r="LTW132" s="116"/>
      <c r="LTX132" s="116"/>
      <c r="LTY132" s="116"/>
      <c r="LTZ132" s="116"/>
      <c r="LUA132" s="116"/>
      <c r="LUB132" s="116"/>
      <c r="LUC132" s="116"/>
      <c r="LUD132" s="116"/>
      <c r="LUE132" s="116"/>
      <c r="LUF132" s="116"/>
      <c r="LUG132" s="116"/>
      <c r="LUH132" s="116"/>
      <c r="LUI132" s="116"/>
      <c r="LUJ132" s="116"/>
      <c r="LUK132" s="116"/>
      <c r="LUL132" s="116"/>
      <c r="LUM132" s="116"/>
      <c r="LUN132" s="116"/>
      <c r="LUO132" s="116"/>
      <c r="LUP132" s="116"/>
      <c r="LUQ132" s="116"/>
      <c r="LUR132" s="116"/>
      <c r="LUS132" s="116"/>
      <c r="LUT132" s="116"/>
      <c r="LUU132" s="116"/>
      <c r="LUV132" s="116"/>
      <c r="LUW132" s="116"/>
      <c r="LUX132" s="116"/>
      <c r="LUY132" s="116"/>
      <c r="LUZ132" s="116"/>
      <c r="LVA132" s="116"/>
      <c r="LVB132" s="116"/>
      <c r="LVC132" s="116"/>
      <c r="LVD132" s="116"/>
      <c r="LVE132" s="116"/>
      <c r="LVF132" s="116"/>
      <c r="LVG132" s="116"/>
      <c r="LVH132" s="116"/>
      <c r="LVI132" s="116"/>
      <c r="LVJ132" s="116"/>
      <c r="LVK132" s="116"/>
      <c r="LVL132" s="116"/>
      <c r="LVM132" s="116"/>
      <c r="LVN132" s="116"/>
      <c r="LVO132" s="116"/>
      <c r="LVP132" s="116"/>
      <c r="LVQ132" s="116"/>
      <c r="LVR132" s="116"/>
      <c r="LVS132" s="116"/>
      <c r="LVT132" s="116"/>
      <c r="LVU132" s="116"/>
      <c r="LVV132" s="116"/>
      <c r="LVW132" s="116"/>
      <c r="LVX132" s="116"/>
      <c r="LVY132" s="116"/>
      <c r="LVZ132" s="116"/>
      <c r="LWA132" s="116"/>
      <c r="LWB132" s="116"/>
      <c r="LWC132" s="116"/>
      <c r="LWD132" s="116"/>
      <c r="LWE132" s="116"/>
      <c r="LWF132" s="116"/>
      <c r="LWG132" s="116"/>
      <c r="LWH132" s="116"/>
      <c r="LWI132" s="116"/>
      <c r="LWJ132" s="116"/>
      <c r="LWK132" s="116"/>
      <c r="LWL132" s="116"/>
      <c r="LWM132" s="116"/>
      <c r="LWN132" s="116"/>
      <c r="LWO132" s="116"/>
      <c r="LWP132" s="116"/>
      <c r="LWQ132" s="116"/>
      <c r="LWR132" s="116"/>
      <c r="LWS132" s="116"/>
      <c r="LWT132" s="116"/>
      <c r="LWU132" s="116"/>
      <c r="LWV132" s="116"/>
      <c r="LWW132" s="116"/>
      <c r="LWX132" s="116"/>
      <c r="LWY132" s="116"/>
      <c r="LWZ132" s="116"/>
      <c r="LXA132" s="116"/>
      <c r="LXB132" s="116"/>
      <c r="LXC132" s="116"/>
      <c r="LXD132" s="116"/>
      <c r="LXE132" s="116"/>
      <c r="LXF132" s="116"/>
      <c r="LXG132" s="116"/>
      <c r="LXH132" s="116"/>
      <c r="LXI132" s="116"/>
      <c r="LXJ132" s="116"/>
      <c r="LXK132" s="116"/>
      <c r="LXL132" s="116"/>
      <c r="LXM132" s="116"/>
      <c r="LXN132" s="116"/>
      <c r="LXO132" s="116"/>
      <c r="LXP132" s="116"/>
      <c r="LXQ132" s="116"/>
      <c r="LXR132" s="116"/>
      <c r="LXS132" s="116"/>
      <c r="LXT132" s="116"/>
      <c r="LXU132" s="116"/>
      <c r="LXV132" s="116"/>
      <c r="LXW132" s="116"/>
      <c r="LXX132" s="116"/>
      <c r="LXY132" s="116"/>
      <c r="LXZ132" s="116"/>
      <c r="LYA132" s="116"/>
      <c r="LYB132" s="116"/>
      <c r="LYC132" s="116"/>
      <c r="LYD132" s="116"/>
      <c r="LYE132" s="116"/>
      <c r="LYF132" s="116"/>
      <c r="LYG132" s="116"/>
      <c r="LYH132" s="116"/>
      <c r="LYI132" s="116"/>
      <c r="LYJ132" s="116"/>
      <c r="LYK132" s="116"/>
      <c r="LYL132" s="116"/>
      <c r="LYM132" s="116"/>
      <c r="LYN132" s="116"/>
      <c r="LYO132" s="116"/>
      <c r="LYP132" s="116"/>
      <c r="LYQ132" s="116"/>
      <c r="LYR132" s="116"/>
      <c r="LYS132" s="116"/>
      <c r="LYT132" s="116"/>
      <c r="LYU132" s="116"/>
      <c r="LYV132" s="116"/>
      <c r="LYW132" s="116"/>
      <c r="LYX132" s="116"/>
      <c r="LYY132" s="116"/>
      <c r="LYZ132" s="116"/>
      <c r="LZA132" s="116"/>
      <c r="LZB132" s="116"/>
      <c r="LZC132" s="116"/>
      <c r="LZD132" s="116"/>
      <c r="LZE132" s="116"/>
      <c r="LZF132" s="116"/>
      <c r="LZG132" s="116"/>
      <c r="LZH132" s="116"/>
      <c r="LZI132" s="116"/>
      <c r="LZJ132" s="116"/>
      <c r="LZK132" s="116"/>
      <c r="LZL132" s="116"/>
      <c r="LZM132" s="116"/>
      <c r="LZN132" s="116"/>
      <c r="LZO132" s="116"/>
      <c r="LZP132" s="116"/>
      <c r="LZQ132" s="116"/>
      <c r="LZR132" s="116"/>
      <c r="LZS132" s="116"/>
      <c r="LZT132" s="116"/>
      <c r="LZU132" s="116"/>
      <c r="LZV132" s="116"/>
      <c r="LZW132" s="116"/>
      <c r="LZX132" s="116"/>
      <c r="LZY132" s="116"/>
      <c r="LZZ132" s="116"/>
      <c r="MAA132" s="116"/>
      <c r="MAB132" s="116"/>
      <c r="MAC132" s="116"/>
      <c r="MAD132" s="116"/>
      <c r="MAE132" s="116"/>
      <c r="MAF132" s="116"/>
      <c r="MAG132" s="116"/>
      <c r="MAH132" s="116"/>
      <c r="MAI132" s="116"/>
      <c r="MAJ132" s="116"/>
      <c r="MAK132" s="116"/>
      <c r="MAL132" s="116"/>
      <c r="MAM132" s="116"/>
      <c r="MAN132" s="116"/>
      <c r="MAO132" s="116"/>
      <c r="MAP132" s="116"/>
      <c r="MAQ132" s="116"/>
      <c r="MAR132" s="116"/>
      <c r="MAS132" s="116"/>
      <c r="MAT132" s="116"/>
      <c r="MAU132" s="116"/>
      <c r="MAV132" s="116"/>
      <c r="MAW132" s="116"/>
      <c r="MAX132" s="116"/>
      <c r="MAY132" s="116"/>
      <c r="MAZ132" s="116"/>
      <c r="MBA132" s="116"/>
      <c r="MBB132" s="116"/>
      <c r="MBC132" s="116"/>
      <c r="MBD132" s="116"/>
      <c r="MBE132" s="116"/>
      <c r="MBF132" s="116"/>
      <c r="MBG132" s="116"/>
      <c r="MBH132" s="116"/>
      <c r="MBI132" s="116"/>
      <c r="MBJ132" s="116"/>
      <c r="MBK132" s="116"/>
      <c r="MBL132" s="116"/>
      <c r="MBM132" s="116"/>
      <c r="MBN132" s="116"/>
      <c r="MBO132" s="116"/>
      <c r="MBP132" s="116"/>
      <c r="MBQ132" s="116"/>
      <c r="MBR132" s="116"/>
      <c r="MBS132" s="116"/>
      <c r="MBT132" s="116"/>
      <c r="MBU132" s="116"/>
      <c r="MBV132" s="116"/>
      <c r="MBW132" s="116"/>
      <c r="MBX132" s="116"/>
      <c r="MBY132" s="116"/>
      <c r="MBZ132" s="116"/>
      <c r="MCA132" s="116"/>
      <c r="MCB132" s="116"/>
      <c r="MCC132" s="116"/>
      <c r="MCD132" s="116"/>
      <c r="MCE132" s="116"/>
      <c r="MCF132" s="116"/>
      <c r="MCG132" s="116"/>
      <c r="MCH132" s="116"/>
      <c r="MCI132" s="116"/>
      <c r="MCJ132" s="116"/>
      <c r="MCK132" s="116"/>
      <c r="MCL132" s="116"/>
      <c r="MCM132" s="116"/>
      <c r="MCN132" s="116"/>
      <c r="MCO132" s="116"/>
      <c r="MCP132" s="116"/>
      <c r="MCQ132" s="116"/>
      <c r="MCR132" s="116"/>
      <c r="MCS132" s="116"/>
      <c r="MCT132" s="116"/>
      <c r="MCU132" s="116"/>
      <c r="MCV132" s="116"/>
      <c r="MCW132" s="116"/>
      <c r="MCX132" s="116"/>
      <c r="MCY132" s="116"/>
      <c r="MCZ132" s="116"/>
      <c r="MDA132" s="116"/>
      <c r="MDB132" s="116"/>
      <c r="MDC132" s="116"/>
      <c r="MDD132" s="116"/>
      <c r="MDE132" s="116"/>
      <c r="MDF132" s="116"/>
      <c r="MDG132" s="116"/>
      <c r="MDH132" s="116"/>
      <c r="MDI132" s="116"/>
      <c r="MDJ132" s="116"/>
      <c r="MDK132" s="116"/>
      <c r="MDL132" s="116"/>
      <c r="MDM132" s="116"/>
      <c r="MDN132" s="116"/>
      <c r="MDO132" s="116"/>
      <c r="MDP132" s="116"/>
      <c r="MDQ132" s="116"/>
      <c r="MDR132" s="116"/>
      <c r="MDS132" s="116"/>
      <c r="MDT132" s="116"/>
      <c r="MDU132" s="116"/>
      <c r="MDV132" s="116"/>
      <c r="MDW132" s="116"/>
      <c r="MDX132" s="116"/>
      <c r="MDY132" s="116"/>
      <c r="MDZ132" s="116"/>
      <c r="MEA132" s="116"/>
      <c r="MEB132" s="116"/>
      <c r="MEC132" s="116"/>
      <c r="MED132" s="116"/>
      <c r="MEE132" s="116"/>
      <c r="MEF132" s="116"/>
      <c r="MEG132" s="116"/>
      <c r="MEH132" s="116"/>
      <c r="MEI132" s="116"/>
      <c r="MEJ132" s="116"/>
      <c r="MEK132" s="116"/>
      <c r="MEL132" s="116"/>
      <c r="MEM132" s="116"/>
      <c r="MEN132" s="116"/>
      <c r="MEO132" s="116"/>
      <c r="MEP132" s="116"/>
      <c r="MEQ132" s="116"/>
      <c r="MER132" s="116"/>
      <c r="MES132" s="116"/>
      <c r="MET132" s="116"/>
      <c r="MEU132" s="116"/>
      <c r="MEV132" s="116"/>
      <c r="MEW132" s="116"/>
      <c r="MEX132" s="116"/>
      <c r="MEY132" s="116"/>
      <c r="MEZ132" s="116"/>
      <c r="MFA132" s="116"/>
      <c r="MFB132" s="116"/>
      <c r="MFC132" s="116"/>
      <c r="MFD132" s="116"/>
      <c r="MFE132" s="116"/>
      <c r="MFF132" s="116"/>
      <c r="MFG132" s="116"/>
      <c r="MFH132" s="116"/>
      <c r="MFI132" s="116"/>
      <c r="MFJ132" s="116"/>
      <c r="MFK132" s="116"/>
      <c r="MFL132" s="116"/>
      <c r="MFM132" s="116"/>
      <c r="MFN132" s="116"/>
      <c r="MFO132" s="116"/>
      <c r="MFP132" s="116"/>
      <c r="MFQ132" s="116"/>
      <c r="MFR132" s="116"/>
      <c r="MFS132" s="116"/>
      <c r="MFT132" s="116"/>
      <c r="MFU132" s="116"/>
      <c r="MFV132" s="116"/>
      <c r="MFW132" s="116"/>
      <c r="MFX132" s="116"/>
      <c r="MFY132" s="116"/>
      <c r="MFZ132" s="116"/>
      <c r="MGA132" s="116"/>
      <c r="MGB132" s="116"/>
      <c r="MGC132" s="116"/>
      <c r="MGD132" s="116"/>
      <c r="MGE132" s="116"/>
      <c r="MGF132" s="116"/>
      <c r="MGG132" s="116"/>
      <c r="MGH132" s="116"/>
      <c r="MGI132" s="116"/>
      <c r="MGJ132" s="116"/>
      <c r="MGK132" s="116"/>
      <c r="MGL132" s="116"/>
      <c r="MGM132" s="116"/>
      <c r="MGN132" s="116"/>
      <c r="MGO132" s="116"/>
      <c r="MGP132" s="116"/>
      <c r="MGQ132" s="116"/>
      <c r="MGR132" s="116"/>
      <c r="MGS132" s="116"/>
      <c r="MGT132" s="116"/>
      <c r="MGU132" s="116"/>
      <c r="MGV132" s="116"/>
      <c r="MGW132" s="116"/>
      <c r="MGX132" s="116"/>
      <c r="MGY132" s="116"/>
      <c r="MGZ132" s="116"/>
      <c r="MHA132" s="116"/>
      <c r="MHB132" s="116"/>
      <c r="MHC132" s="116"/>
      <c r="MHD132" s="116"/>
      <c r="MHE132" s="116"/>
      <c r="MHF132" s="116"/>
      <c r="MHG132" s="116"/>
      <c r="MHH132" s="116"/>
      <c r="MHI132" s="116"/>
      <c r="MHJ132" s="116"/>
      <c r="MHK132" s="116"/>
      <c r="MHL132" s="116"/>
      <c r="MHM132" s="116"/>
      <c r="MHN132" s="116"/>
      <c r="MHO132" s="116"/>
      <c r="MHP132" s="116"/>
      <c r="MHQ132" s="116"/>
      <c r="MHR132" s="116"/>
      <c r="MHS132" s="116"/>
      <c r="MHT132" s="116"/>
      <c r="MHU132" s="116"/>
      <c r="MHV132" s="116"/>
      <c r="MHW132" s="116"/>
      <c r="MHX132" s="116"/>
      <c r="MHY132" s="116"/>
      <c r="MHZ132" s="116"/>
      <c r="MIA132" s="116"/>
      <c r="MIB132" s="116"/>
      <c r="MIC132" s="116"/>
      <c r="MID132" s="116"/>
      <c r="MIE132" s="116"/>
      <c r="MIF132" s="116"/>
      <c r="MIG132" s="116"/>
      <c r="MIH132" s="116"/>
      <c r="MII132" s="116"/>
      <c r="MIJ132" s="116"/>
      <c r="MIK132" s="116"/>
      <c r="MIL132" s="116"/>
      <c r="MIM132" s="116"/>
      <c r="MIN132" s="116"/>
      <c r="MIO132" s="116"/>
      <c r="MIP132" s="116"/>
      <c r="MIQ132" s="116"/>
      <c r="MIR132" s="116"/>
      <c r="MIS132" s="116"/>
      <c r="MIT132" s="116"/>
      <c r="MIU132" s="116"/>
      <c r="MIV132" s="116"/>
      <c r="MIW132" s="116"/>
      <c r="MIX132" s="116"/>
      <c r="MIY132" s="116"/>
      <c r="MIZ132" s="116"/>
      <c r="MJA132" s="116"/>
      <c r="MJB132" s="116"/>
      <c r="MJC132" s="116"/>
      <c r="MJD132" s="116"/>
      <c r="MJE132" s="116"/>
      <c r="MJF132" s="116"/>
      <c r="MJG132" s="116"/>
      <c r="MJH132" s="116"/>
      <c r="MJI132" s="116"/>
      <c r="MJJ132" s="116"/>
      <c r="MJK132" s="116"/>
      <c r="MJL132" s="116"/>
      <c r="MJM132" s="116"/>
      <c r="MJN132" s="116"/>
      <c r="MJO132" s="116"/>
      <c r="MJP132" s="116"/>
      <c r="MJQ132" s="116"/>
      <c r="MJR132" s="116"/>
      <c r="MJS132" s="116"/>
      <c r="MJT132" s="116"/>
      <c r="MJU132" s="116"/>
      <c r="MJV132" s="116"/>
      <c r="MJW132" s="116"/>
      <c r="MJX132" s="116"/>
      <c r="MJY132" s="116"/>
      <c r="MJZ132" s="116"/>
      <c r="MKA132" s="116"/>
      <c r="MKB132" s="116"/>
      <c r="MKC132" s="116"/>
      <c r="MKD132" s="116"/>
      <c r="MKE132" s="116"/>
      <c r="MKF132" s="116"/>
      <c r="MKG132" s="116"/>
      <c r="MKH132" s="116"/>
      <c r="MKI132" s="116"/>
      <c r="MKJ132" s="116"/>
      <c r="MKK132" s="116"/>
      <c r="MKL132" s="116"/>
      <c r="MKM132" s="116"/>
      <c r="MKN132" s="116"/>
      <c r="MKO132" s="116"/>
      <c r="MKP132" s="116"/>
      <c r="MKQ132" s="116"/>
      <c r="MKR132" s="116"/>
      <c r="MKS132" s="116"/>
      <c r="MKT132" s="116"/>
      <c r="MKU132" s="116"/>
      <c r="MKV132" s="116"/>
      <c r="MKW132" s="116"/>
      <c r="MKX132" s="116"/>
      <c r="MKY132" s="116"/>
      <c r="MKZ132" s="116"/>
      <c r="MLA132" s="116"/>
      <c r="MLB132" s="116"/>
      <c r="MLC132" s="116"/>
      <c r="MLD132" s="116"/>
      <c r="MLE132" s="116"/>
      <c r="MLF132" s="116"/>
      <c r="MLG132" s="116"/>
      <c r="MLH132" s="116"/>
      <c r="MLI132" s="116"/>
      <c r="MLJ132" s="116"/>
      <c r="MLK132" s="116"/>
      <c r="MLL132" s="116"/>
      <c r="MLM132" s="116"/>
      <c r="MLN132" s="116"/>
      <c r="MLO132" s="116"/>
      <c r="MLP132" s="116"/>
      <c r="MLQ132" s="116"/>
      <c r="MLR132" s="116"/>
      <c r="MLS132" s="116"/>
      <c r="MLT132" s="116"/>
      <c r="MLU132" s="116"/>
      <c r="MLV132" s="116"/>
      <c r="MLW132" s="116"/>
      <c r="MLX132" s="116"/>
      <c r="MLY132" s="116"/>
      <c r="MLZ132" s="116"/>
      <c r="MMA132" s="116"/>
      <c r="MMB132" s="116"/>
      <c r="MMC132" s="116"/>
      <c r="MMD132" s="116"/>
      <c r="MME132" s="116"/>
      <c r="MMF132" s="116"/>
      <c r="MMG132" s="116"/>
      <c r="MMH132" s="116"/>
      <c r="MMI132" s="116"/>
      <c r="MMJ132" s="116"/>
      <c r="MMK132" s="116"/>
      <c r="MML132" s="116"/>
      <c r="MMM132" s="116"/>
      <c r="MMN132" s="116"/>
      <c r="MMO132" s="116"/>
      <c r="MMP132" s="116"/>
      <c r="MMQ132" s="116"/>
      <c r="MMR132" s="116"/>
      <c r="MMS132" s="116"/>
      <c r="MMT132" s="116"/>
      <c r="MMU132" s="116"/>
      <c r="MMV132" s="116"/>
      <c r="MMW132" s="116"/>
      <c r="MMX132" s="116"/>
      <c r="MMY132" s="116"/>
      <c r="MMZ132" s="116"/>
      <c r="MNA132" s="116"/>
      <c r="MNB132" s="116"/>
      <c r="MNC132" s="116"/>
      <c r="MND132" s="116"/>
      <c r="MNE132" s="116"/>
      <c r="MNF132" s="116"/>
      <c r="MNG132" s="116"/>
      <c r="MNH132" s="116"/>
      <c r="MNI132" s="116"/>
      <c r="MNJ132" s="116"/>
      <c r="MNK132" s="116"/>
      <c r="MNL132" s="116"/>
      <c r="MNM132" s="116"/>
      <c r="MNN132" s="116"/>
      <c r="MNO132" s="116"/>
      <c r="MNP132" s="116"/>
      <c r="MNQ132" s="116"/>
      <c r="MNR132" s="116"/>
      <c r="MNS132" s="116"/>
      <c r="MNT132" s="116"/>
      <c r="MNU132" s="116"/>
      <c r="MNV132" s="116"/>
      <c r="MNW132" s="116"/>
      <c r="MNX132" s="116"/>
      <c r="MNY132" s="116"/>
      <c r="MNZ132" s="116"/>
      <c r="MOA132" s="116"/>
      <c r="MOB132" s="116"/>
      <c r="MOC132" s="116"/>
      <c r="MOD132" s="116"/>
      <c r="MOE132" s="116"/>
      <c r="MOF132" s="116"/>
      <c r="MOG132" s="116"/>
      <c r="MOH132" s="116"/>
      <c r="MOI132" s="116"/>
      <c r="MOJ132" s="116"/>
      <c r="MOK132" s="116"/>
      <c r="MOL132" s="116"/>
      <c r="MOM132" s="116"/>
      <c r="MON132" s="116"/>
      <c r="MOO132" s="116"/>
      <c r="MOP132" s="116"/>
      <c r="MOQ132" s="116"/>
      <c r="MOR132" s="116"/>
      <c r="MOS132" s="116"/>
      <c r="MOT132" s="116"/>
      <c r="MOU132" s="116"/>
      <c r="MOV132" s="116"/>
      <c r="MOW132" s="116"/>
      <c r="MOX132" s="116"/>
      <c r="MOY132" s="116"/>
      <c r="MOZ132" s="116"/>
      <c r="MPA132" s="116"/>
      <c r="MPB132" s="116"/>
      <c r="MPC132" s="116"/>
      <c r="MPD132" s="116"/>
      <c r="MPE132" s="116"/>
      <c r="MPF132" s="116"/>
      <c r="MPG132" s="116"/>
      <c r="MPH132" s="116"/>
      <c r="MPI132" s="116"/>
      <c r="MPJ132" s="116"/>
      <c r="MPK132" s="116"/>
      <c r="MPL132" s="116"/>
      <c r="MPM132" s="116"/>
      <c r="MPN132" s="116"/>
      <c r="MPO132" s="116"/>
      <c r="MPP132" s="116"/>
      <c r="MPQ132" s="116"/>
      <c r="MPR132" s="116"/>
      <c r="MPS132" s="116"/>
      <c r="MPT132" s="116"/>
      <c r="MPU132" s="116"/>
      <c r="MPV132" s="116"/>
      <c r="MPW132" s="116"/>
      <c r="MPX132" s="116"/>
      <c r="MPY132" s="116"/>
      <c r="MPZ132" s="116"/>
      <c r="MQA132" s="116"/>
      <c r="MQB132" s="116"/>
      <c r="MQC132" s="116"/>
      <c r="MQD132" s="116"/>
      <c r="MQE132" s="116"/>
      <c r="MQF132" s="116"/>
      <c r="MQG132" s="116"/>
      <c r="MQH132" s="116"/>
      <c r="MQI132" s="116"/>
      <c r="MQJ132" s="116"/>
      <c r="MQK132" s="116"/>
      <c r="MQL132" s="116"/>
      <c r="MQM132" s="116"/>
      <c r="MQN132" s="116"/>
      <c r="MQO132" s="116"/>
      <c r="MQP132" s="116"/>
      <c r="MQQ132" s="116"/>
      <c r="MQR132" s="116"/>
      <c r="MQS132" s="116"/>
      <c r="MQT132" s="116"/>
      <c r="MQU132" s="116"/>
      <c r="MQV132" s="116"/>
      <c r="MQW132" s="116"/>
      <c r="MQX132" s="116"/>
      <c r="MQY132" s="116"/>
      <c r="MQZ132" s="116"/>
      <c r="MRA132" s="116"/>
      <c r="MRB132" s="116"/>
      <c r="MRC132" s="116"/>
      <c r="MRD132" s="116"/>
      <c r="MRE132" s="116"/>
      <c r="MRF132" s="116"/>
      <c r="MRG132" s="116"/>
      <c r="MRH132" s="116"/>
      <c r="MRI132" s="116"/>
      <c r="MRJ132" s="116"/>
      <c r="MRK132" s="116"/>
      <c r="MRL132" s="116"/>
      <c r="MRM132" s="116"/>
      <c r="MRN132" s="116"/>
      <c r="MRO132" s="116"/>
      <c r="MRP132" s="116"/>
      <c r="MRQ132" s="116"/>
      <c r="MRR132" s="116"/>
      <c r="MRS132" s="116"/>
      <c r="MRT132" s="116"/>
      <c r="MRU132" s="116"/>
      <c r="MRV132" s="116"/>
      <c r="MRW132" s="116"/>
      <c r="MRX132" s="116"/>
      <c r="MRY132" s="116"/>
      <c r="MRZ132" s="116"/>
      <c r="MSA132" s="116"/>
      <c r="MSB132" s="116"/>
      <c r="MSC132" s="116"/>
      <c r="MSD132" s="116"/>
      <c r="MSE132" s="116"/>
      <c r="MSF132" s="116"/>
      <c r="MSG132" s="116"/>
      <c r="MSH132" s="116"/>
      <c r="MSI132" s="116"/>
      <c r="MSJ132" s="116"/>
      <c r="MSK132" s="116"/>
      <c r="MSL132" s="116"/>
      <c r="MSM132" s="116"/>
      <c r="MSN132" s="116"/>
      <c r="MSO132" s="116"/>
      <c r="MSP132" s="116"/>
      <c r="MSQ132" s="116"/>
      <c r="MSR132" s="116"/>
      <c r="MSS132" s="116"/>
      <c r="MST132" s="116"/>
      <c r="MSU132" s="116"/>
      <c r="MSV132" s="116"/>
      <c r="MSW132" s="116"/>
      <c r="MSX132" s="116"/>
      <c r="MSY132" s="116"/>
      <c r="MSZ132" s="116"/>
      <c r="MTA132" s="116"/>
      <c r="MTB132" s="116"/>
      <c r="MTC132" s="116"/>
      <c r="MTD132" s="116"/>
      <c r="MTE132" s="116"/>
      <c r="MTF132" s="116"/>
      <c r="MTG132" s="116"/>
      <c r="MTH132" s="116"/>
      <c r="MTI132" s="116"/>
      <c r="MTJ132" s="116"/>
      <c r="MTK132" s="116"/>
      <c r="MTL132" s="116"/>
      <c r="MTM132" s="116"/>
      <c r="MTN132" s="116"/>
      <c r="MTO132" s="116"/>
      <c r="MTP132" s="116"/>
      <c r="MTQ132" s="116"/>
      <c r="MTR132" s="116"/>
      <c r="MTS132" s="116"/>
      <c r="MTT132" s="116"/>
      <c r="MTU132" s="116"/>
      <c r="MTV132" s="116"/>
      <c r="MTW132" s="116"/>
      <c r="MTX132" s="116"/>
      <c r="MTY132" s="116"/>
      <c r="MTZ132" s="116"/>
      <c r="MUA132" s="116"/>
      <c r="MUB132" s="116"/>
      <c r="MUC132" s="116"/>
      <c r="MUD132" s="116"/>
      <c r="MUE132" s="116"/>
      <c r="MUF132" s="116"/>
      <c r="MUG132" s="116"/>
      <c r="MUH132" s="116"/>
      <c r="MUI132" s="116"/>
      <c r="MUJ132" s="116"/>
      <c r="MUK132" s="116"/>
      <c r="MUL132" s="116"/>
      <c r="MUM132" s="116"/>
      <c r="MUN132" s="116"/>
      <c r="MUO132" s="116"/>
      <c r="MUP132" s="116"/>
      <c r="MUQ132" s="116"/>
      <c r="MUR132" s="116"/>
      <c r="MUS132" s="116"/>
      <c r="MUT132" s="116"/>
      <c r="MUU132" s="116"/>
      <c r="MUV132" s="116"/>
      <c r="MUW132" s="116"/>
      <c r="MUX132" s="116"/>
      <c r="MUY132" s="116"/>
      <c r="MUZ132" s="116"/>
      <c r="MVA132" s="116"/>
      <c r="MVB132" s="116"/>
      <c r="MVC132" s="116"/>
      <c r="MVD132" s="116"/>
      <c r="MVE132" s="116"/>
      <c r="MVF132" s="116"/>
      <c r="MVG132" s="116"/>
      <c r="MVH132" s="116"/>
      <c r="MVI132" s="116"/>
      <c r="MVJ132" s="116"/>
      <c r="MVK132" s="116"/>
      <c r="MVL132" s="116"/>
      <c r="MVM132" s="116"/>
      <c r="MVN132" s="116"/>
      <c r="MVO132" s="116"/>
      <c r="MVP132" s="116"/>
      <c r="MVQ132" s="116"/>
      <c r="MVR132" s="116"/>
      <c r="MVS132" s="116"/>
      <c r="MVT132" s="116"/>
      <c r="MVU132" s="116"/>
      <c r="MVV132" s="116"/>
      <c r="MVW132" s="116"/>
      <c r="MVX132" s="116"/>
      <c r="MVY132" s="116"/>
      <c r="MVZ132" s="116"/>
      <c r="MWA132" s="116"/>
      <c r="MWB132" s="116"/>
      <c r="MWC132" s="116"/>
      <c r="MWD132" s="116"/>
      <c r="MWE132" s="116"/>
      <c r="MWF132" s="116"/>
      <c r="MWG132" s="116"/>
      <c r="MWH132" s="116"/>
      <c r="MWI132" s="116"/>
      <c r="MWJ132" s="116"/>
      <c r="MWK132" s="116"/>
      <c r="MWL132" s="116"/>
      <c r="MWM132" s="116"/>
      <c r="MWN132" s="116"/>
      <c r="MWO132" s="116"/>
      <c r="MWP132" s="116"/>
      <c r="MWQ132" s="116"/>
      <c r="MWR132" s="116"/>
      <c r="MWS132" s="116"/>
      <c r="MWT132" s="116"/>
      <c r="MWU132" s="116"/>
      <c r="MWV132" s="116"/>
      <c r="MWW132" s="116"/>
      <c r="MWX132" s="116"/>
      <c r="MWY132" s="116"/>
      <c r="MWZ132" s="116"/>
      <c r="MXA132" s="116"/>
      <c r="MXB132" s="116"/>
      <c r="MXC132" s="116"/>
      <c r="MXD132" s="116"/>
      <c r="MXE132" s="116"/>
      <c r="MXF132" s="116"/>
      <c r="MXG132" s="116"/>
      <c r="MXH132" s="116"/>
      <c r="MXI132" s="116"/>
      <c r="MXJ132" s="116"/>
      <c r="MXK132" s="116"/>
      <c r="MXL132" s="116"/>
      <c r="MXM132" s="116"/>
      <c r="MXN132" s="116"/>
      <c r="MXO132" s="116"/>
      <c r="MXP132" s="116"/>
      <c r="MXQ132" s="116"/>
      <c r="MXR132" s="116"/>
      <c r="MXS132" s="116"/>
      <c r="MXT132" s="116"/>
      <c r="MXU132" s="116"/>
      <c r="MXV132" s="116"/>
      <c r="MXW132" s="116"/>
      <c r="MXX132" s="116"/>
      <c r="MXY132" s="116"/>
      <c r="MXZ132" s="116"/>
      <c r="MYA132" s="116"/>
      <c r="MYB132" s="116"/>
      <c r="MYC132" s="116"/>
      <c r="MYD132" s="116"/>
      <c r="MYE132" s="116"/>
      <c r="MYF132" s="116"/>
      <c r="MYG132" s="116"/>
      <c r="MYH132" s="116"/>
      <c r="MYI132" s="116"/>
      <c r="MYJ132" s="116"/>
      <c r="MYK132" s="116"/>
      <c r="MYL132" s="116"/>
      <c r="MYM132" s="116"/>
      <c r="MYN132" s="116"/>
      <c r="MYO132" s="116"/>
      <c r="MYP132" s="116"/>
      <c r="MYQ132" s="116"/>
      <c r="MYR132" s="116"/>
      <c r="MYS132" s="116"/>
      <c r="MYT132" s="116"/>
      <c r="MYU132" s="116"/>
      <c r="MYV132" s="116"/>
      <c r="MYW132" s="116"/>
      <c r="MYX132" s="116"/>
      <c r="MYY132" s="116"/>
      <c r="MYZ132" s="116"/>
      <c r="MZA132" s="116"/>
      <c r="MZB132" s="116"/>
      <c r="MZC132" s="116"/>
      <c r="MZD132" s="116"/>
      <c r="MZE132" s="116"/>
      <c r="MZF132" s="116"/>
      <c r="MZG132" s="116"/>
      <c r="MZH132" s="116"/>
      <c r="MZI132" s="116"/>
      <c r="MZJ132" s="116"/>
      <c r="MZK132" s="116"/>
      <c r="MZL132" s="116"/>
      <c r="MZM132" s="116"/>
      <c r="MZN132" s="116"/>
      <c r="MZO132" s="116"/>
      <c r="MZP132" s="116"/>
      <c r="MZQ132" s="116"/>
      <c r="MZR132" s="116"/>
      <c r="MZS132" s="116"/>
      <c r="MZT132" s="116"/>
      <c r="MZU132" s="116"/>
      <c r="MZV132" s="116"/>
      <c r="MZW132" s="116"/>
      <c r="MZX132" s="116"/>
      <c r="MZY132" s="116"/>
      <c r="MZZ132" s="116"/>
      <c r="NAA132" s="116"/>
      <c r="NAB132" s="116"/>
      <c r="NAC132" s="116"/>
      <c r="NAD132" s="116"/>
      <c r="NAE132" s="116"/>
      <c r="NAF132" s="116"/>
      <c r="NAG132" s="116"/>
      <c r="NAH132" s="116"/>
      <c r="NAI132" s="116"/>
      <c r="NAJ132" s="116"/>
      <c r="NAK132" s="116"/>
      <c r="NAL132" s="116"/>
      <c r="NAM132" s="116"/>
      <c r="NAN132" s="116"/>
      <c r="NAO132" s="116"/>
      <c r="NAP132" s="116"/>
      <c r="NAQ132" s="116"/>
      <c r="NAR132" s="116"/>
      <c r="NAS132" s="116"/>
      <c r="NAT132" s="116"/>
      <c r="NAU132" s="116"/>
      <c r="NAV132" s="116"/>
      <c r="NAW132" s="116"/>
      <c r="NAX132" s="116"/>
      <c r="NAY132" s="116"/>
      <c r="NAZ132" s="116"/>
      <c r="NBA132" s="116"/>
      <c r="NBB132" s="116"/>
      <c r="NBC132" s="116"/>
      <c r="NBD132" s="116"/>
      <c r="NBE132" s="116"/>
      <c r="NBF132" s="116"/>
      <c r="NBG132" s="116"/>
      <c r="NBH132" s="116"/>
      <c r="NBI132" s="116"/>
      <c r="NBJ132" s="116"/>
      <c r="NBK132" s="116"/>
      <c r="NBL132" s="116"/>
      <c r="NBM132" s="116"/>
      <c r="NBN132" s="116"/>
      <c r="NBO132" s="116"/>
      <c r="NBP132" s="116"/>
      <c r="NBQ132" s="116"/>
      <c r="NBR132" s="116"/>
      <c r="NBS132" s="116"/>
      <c r="NBT132" s="116"/>
      <c r="NBU132" s="116"/>
      <c r="NBV132" s="116"/>
      <c r="NBW132" s="116"/>
      <c r="NBX132" s="116"/>
      <c r="NBY132" s="116"/>
      <c r="NBZ132" s="116"/>
      <c r="NCA132" s="116"/>
      <c r="NCB132" s="116"/>
      <c r="NCC132" s="116"/>
      <c r="NCD132" s="116"/>
      <c r="NCE132" s="116"/>
      <c r="NCF132" s="116"/>
      <c r="NCG132" s="116"/>
      <c r="NCH132" s="116"/>
      <c r="NCI132" s="116"/>
      <c r="NCJ132" s="116"/>
      <c r="NCK132" s="116"/>
      <c r="NCL132" s="116"/>
      <c r="NCM132" s="116"/>
      <c r="NCN132" s="116"/>
      <c r="NCO132" s="116"/>
      <c r="NCP132" s="116"/>
      <c r="NCQ132" s="116"/>
      <c r="NCR132" s="116"/>
      <c r="NCS132" s="116"/>
      <c r="NCT132" s="116"/>
      <c r="NCU132" s="116"/>
      <c r="NCV132" s="116"/>
      <c r="NCW132" s="116"/>
      <c r="NCX132" s="116"/>
      <c r="NCY132" s="116"/>
      <c r="NCZ132" s="116"/>
      <c r="NDA132" s="116"/>
      <c r="NDB132" s="116"/>
      <c r="NDC132" s="116"/>
      <c r="NDD132" s="116"/>
      <c r="NDE132" s="116"/>
      <c r="NDF132" s="116"/>
      <c r="NDG132" s="116"/>
      <c r="NDH132" s="116"/>
      <c r="NDI132" s="116"/>
      <c r="NDJ132" s="116"/>
      <c r="NDK132" s="116"/>
      <c r="NDL132" s="116"/>
      <c r="NDM132" s="116"/>
      <c r="NDN132" s="116"/>
      <c r="NDO132" s="116"/>
      <c r="NDP132" s="116"/>
      <c r="NDQ132" s="116"/>
      <c r="NDR132" s="116"/>
      <c r="NDS132" s="116"/>
      <c r="NDT132" s="116"/>
      <c r="NDU132" s="116"/>
      <c r="NDV132" s="116"/>
      <c r="NDW132" s="116"/>
      <c r="NDX132" s="116"/>
      <c r="NDY132" s="116"/>
      <c r="NDZ132" s="116"/>
      <c r="NEA132" s="116"/>
      <c r="NEB132" s="116"/>
      <c r="NEC132" s="116"/>
      <c r="NED132" s="116"/>
      <c r="NEE132" s="116"/>
      <c r="NEF132" s="116"/>
      <c r="NEG132" s="116"/>
      <c r="NEH132" s="116"/>
      <c r="NEI132" s="116"/>
      <c r="NEJ132" s="116"/>
      <c r="NEK132" s="116"/>
      <c r="NEL132" s="116"/>
      <c r="NEM132" s="116"/>
      <c r="NEN132" s="116"/>
      <c r="NEO132" s="116"/>
      <c r="NEP132" s="116"/>
      <c r="NEQ132" s="116"/>
      <c r="NER132" s="116"/>
      <c r="NES132" s="116"/>
      <c r="NET132" s="116"/>
      <c r="NEU132" s="116"/>
      <c r="NEV132" s="116"/>
      <c r="NEW132" s="116"/>
      <c r="NEX132" s="116"/>
      <c r="NEY132" s="116"/>
      <c r="NEZ132" s="116"/>
      <c r="NFA132" s="116"/>
      <c r="NFB132" s="116"/>
      <c r="NFC132" s="116"/>
      <c r="NFD132" s="116"/>
      <c r="NFE132" s="116"/>
      <c r="NFF132" s="116"/>
      <c r="NFG132" s="116"/>
      <c r="NFH132" s="116"/>
      <c r="NFI132" s="116"/>
      <c r="NFJ132" s="116"/>
      <c r="NFK132" s="116"/>
      <c r="NFL132" s="116"/>
      <c r="NFM132" s="116"/>
      <c r="NFN132" s="116"/>
      <c r="NFO132" s="116"/>
      <c r="NFP132" s="116"/>
      <c r="NFQ132" s="116"/>
      <c r="NFR132" s="116"/>
      <c r="NFS132" s="116"/>
      <c r="NFT132" s="116"/>
      <c r="NFU132" s="116"/>
      <c r="NFV132" s="116"/>
      <c r="NFW132" s="116"/>
      <c r="NFX132" s="116"/>
      <c r="NFY132" s="116"/>
      <c r="NFZ132" s="116"/>
      <c r="NGA132" s="116"/>
      <c r="NGB132" s="116"/>
      <c r="NGC132" s="116"/>
      <c r="NGD132" s="116"/>
      <c r="NGE132" s="116"/>
      <c r="NGF132" s="116"/>
      <c r="NGG132" s="116"/>
      <c r="NGH132" s="116"/>
      <c r="NGI132" s="116"/>
      <c r="NGJ132" s="116"/>
      <c r="NGK132" s="116"/>
      <c r="NGL132" s="116"/>
      <c r="NGM132" s="116"/>
      <c r="NGN132" s="116"/>
      <c r="NGO132" s="116"/>
      <c r="NGP132" s="116"/>
      <c r="NGQ132" s="116"/>
      <c r="NGR132" s="116"/>
      <c r="NGS132" s="116"/>
      <c r="NGT132" s="116"/>
      <c r="NGU132" s="116"/>
      <c r="NGV132" s="116"/>
      <c r="NGW132" s="116"/>
      <c r="NGX132" s="116"/>
      <c r="NGY132" s="116"/>
      <c r="NGZ132" s="116"/>
      <c r="NHA132" s="116"/>
      <c r="NHB132" s="116"/>
      <c r="NHC132" s="116"/>
      <c r="NHD132" s="116"/>
      <c r="NHE132" s="116"/>
      <c r="NHF132" s="116"/>
      <c r="NHG132" s="116"/>
      <c r="NHH132" s="116"/>
      <c r="NHI132" s="116"/>
      <c r="NHJ132" s="116"/>
      <c r="NHK132" s="116"/>
      <c r="NHL132" s="116"/>
      <c r="NHM132" s="116"/>
      <c r="NHN132" s="116"/>
      <c r="NHO132" s="116"/>
      <c r="NHP132" s="116"/>
      <c r="NHQ132" s="116"/>
      <c r="NHR132" s="116"/>
      <c r="NHS132" s="116"/>
      <c r="NHT132" s="116"/>
      <c r="NHU132" s="116"/>
      <c r="NHV132" s="116"/>
      <c r="NHW132" s="116"/>
      <c r="NHX132" s="116"/>
      <c r="NHY132" s="116"/>
      <c r="NHZ132" s="116"/>
      <c r="NIA132" s="116"/>
      <c r="NIB132" s="116"/>
      <c r="NIC132" s="116"/>
      <c r="NID132" s="116"/>
      <c r="NIE132" s="116"/>
      <c r="NIF132" s="116"/>
      <c r="NIG132" s="116"/>
      <c r="NIH132" s="116"/>
      <c r="NII132" s="116"/>
      <c r="NIJ132" s="116"/>
      <c r="NIK132" s="116"/>
      <c r="NIL132" s="116"/>
      <c r="NIM132" s="116"/>
      <c r="NIN132" s="116"/>
      <c r="NIO132" s="116"/>
      <c r="NIP132" s="116"/>
      <c r="NIQ132" s="116"/>
      <c r="NIR132" s="116"/>
      <c r="NIS132" s="116"/>
      <c r="NIT132" s="116"/>
      <c r="NIU132" s="116"/>
      <c r="NIV132" s="116"/>
      <c r="NIW132" s="116"/>
      <c r="NIX132" s="116"/>
      <c r="NIY132" s="116"/>
      <c r="NIZ132" s="116"/>
      <c r="NJA132" s="116"/>
      <c r="NJB132" s="116"/>
      <c r="NJC132" s="116"/>
      <c r="NJD132" s="116"/>
      <c r="NJE132" s="116"/>
      <c r="NJF132" s="116"/>
      <c r="NJG132" s="116"/>
      <c r="NJH132" s="116"/>
      <c r="NJI132" s="116"/>
      <c r="NJJ132" s="116"/>
      <c r="NJK132" s="116"/>
      <c r="NJL132" s="116"/>
      <c r="NJM132" s="116"/>
      <c r="NJN132" s="116"/>
      <c r="NJO132" s="116"/>
      <c r="NJP132" s="116"/>
      <c r="NJQ132" s="116"/>
      <c r="NJR132" s="116"/>
      <c r="NJS132" s="116"/>
      <c r="NJT132" s="116"/>
      <c r="NJU132" s="116"/>
      <c r="NJV132" s="116"/>
      <c r="NJW132" s="116"/>
      <c r="NJX132" s="116"/>
      <c r="NJY132" s="116"/>
      <c r="NJZ132" s="116"/>
      <c r="NKA132" s="116"/>
      <c r="NKB132" s="116"/>
      <c r="NKC132" s="116"/>
      <c r="NKD132" s="116"/>
      <c r="NKE132" s="116"/>
      <c r="NKF132" s="116"/>
      <c r="NKG132" s="116"/>
      <c r="NKH132" s="116"/>
      <c r="NKI132" s="116"/>
      <c r="NKJ132" s="116"/>
      <c r="NKK132" s="116"/>
      <c r="NKL132" s="116"/>
      <c r="NKM132" s="116"/>
      <c r="NKN132" s="116"/>
      <c r="NKO132" s="116"/>
      <c r="NKP132" s="116"/>
      <c r="NKQ132" s="116"/>
      <c r="NKR132" s="116"/>
      <c r="NKS132" s="116"/>
      <c r="NKT132" s="116"/>
      <c r="NKU132" s="116"/>
      <c r="NKV132" s="116"/>
      <c r="NKW132" s="116"/>
      <c r="NKX132" s="116"/>
      <c r="NKY132" s="116"/>
      <c r="NKZ132" s="116"/>
      <c r="NLA132" s="116"/>
      <c r="NLB132" s="116"/>
      <c r="NLC132" s="116"/>
      <c r="NLD132" s="116"/>
      <c r="NLE132" s="116"/>
      <c r="NLF132" s="116"/>
      <c r="NLG132" s="116"/>
      <c r="NLH132" s="116"/>
      <c r="NLI132" s="116"/>
      <c r="NLJ132" s="116"/>
      <c r="NLK132" s="116"/>
      <c r="NLL132" s="116"/>
      <c r="NLM132" s="116"/>
      <c r="NLN132" s="116"/>
      <c r="NLO132" s="116"/>
      <c r="NLP132" s="116"/>
      <c r="NLQ132" s="116"/>
      <c r="NLR132" s="116"/>
      <c r="NLS132" s="116"/>
      <c r="NLT132" s="116"/>
      <c r="NLU132" s="116"/>
      <c r="NLV132" s="116"/>
      <c r="NLW132" s="116"/>
      <c r="NLX132" s="116"/>
      <c r="NLY132" s="116"/>
      <c r="NLZ132" s="116"/>
      <c r="NMA132" s="116"/>
      <c r="NMB132" s="116"/>
      <c r="NMC132" s="116"/>
      <c r="NMD132" s="116"/>
      <c r="NME132" s="116"/>
      <c r="NMF132" s="116"/>
      <c r="NMG132" s="116"/>
      <c r="NMH132" s="116"/>
      <c r="NMI132" s="116"/>
      <c r="NMJ132" s="116"/>
      <c r="NMK132" s="116"/>
      <c r="NML132" s="116"/>
      <c r="NMM132" s="116"/>
      <c r="NMN132" s="116"/>
      <c r="NMO132" s="116"/>
      <c r="NMP132" s="116"/>
      <c r="NMQ132" s="116"/>
      <c r="NMR132" s="116"/>
      <c r="NMS132" s="116"/>
      <c r="NMT132" s="116"/>
      <c r="NMU132" s="116"/>
      <c r="NMV132" s="116"/>
      <c r="NMW132" s="116"/>
      <c r="NMX132" s="116"/>
      <c r="NMY132" s="116"/>
      <c r="NMZ132" s="116"/>
      <c r="NNA132" s="116"/>
      <c r="NNB132" s="116"/>
      <c r="NNC132" s="116"/>
      <c r="NND132" s="116"/>
      <c r="NNE132" s="116"/>
      <c r="NNF132" s="116"/>
      <c r="NNG132" s="116"/>
      <c r="NNH132" s="116"/>
      <c r="NNI132" s="116"/>
      <c r="NNJ132" s="116"/>
      <c r="NNK132" s="116"/>
      <c r="NNL132" s="116"/>
      <c r="NNM132" s="116"/>
      <c r="NNN132" s="116"/>
      <c r="NNO132" s="116"/>
      <c r="NNP132" s="116"/>
      <c r="NNQ132" s="116"/>
      <c r="NNR132" s="116"/>
      <c r="NNS132" s="116"/>
      <c r="NNT132" s="116"/>
      <c r="NNU132" s="116"/>
      <c r="NNV132" s="116"/>
      <c r="NNW132" s="116"/>
      <c r="NNX132" s="116"/>
      <c r="NNY132" s="116"/>
      <c r="NNZ132" s="116"/>
      <c r="NOA132" s="116"/>
      <c r="NOB132" s="116"/>
      <c r="NOC132" s="116"/>
      <c r="NOD132" s="116"/>
      <c r="NOE132" s="116"/>
      <c r="NOF132" s="116"/>
      <c r="NOG132" s="116"/>
      <c r="NOH132" s="116"/>
      <c r="NOI132" s="116"/>
      <c r="NOJ132" s="116"/>
      <c r="NOK132" s="116"/>
      <c r="NOL132" s="116"/>
      <c r="NOM132" s="116"/>
      <c r="NON132" s="116"/>
      <c r="NOO132" s="116"/>
      <c r="NOP132" s="116"/>
      <c r="NOQ132" s="116"/>
      <c r="NOR132" s="116"/>
      <c r="NOS132" s="116"/>
      <c r="NOT132" s="116"/>
      <c r="NOU132" s="116"/>
      <c r="NOV132" s="116"/>
      <c r="NOW132" s="116"/>
      <c r="NOX132" s="116"/>
      <c r="NOY132" s="116"/>
      <c r="NOZ132" s="116"/>
      <c r="NPA132" s="116"/>
      <c r="NPB132" s="116"/>
      <c r="NPC132" s="116"/>
      <c r="NPD132" s="116"/>
      <c r="NPE132" s="116"/>
      <c r="NPF132" s="116"/>
      <c r="NPG132" s="116"/>
      <c r="NPH132" s="116"/>
      <c r="NPI132" s="116"/>
      <c r="NPJ132" s="116"/>
      <c r="NPK132" s="116"/>
      <c r="NPL132" s="116"/>
      <c r="NPM132" s="116"/>
      <c r="NPN132" s="116"/>
      <c r="NPO132" s="116"/>
      <c r="NPP132" s="116"/>
      <c r="NPQ132" s="116"/>
      <c r="NPR132" s="116"/>
      <c r="NPS132" s="116"/>
      <c r="NPT132" s="116"/>
      <c r="NPU132" s="116"/>
      <c r="NPV132" s="116"/>
      <c r="NPW132" s="116"/>
      <c r="NPX132" s="116"/>
      <c r="NPY132" s="116"/>
      <c r="NPZ132" s="116"/>
      <c r="NQA132" s="116"/>
      <c r="NQB132" s="116"/>
      <c r="NQC132" s="116"/>
      <c r="NQD132" s="116"/>
      <c r="NQE132" s="116"/>
      <c r="NQF132" s="116"/>
      <c r="NQG132" s="116"/>
      <c r="NQH132" s="116"/>
      <c r="NQI132" s="116"/>
      <c r="NQJ132" s="116"/>
      <c r="NQK132" s="116"/>
      <c r="NQL132" s="116"/>
      <c r="NQM132" s="116"/>
      <c r="NQN132" s="116"/>
      <c r="NQO132" s="116"/>
      <c r="NQP132" s="116"/>
      <c r="NQQ132" s="116"/>
      <c r="NQR132" s="116"/>
      <c r="NQS132" s="116"/>
      <c r="NQT132" s="116"/>
      <c r="NQU132" s="116"/>
      <c r="NQV132" s="116"/>
      <c r="NQW132" s="116"/>
      <c r="NQX132" s="116"/>
      <c r="NQY132" s="116"/>
      <c r="NQZ132" s="116"/>
      <c r="NRA132" s="116"/>
      <c r="NRB132" s="116"/>
      <c r="NRC132" s="116"/>
      <c r="NRD132" s="116"/>
      <c r="NRE132" s="116"/>
      <c r="NRF132" s="116"/>
      <c r="NRG132" s="116"/>
      <c r="NRH132" s="116"/>
      <c r="NRI132" s="116"/>
      <c r="NRJ132" s="116"/>
      <c r="NRK132" s="116"/>
      <c r="NRL132" s="116"/>
      <c r="NRM132" s="116"/>
      <c r="NRN132" s="116"/>
      <c r="NRO132" s="116"/>
      <c r="NRP132" s="116"/>
      <c r="NRQ132" s="116"/>
      <c r="NRR132" s="116"/>
      <c r="NRS132" s="116"/>
      <c r="NRT132" s="116"/>
      <c r="NRU132" s="116"/>
      <c r="NRV132" s="116"/>
      <c r="NRW132" s="116"/>
      <c r="NRX132" s="116"/>
      <c r="NRY132" s="116"/>
      <c r="NRZ132" s="116"/>
      <c r="NSA132" s="116"/>
      <c r="NSB132" s="116"/>
      <c r="NSC132" s="116"/>
      <c r="NSD132" s="116"/>
      <c r="NSE132" s="116"/>
      <c r="NSF132" s="116"/>
      <c r="NSG132" s="116"/>
      <c r="NSH132" s="116"/>
      <c r="NSI132" s="116"/>
      <c r="NSJ132" s="116"/>
      <c r="NSK132" s="116"/>
      <c r="NSL132" s="116"/>
      <c r="NSM132" s="116"/>
      <c r="NSN132" s="116"/>
      <c r="NSO132" s="116"/>
      <c r="NSP132" s="116"/>
      <c r="NSQ132" s="116"/>
      <c r="NSR132" s="116"/>
      <c r="NSS132" s="116"/>
      <c r="NST132" s="116"/>
      <c r="NSU132" s="116"/>
      <c r="NSV132" s="116"/>
      <c r="NSW132" s="116"/>
      <c r="NSX132" s="116"/>
      <c r="NSY132" s="116"/>
      <c r="NSZ132" s="116"/>
      <c r="NTA132" s="116"/>
      <c r="NTB132" s="116"/>
      <c r="NTC132" s="116"/>
      <c r="NTD132" s="116"/>
      <c r="NTE132" s="116"/>
      <c r="NTF132" s="116"/>
      <c r="NTG132" s="116"/>
      <c r="NTH132" s="116"/>
      <c r="NTI132" s="116"/>
      <c r="NTJ132" s="116"/>
      <c r="NTK132" s="116"/>
      <c r="NTL132" s="116"/>
      <c r="NTM132" s="116"/>
      <c r="NTN132" s="116"/>
      <c r="NTO132" s="116"/>
      <c r="NTP132" s="116"/>
      <c r="NTQ132" s="116"/>
      <c r="NTR132" s="116"/>
      <c r="NTS132" s="116"/>
      <c r="NTT132" s="116"/>
      <c r="NTU132" s="116"/>
      <c r="NTV132" s="116"/>
      <c r="NTW132" s="116"/>
      <c r="NTX132" s="116"/>
      <c r="NTY132" s="116"/>
      <c r="NTZ132" s="116"/>
      <c r="NUA132" s="116"/>
      <c r="NUB132" s="116"/>
      <c r="NUC132" s="116"/>
      <c r="NUD132" s="116"/>
      <c r="NUE132" s="116"/>
      <c r="NUF132" s="116"/>
      <c r="NUG132" s="116"/>
      <c r="NUH132" s="116"/>
      <c r="NUI132" s="116"/>
      <c r="NUJ132" s="116"/>
      <c r="NUK132" s="116"/>
      <c r="NUL132" s="116"/>
      <c r="NUM132" s="116"/>
      <c r="NUN132" s="116"/>
      <c r="NUO132" s="116"/>
      <c r="NUP132" s="116"/>
      <c r="NUQ132" s="116"/>
      <c r="NUR132" s="116"/>
      <c r="NUS132" s="116"/>
      <c r="NUT132" s="116"/>
      <c r="NUU132" s="116"/>
      <c r="NUV132" s="116"/>
      <c r="NUW132" s="116"/>
      <c r="NUX132" s="116"/>
      <c r="NUY132" s="116"/>
      <c r="NUZ132" s="116"/>
      <c r="NVA132" s="116"/>
      <c r="NVB132" s="116"/>
      <c r="NVC132" s="116"/>
      <c r="NVD132" s="116"/>
      <c r="NVE132" s="116"/>
      <c r="NVF132" s="116"/>
      <c r="NVG132" s="116"/>
      <c r="NVH132" s="116"/>
      <c r="NVI132" s="116"/>
      <c r="NVJ132" s="116"/>
      <c r="NVK132" s="116"/>
      <c r="NVL132" s="116"/>
      <c r="NVM132" s="116"/>
      <c r="NVN132" s="116"/>
      <c r="NVO132" s="116"/>
      <c r="NVP132" s="116"/>
      <c r="NVQ132" s="116"/>
      <c r="NVR132" s="116"/>
      <c r="NVS132" s="116"/>
      <c r="NVT132" s="116"/>
      <c r="NVU132" s="116"/>
      <c r="NVV132" s="116"/>
      <c r="NVW132" s="116"/>
      <c r="NVX132" s="116"/>
      <c r="NVY132" s="116"/>
      <c r="NVZ132" s="116"/>
      <c r="NWA132" s="116"/>
      <c r="NWB132" s="116"/>
      <c r="NWC132" s="116"/>
      <c r="NWD132" s="116"/>
      <c r="NWE132" s="116"/>
      <c r="NWF132" s="116"/>
      <c r="NWG132" s="116"/>
      <c r="NWH132" s="116"/>
      <c r="NWI132" s="116"/>
      <c r="NWJ132" s="116"/>
      <c r="NWK132" s="116"/>
      <c r="NWL132" s="116"/>
      <c r="NWM132" s="116"/>
      <c r="NWN132" s="116"/>
      <c r="NWO132" s="116"/>
      <c r="NWP132" s="116"/>
      <c r="NWQ132" s="116"/>
      <c r="NWR132" s="116"/>
      <c r="NWS132" s="116"/>
      <c r="NWT132" s="116"/>
      <c r="NWU132" s="116"/>
      <c r="NWV132" s="116"/>
      <c r="NWW132" s="116"/>
      <c r="NWX132" s="116"/>
      <c r="NWY132" s="116"/>
      <c r="NWZ132" s="116"/>
      <c r="NXA132" s="116"/>
      <c r="NXB132" s="116"/>
      <c r="NXC132" s="116"/>
      <c r="NXD132" s="116"/>
      <c r="NXE132" s="116"/>
      <c r="NXF132" s="116"/>
      <c r="NXG132" s="116"/>
      <c r="NXH132" s="116"/>
      <c r="NXI132" s="116"/>
      <c r="NXJ132" s="116"/>
      <c r="NXK132" s="116"/>
      <c r="NXL132" s="116"/>
      <c r="NXM132" s="116"/>
      <c r="NXN132" s="116"/>
      <c r="NXO132" s="116"/>
      <c r="NXP132" s="116"/>
      <c r="NXQ132" s="116"/>
      <c r="NXR132" s="116"/>
      <c r="NXS132" s="116"/>
      <c r="NXT132" s="116"/>
      <c r="NXU132" s="116"/>
      <c r="NXV132" s="116"/>
      <c r="NXW132" s="116"/>
      <c r="NXX132" s="116"/>
      <c r="NXY132" s="116"/>
      <c r="NXZ132" s="116"/>
      <c r="NYA132" s="116"/>
      <c r="NYB132" s="116"/>
      <c r="NYC132" s="116"/>
      <c r="NYD132" s="116"/>
      <c r="NYE132" s="116"/>
      <c r="NYF132" s="116"/>
      <c r="NYG132" s="116"/>
      <c r="NYH132" s="116"/>
      <c r="NYI132" s="116"/>
      <c r="NYJ132" s="116"/>
      <c r="NYK132" s="116"/>
      <c r="NYL132" s="116"/>
      <c r="NYM132" s="116"/>
      <c r="NYN132" s="116"/>
      <c r="NYO132" s="116"/>
      <c r="NYP132" s="116"/>
      <c r="NYQ132" s="116"/>
      <c r="NYR132" s="116"/>
      <c r="NYS132" s="116"/>
      <c r="NYT132" s="116"/>
      <c r="NYU132" s="116"/>
      <c r="NYV132" s="116"/>
      <c r="NYW132" s="116"/>
      <c r="NYX132" s="116"/>
      <c r="NYY132" s="116"/>
      <c r="NYZ132" s="116"/>
      <c r="NZA132" s="116"/>
      <c r="NZB132" s="116"/>
      <c r="NZC132" s="116"/>
      <c r="NZD132" s="116"/>
      <c r="NZE132" s="116"/>
      <c r="NZF132" s="116"/>
      <c r="NZG132" s="116"/>
      <c r="NZH132" s="116"/>
      <c r="NZI132" s="116"/>
      <c r="NZJ132" s="116"/>
      <c r="NZK132" s="116"/>
      <c r="NZL132" s="116"/>
      <c r="NZM132" s="116"/>
      <c r="NZN132" s="116"/>
      <c r="NZO132" s="116"/>
      <c r="NZP132" s="116"/>
      <c r="NZQ132" s="116"/>
      <c r="NZR132" s="116"/>
      <c r="NZS132" s="116"/>
      <c r="NZT132" s="116"/>
      <c r="NZU132" s="116"/>
      <c r="NZV132" s="116"/>
      <c r="NZW132" s="116"/>
      <c r="NZX132" s="116"/>
      <c r="NZY132" s="116"/>
      <c r="NZZ132" s="116"/>
      <c r="OAA132" s="116"/>
      <c r="OAB132" s="116"/>
      <c r="OAC132" s="116"/>
      <c r="OAD132" s="116"/>
      <c r="OAE132" s="116"/>
      <c r="OAF132" s="116"/>
      <c r="OAG132" s="116"/>
      <c r="OAH132" s="116"/>
      <c r="OAI132" s="116"/>
      <c r="OAJ132" s="116"/>
      <c r="OAK132" s="116"/>
      <c r="OAL132" s="116"/>
      <c r="OAM132" s="116"/>
      <c r="OAN132" s="116"/>
      <c r="OAO132" s="116"/>
      <c r="OAP132" s="116"/>
      <c r="OAQ132" s="116"/>
      <c r="OAR132" s="116"/>
      <c r="OAS132" s="116"/>
      <c r="OAT132" s="116"/>
      <c r="OAU132" s="116"/>
      <c r="OAV132" s="116"/>
      <c r="OAW132" s="116"/>
      <c r="OAX132" s="116"/>
      <c r="OAY132" s="116"/>
      <c r="OAZ132" s="116"/>
      <c r="OBA132" s="116"/>
      <c r="OBB132" s="116"/>
      <c r="OBC132" s="116"/>
      <c r="OBD132" s="116"/>
      <c r="OBE132" s="116"/>
      <c r="OBF132" s="116"/>
      <c r="OBG132" s="116"/>
      <c r="OBH132" s="116"/>
      <c r="OBI132" s="116"/>
      <c r="OBJ132" s="116"/>
      <c r="OBK132" s="116"/>
      <c r="OBL132" s="116"/>
      <c r="OBM132" s="116"/>
      <c r="OBN132" s="116"/>
      <c r="OBO132" s="116"/>
      <c r="OBP132" s="116"/>
      <c r="OBQ132" s="116"/>
      <c r="OBR132" s="116"/>
      <c r="OBS132" s="116"/>
      <c r="OBT132" s="116"/>
      <c r="OBU132" s="116"/>
      <c r="OBV132" s="116"/>
      <c r="OBW132" s="116"/>
      <c r="OBX132" s="116"/>
      <c r="OBY132" s="116"/>
      <c r="OBZ132" s="116"/>
      <c r="OCA132" s="116"/>
      <c r="OCB132" s="116"/>
      <c r="OCC132" s="116"/>
      <c r="OCD132" s="116"/>
      <c r="OCE132" s="116"/>
      <c r="OCF132" s="116"/>
      <c r="OCG132" s="116"/>
      <c r="OCH132" s="116"/>
      <c r="OCI132" s="116"/>
      <c r="OCJ132" s="116"/>
      <c r="OCK132" s="116"/>
      <c r="OCL132" s="116"/>
      <c r="OCM132" s="116"/>
      <c r="OCN132" s="116"/>
      <c r="OCO132" s="116"/>
      <c r="OCP132" s="116"/>
      <c r="OCQ132" s="116"/>
      <c r="OCR132" s="116"/>
      <c r="OCS132" s="116"/>
      <c r="OCT132" s="116"/>
      <c r="OCU132" s="116"/>
      <c r="OCV132" s="116"/>
      <c r="OCW132" s="116"/>
      <c r="OCX132" s="116"/>
      <c r="OCY132" s="116"/>
      <c r="OCZ132" s="116"/>
      <c r="ODA132" s="116"/>
      <c r="ODB132" s="116"/>
      <c r="ODC132" s="116"/>
      <c r="ODD132" s="116"/>
      <c r="ODE132" s="116"/>
      <c r="ODF132" s="116"/>
      <c r="ODG132" s="116"/>
      <c r="ODH132" s="116"/>
      <c r="ODI132" s="116"/>
      <c r="ODJ132" s="116"/>
      <c r="ODK132" s="116"/>
      <c r="ODL132" s="116"/>
      <c r="ODM132" s="116"/>
      <c r="ODN132" s="116"/>
      <c r="ODO132" s="116"/>
      <c r="ODP132" s="116"/>
      <c r="ODQ132" s="116"/>
      <c r="ODR132" s="116"/>
      <c r="ODS132" s="116"/>
      <c r="ODT132" s="116"/>
      <c r="ODU132" s="116"/>
      <c r="ODV132" s="116"/>
      <c r="ODW132" s="116"/>
      <c r="ODX132" s="116"/>
      <c r="ODY132" s="116"/>
      <c r="ODZ132" s="116"/>
      <c r="OEA132" s="116"/>
      <c r="OEB132" s="116"/>
      <c r="OEC132" s="116"/>
      <c r="OED132" s="116"/>
      <c r="OEE132" s="116"/>
      <c r="OEF132" s="116"/>
      <c r="OEG132" s="116"/>
      <c r="OEH132" s="116"/>
      <c r="OEI132" s="116"/>
      <c r="OEJ132" s="116"/>
      <c r="OEK132" s="116"/>
      <c r="OEL132" s="116"/>
      <c r="OEM132" s="116"/>
      <c r="OEN132" s="116"/>
      <c r="OEO132" s="116"/>
      <c r="OEP132" s="116"/>
      <c r="OEQ132" s="116"/>
      <c r="OER132" s="116"/>
      <c r="OES132" s="116"/>
      <c r="OET132" s="116"/>
      <c r="OEU132" s="116"/>
      <c r="OEV132" s="116"/>
      <c r="OEW132" s="116"/>
      <c r="OEX132" s="116"/>
      <c r="OEY132" s="116"/>
      <c r="OEZ132" s="116"/>
      <c r="OFA132" s="116"/>
      <c r="OFB132" s="116"/>
      <c r="OFC132" s="116"/>
      <c r="OFD132" s="116"/>
      <c r="OFE132" s="116"/>
      <c r="OFF132" s="116"/>
      <c r="OFG132" s="116"/>
      <c r="OFH132" s="116"/>
      <c r="OFI132" s="116"/>
      <c r="OFJ132" s="116"/>
      <c r="OFK132" s="116"/>
      <c r="OFL132" s="116"/>
      <c r="OFM132" s="116"/>
      <c r="OFN132" s="116"/>
      <c r="OFO132" s="116"/>
      <c r="OFP132" s="116"/>
      <c r="OFQ132" s="116"/>
      <c r="OFR132" s="116"/>
      <c r="OFS132" s="116"/>
      <c r="OFT132" s="116"/>
      <c r="OFU132" s="116"/>
      <c r="OFV132" s="116"/>
      <c r="OFW132" s="116"/>
      <c r="OFX132" s="116"/>
      <c r="OFY132" s="116"/>
      <c r="OFZ132" s="116"/>
      <c r="OGA132" s="116"/>
      <c r="OGB132" s="116"/>
      <c r="OGC132" s="116"/>
      <c r="OGD132" s="116"/>
      <c r="OGE132" s="116"/>
      <c r="OGF132" s="116"/>
      <c r="OGG132" s="116"/>
      <c r="OGH132" s="116"/>
      <c r="OGI132" s="116"/>
      <c r="OGJ132" s="116"/>
      <c r="OGK132" s="116"/>
      <c r="OGL132" s="116"/>
      <c r="OGM132" s="116"/>
      <c r="OGN132" s="116"/>
      <c r="OGO132" s="116"/>
      <c r="OGP132" s="116"/>
      <c r="OGQ132" s="116"/>
      <c r="OGR132" s="116"/>
      <c r="OGS132" s="116"/>
      <c r="OGT132" s="116"/>
      <c r="OGU132" s="116"/>
      <c r="OGV132" s="116"/>
      <c r="OGW132" s="116"/>
      <c r="OGX132" s="116"/>
      <c r="OGY132" s="116"/>
      <c r="OGZ132" s="116"/>
      <c r="OHA132" s="116"/>
      <c r="OHB132" s="116"/>
      <c r="OHC132" s="116"/>
      <c r="OHD132" s="116"/>
      <c r="OHE132" s="116"/>
      <c r="OHF132" s="116"/>
      <c r="OHG132" s="116"/>
      <c r="OHH132" s="116"/>
      <c r="OHI132" s="116"/>
      <c r="OHJ132" s="116"/>
      <c r="OHK132" s="116"/>
      <c r="OHL132" s="116"/>
      <c r="OHM132" s="116"/>
      <c r="OHN132" s="116"/>
      <c r="OHO132" s="116"/>
      <c r="OHP132" s="116"/>
      <c r="OHQ132" s="116"/>
      <c r="OHR132" s="116"/>
      <c r="OHS132" s="116"/>
      <c r="OHT132" s="116"/>
      <c r="OHU132" s="116"/>
      <c r="OHV132" s="116"/>
      <c r="OHW132" s="116"/>
      <c r="OHX132" s="116"/>
      <c r="OHY132" s="116"/>
      <c r="OHZ132" s="116"/>
      <c r="OIA132" s="116"/>
      <c r="OIB132" s="116"/>
      <c r="OIC132" s="116"/>
      <c r="OID132" s="116"/>
      <c r="OIE132" s="116"/>
      <c r="OIF132" s="116"/>
      <c r="OIG132" s="116"/>
      <c r="OIH132" s="116"/>
      <c r="OII132" s="116"/>
      <c r="OIJ132" s="116"/>
      <c r="OIK132" s="116"/>
      <c r="OIL132" s="116"/>
      <c r="OIM132" s="116"/>
      <c r="OIN132" s="116"/>
      <c r="OIO132" s="116"/>
      <c r="OIP132" s="116"/>
      <c r="OIQ132" s="116"/>
      <c r="OIR132" s="116"/>
      <c r="OIS132" s="116"/>
      <c r="OIT132" s="116"/>
      <c r="OIU132" s="116"/>
      <c r="OIV132" s="116"/>
      <c r="OIW132" s="116"/>
      <c r="OIX132" s="116"/>
      <c r="OIY132" s="116"/>
      <c r="OIZ132" s="116"/>
      <c r="OJA132" s="116"/>
      <c r="OJB132" s="116"/>
      <c r="OJC132" s="116"/>
      <c r="OJD132" s="116"/>
      <c r="OJE132" s="116"/>
      <c r="OJF132" s="116"/>
      <c r="OJG132" s="116"/>
      <c r="OJH132" s="116"/>
      <c r="OJI132" s="116"/>
      <c r="OJJ132" s="116"/>
      <c r="OJK132" s="116"/>
      <c r="OJL132" s="116"/>
      <c r="OJM132" s="116"/>
      <c r="OJN132" s="116"/>
      <c r="OJO132" s="116"/>
      <c r="OJP132" s="116"/>
      <c r="OJQ132" s="116"/>
      <c r="OJR132" s="116"/>
      <c r="OJS132" s="116"/>
      <c r="OJT132" s="116"/>
      <c r="OJU132" s="116"/>
      <c r="OJV132" s="116"/>
      <c r="OJW132" s="116"/>
      <c r="OJX132" s="116"/>
      <c r="OJY132" s="116"/>
      <c r="OJZ132" s="116"/>
      <c r="OKA132" s="116"/>
      <c r="OKB132" s="116"/>
      <c r="OKC132" s="116"/>
      <c r="OKD132" s="116"/>
      <c r="OKE132" s="116"/>
      <c r="OKF132" s="116"/>
      <c r="OKG132" s="116"/>
      <c r="OKH132" s="116"/>
      <c r="OKI132" s="116"/>
      <c r="OKJ132" s="116"/>
      <c r="OKK132" s="116"/>
      <c r="OKL132" s="116"/>
      <c r="OKM132" s="116"/>
      <c r="OKN132" s="116"/>
      <c r="OKO132" s="116"/>
      <c r="OKP132" s="116"/>
      <c r="OKQ132" s="116"/>
      <c r="OKR132" s="116"/>
      <c r="OKS132" s="116"/>
      <c r="OKT132" s="116"/>
      <c r="OKU132" s="116"/>
      <c r="OKV132" s="116"/>
      <c r="OKW132" s="116"/>
      <c r="OKX132" s="116"/>
      <c r="OKY132" s="116"/>
      <c r="OKZ132" s="116"/>
      <c r="OLA132" s="116"/>
      <c r="OLB132" s="116"/>
      <c r="OLC132" s="116"/>
      <c r="OLD132" s="116"/>
      <c r="OLE132" s="116"/>
      <c r="OLF132" s="116"/>
      <c r="OLG132" s="116"/>
      <c r="OLH132" s="116"/>
      <c r="OLI132" s="116"/>
      <c r="OLJ132" s="116"/>
      <c r="OLK132" s="116"/>
      <c r="OLL132" s="116"/>
      <c r="OLM132" s="116"/>
      <c r="OLN132" s="116"/>
      <c r="OLO132" s="116"/>
      <c r="OLP132" s="116"/>
      <c r="OLQ132" s="116"/>
      <c r="OLR132" s="116"/>
      <c r="OLS132" s="116"/>
      <c r="OLT132" s="116"/>
      <c r="OLU132" s="116"/>
      <c r="OLV132" s="116"/>
      <c r="OLW132" s="116"/>
      <c r="OLX132" s="116"/>
      <c r="OLY132" s="116"/>
      <c r="OLZ132" s="116"/>
      <c r="OMA132" s="116"/>
      <c r="OMB132" s="116"/>
      <c r="OMC132" s="116"/>
      <c r="OMD132" s="116"/>
      <c r="OME132" s="116"/>
      <c r="OMF132" s="116"/>
      <c r="OMG132" s="116"/>
      <c r="OMH132" s="116"/>
      <c r="OMI132" s="116"/>
      <c r="OMJ132" s="116"/>
      <c r="OMK132" s="116"/>
      <c r="OML132" s="116"/>
      <c r="OMM132" s="116"/>
      <c r="OMN132" s="116"/>
      <c r="OMO132" s="116"/>
      <c r="OMP132" s="116"/>
      <c r="OMQ132" s="116"/>
      <c r="OMR132" s="116"/>
      <c r="OMS132" s="116"/>
      <c r="OMT132" s="116"/>
      <c r="OMU132" s="116"/>
      <c r="OMV132" s="116"/>
      <c r="OMW132" s="116"/>
      <c r="OMX132" s="116"/>
      <c r="OMY132" s="116"/>
      <c r="OMZ132" s="116"/>
      <c r="ONA132" s="116"/>
      <c r="ONB132" s="116"/>
      <c r="ONC132" s="116"/>
      <c r="OND132" s="116"/>
      <c r="ONE132" s="116"/>
      <c r="ONF132" s="116"/>
      <c r="ONG132" s="116"/>
      <c r="ONH132" s="116"/>
      <c r="ONI132" s="116"/>
      <c r="ONJ132" s="116"/>
      <c r="ONK132" s="116"/>
      <c r="ONL132" s="116"/>
      <c r="ONM132" s="116"/>
      <c r="ONN132" s="116"/>
      <c r="ONO132" s="116"/>
      <c r="ONP132" s="116"/>
      <c r="ONQ132" s="116"/>
      <c r="ONR132" s="116"/>
      <c r="ONS132" s="116"/>
      <c r="ONT132" s="116"/>
      <c r="ONU132" s="116"/>
      <c r="ONV132" s="116"/>
      <c r="ONW132" s="116"/>
      <c r="ONX132" s="116"/>
      <c r="ONY132" s="116"/>
      <c r="ONZ132" s="116"/>
      <c r="OOA132" s="116"/>
      <c r="OOB132" s="116"/>
      <c r="OOC132" s="116"/>
      <c r="OOD132" s="116"/>
      <c r="OOE132" s="116"/>
      <c r="OOF132" s="116"/>
      <c r="OOG132" s="116"/>
      <c r="OOH132" s="116"/>
      <c r="OOI132" s="116"/>
      <c r="OOJ132" s="116"/>
      <c r="OOK132" s="116"/>
      <c r="OOL132" s="116"/>
      <c r="OOM132" s="116"/>
      <c r="OON132" s="116"/>
      <c r="OOO132" s="116"/>
      <c r="OOP132" s="116"/>
      <c r="OOQ132" s="116"/>
      <c r="OOR132" s="116"/>
      <c r="OOS132" s="116"/>
      <c r="OOT132" s="116"/>
      <c r="OOU132" s="116"/>
      <c r="OOV132" s="116"/>
      <c r="OOW132" s="116"/>
      <c r="OOX132" s="116"/>
      <c r="OOY132" s="116"/>
      <c r="OOZ132" s="116"/>
      <c r="OPA132" s="116"/>
      <c r="OPB132" s="116"/>
      <c r="OPC132" s="116"/>
      <c r="OPD132" s="116"/>
      <c r="OPE132" s="116"/>
      <c r="OPF132" s="116"/>
      <c r="OPG132" s="116"/>
      <c r="OPH132" s="116"/>
      <c r="OPI132" s="116"/>
      <c r="OPJ132" s="116"/>
      <c r="OPK132" s="116"/>
      <c r="OPL132" s="116"/>
      <c r="OPM132" s="116"/>
      <c r="OPN132" s="116"/>
      <c r="OPO132" s="116"/>
      <c r="OPP132" s="116"/>
      <c r="OPQ132" s="116"/>
      <c r="OPR132" s="116"/>
      <c r="OPS132" s="116"/>
      <c r="OPT132" s="116"/>
      <c r="OPU132" s="116"/>
      <c r="OPV132" s="116"/>
      <c r="OPW132" s="116"/>
      <c r="OPX132" s="116"/>
      <c r="OPY132" s="116"/>
      <c r="OPZ132" s="116"/>
      <c r="OQA132" s="116"/>
      <c r="OQB132" s="116"/>
      <c r="OQC132" s="116"/>
      <c r="OQD132" s="116"/>
      <c r="OQE132" s="116"/>
      <c r="OQF132" s="116"/>
      <c r="OQG132" s="116"/>
      <c r="OQH132" s="116"/>
      <c r="OQI132" s="116"/>
      <c r="OQJ132" s="116"/>
      <c r="OQK132" s="116"/>
      <c r="OQL132" s="116"/>
      <c r="OQM132" s="116"/>
      <c r="OQN132" s="116"/>
      <c r="OQO132" s="116"/>
      <c r="OQP132" s="116"/>
      <c r="OQQ132" s="116"/>
      <c r="OQR132" s="116"/>
      <c r="OQS132" s="116"/>
      <c r="OQT132" s="116"/>
      <c r="OQU132" s="116"/>
      <c r="OQV132" s="116"/>
      <c r="OQW132" s="116"/>
      <c r="OQX132" s="116"/>
      <c r="OQY132" s="116"/>
      <c r="OQZ132" s="116"/>
      <c r="ORA132" s="116"/>
      <c r="ORB132" s="116"/>
      <c r="ORC132" s="116"/>
      <c r="ORD132" s="116"/>
      <c r="ORE132" s="116"/>
      <c r="ORF132" s="116"/>
      <c r="ORG132" s="116"/>
      <c r="ORH132" s="116"/>
      <c r="ORI132" s="116"/>
      <c r="ORJ132" s="116"/>
      <c r="ORK132" s="116"/>
      <c r="ORL132" s="116"/>
      <c r="ORM132" s="116"/>
      <c r="ORN132" s="116"/>
      <c r="ORO132" s="116"/>
      <c r="ORP132" s="116"/>
      <c r="ORQ132" s="116"/>
      <c r="ORR132" s="116"/>
      <c r="ORS132" s="116"/>
      <c r="ORT132" s="116"/>
      <c r="ORU132" s="116"/>
      <c r="ORV132" s="116"/>
      <c r="ORW132" s="116"/>
      <c r="ORX132" s="116"/>
      <c r="ORY132" s="116"/>
      <c r="ORZ132" s="116"/>
      <c r="OSA132" s="116"/>
      <c r="OSB132" s="116"/>
      <c r="OSC132" s="116"/>
      <c r="OSD132" s="116"/>
      <c r="OSE132" s="116"/>
      <c r="OSF132" s="116"/>
      <c r="OSG132" s="116"/>
      <c r="OSH132" s="116"/>
      <c r="OSI132" s="116"/>
      <c r="OSJ132" s="116"/>
      <c r="OSK132" s="116"/>
      <c r="OSL132" s="116"/>
      <c r="OSM132" s="116"/>
      <c r="OSN132" s="116"/>
      <c r="OSO132" s="116"/>
      <c r="OSP132" s="116"/>
      <c r="OSQ132" s="116"/>
      <c r="OSR132" s="116"/>
      <c r="OSS132" s="116"/>
      <c r="OST132" s="116"/>
      <c r="OSU132" s="116"/>
      <c r="OSV132" s="116"/>
      <c r="OSW132" s="116"/>
      <c r="OSX132" s="116"/>
      <c r="OSY132" s="116"/>
      <c r="OSZ132" s="116"/>
      <c r="OTA132" s="116"/>
      <c r="OTB132" s="116"/>
      <c r="OTC132" s="116"/>
      <c r="OTD132" s="116"/>
      <c r="OTE132" s="116"/>
      <c r="OTF132" s="116"/>
      <c r="OTG132" s="116"/>
      <c r="OTH132" s="116"/>
      <c r="OTI132" s="116"/>
      <c r="OTJ132" s="116"/>
      <c r="OTK132" s="116"/>
      <c r="OTL132" s="116"/>
      <c r="OTM132" s="116"/>
      <c r="OTN132" s="116"/>
      <c r="OTO132" s="116"/>
      <c r="OTP132" s="116"/>
      <c r="OTQ132" s="116"/>
      <c r="OTR132" s="116"/>
      <c r="OTS132" s="116"/>
      <c r="OTT132" s="116"/>
      <c r="OTU132" s="116"/>
      <c r="OTV132" s="116"/>
      <c r="OTW132" s="116"/>
      <c r="OTX132" s="116"/>
      <c r="OTY132" s="116"/>
      <c r="OTZ132" s="116"/>
      <c r="OUA132" s="116"/>
      <c r="OUB132" s="116"/>
      <c r="OUC132" s="116"/>
      <c r="OUD132" s="116"/>
      <c r="OUE132" s="116"/>
      <c r="OUF132" s="116"/>
      <c r="OUG132" s="116"/>
      <c r="OUH132" s="116"/>
      <c r="OUI132" s="116"/>
      <c r="OUJ132" s="116"/>
      <c r="OUK132" s="116"/>
      <c r="OUL132" s="116"/>
      <c r="OUM132" s="116"/>
      <c r="OUN132" s="116"/>
      <c r="OUO132" s="116"/>
      <c r="OUP132" s="116"/>
      <c r="OUQ132" s="116"/>
      <c r="OUR132" s="116"/>
      <c r="OUS132" s="116"/>
      <c r="OUT132" s="116"/>
      <c r="OUU132" s="116"/>
      <c r="OUV132" s="116"/>
      <c r="OUW132" s="116"/>
      <c r="OUX132" s="116"/>
      <c r="OUY132" s="116"/>
      <c r="OUZ132" s="116"/>
      <c r="OVA132" s="116"/>
      <c r="OVB132" s="116"/>
      <c r="OVC132" s="116"/>
      <c r="OVD132" s="116"/>
      <c r="OVE132" s="116"/>
      <c r="OVF132" s="116"/>
      <c r="OVG132" s="116"/>
      <c r="OVH132" s="116"/>
      <c r="OVI132" s="116"/>
      <c r="OVJ132" s="116"/>
      <c r="OVK132" s="116"/>
      <c r="OVL132" s="116"/>
      <c r="OVM132" s="116"/>
      <c r="OVN132" s="116"/>
      <c r="OVO132" s="116"/>
      <c r="OVP132" s="116"/>
      <c r="OVQ132" s="116"/>
      <c r="OVR132" s="116"/>
      <c r="OVS132" s="116"/>
      <c r="OVT132" s="116"/>
      <c r="OVU132" s="116"/>
      <c r="OVV132" s="116"/>
      <c r="OVW132" s="116"/>
      <c r="OVX132" s="116"/>
      <c r="OVY132" s="116"/>
      <c r="OVZ132" s="116"/>
      <c r="OWA132" s="116"/>
      <c r="OWB132" s="116"/>
      <c r="OWC132" s="116"/>
      <c r="OWD132" s="116"/>
      <c r="OWE132" s="116"/>
      <c r="OWF132" s="116"/>
      <c r="OWG132" s="116"/>
      <c r="OWH132" s="116"/>
      <c r="OWI132" s="116"/>
      <c r="OWJ132" s="116"/>
      <c r="OWK132" s="116"/>
      <c r="OWL132" s="116"/>
      <c r="OWM132" s="116"/>
      <c r="OWN132" s="116"/>
      <c r="OWO132" s="116"/>
      <c r="OWP132" s="116"/>
      <c r="OWQ132" s="116"/>
      <c r="OWR132" s="116"/>
      <c r="OWS132" s="116"/>
      <c r="OWT132" s="116"/>
      <c r="OWU132" s="116"/>
      <c r="OWV132" s="116"/>
      <c r="OWW132" s="116"/>
      <c r="OWX132" s="116"/>
      <c r="OWY132" s="116"/>
      <c r="OWZ132" s="116"/>
      <c r="OXA132" s="116"/>
      <c r="OXB132" s="116"/>
      <c r="OXC132" s="116"/>
      <c r="OXD132" s="116"/>
      <c r="OXE132" s="116"/>
      <c r="OXF132" s="116"/>
      <c r="OXG132" s="116"/>
      <c r="OXH132" s="116"/>
      <c r="OXI132" s="116"/>
      <c r="OXJ132" s="116"/>
      <c r="OXK132" s="116"/>
      <c r="OXL132" s="116"/>
      <c r="OXM132" s="116"/>
      <c r="OXN132" s="116"/>
      <c r="OXO132" s="116"/>
      <c r="OXP132" s="116"/>
      <c r="OXQ132" s="116"/>
      <c r="OXR132" s="116"/>
      <c r="OXS132" s="116"/>
      <c r="OXT132" s="116"/>
      <c r="OXU132" s="116"/>
      <c r="OXV132" s="116"/>
      <c r="OXW132" s="116"/>
      <c r="OXX132" s="116"/>
      <c r="OXY132" s="116"/>
      <c r="OXZ132" s="116"/>
      <c r="OYA132" s="116"/>
      <c r="OYB132" s="116"/>
      <c r="OYC132" s="116"/>
      <c r="OYD132" s="116"/>
      <c r="OYE132" s="116"/>
      <c r="OYF132" s="116"/>
      <c r="OYG132" s="116"/>
      <c r="OYH132" s="116"/>
      <c r="OYI132" s="116"/>
      <c r="OYJ132" s="116"/>
      <c r="OYK132" s="116"/>
      <c r="OYL132" s="116"/>
      <c r="OYM132" s="116"/>
      <c r="OYN132" s="116"/>
      <c r="OYO132" s="116"/>
      <c r="OYP132" s="116"/>
      <c r="OYQ132" s="116"/>
      <c r="OYR132" s="116"/>
      <c r="OYS132" s="116"/>
      <c r="OYT132" s="116"/>
      <c r="OYU132" s="116"/>
      <c r="OYV132" s="116"/>
      <c r="OYW132" s="116"/>
      <c r="OYX132" s="116"/>
      <c r="OYY132" s="116"/>
      <c r="OYZ132" s="116"/>
      <c r="OZA132" s="116"/>
      <c r="OZB132" s="116"/>
      <c r="OZC132" s="116"/>
      <c r="OZD132" s="116"/>
      <c r="OZE132" s="116"/>
      <c r="OZF132" s="116"/>
      <c r="OZG132" s="116"/>
      <c r="OZH132" s="116"/>
      <c r="OZI132" s="116"/>
      <c r="OZJ132" s="116"/>
      <c r="OZK132" s="116"/>
      <c r="OZL132" s="116"/>
      <c r="OZM132" s="116"/>
      <c r="OZN132" s="116"/>
      <c r="OZO132" s="116"/>
      <c r="OZP132" s="116"/>
      <c r="OZQ132" s="116"/>
      <c r="OZR132" s="116"/>
      <c r="OZS132" s="116"/>
      <c r="OZT132" s="116"/>
      <c r="OZU132" s="116"/>
      <c r="OZV132" s="116"/>
      <c r="OZW132" s="116"/>
      <c r="OZX132" s="116"/>
      <c r="OZY132" s="116"/>
      <c r="OZZ132" s="116"/>
      <c r="PAA132" s="116"/>
      <c r="PAB132" s="116"/>
      <c r="PAC132" s="116"/>
      <c r="PAD132" s="116"/>
      <c r="PAE132" s="116"/>
      <c r="PAF132" s="116"/>
      <c r="PAG132" s="116"/>
      <c r="PAH132" s="116"/>
      <c r="PAI132" s="116"/>
      <c r="PAJ132" s="116"/>
      <c r="PAK132" s="116"/>
      <c r="PAL132" s="116"/>
      <c r="PAM132" s="116"/>
      <c r="PAN132" s="116"/>
      <c r="PAO132" s="116"/>
      <c r="PAP132" s="116"/>
      <c r="PAQ132" s="116"/>
      <c r="PAR132" s="116"/>
      <c r="PAS132" s="116"/>
      <c r="PAT132" s="116"/>
      <c r="PAU132" s="116"/>
      <c r="PAV132" s="116"/>
      <c r="PAW132" s="116"/>
      <c r="PAX132" s="116"/>
      <c r="PAY132" s="116"/>
      <c r="PAZ132" s="116"/>
      <c r="PBA132" s="116"/>
      <c r="PBB132" s="116"/>
      <c r="PBC132" s="116"/>
      <c r="PBD132" s="116"/>
      <c r="PBE132" s="116"/>
      <c r="PBF132" s="116"/>
      <c r="PBG132" s="116"/>
      <c r="PBH132" s="116"/>
      <c r="PBI132" s="116"/>
      <c r="PBJ132" s="116"/>
      <c r="PBK132" s="116"/>
      <c r="PBL132" s="116"/>
      <c r="PBM132" s="116"/>
      <c r="PBN132" s="116"/>
      <c r="PBO132" s="116"/>
      <c r="PBP132" s="116"/>
      <c r="PBQ132" s="116"/>
      <c r="PBR132" s="116"/>
      <c r="PBS132" s="116"/>
      <c r="PBT132" s="116"/>
      <c r="PBU132" s="116"/>
      <c r="PBV132" s="116"/>
      <c r="PBW132" s="116"/>
      <c r="PBX132" s="116"/>
      <c r="PBY132" s="116"/>
      <c r="PBZ132" s="116"/>
      <c r="PCA132" s="116"/>
      <c r="PCB132" s="116"/>
      <c r="PCC132" s="116"/>
      <c r="PCD132" s="116"/>
      <c r="PCE132" s="116"/>
      <c r="PCF132" s="116"/>
      <c r="PCG132" s="116"/>
      <c r="PCH132" s="116"/>
      <c r="PCI132" s="116"/>
      <c r="PCJ132" s="116"/>
      <c r="PCK132" s="116"/>
      <c r="PCL132" s="116"/>
      <c r="PCM132" s="116"/>
      <c r="PCN132" s="116"/>
      <c r="PCO132" s="116"/>
      <c r="PCP132" s="116"/>
      <c r="PCQ132" s="116"/>
      <c r="PCR132" s="116"/>
      <c r="PCS132" s="116"/>
      <c r="PCT132" s="116"/>
      <c r="PCU132" s="116"/>
      <c r="PCV132" s="116"/>
      <c r="PCW132" s="116"/>
      <c r="PCX132" s="116"/>
      <c r="PCY132" s="116"/>
      <c r="PCZ132" s="116"/>
      <c r="PDA132" s="116"/>
      <c r="PDB132" s="116"/>
      <c r="PDC132" s="116"/>
      <c r="PDD132" s="116"/>
      <c r="PDE132" s="116"/>
      <c r="PDF132" s="116"/>
      <c r="PDG132" s="116"/>
      <c r="PDH132" s="116"/>
      <c r="PDI132" s="116"/>
      <c r="PDJ132" s="116"/>
      <c r="PDK132" s="116"/>
      <c r="PDL132" s="116"/>
      <c r="PDM132" s="116"/>
      <c r="PDN132" s="116"/>
      <c r="PDO132" s="116"/>
      <c r="PDP132" s="116"/>
      <c r="PDQ132" s="116"/>
      <c r="PDR132" s="116"/>
      <c r="PDS132" s="116"/>
      <c r="PDT132" s="116"/>
      <c r="PDU132" s="116"/>
      <c r="PDV132" s="116"/>
      <c r="PDW132" s="116"/>
      <c r="PDX132" s="116"/>
      <c r="PDY132" s="116"/>
      <c r="PDZ132" s="116"/>
      <c r="PEA132" s="116"/>
      <c r="PEB132" s="116"/>
      <c r="PEC132" s="116"/>
      <c r="PED132" s="116"/>
      <c r="PEE132" s="116"/>
      <c r="PEF132" s="116"/>
      <c r="PEG132" s="116"/>
      <c r="PEH132" s="116"/>
      <c r="PEI132" s="116"/>
      <c r="PEJ132" s="116"/>
      <c r="PEK132" s="116"/>
      <c r="PEL132" s="116"/>
      <c r="PEM132" s="116"/>
      <c r="PEN132" s="116"/>
      <c r="PEO132" s="116"/>
      <c r="PEP132" s="116"/>
      <c r="PEQ132" s="116"/>
      <c r="PER132" s="116"/>
      <c r="PES132" s="116"/>
      <c r="PET132" s="116"/>
      <c r="PEU132" s="116"/>
      <c r="PEV132" s="116"/>
      <c r="PEW132" s="116"/>
      <c r="PEX132" s="116"/>
      <c r="PEY132" s="116"/>
      <c r="PEZ132" s="116"/>
      <c r="PFA132" s="116"/>
      <c r="PFB132" s="116"/>
      <c r="PFC132" s="116"/>
      <c r="PFD132" s="116"/>
      <c r="PFE132" s="116"/>
      <c r="PFF132" s="116"/>
      <c r="PFG132" s="116"/>
      <c r="PFH132" s="116"/>
      <c r="PFI132" s="116"/>
      <c r="PFJ132" s="116"/>
      <c r="PFK132" s="116"/>
      <c r="PFL132" s="116"/>
      <c r="PFM132" s="116"/>
      <c r="PFN132" s="116"/>
      <c r="PFO132" s="116"/>
      <c r="PFP132" s="116"/>
      <c r="PFQ132" s="116"/>
      <c r="PFR132" s="116"/>
      <c r="PFS132" s="116"/>
      <c r="PFT132" s="116"/>
      <c r="PFU132" s="116"/>
      <c r="PFV132" s="116"/>
      <c r="PFW132" s="116"/>
      <c r="PFX132" s="116"/>
      <c r="PFY132" s="116"/>
      <c r="PFZ132" s="116"/>
      <c r="PGA132" s="116"/>
      <c r="PGB132" s="116"/>
      <c r="PGC132" s="116"/>
      <c r="PGD132" s="116"/>
      <c r="PGE132" s="116"/>
      <c r="PGF132" s="116"/>
      <c r="PGG132" s="116"/>
      <c r="PGH132" s="116"/>
      <c r="PGI132" s="116"/>
      <c r="PGJ132" s="116"/>
      <c r="PGK132" s="116"/>
      <c r="PGL132" s="116"/>
      <c r="PGM132" s="116"/>
      <c r="PGN132" s="116"/>
      <c r="PGO132" s="116"/>
      <c r="PGP132" s="116"/>
      <c r="PGQ132" s="116"/>
      <c r="PGR132" s="116"/>
      <c r="PGS132" s="116"/>
      <c r="PGT132" s="116"/>
      <c r="PGU132" s="116"/>
      <c r="PGV132" s="116"/>
      <c r="PGW132" s="116"/>
      <c r="PGX132" s="116"/>
      <c r="PGY132" s="116"/>
      <c r="PGZ132" s="116"/>
      <c r="PHA132" s="116"/>
      <c r="PHB132" s="116"/>
      <c r="PHC132" s="116"/>
      <c r="PHD132" s="116"/>
      <c r="PHE132" s="116"/>
      <c r="PHF132" s="116"/>
      <c r="PHG132" s="116"/>
      <c r="PHH132" s="116"/>
      <c r="PHI132" s="116"/>
      <c r="PHJ132" s="116"/>
      <c r="PHK132" s="116"/>
      <c r="PHL132" s="116"/>
      <c r="PHM132" s="116"/>
      <c r="PHN132" s="116"/>
      <c r="PHO132" s="116"/>
      <c r="PHP132" s="116"/>
      <c r="PHQ132" s="116"/>
      <c r="PHR132" s="116"/>
      <c r="PHS132" s="116"/>
      <c r="PHT132" s="116"/>
      <c r="PHU132" s="116"/>
      <c r="PHV132" s="116"/>
      <c r="PHW132" s="116"/>
      <c r="PHX132" s="116"/>
      <c r="PHY132" s="116"/>
      <c r="PHZ132" s="116"/>
      <c r="PIA132" s="116"/>
      <c r="PIB132" s="116"/>
      <c r="PIC132" s="116"/>
      <c r="PID132" s="116"/>
      <c r="PIE132" s="116"/>
      <c r="PIF132" s="116"/>
      <c r="PIG132" s="116"/>
      <c r="PIH132" s="116"/>
      <c r="PII132" s="116"/>
      <c r="PIJ132" s="116"/>
      <c r="PIK132" s="116"/>
      <c r="PIL132" s="116"/>
      <c r="PIM132" s="116"/>
      <c r="PIN132" s="116"/>
      <c r="PIO132" s="116"/>
      <c r="PIP132" s="116"/>
      <c r="PIQ132" s="116"/>
      <c r="PIR132" s="116"/>
      <c r="PIS132" s="116"/>
      <c r="PIT132" s="116"/>
      <c r="PIU132" s="116"/>
      <c r="PIV132" s="116"/>
      <c r="PIW132" s="116"/>
      <c r="PIX132" s="116"/>
      <c r="PIY132" s="116"/>
      <c r="PIZ132" s="116"/>
      <c r="PJA132" s="116"/>
      <c r="PJB132" s="116"/>
      <c r="PJC132" s="116"/>
      <c r="PJD132" s="116"/>
      <c r="PJE132" s="116"/>
      <c r="PJF132" s="116"/>
      <c r="PJG132" s="116"/>
      <c r="PJH132" s="116"/>
      <c r="PJI132" s="116"/>
      <c r="PJJ132" s="116"/>
      <c r="PJK132" s="116"/>
      <c r="PJL132" s="116"/>
      <c r="PJM132" s="116"/>
      <c r="PJN132" s="116"/>
      <c r="PJO132" s="116"/>
      <c r="PJP132" s="116"/>
      <c r="PJQ132" s="116"/>
      <c r="PJR132" s="116"/>
      <c r="PJS132" s="116"/>
      <c r="PJT132" s="116"/>
      <c r="PJU132" s="116"/>
      <c r="PJV132" s="116"/>
      <c r="PJW132" s="116"/>
      <c r="PJX132" s="116"/>
      <c r="PJY132" s="116"/>
      <c r="PJZ132" s="116"/>
      <c r="PKA132" s="116"/>
      <c r="PKB132" s="116"/>
      <c r="PKC132" s="116"/>
      <c r="PKD132" s="116"/>
      <c r="PKE132" s="116"/>
      <c r="PKF132" s="116"/>
      <c r="PKG132" s="116"/>
      <c r="PKH132" s="116"/>
      <c r="PKI132" s="116"/>
      <c r="PKJ132" s="116"/>
      <c r="PKK132" s="116"/>
      <c r="PKL132" s="116"/>
      <c r="PKM132" s="116"/>
      <c r="PKN132" s="116"/>
      <c r="PKO132" s="116"/>
      <c r="PKP132" s="116"/>
      <c r="PKQ132" s="116"/>
      <c r="PKR132" s="116"/>
      <c r="PKS132" s="116"/>
      <c r="PKT132" s="116"/>
      <c r="PKU132" s="116"/>
      <c r="PKV132" s="116"/>
      <c r="PKW132" s="116"/>
      <c r="PKX132" s="116"/>
      <c r="PKY132" s="116"/>
      <c r="PKZ132" s="116"/>
      <c r="PLA132" s="116"/>
      <c r="PLB132" s="116"/>
      <c r="PLC132" s="116"/>
      <c r="PLD132" s="116"/>
      <c r="PLE132" s="116"/>
      <c r="PLF132" s="116"/>
      <c r="PLG132" s="116"/>
      <c r="PLH132" s="116"/>
      <c r="PLI132" s="116"/>
      <c r="PLJ132" s="116"/>
      <c r="PLK132" s="116"/>
      <c r="PLL132" s="116"/>
      <c r="PLM132" s="116"/>
      <c r="PLN132" s="116"/>
      <c r="PLO132" s="116"/>
      <c r="PLP132" s="116"/>
      <c r="PLQ132" s="116"/>
      <c r="PLR132" s="116"/>
      <c r="PLS132" s="116"/>
      <c r="PLT132" s="116"/>
      <c r="PLU132" s="116"/>
      <c r="PLV132" s="116"/>
      <c r="PLW132" s="116"/>
      <c r="PLX132" s="116"/>
      <c r="PLY132" s="116"/>
      <c r="PLZ132" s="116"/>
      <c r="PMA132" s="116"/>
      <c r="PMB132" s="116"/>
      <c r="PMC132" s="116"/>
      <c r="PMD132" s="116"/>
      <c r="PME132" s="116"/>
      <c r="PMF132" s="116"/>
      <c r="PMG132" s="116"/>
      <c r="PMH132" s="116"/>
      <c r="PMI132" s="116"/>
      <c r="PMJ132" s="116"/>
      <c r="PMK132" s="116"/>
      <c r="PML132" s="116"/>
      <c r="PMM132" s="116"/>
      <c r="PMN132" s="116"/>
      <c r="PMO132" s="116"/>
      <c r="PMP132" s="116"/>
      <c r="PMQ132" s="116"/>
      <c r="PMR132" s="116"/>
      <c r="PMS132" s="116"/>
      <c r="PMT132" s="116"/>
      <c r="PMU132" s="116"/>
      <c r="PMV132" s="116"/>
      <c r="PMW132" s="116"/>
      <c r="PMX132" s="116"/>
      <c r="PMY132" s="116"/>
      <c r="PMZ132" s="116"/>
      <c r="PNA132" s="116"/>
      <c r="PNB132" s="116"/>
      <c r="PNC132" s="116"/>
      <c r="PND132" s="116"/>
      <c r="PNE132" s="116"/>
      <c r="PNF132" s="116"/>
      <c r="PNG132" s="116"/>
      <c r="PNH132" s="116"/>
      <c r="PNI132" s="116"/>
      <c r="PNJ132" s="116"/>
      <c r="PNK132" s="116"/>
      <c r="PNL132" s="116"/>
      <c r="PNM132" s="116"/>
      <c r="PNN132" s="116"/>
      <c r="PNO132" s="116"/>
      <c r="PNP132" s="116"/>
      <c r="PNQ132" s="116"/>
      <c r="PNR132" s="116"/>
      <c r="PNS132" s="116"/>
      <c r="PNT132" s="116"/>
      <c r="PNU132" s="116"/>
      <c r="PNV132" s="116"/>
      <c r="PNW132" s="116"/>
      <c r="PNX132" s="116"/>
      <c r="PNY132" s="116"/>
      <c r="PNZ132" s="116"/>
      <c r="POA132" s="116"/>
      <c r="POB132" s="116"/>
      <c r="POC132" s="116"/>
      <c r="POD132" s="116"/>
      <c r="POE132" s="116"/>
      <c r="POF132" s="116"/>
      <c r="POG132" s="116"/>
      <c r="POH132" s="116"/>
      <c r="POI132" s="116"/>
      <c r="POJ132" s="116"/>
      <c r="POK132" s="116"/>
      <c r="POL132" s="116"/>
      <c r="POM132" s="116"/>
      <c r="PON132" s="116"/>
      <c r="POO132" s="116"/>
      <c r="POP132" s="116"/>
      <c r="POQ132" s="116"/>
      <c r="POR132" s="116"/>
      <c r="POS132" s="116"/>
      <c r="POT132" s="116"/>
      <c r="POU132" s="116"/>
      <c r="POV132" s="116"/>
      <c r="POW132" s="116"/>
      <c r="POX132" s="116"/>
      <c r="POY132" s="116"/>
      <c r="POZ132" s="116"/>
      <c r="PPA132" s="116"/>
      <c r="PPB132" s="116"/>
      <c r="PPC132" s="116"/>
      <c r="PPD132" s="116"/>
      <c r="PPE132" s="116"/>
      <c r="PPF132" s="116"/>
      <c r="PPG132" s="116"/>
      <c r="PPH132" s="116"/>
      <c r="PPI132" s="116"/>
      <c r="PPJ132" s="116"/>
      <c r="PPK132" s="116"/>
      <c r="PPL132" s="116"/>
      <c r="PPM132" s="116"/>
      <c r="PPN132" s="116"/>
      <c r="PPO132" s="116"/>
      <c r="PPP132" s="116"/>
      <c r="PPQ132" s="116"/>
      <c r="PPR132" s="116"/>
      <c r="PPS132" s="116"/>
      <c r="PPT132" s="116"/>
      <c r="PPU132" s="116"/>
      <c r="PPV132" s="116"/>
      <c r="PPW132" s="116"/>
      <c r="PPX132" s="116"/>
      <c r="PPY132" s="116"/>
      <c r="PPZ132" s="116"/>
      <c r="PQA132" s="116"/>
      <c r="PQB132" s="116"/>
      <c r="PQC132" s="116"/>
      <c r="PQD132" s="116"/>
      <c r="PQE132" s="116"/>
      <c r="PQF132" s="116"/>
      <c r="PQG132" s="116"/>
      <c r="PQH132" s="116"/>
      <c r="PQI132" s="116"/>
      <c r="PQJ132" s="116"/>
      <c r="PQK132" s="116"/>
      <c r="PQL132" s="116"/>
      <c r="PQM132" s="116"/>
      <c r="PQN132" s="116"/>
      <c r="PQO132" s="116"/>
      <c r="PQP132" s="116"/>
      <c r="PQQ132" s="116"/>
      <c r="PQR132" s="116"/>
      <c r="PQS132" s="116"/>
      <c r="PQT132" s="116"/>
      <c r="PQU132" s="116"/>
      <c r="PQV132" s="116"/>
      <c r="PQW132" s="116"/>
      <c r="PQX132" s="116"/>
      <c r="PQY132" s="116"/>
      <c r="PQZ132" s="116"/>
      <c r="PRA132" s="116"/>
      <c r="PRB132" s="116"/>
      <c r="PRC132" s="116"/>
      <c r="PRD132" s="116"/>
      <c r="PRE132" s="116"/>
      <c r="PRF132" s="116"/>
      <c r="PRG132" s="116"/>
      <c r="PRH132" s="116"/>
      <c r="PRI132" s="116"/>
      <c r="PRJ132" s="116"/>
      <c r="PRK132" s="116"/>
      <c r="PRL132" s="116"/>
      <c r="PRM132" s="116"/>
      <c r="PRN132" s="116"/>
      <c r="PRO132" s="116"/>
      <c r="PRP132" s="116"/>
      <c r="PRQ132" s="116"/>
      <c r="PRR132" s="116"/>
      <c r="PRS132" s="116"/>
      <c r="PRT132" s="116"/>
      <c r="PRU132" s="116"/>
      <c r="PRV132" s="116"/>
      <c r="PRW132" s="116"/>
      <c r="PRX132" s="116"/>
      <c r="PRY132" s="116"/>
      <c r="PRZ132" s="116"/>
      <c r="PSA132" s="116"/>
      <c r="PSB132" s="116"/>
      <c r="PSC132" s="116"/>
      <c r="PSD132" s="116"/>
      <c r="PSE132" s="116"/>
      <c r="PSF132" s="116"/>
      <c r="PSG132" s="116"/>
      <c r="PSH132" s="116"/>
      <c r="PSI132" s="116"/>
      <c r="PSJ132" s="116"/>
      <c r="PSK132" s="116"/>
      <c r="PSL132" s="116"/>
      <c r="PSM132" s="116"/>
      <c r="PSN132" s="116"/>
      <c r="PSO132" s="116"/>
      <c r="PSP132" s="116"/>
      <c r="PSQ132" s="116"/>
      <c r="PSR132" s="116"/>
      <c r="PSS132" s="116"/>
      <c r="PST132" s="116"/>
      <c r="PSU132" s="116"/>
      <c r="PSV132" s="116"/>
      <c r="PSW132" s="116"/>
      <c r="PSX132" s="116"/>
      <c r="PSY132" s="116"/>
      <c r="PSZ132" s="116"/>
      <c r="PTA132" s="116"/>
      <c r="PTB132" s="116"/>
      <c r="PTC132" s="116"/>
      <c r="PTD132" s="116"/>
      <c r="PTE132" s="116"/>
      <c r="PTF132" s="116"/>
      <c r="PTG132" s="116"/>
      <c r="PTH132" s="116"/>
      <c r="PTI132" s="116"/>
      <c r="PTJ132" s="116"/>
      <c r="PTK132" s="116"/>
      <c r="PTL132" s="116"/>
      <c r="PTM132" s="116"/>
      <c r="PTN132" s="116"/>
      <c r="PTO132" s="116"/>
      <c r="PTP132" s="116"/>
      <c r="PTQ132" s="116"/>
      <c r="PTR132" s="116"/>
      <c r="PTS132" s="116"/>
      <c r="PTT132" s="116"/>
      <c r="PTU132" s="116"/>
      <c r="PTV132" s="116"/>
      <c r="PTW132" s="116"/>
      <c r="PTX132" s="116"/>
      <c r="PTY132" s="116"/>
      <c r="PTZ132" s="116"/>
      <c r="PUA132" s="116"/>
      <c r="PUB132" s="116"/>
      <c r="PUC132" s="116"/>
      <c r="PUD132" s="116"/>
      <c r="PUE132" s="116"/>
      <c r="PUF132" s="116"/>
      <c r="PUG132" s="116"/>
      <c r="PUH132" s="116"/>
      <c r="PUI132" s="116"/>
      <c r="PUJ132" s="116"/>
      <c r="PUK132" s="116"/>
      <c r="PUL132" s="116"/>
      <c r="PUM132" s="116"/>
      <c r="PUN132" s="116"/>
      <c r="PUO132" s="116"/>
      <c r="PUP132" s="116"/>
      <c r="PUQ132" s="116"/>
      <c r="PUR132" s="116"/>
      <c r="PUS132" s="116"/>
      <c r="PUT132" s="116"/>
      <c r="PUU132" s="116"/>
      <c r="PUV132" s="116"/>
      <c r="PUW132" s="116"/>
      <c r="PUX132" s="116"/>
      <c r="PUY132" s="116"/>
      <c r="PUZ132" s="116"/>
      <c r="PVA132" s="116"/>
      <c r="PVB132" s="116"/>
      <c r="PVC132" s="116"/>
      <c r="PVD132" s="116"/>
      <c r="PVE132" s="116"/>
      <c r="PVF132" s="116"/>
      <c r="PVG132" s="116"/>
      <c r="PVH132" s="116"/>
      <c r="PVI132" s="116"/>
      <c r="PVJ132" s="116"/>
      <c r="PVK132" s="116"/>
      <c r="PVL132" s="116"/>
      <c r="PVM132" s="116"/>
      <c r="PVN132" s="116"/>
      <c r="PVO132" s="116"/>
      <c r="PVP132" s="116"/>
      <c r="PVQ132" s="116"/>
      <c r="PVR132" s="116"/>
      <c r="PVS132" s="116"/>
      <c r="PVT132" s="116"/>
      <c r="PVU132" s="116"/>
      <c r="PVV132" s="116"/>
      <c r="PVW132" s="116"/>
      <c r="PVX132" s="116"/>
      <c r="PVY132" s="116"/>
      <c r="PVZ132" s="116"/>
      <c r="PWA132" s="116"/>
      <c r="PWB132" s="116"/>
      <c r="PWC132" s="116"/>
      <c r="PWD132" s="116"/>
      <c r="PWE132" s="116"/>
      <c r="PWF132" s="116"/>
      <c r="PWG132" s="116"/>
      <c r="PWH132" s="116"/>
      <c r="PWI132" s="116"/>
      <c r="PWJ132" s="116"/>
      <c r="PWK132" s="116"/>
      <c r="PWL132" s="116"/>
      <c r="PWM132" s="116"/>
      <c r="PWN132" s="116"/>
      <c r="PWO132" s="116"/>
      <c r="PWP132" s="116"/>
      <c r="PWQ132" s="116"/>
      <c r="PWR132" s="116"/>
      <c r="PWS132" s="116"/>
      <c r="PWT132" s="116"/>
      <c r="PWU132" s="116"/>
      <c r="PWV132" s="116"/>
      <c r="PWW132" s="116"/>
      <c r="PWX132" s="116"/>
      <c r="PWY132" s="116"/>
      <c r="PWZ132" s="116"/>
      <c r="PXA132" s="116"/>
      <c r="PXB132" s="116"/>
      <c r="PXC132" s="116"/>
      <c r="PXD132" s="116"/>
      <c r="PXE132" s="116"/>
      <c r="PXF132" s="116"/>
      <c r="PXG132" s="116"/>
      <c r="PXH132" s="116"/>
      <c r="PXI132" s="116"/>
      <c r="PXJ132" s="116"/>
      <c r="PXK132" s="116"/>
      <c r="PXL132" s="116"/>
      <c r="PXM132" s="116"/>
      <c r="PXN132" s="116"/>
      <c r="PXO132" s="116"/>
      <c r="PXP132" s="116"/>
      <c r="PXQ132" s="116"/>
      <c r="PXR132" s="116"/>
      <c r="PXS132" s="116"/>
      <c r="PXT132" s="116"/>
      <c r="PXU132" s="116"/>
      <c r="PXV132" s="116"/>
      <c r="PXW132" s="116"/>
      <c r="PXX132" s="116"/>
      <c r="PXY132" s="116"/>
      <c r="PXZ132" s="116"/>
      <c r="PYA132" s="116"/>
      <c r="PYB132" s="116"/>
      <c r="PYC132" s="116"/>
      <c r="PYD132" s="116"/>
      <c r="PYE132" s="116"/>
      <c r="PYF132" s="116"/>
      <c r="PYG132" s="116"/>
      <c r="PYH132" s="116"/>
      <c r="PYI132" s="116"/>
      <c r="PYJ132" s="116"/>
      <c r="PYK132" s="116"/>
      <c r="PYL132" s="116"/>
      <c r="PYM132" s="116"/>
      <c r="PYN132" s="116"/>
      <c r="PYO132" s="116"/>
      <c r="PYP132" s="116"/>
      <c r="PYQ132" s="116"/>
      <c r="PYR132" s="116"/>
      <c r="PYS132" s="116"/>
      <c r="PYT132" s="116"/>
      <c r="PYU132" s="116"/>
      <c r="PYV132" s="116"/>
      <c r="PYW132" s="116"/>
      <c r="PYX132" s="116"/>
      <c r="PYY132" s="116"/>
      <c r="PYZ132" s="116"/>
      <c r="PZA132" s="116"/>
      <c r="PZB132" s="116"/>
      <c r="PZC132" s="116"/>
      <c r="PZD132" s="116"/>
      <c r="PZE132" s="116"/>
      <c r="PZF132" s="116"/>
      <c r="PZG132" s="116"/>
      <c r="PZH132" s="116"/>
      <c r="PZI132" s="116"/>
      <c r="PZJ132" s="116"/>
      <c r="PZK132" s="116"/>
      <c r="PZL132" s="116"/>
      <c r="PZM132" s="116"/>
      <c r="PZN132" s="116"/>
      <c r="PZO132" s="116"/>
      <c r="PZP132" s="116"/>
      <c r="PZQ132" s="116"/>
      <c r="PZR132" s="116"/>
      <c r="PZS132" s="116"/>
      <c r="PZT132" s="116"/>
      <c r="PZU132" s="116"/>
      <c r="PZV132" s="116"/>
      <c r="PZW132" s="116"/>
      <c r="PZX132" s="116"/>
      <c r="PZY132" s="116"/>
      <c r="PZZ132" s="116"/>
      <c r="QAA132" s="116"/>
      <c r="QAB132" s="116"/>
      <c r="QAC132" s="116"/>
      <c r="QAD132" s="116"/>
      <c r="QAE132" s="116"/>
      <c r="QAF132" s="116"/>
      <c r="QAG132" s="116"/>
      <c r="QAH132" s="116"/>
      <c r="QAI132" s="116"/>
      <c r="QAJ132" s="116"/>
      <c r="QAK132" s="116"/>
      <c r="QAL132" s="116"/>
      <c r="QAM132" s="116"/>
      <c r="QAN132" s="116"/>
      <c r="QAO132" s="116"/>
      <c r="QAP132" s="116"/>
      <c r="QAQ132" s="116"/>
      <c r="QAR132" s="116"/>
      <c r="QAS132" s="116"/>
      <c r="QAT132" s="116"/>
      <c r="QAU132" s="116"/>
      <c r="QAV132" s="116"/>
      <c r="QAW132" s="116"/>
      <c r="QAX132" s="116"/>
      <c r="QAY132" s="116"/>
      <c r="QAZ132" s="116"/>
      <c r="QBA132" s="116"/>
      <c r="QBB132" s="116"/>
      <c r="QBC132" s="116"/>
      <c r="QBD132" s="116"/>
      <c r="QBE132" s="116"/>
      <c r="QBF132" s="116"/>
      <c r="QBG132" s="116"/>
      <c r="QBH132" s="116"/>
      <c r="QBI132" s="116"/>
      <c r="QBJ132" s="116"/>
      <c r="QBK132" s="116"/>
      <c r="QBL132" s="116"/>
      <c r="QBM132" s="116"/>
      <c r="QBN132" s="116"/>
      <c r="QBO132" s="116"/>
      <c r="QBP132" s="116"/>
      <c r="QBQ132" s="116"/>
      <c r="QBR132" s="116"/>
      <c r="QBS132" s="116"/>
      <c r="QBT132" s="116"/>
      <c r="QBU132" s="116"/>
      <c r="QBV132" s="116"/>
      <c r="QBW132" s="116"/>
      <c r="QBX132" s="116"/>
      <c r="QBY132" s="116"/>
      <c r="QBZ132" s="116"/>
      <c r="QCA132" s="116"/>
      <c r="QCB132" s="116"/>
      <c r="QCC132" s="116"/>
      <c r="QCD132" s="116"/>
      <c r="QCE132" s="116"/>
      <c r="QCF132" s="116"/>
      <c r="QCG132" s="116"/>
      <c r="QCH132" s="116"/>
      <c r="QCI132" s="116"/>
      <c r="QCJ132" s="116"/>
      <c r="QCK132" s="116"/>
      <c r="QCL132" s="116"/>
      <c r="QCM132" s="116"/>
      <c r="QCN132" s="116"/>
      <c r="QCO132" s="116"/>
      <c r="QCP132" s="116"/>
      <c r="QCQ132" s="116"/>
      <c r="QCR132" s="116"/>
      <c r="QCS132" s="116"/>
      <c r="QCT132" s="116"/>
      <c r="QCU132" s="116"/>
      <c r="QCV132" s="116"/>
      <c r="QCW132" s="116"/>
      <c r="QCX132" s="116"/>
      <c r="QCY132" s="116"/>
      <c r="QCZ132" s="116"/>
      <c r="QDA132" s="116"/>
      <c r="QDB132" s="116"/>
      <c r="QDC132" s="116"/>
      <c r="QDD132" s="116"/>
      <c r="QDE132" s="116"/>
      <c r="QDF132" s="116"/>
      <c r="QDG132" s="116"/>
      <c r="QDH132" s="116"/>
      <c r="QDI132" s="116"/>
      <c r="QDJ132" s="116"/>
      <c r="QDK132" s="116"/>
      <c r="QDL132" s="116"/>
      <c r="QDM132" s="116"/>
      <c r="QDN132" s="116"/>
      <c r="QDO132" s="116"/>
      <c r="QDP132" s="116"/>
      <c r="QDQ132" s="116"/>
      <c r="QDR132" s="116"/>
      <c r="QDS132" s="116"/>
      <c r="QDT132" s="116"/>
      <c r="QDU132" s="116"/>
      <c r="QDV132" s="116"/>
      <c r="QDW132" s="116"/>
      <c r="QDX132" s="116"/>
      <c r="QDY132" s="116"/>
      <c r="QDZ132" s="116"/>
      <c r="QEA132" s="116"/>
      <c r="QEB132" s="116"/>
      <c r="QEC132" s="116"/>
      <c r="QED132" s="116"/>
      <c r="QEE132" s="116"/>
      <c r="QEF132" s="116"/>
      <c r="QEG132" s="116"/>
      <c r="QEH132" s="116"/>
      <c r="QEI132" s="116"/>
      <c r="QEJ132" s="116"/>
      <c r="QEK132" s="116"/>
      <c r="QEL132" s="116"/>
      <c r="QEM132" s="116"/>
      <c r="QEN132" s="116"/>
      <c r="QEO132" s="116"/>
      <c r="QEP132" s="116"/>
      <c r="QEQ132" s="116"/>
      <c r="QER132" s="116"/>
      <c r="QES132" s="116"/>
      <c r="QET132" s="116"/>
      <c r="QEU132" s="116"/>
      <c r="QEV132" s="116"/>
      <c r="QEW132" s="116"/>
      <c r="QEX132" s="116"/>
      <c r="QEY132" s="116"/>
      <c r="QEZ132" s="116"/>
      <c r="QFA132" s="116"/>
      <c r="QFB132" s="116"/>
      <c r="QFC132" s="116"/>
      <c r="QFD132" s="116"/>
      <c r="QFE132" s="116"/>
      <c r="QFF132" s="116"/>
      <c r="QFG132" s="116"/>
      <c r="QFH132" s="116"/>
      <c r="QFI132" s="116"/>
      <c r="QFJ132" s="116"/>
      <c r="QFK132" s="116"/>
      <c r="QFL132" s="116"/>
      <c r="QFM132" s="116"/>
      <c r="QFN132" s="116"/>
      <c r="QFO132" s="116"/>
      <c r="QFP132" s="116"/>
      <c r="QFQ132" s="116"/>
      <c r="QFR132" s="116"/>
      <c r="QFS132" s="116"/>
      <c r="QFT132" s="116"/>
      <c r="QFU132" s="116"/>
      <c r="QFV132" s="116"/>
      <c r="QFW132" s="116"/>
      <c r="QFX132" s="116"/>
      <c r="QFY132" s="116"/>
      <c r="QFZ132" s="116"/>
      <c r="QGA132" s="116"/>
      <c r="QGB132" s="116"/>
      <c r="QGC132" s="116"/>
      <c r="QGD132" s="116"/>
      <c r="QGE132" s="116"/>
      <c r="QGF132" s="116"/>
      <c r="QGG132" s="116"/>
      <c r="QGH132" s="116"/>
      <c r="QGI132" s="116"/>
      <c r="QGJ132" s="116"/>
      <c r="QGK132" s="116"/>
      <c r="QGL132" s="116"/>
      <c r="QGM132" s="116"/>
      <c r="QGN132" s="116"/>
      <c r="QGO132" s="116"/>
      <c r="QGP132" s="116"/>
      <c r="QGQ132" s="116"/>
      <c r="QGR132" s="116"/>
      <c r="QGS132" s="116"/>
      <c r="QGT132" s="116"/>
      <c r="QGU132" s="116"/>
      <c r="QGV132" s="116"/>
      <c r="QGW132" s="116"/>
      <c r="QGX132" s="116"/>
      <c r="QGY132" s="116"/>
      <c r="QGZ132" s="116"/>
      <c r="QHA132" s="116"/>
      <c r="QHB132" s="116"/>
      <c r="QHC132" s="116"/>
      <c r="QHD132" s="116"/>
      <c r="QHE132" s="116"/>
      <c r="QHF132" s="116"/>
      <c r="QHG132" s="116"/>
      <c r="QHH132" s="116"/>
      <c r="QHI132" s="116"/>
      <c r="QHJ132" s="116"/>
      <c r="QHK132" s="116"/>
      <c r="QHL132" s="116"/>
      <c r="QHM132" s="116"/>
      <c r="QHN132" s="116"/>
      <c r="QHO132" s="116"/>
      <c r="QHP132" s="116"/>
      <c r="QHQ132" s="116"/>
      <c r="QHR132" s="116"/>
      <c r="QHS132" s="116"/>
      <c r="QHT132" s="116"/>
      <c r="QHU132" s="116"/>
      <c r="QHV132" s="116"/>
      <c r="QHW132" s="116"/>
      <c r="QHX132" s="116"/>
      <c r="QHY132" s="116"/>
      <c r="QHZ132" s="116"/>
      <c r="QIA132" s="116"/>
      <c r="QIB132" s="116"/>
      <c r="QIC132" s="116"/>
      <c r="QID132" s="116"/>
      <c r="QIE132" s="116"/>
      <c r="QIF132" s="116"/>
      <c r="QIG132" s="116"/>
      <c r="QIH132" s="116"/>
      <c r="QII132" s="116"/>
      <c r="QIJ132" s="116"/>
      <c r="QIK132" s="116"/>
      <c r="QIL132" s="116"/>
      <c r="QIM132" s="116"/>
      <c r="QIN132" s="116"/>
      <c r="QIO132" s="116"/>
      <c r="QIP132" s="116"/>
      <c r="QIQ132" s="116"/>
      <c r="QIR132" s="116"/>
      <c r="QIS132" s="116"/>
      <c r="QIT132" s="116"/>
      <c r="QIU132" s="116"/>
      <c r="QIV132" s="116"/>
      <c r="QIW132" s="116"/>
      <c r="QIX132" s="116"/>
      <c r="QIY132" s="116"/>
      <c r="QIZ132" s="116"/>
      <c r="QJA132" s="116"/>
      <c r="QJB132" s="116"/>
      <c r="QJC132" s="116"/>
      <c r="QJD132" s="116"/>
      <c r="QJE132" s="116"/>
      <c r="QJF132" s="116"/>
      <c r="QJG132" s="116"/>
      <c r="QJH132" s="116"/>
      <c r="QJI132" s="116"/>
      <c r="QJJ132" s="116"/>
      <c r="QJK132" s="116"/>
      <c r="QJL132" s="116"/>
      <c r="QJM132" s="116"/>
      <c r="QJN132" s="116"/>
      <c r="QJO132" s="116"/>
      <c r="QJP132" s="116"/>
      <c r="QJQ132" s="116"/>
      <c r="QJR132" s="116"/>
      <c r="QJS132" s="116"/>
      <c r="QJT132" s="116"/>
      <c r="QJU132" s="116"/>
      <c r="QJV132" s="116"/>
      <c r="QJW132" s="116"/>
      <c r="QJX132" s="116"/>
      <c r="QJY132" s="116"/>
      <c r="QJZ132" s="116"/>
      <c r="QKA132" s="116"/>
      <c r="QKB132" s="116"/>
      <c r="QKC132" s="116"/>
      <c r="QKD132" s="116"/>
      <c r="QKE132" s="116"/>
      <c r="QKF132" s="116"/>
      <c r="QKG132" s="116"/>
      <c r="QKH132" s="116"/>
      <c r="QKI132" s="116"/>
      <c r="QKJ132" s="116"/>
      <c r="QKK132" s="116"/>
      <c r="QKL132" s="116"/>
      <c r="QKM132" s="116"/>
      <c r="QKN132" s="116"/>
      <c r="QKO132" s="116"/>
      <c r="QKP132" s="116"/>
      <c r="QKQ132" s="116"/>
      <c r="QKR132" s="116"/>
      <c r="QKS132" s="116"/>
      <c r="QKT132" s="116"/>
      <c r="QKU132" s="116"/>
      <c r="QKV132" s="116"/>
      <c r="QKW132" s="116"/>
      <c r="QKX132" s="116"/>
      <c r="QKY132" s="116"/>
      <c r="QKZ132" s="116"/>
      <c r="QLA132" s="116"/>
      <c r="QLB132" s="116"/>
      <c r="QLC132" s="116"/>
      <c r="QLD132" s="116"/>
      <c r="QLE132" s="116"/>
      <c r="QLF132" s="116"/>
      <c r="QLG132" s="116"/>
      <c r="QLH132" s="116"/>
      <c r="QLI132" s="116"/>
      <c r="QLJ132" s="116"/>
      <c r="QLK132" s="116"/>
      <c r="QLL132" s="116"/>
      <c r="QLM132" s="116"/>
      <c r="QLN132" s="116"/>
      <c r="QLO132" s="116"/>
      <c r="QLP132" s="116"/>
      <c r="QLQ132" s="116"/>
      <c r="QLR132" s="116"/>
      <c r="QLS132" s="116"/>
      <c r="QLT132" s="116"/>
      <c r="QLU132" s="116"/>
      <c r="QLV132" s="116"/>
      <c r="QLW132" s="116"/>
      <c r="QLX132" s="116"/>
      <c r="QLY132" s="116"/>
      <c r="QLZ132" s="116"/>
      <c r="QMA132" s="116"/>
      <c r="QMB132" s="116"/>
      <c r="QMC132" s="116"/>
      <c r="QMD132" s="116"/>
      <c r="QME132" s="116"/>
      <c r="QMF132" s="116"/>
      <c r="QMG132" s="116"/>
      <c r="QMH132" s="116"/>
      <c r="QMI132" s="116"/>
      <c r="QMJ132" s="116"/>
      <c r="QMK132" s="116"/>
      <c r="QML132" s="116"/>
      <c r="QMM132" s="116"/>
      <c r="QMN132" s="116"/>
      <c r="QMO132" s="116"/>
      <c r="QMP132" s="116"/>
      <c r="QMQ132" s="116"/>
      <c r="QMR132" s="116"/>
      <c r="QMS132" s="116"/>
      <c r="QMT132" s="116"/>
      <c r="QMU132" s="116"/>
      <c r="QMV132" s="116"/>
      <c r="QMW132" s="116"/>
      <c r="QMX132" s="116"/>
      <c r="QMY132" s="116"/>
      <c r="QMZ132" s="116"/>
      <c r="QNA132" s="116"/>
      <c r="QNB132" s="116"/>
      <c r="QNC132" s="116"/>
      <c r="QND132" s="116"/>
      <c r="QNE132" s="116"/>
      <c r="QNF132" s="116"/>
      <c r="QNG132" s="116"/>
      <c r="QNH132" s="116"/>
      <c r="QNI132" s="116"/>
      <c r="QNJ132" s="116"/>
      <c r="QNK132" s="116"/>
      <c r="QNL132" s="116"/>
      <c r="QNM132" s="116"/>
      <c r="QNN132" s="116"/>
      <c r="QNO132" s="116"/>
      <c r="QNP132" s="116"/>
      <c r="QNQ132" s="116"/>
      <c r="QNR132" s="116"/>
      <c r="QNS132" s="116"/>
      <c r="QNT132" s="116"/>
      <c r="QNU132" s="116"/>
      <c r="QNV132" s="116"/>
      <c r="QNW132" s="116"/>
      <c r="QNX132" s="116"/>
      <c r="QNY132" s="116"/>
      <c r="QNZ132" s="116"/>
      <c r="QOA132" s="116"/>
      <c r="QOB132" s="116"/>
      <c r="QOC132" s="116"/>
      <c r="QOD132" s="116"/>
      <c r="QOE132" s="116"/>
      <c r="QOF132" s="116"/>
      <c r="QOG132" s="116"/>
      <c r="QOH132" s="116"/>
      <c r="QOI132" s="116"/>
      <c r="QOJ132" s="116"/>
      <c r="QOK132" s="116"/>
      <c r="QOL132" s="116"/>
      <c r="QOM132" s="116"/>
      <c r="QON132" s="116"/>
      <c r="QOO132" s="116"/>
      <c r="QOP132" s="116"/>
      <c r="QOQ132" s="116"/>
      <c r="QOR132" s="116"/>
      <c r="QOS132" s="116"/>
      <c r="QOT132" s="116"/>
      <c r="QOU132" s="116"/>
      <c r="QOV132" s="116"/>
      <c r="QOW132" s="116"/>
      <c r="QOX132" s="116"/>
      <c r="QOY132" s="116"/>
      <c r="QOZ132" s="116"/>
      <c r="QPA132" s="116"/>
      <c r="QPB132" s="116"/>
      <c r="QPC132" s="116"/>
      <c r="QPD132" s="116"/>
      <c r="QPE132" s="116"/>
      <c r="QPF132" s="116"/>
      <c r="QPG132" s="116"/>
      <c r="QPH132" s="116"/>
      <c r="QPI132" s="116"/>
      <c r="QPJ132" s="116"/>
      <c r="QPK132" s="116"/>
      <c r="QPL132" s="116"/>
      <c r="QPM132" s="116"/>
      <c r="QPN132" s="116"/>
      <c r="QPO132" s="116"/>
      <c r="QPP132" s="116"/>
      <c r="QPQ132" s="116"/>
      <c r="QPR132" s="116"/>
      <c r="QPS132" s="116"/>
      <c r="QPT132" s="116"/>
      <c r="QPU132" s="116"/>
      <c r="QPV132" s="116"/>
      <c r="QPW132" s="116"/>
      <c r="QPX132" s="116"/>
      <c r="QPY132" s="116"/>
      <c r="QPZ132" s="116"/>
      <c r="QQA132" s="116"/>
      <c r="QQB132" s="116"/>
      <c r="QQC132" s="116"/>
      <c r="QQD132" s="116"/>
      <c r="QQE132" s="116"/>
      <c r="QQF132" s="116"/>
      <c r="QQG132" s="116"/>
      <c r="QQH132" s="116"/>
      <c r="QQI132" s="116"/>
      <c r="QQJ132" s="116"/>
      <c r="QQK132" s="116"/>
      <c r="QQL132" s="116"/>
      <c r="QQM132" s="116"/>
      <c r="QQN132" s="116"/>
      <c r="QQO132" s="116"/>
      <c r="QQP132" s="116"/>
      <c r="QQQ132" s="116"/>
      <c r="QQR132" s="116"/>
      <c r="QQS132" s="116"/>
      <c r="QQT132" s="116"/>
      <c r="QQU132" s="116"/>
      <c r="QQV132" s="116"/>
      <c r="QQW132" s="116"/>
      <c r="QQX132" s="116"/>
      <c r="QQY132" s="116"/>
      <c r="QQZ132" s="116"/>
      <c r="QRA132" s="116"/>
      <c r="QRB132" s="116"/>
      <c r="QRC132" s="116"/>
      <c r="QRD132" s="116"/>
      <c r="QRE132" s="116"/>
      <c r="QRF132" s="116"/>
      <c r="QRG132" s="116"/>
      <c r="QRH132" s="116"/>
      <c r="QRI132" s="116"/>
      <c r="QRJ132" s="116"/>
      <c r="QRK132" s="116"/>
      <c r="QRL132" s="116"/>
      <c r="QRM132" s="116"/>
      <c r="QRN132" s="116"/>
      <c r="QRO132" s="116"/>
      <c r="QRP132" s="116"/>
      <c r="QRQ132" s="116"/>
      <c r="QRR132" s="116"/>
      <c r="QRS132" s="116"/>
      <c r="QRT132" s="116"/>
      <c r="QRU132" s="116"/>
      <c r="QRV132" s="116"/>
      <c r="QRW132" s="116"/>
      <c r="QRX132" s="116"/>
      <c r="QRY132" s="116"/>
      <c r="QRZ132" s="116"/>
      <c r="QSA132" s="116"/>
      <c r="QSB132" s="116"/>
      <c r="QSC132" s="116"/>
      <c r="QSD132" s="116"/>
      <c r="QSE132" s="116"/>
      <c r="QSF132" s="116"/>
      <c r="QSG132" s="116"/>
      <c r="QSH132" s="116"/>
      <c r="QSI132" s="116"/>
      <c r="QSJ132" s="116"/>
      <c r="QSK132" s="116"/>
      <c r="QSL132" s="116"/>
      <c r="QSM132" s="116"/>
      <c r="QSN132" s="116"/>
      <c r="QSO132" s="116"/>
      <c r="QSP132" s="116"/>
      <c r="QSQ132" s="116"/>
      <c r="QSR132" s="116"/>
      <c r="QSS132" s="116"/>
      <c r="QST132" s="116"/>
      <c r="QSU132" s="116"/>
      <c r="QSV132" s="116"/>
      <c r="QSW132" s="116"/>
      <c r="QSX132" s="116"/>
      <c r="QSY132" s="116"/>
      <c r="QSZ132" s="116"/>
      <c r="QTA132" s="116"/>
      <c r="QTB132" s="116"/>
      <c r="QTC132" s="116"/>
      <c r="QTD132" s="116"/>
      <c r="QTE132" s="116"/>
      <c r="QTF132" s="116"/>
      <c r="QTG132" s="116"/>
      <c r="QTH132" s="116"/>
      <c r="QTI132" s="116"/>
      <c r="QTJ132" s="116"/>
      <c r="QTK132" s="116"/>
      <c r="QTL132" s="116"/>
      <c r="QTM132" s="116"/>
      <c r="QTN132" s="116"/>
      <c r="QTO132" s="116"/>
      <c r="QTP132" s="116"/>
      <c r="QTQ132" s="116"/>
      <c r="QTR132" s="116"/>
      <c r="QTS132" s="116"/>
      <c r="QTT132" s="116"/>
      <c r="QTU132" s="116"/>
      <c r="QTV132" s="116"/>
      <c r="QTW132" s="116"/>
      <c r="QTX132" s="116"/>
      <c r="QTY132" s="116"/>
      <c r="QTZ132" s="116"/>
      <c r="QUA132" s="116"/>
      <c r="QUB132" s="116"/>
      <c r="QUC132" s="116"/>
      <c r="QUD132" s="116"/>
      <c r="QUE132" s="116"/>
      <c r="QUF132" s="116"/>
      <c r="QUG132" s="116"/>
      <c r="QUH132" s="116"/>
      <c r="QUI132" s="116"/>
      <c r="QUJ132" s="116"/>
      <c r="QUK132" s="116"/>
      <c r="QUL132" s="116"/>
      <c r="QUM132" s="116"/>
      <c r="QUN132" s="116"/>
      <c r="QUO132" s="116"/>
      <c r="QUP132" s="116"/>
      <c r="QUQ132" s="116"/>
      <c r="QUR132" s="116"/>
      <c r="QUS132" s="116"/>
      <c r="QUT132" s="116"/>
      <c r="QUU132" s="116"/>
      <c r="QUV132" s="116"/>
      <c r="QUW132" s="116"/>
      <c r="QUX132" s="116"/>
      <c r="QUY132" s="116"/>
      <c r="QUZ132" s="116"/>
      <c r="QVA132" s="116"/>
      <c r="QVB132" s="116"/>
      <c r="QVC132" s="116"/>
      <c r="QVD132" s="116"/>
      <c r="QVE132" s="116"/>
      <c r="QVF132" s="116"/>
      <c r="QVG132" s="116"/>
      <c r="QVH132" s="116"/>
      <c r="QVI132" s="116"/>
      <c r="QVJ132" s="116"/>
      <c r="QVK132" s="116"/>
      <c r="QVL132" s="116"/>
      <c r="QVM132" s="116"/>
      <c r="QVN132" s="116"/>
      <c r="QVO132" s="116"/>
      <c r="QVP132" s="116"/>
      <c r="QVQ132" s="116"/>
      <c r="QVR132" s="116"/>
      <c r="QVS132" s="116"/>
      <c r="QVT132" s="116"/>
      <c r="QVU132" s="116"/>
      <c r="QVV132" s="116"/>
      <c r="QVW132" s="116"/>
      <c r="QVX132" s="116"/>
      <c r="QVY132" s="116"/>
      <c r="QVZ132" s="116"/>
      <c r="QWA132" s="116"/>
      <c r="QWB132" s="116"/>
      <c r="QWC132" s="116"/>
      <c r="QWD132" s="116"/>
      <c r="QWE132" s="116"/>
      <c r="QWF132" s="116"/>
      <c r="QWG132" s="116"/>
      <c r="QWH132" s="116"/>
      <c r="QWI132" s="116"/>
      <c r="QWJ132" s="116"/>
      <c r="QWK132" s="116"/>
      <c r="QWL132" s="116"/>
      <c r="QWM132" s="116"/>
      <c r="QWN132" s="116"/>
      <c r="QWO132" s="116"/>
      <c r="QWP132" s="116"/>
      <c r="QWQ132" s="116"/>
      <c r="QWR132" s="116"/>
      <c r="QWS132" s="116"/>
      <c r="QWT132" s="116"/>
      <c r="QWU132" s="116"/>
      <c r="QWV132" s="116"/>
      <c r="QWW132" s="116"/>
      <c r="QWX132" s="116"/>
      <c r="QWY132" s="116"/>
      <c r="QWZ132" s="116"/>
      <c r="QXA132" s="116"/>
      <c r="QXB132" s="116"/>
      <c r="QXC132" s="116"/>
      <c r="QXD132" s="116"/>
      <c r="QXE132" s="116"/>
      <c r="QXF132" s="116"/>
      <c r="QXG132" s="116"/>
      <c r="QXH132" s="116"/>
      <c r="QXI132" s="116"/>
      <c r="QXJ132" s="116"/>
      <c r="QXK132" s="116"/>
      <c r="QXL132" s="116"/>
      <c r="QXM132" s="116"/>
      <c r="QXN132" s="116"/>
      <c r="QXO132" s="116"/>
      <c r="QXP132" s="116"/>
      <c r="QXQ132" s="116"/>
      <c r="QXR132" s="116"/>
      <c r="QXS132" s="116"/>
      <c r="QXT132" s="116"/>
      <c r="QXU132" s="116"/>
      <c r="QXV132" s="116"/>
      <c r="QXW132" s="116"/>
      <c r="QXX132" s="116"/>
      <c r="QXY132" s="116"/>
      <c r="QXZ132" s="116"/>
      <c r="QYA132" s="116"/>
      <c r="QYB132" s="116"/>
      <c r="QYC132" s="116"/>
      <c r="QYD132" s="116"/>
      <c r="QYE132" s="116"/>
      <c r="QYF132" s="116"/>
      <c r="QYG132" s="116"/>
      <c r="QYH132" s="116"/>
      <c r="QYI132" s="116"/>
      <c r="QYJ132" s="116"/>
      <c r="QYK132" s="116"/>
      <c r="QYL132" s="116"/>
      <c r="QYM132" s="116"/>
      <c r="QYN132" s="116"/>
      <c r="QYO132" s="116"/>
      <c r="QYP132" s="116"/>
      <c r="QYQ132" s="116"/>
      <c r="QYR132" s="116"/>
      <c r="QYS132" s="116"/>
      <c r="QYT132" s="116"/>
      <c r="QYU132" s="116"/>
      <c r="QYV132" s="116"/>
      <c r="QYW132" s="116"/>
      <c r="QYX132" s="116"/>
      <c r="QYY132" s="116"/>
      <c r="QYZ132" s="116"/>
      <c r="QZA132" s="116"/>
      <c r="QZB132" s="116"/>
      <c r="QZC132" s="116"/>
      <c r="QZD132" s="116"/>
      <c r="QZE132" s="116"/>
      <c r="QZF132" s="116"/>
      <c r="QZG132" s="116"/>
      <c r="QZH132" s="116"/>
      <c r="QZI132" s="116"/>
      <c r="QZJ132" s="116"/>
      <c r="QZK132" s="116"/>
      <c r="QZL132" s="116"/>
      <c r="QZM132" s="116"/>
      <c r="QZN132" s="116"/>
      <c r="QZO132" s="116"/>
      <c r="QZP132" s="116"/>
      <c r="QZQ132" s="116"/>
      <c r="QZR132" s="116"/>
      <c r="QZS132" s="116"/>
      <c r="QZT132" s="116"/>
      <c r="QZU132" s="116"/>
      <c r="QZV132" s="116"/>
      <c r="QZW132" s="116"/>
      <c r="QZX132" s="116"/>
      <c r="QZY132" s="116"/>
      <c r="QZZ132" s="116"/>
      <c r="RAA132" s="116"/>
      <c r="RAB132" s="116"/>
      <c r="RAC132" s="116"/>
      <c r="RAD132" s="116"/>
      <c r="RAE132" s="116"/>
      <c r="RAF132" s="116"/>
      <c r="RAG132" s="116"/>
      <c r="RAH132" s="116"/>
      <c r="RAI132" s="116"/>
      <c r="RAJ132" s="116"/>
      <c r="RAK132" s="116"/>
      <c r="RAL132" s="116"/>
      <c r="RAM132" s="116"/>
      <c r="RAN132" s="116"/>
      <c r="RAO132" s="116"/>
      <c r="RAP132" s="116"/>
      <c r="RAQ132" s="116"/>
      <c r="RAR132" s="116"/>
      <c r="RAS132" s="116"/>
      <c r="RAT132" s="116"/>
      <c r="RAU132" s="116"/>
      <c r="RAV132" s="116"/>
      <c r="RAW132" s="116"/>
      <c r="RAX132" s="116"/>
      <c r="RAY132" s="116"/>
      <c r="RAZ132" s="116"/>
      <c r="RBA132" s="116"/>
      <c r="RBB132" s="116"/>
      <c r="RBC132" s="116"/>
      <c r="RBD132" s="116"/>
      <c r="RBE132" s="116"/>
      <c r="RBF132" s="116"/>
      <c r="RBG132" s="116"/>
      <c r="RBH132" s="116"/>
      <c r="RBI132" s="116"/>
      <c r="RBJ132" s="116"/>
      <c r="RBK132" s="116"/>
      <c r="RBL132" s="116"/>
      <c r="RBM132" s="116"/>
      <c r="RBN132" s="116"/>
      <c r="RBO132" s="116"/>
      <c r="RBP132" s="116"/>
      <c r="RBQ132" s="116"/>
      <c r="RBR132" s="116"/>
      <c r="RBS132" s="116"/>
      <c r="RBT132" s="116"/>
      <c r="RBU132" s="116"/>
      <c r="RBV132" s="116"/>
      <c r="RBW132" s="116"/>
      <c r="RBX132" s="116"/>
      <c r="RBY132" s="116"/>
      <c r="RBZ132" s="116"/>
      <c r="RCA132" s="116"/>
      <c r="RCB132" s="116"/>
      <c r="RCC132" s="116"/>
      <c r="RCD132" s="116"/>
      <c r="RCE132" s="116"/>
      <c r="RCF132" s="116"/>
      <c r="RCG132" s="116"/>
      <c r="RCH132" s="116"/>
      <c r="RCI132" s="116"/>
      <c r="RCJ132" s="116"/>
      <c r="RCK132" s="116"/>
      <c r="RCL132" s="116"/>
      <c r="RCM132" s="116"/>
      <c r="RCN132" s="116"/>
      <c r="RCO132" s="116"/>
      <c r="RCP132" s="116"/>
      <c r="RCQ132" s="116"/>
      <c r="RCR132" s="116"/>
      <c r="RCS132" s="116"/>
      <c r="RCT132" s="116"/>
      <c r="RCU132" s="116"/>
      <c r="RCV132" s="116"/>
      <c r="RCW132" s="116"/>
      <c r="RCX132" s="116"/>
      <c r="RCY132" s="116"/>
      <c r="RCZ132" s="116"/>
      <c r="RDA132" s="116"/>
      <c r="RDB132" s="116"/>
      <c r="RDC132" s="116"/>
      <c r="RDD132" s="116"/>
      <c r="RDE132" s="116"/>
      <c r="RDF132" s="116"/>
      <c r="RDG132" s="116"/>
      <c r="RDH132" s="116"/>
      <c r="RDI132" s="116"/>
      <c r="RDJ132" s="116"/>
      <c r="RDK132" s="116"/>
      <c r="RDL132" s="116"/>
      <c r="RDM132" s="116"/>
      <c r="RDN132" s="116"/>
      <c r="RDO132" s="116"/>
      <c r="RDP132" s="116"/>
      <c r="RDQ132" s="116"/>
      <c r="RDR132" s="116"/>
      <c r="RDS132" s="116"/>
      <c r="RDT132" s="116"/>
      <c r="RDU132" s="116"/>
      <c r="RDV132" s="116"/>
      <c r="RDW132" s="116"/>
      <c r="RDX132" s="116"/>
      <c r="RDY132" s="116"/>
      <c r="RDZ132" s="116"/>
      <c r="REA132" s="116"/>
      <c r="REB132" s="116"/>
      <c r="REC132" s="116"/>
      <c r="RED132" s="116"/>
      <c r="REE132" s="116"/>
      <c r="REF132" s="116"/>
      <c r="REG132" s="116"/>
      <c r="REH132" s="116"/>
      <c r="REI132" s="116"/>
      <c r="REJ132" s="116"/>
      <c r="REK132" s="116"/>
      <c r="REL132" s="116"/>
      <c r="REM132" s="116"/>
      <c r="REN132" s="116"/>
      <c r="REO132" s="116"/>
      <c r="REP132" s="116"/>
      <c r="REQ132" s="116"/>
      <c r="RER132" s="116"/>
      <c r="RES132" s="116"/>
      <c r="RET132" s="116"/>
      <c r="REU132" s="116"/>
      <c r="REV132" s="116"/>
      <c r="REW132" s="116"/>
      <c r="REX132" s="116"/>
      <c r="REY132" s="116"/>
      <c r="REZ132" s="116"/>
      <c r="RFA132" s="116"/>
      <c r="RFB132" s="116"/>
      <c r="RFC132" s="116"/>
      <c r="RFD132" s="116"/>
      <c r="RFE132" s="116"/>
      <c r="RFF132" s="116"/>
      <c r="RFG132" s="116"/>
      <c r="RFH132" s="116"/>
      <c r="RFI132" s="116"/>
      <c r="RFJ132" s="116"/>
      <c r="RFK132" s="116"/>
      <c r="RFL132" s="116"/>
      <c r="RFM132" s="116"/>
      <c r="RFN132" s="116"/>
      <c r="RFO132" s="116"/>
      <c r="RFP132" s="116"/>
      <c r="RFQ132" s="116"/>
      <c r="RFR132" s="116"/>
      <c r="RFS132" s="116"/>
      <c r="RFT132" s="116"/>
      <c r="RFU132" s="116"/>
      <c r="RFV132" s="116"/>
      <c r="RFW132" s="116"/>
      <c r="RFX132" s="116"/>
      <c r="RFY132" s="116"/>
      <c r="RFZ132" s="116"/>
      <c r="RGA132" s="116"/>
      <c r="RGB132" s="116"/>
      <c r="RGC132" s="116"/>
      <c r="RGD132" s="116"/>
      <c r="RGE132" s="116"/>
      <c r="RGF132" s="116"/>
      <c r="RGG132" s="116"/>
      <c r="RGH132" s="116"/>
      <c r="RGI132" s="116"/>
      <c r="RGJ132" s="116"/>
      <c r="RGK132" s="116"/>
      <c r="RGL132" s="116"/>
      <c r="RGM132" s="116"/>
      <c r="RGN132" s="116"/>
      <c r="RGO132" s="116"/>
      <c r="RGP132" s="116"/>
      <c r="RGQ132" s="116"/>
      <c r="RGR132" s="116"/>
      <c r="RGS132" s="116"/>
      <c r="RGT132" s="116"/>
      <c r="RGU132" s="116"/>
      <c r="RGV132" s="116"/>
      <c r="RGW132" s="116"/>
      <c r="RGX132" s="116"/>
      <c r="RGY132" s="116"/>
      <c r="RGZ132" s="116"/>
      <c r="RHA132" s="116"/>
      <c r="RHB132" s="116"/>
      <c r="RHC132" s="116"/>
      <c r="RHD132" s="116"/>
      <c r="RHE132" s="116"/>
      <c r="RHF132" s="116"/>
      <c r="RHG132" s="116"/>
      <c r="RHH132" s="116"/>
      <c r="RHI132" s="116"/>
      <c r="RHJ132" s="116"/>
      <c r="RHK132" s="116"/>
      <c r="RHL132" s="116"/>
      <c r="RHM132" s="116"/>
      <c r="RHN132" s="116"/>
      <c r="RHO132" s="116"/>
      <c r="RHP132" s="116"/>
      <c r="RHQ132" s="116"/>
      <c r="RHR132" s="116"/>
      <c r="RHS132" s="116"/>
      <c r="RHT132" s="116"/>
      <c r="RHU132" s="116"/>
      <c r="RHV132" s="116"/>
      <c r="RHW132" s="116"/>
      <c r="RHX132" s="116"/>
      <c r="RHY132" s="116"/>
      <c r="RHZ132" s="116"/>
      <c r="RIA132" s="116"/>
      <c r="RIB132" s="116"/>
      <c r="RIC132" s="116"/>
      <c r="RID132" s="116"/>
      <c r="RIE132" s="116"/>
      <c r="RIF132" s="116"/>
      <c r="RIG132" s="116"/>
      <c r="RIH132" s="116"/>
      <c r="RII132" s="116"/>
      <c r="RIJ132" s="116"/>
      <c r="RIK132" s="116"/>
      <c r="RIL132" s="116"/>
      <c r="RIM132" s="116"/>
      <c r="RIN132" s="116"/>
      <c r="RIO132" s="116"/>
      <c r="RIP132" s="116"/>
      <c r="RIQ132" s="116"/>
      <c r="RIR132" s="116"/>
      <c r="RIS132" s="116"/>
      <c r="RIT132" s="116"/>
      <c r="RIU132" s="116"/>
      <c r="RIV132" s="116"/>
      <c r="RIW132" s="116"/>
      <c r="RIX132" s="116"/>
      <c r="RIY132" s="116"/>
      <c r="RIZ132" s="116"/>
      <c r="RJA132" s="116"/>
      <c r="RJB132" s="116"/>
      <c r="RJC132" s="116"/>
      <c r="RJD132" s="116"/>
      <c r="RJE132" s="116"/>
      <c r="RJF132" s="116"/>
      <c r="RJG132" s="116"/>
      <c r="RJH132" s="116"/>
      <c r="RJI132" s="116"/>
      <c r="RJJ132" s="116"/>
      <c r="RJK132" s="116"/>
      <c r="RJL132" s="116"/>
      <c r="RJM132" s="116"/>
      <c r="RJN132" s="116"/>
      <c r="RJO132" s="116"/>
      <c r="RJP132" s="116"/>
      <c r="RJQ132" s="116"/>
      <c r="RJR132" s="116"/>
      <c r="RJS132" s="116"/>
      <c r="RJT132" s="116"/>
      <c r="RJU132" s="116"/>
      <c r="RJV132" s="116"/>
      <c r="RJW132" s="116"/>
      <c r="RJX132" s="116"/>
      <c r="RJY132" s="116"/>
      <c r="RJZ132" s="116"/>
      <c r="RKA132" s="116"/>
      <c r="RKB132" s="116"/>
      <c r="RKC132" s="116"/>
      <c r="RKD132" s="116"/>
      <c r="RKE132" s="116"/>
      <c r="RKF132" s="116"/>
      <c r="RKG132" s="116"/>
      <c r="RKH132" s="116"/>
      <c r="RKI132" s="116"/>
      <c r="RKJ132" s="116"/>
      <c r="RKK132" s="116"/>
      <c r="RKL132" s="116"/>
      <c r="RKM132" s="116"/>
      <c r="RKN132" s="116"/>
      <c r="RKO132" s="116"/>
      <c r="RKP132" s="116"/>
      <c r="RKQ132" s="116"/>
      <c r="RKR132" s="116"/>
      <c r="RKS132" s="116"/>
      <c r="RKT132" s="116"/>
      <c r="RKU132" s="116"/>
      <c r="RKV132" s="116"/>
      <c r="RKW132" s="116"/>
      <c r="RKX132" s="116"/>
      <c r="RKY132" s="116"/>
      <c r="RKZ132" s="116"/>
      <c r="RLA132" s="116"/>
      <c r="RLB132" s="116"/>
      <c r="RLC132" s="116"/>
      <c r="RLD132" s="116"/>
      <c r="RLE132" s="116"/>
      <c r="RLF132" s="116"/>
      <c r="RLG132" s="116"/>
      <c r="RLH132" s="116"/>
      <c r="RLI132" s="116"/>
      <c r="RLJ132" s="116"/>
      <c r="RLK132" s="116"/>
      <c r="RLL132" s="116"/>
      <c r="RLM132" s="116"/>
      <c r="RLN132" s="116"/>
      <c r="RLO132" s="116"/>
      <c r="RLP132" s="116"/>
      <c r="RLQ132" s="116"/>
      <c r="RLR132" s="116"/>
      <c r="RLS132" s="116"/>
      <c r="RLT132" s="116"/>
      <c r="RLU132" s="116"/>
      <c r="RLV132" s="116"/>
      <c r="RLW132" s="116"/>
      <c r="RLX132" s="116"/>
      <c r="RLY132" s="116"/>
      <c r="RLZ132" s="116"/>
      <c r="RMA132" s="116"/>
      <c r="RMB132" s="116"/>
      <c r="RMC132" s="116"/>
      <c r="RMD132" s="116"/>
      <c r="RME132" s="116"/>
      <c r="RMF132" s="116"/>
      <c r="RMG132" s="116"/>
      <c r="RMH132" s="116"/>
      <c r="RMI132" s="116"/>
      <c r="RMJ132" s="116"/>
      <c r="RMK132" s="116"/>
      <c r="RML132" s="116"/>
      <c r="RMM132" s="116"/>
      <c r="RMN132" s="116"/>
      <c r="RMO132" s="116"/>
      <c r="RMP132" s="116"/>
      <c r="RMQ132" s="116"/>
      <c r="RMR132" s="116"/>
      <c r="RMS132" s="116"/>
      <c r="RMT132" s="116"/>
      <c r="RMU132" s="116"/>
      <c r="RMV132" s="116"/>
      <c r="RMW132" s="116"/>
      <c r="RMX132" s="116"/>
      <c r="RMY132" s="116"/>
      <c r="RMZ132" s="116"/>
      <c r="RNA132" s="116"/>
      <c r="RNB132" s="116"/>
      <c r="RNC132" s="116"/>
      <c r="RND132" s="116"/>
      <c r="RNE132" s="116"/>
      <c r="RNF132" s="116"/>
      <c r="RNG132" s="116"/>
      <c r="RNH132" s="116"/>
      <c r="RNI132" s="116"/>
      <c r="RNJ132" s="116"/>
      <c r="RNK132" s="116"/>
      <c r="RNL132" s="116"/>
      <c r="RNM132" s="116"/>
      <c r="RNN132" s="116"/>
      <c r="RNO132" s="116"/>
      <c r="RNP132" s="116"/>
      <c r="RNQ132" s="116"/>
      <c r="RNR132" s="116"/>
      <c r="RNS132" s="116"/>
      <c r="RNT132" s="116"/>
      <c r="RNU132" s="116"/>
      <c r="RNV132" s="116"/>
      <c r="RNW132" s="116"/>
      <c r="RNX132" s="116"/>
      <c r="RNY132" s="116"/>
      <c r="RNZ132" s="116"/>
      <c r="ROA132" s="116"/>
      <c r="ROB132" s="116"/>
      <c r="ROC132" s="116"/>
      <c r="ROD132" s="116"/>
      <c r="ROE132" s="116"/>
      <c r="ROF132" s="116"/>
      <c r="ROG132" s="116"/>
      <c r="ROH132" s="116"/>
      <c r="ROI132" s="116"/>
      <c r="ROJ132" s="116"/>
      <c r="ROK132" s="116"/>
      <c r="ROL132" s="116"/>
      <c r="ROM132" s="116"/>
      <c r="RON132" s="116"/>
      <c r="ROO132" s="116"/>
      <c r="ROP132" s="116"/>
      <c r="ROQ132" s="116"/>
      <c r="ROR132" s="116"/>
      <c r="ROS132" s="116"/>
      <c r="ROT132" s="116"/>
      <c r="ROU132" s="116"/>
      <c r="ROV132" s="116"/>
      <c r="ROW132" s="116"/>
      <c r="ROX132" s="116"/>
      <c r="ROY132" s="116"/>
      <c r="ROZ132" s="116"/>
      <c r="RPA132" s="116"/>
      <c r="RPB132" s="116"/>
      <c r="RPC132" s="116"/>
      <c r="RPD132" s="116"/>
      <c r="RPE132" s="116"/>
      <c r="RPF132" s="116"/>
      <c r="RPG132" s="116"/>
      <c r="RPH132" s="116"/>
      <c r="RPI132" s="116"/>
      <c r="RPJ132" s="116"/>
      <c r="RPK132" s="116"/>
      <c r="RPL132" s="116"/>
      <c r="RPM132" s="116"/>
      <c r="RPN132" s="116"/>
      <c r="RPO132" s="116"/>
      <c r="RPP132" s="116"/>
      <c r="RPQ132" s="116"/>
      <c r="RPR132" s="116"/>
      <c r="RPS132" s="116"/>
      <c r="RPT132" s="116"/>
      <c r="RPU132" s="116"/>
      <c r="RPV132" s="116"/>
      <c r="RPW132" s="116"/>
      <c r="RPX132" s="116"/>
      <c r="RPY132" s="116"/>
      <c r="RPZ132" s="116"/>
      <c r="RQA132" s="116"/>
      <c r="RQB132" s="116"/>
      <c r="RQC132" s="116"/>
      <c r="RQD132" s="116"/>
      <c r="RQE132" s="116"/>
      <c r="RQF132" s="116"/>
      <c r="RQG132" s="116"/>
      <c r="RQH132" s="116"/>
      <c r="RQI132" s="116"/>
      <c r="RQJ132" s="116"/>
      <c r="RQK132" s="116"/>
      <c r="RQL132" s="116"/>
      <c r="RQM132" s="116"/>
      <c r="RQN132" s="116"/>
      <c r="RQO132" s="116"/>
      <c r="RQP132" s="116"/>
      <c r="RQQ132" s="116"/>
      <c r="RQR132" s="116"/>
      <c r="RQS132" s="116"/>
      <c r="RQT132" s="116"/>
      <c r="RQU132" s="116"/>
      <c r="RQV132" s="116"/>
      <c r="RQW132" s="116"/>
      <c r="RQX132" s="116"/>
      <c r="RQY132" s="116"/>
      <c r="RQZ132" s="116"/>
      <c r="RRA132" s="116"/>
      <c r="RRB132" s="116"/>
      <c r="RRC132" s="116"/>
      <c r="RRD132" s="116"/>
      <c r="RRE132" s="116"/>
      <c r="RRF132" s="116"/>
      <c r="RRG132" s="116"/>
      <c r="RRH132" s="116"/>
      <c r="RRI132" s="116"/>
      <c r="RRJ132" s="116"/>
      <c r="RRK132" s="116"/>
      <c r="RRL132" s="116"/>
      <c r="RRM132" s="116"/>
      <c r="RRN132" s="116"/>
      <c r="RRO132" s="116"/>
      <c r="RRP132" s="116"/>
      <c r="RRQ132" s="116"/>
      <c r="RRR132" s="116"/>
      <c r="RRS132" s="116"/>
      <c r="RRT132" s="116"/>
      <c r="RRU132" s="116"/>
      <c r="RRV132" s="116"/>
      <c r="RRW132" s="116"/>
      <c r="RRX132" s="116"/>
      <c r="RRY132" s="116"/>
      <c r="RRZ132" s="116"/>
      <c r="RSA132" s="116"/>
      <c r="RSB132" s="116"/>
      <c r="RSC132" s="116"/>
      <c r="RSD132" s="116"/>
      <c r="RSE132" s="116"/>
      <c r="RSF132" s="116"/>
      <c r="RSG132" s="116"/>
      <c r="RSH132" s="116"/>
      <c r="RSI132" s="116"/>
      <c r="RSJ132" s="116"/>
      <c r="RSK132" s="116"/>
      <c r="RSL132" s="116"/>
      <c r="RSM132" s="116"/>
      <c r="RSN132" s="116"/>
      <c r="RSO132" s="116"/>
      <c r="RSP132" s="116"/>
      <c r="RSQ132" s="116"/>
      <c r="RSR132" s="116"/>
      <c r="RSS132" s="116"/>
      <c r="RST132" s="116"/>
      <c r="RSU132" s="116"/>
      <c r="RSV132" s="116"/>
      <c r="RSW132" s="116"/>
      <c r="RSX132" s="116"/>
      <c r="RSY132" s="116"/>
      <c r="RSZ132" s="116"/>
      <c r="RTA132" s="116"/>
      <c r="RTB132" s="116"/>
      <c r="RTC132" s="116"/>
      <c r="RTD132" s="116"/>
      <c r="RTE132" s="116"/>
      <c r="RTF132" s="116"/>
      <c r="RTG132" s="116"/>
      <c r="RTH132" s="116"/>
      <c r="RTI132" s="116"/>
      <c r="RTJ132" s="116"/>
      <c r="RTK132" s="116"/>
      <c r="RTL132" s="116"/>
      <c r="RTM132" s="116"/>
      <c r="RTN132" s="116"/>
      <c r="RTO132" s="116"/>
      <c r="RTP132" s="116"/>
      <c r="RTQ132" s="116"/>
      <c r="RTR132" s="116"/>
      <c r="RTS132" s="116"/>
      <c r="RTT132" s="116"/>
      <c r="RTU132" s="116"/>
      <c r="RTV132" s="116"/>
      <c r="RTW132" s="116"/>
      <c r="RTX132" s="116"/>
      <c r="RTY132" s="116"/>
      <c r="RTZ132" s="116"/>
      <c r="RUA132" s="116"/>
      <c r="RUB132" s="116"/>
      <c r="RUC132" s="116"/>
      <c r="RUD132" s="116"/>
      <c r="RUE132" s="116"/>
      <c r="RUF132" s="116"/>
      <c r="RUG132" s="116"/>
      <c r="RUH132" s="116"/>
      <c r="RUI132" s="116"/>
      <c r="RUJ132" s="116"/>
      <c r="RUK132" s="116"/>
      <c r="RUL132" s="116"/>
      <c r="RUM132" s="116"/>
      <c r="RUN132" s="116"/>
      <c r="RUO132" s="116"/>
      <c r="RUP132" s="116"/>
      <c r="RUQ132" s="116"/>
      <c r="RUR132" s="116"/>
      <c r="RUS132" s="116"/>
      <c r="RUT132" s="116"/>
      <c r="RUU132" s="116"/>
      <c r="RUV132" s="116"/>
      <c r="RUW132" s="116"/>
      <c r="RUX132" s="116"/>
      <c r="RUY132" s="116"/>
      <c r="RUZ132" s="116"/>
      <c r="RVA132" s="116"/>
      <c r="RVB132" s="116"/>
      <c r="RVC132" s="116"/>
      <c r="RVD132" s="116"/>
      <c r="RVE132" s="116"/>
      <c r="RVF132" s="116"/>
      <c r="RVG132" s="116"/>
      <c r="RVH132" s="116"/>
      <c r="RVI132" s="116"/>
      <c r="RVJ132" s="116"/>
      <c r="RVK132" s="116"/>
      <c r="RVL132" s="116"/>
      <c r="RVM132" s="116"/>
      <c r="RVN132" s="116"/>
      <c r="RVO132" s="116"/>
      <c r="RVP132" s="116"/>
      <c r="RVQ132" s="116"/>
      <c r="RVR132" s="116"/>
      <c r="RVS132" s="116"/>
      <c r="RVT132" s="116"/>
      <c r="RVU132" s="116"/>
      <c r="RVV132" s="116"/>
      <c r="RVW132" s="116"/>
      <c r="RVX132" s="116"/>
      <c r="RVY132" s="116"/>
      <c r="RVZ132" s="116"/>
      <c r="RWA132" s="116"/>
      <c r="RWB132" s="116"/>
      <c r="RWC132" s="116"/>
      <c r="RWD132" s="116"/>
      <c r="RWE132" s="116"/>
      <c r="RWF132" s="116"/>
      <c r="RWG132" s="116"/>
      <c r="RWH132" s="116"/>
      <c r="RWI132" s="116"/>
      <c r="RWJ132" s="116"/>
      <c r="RWK132" s="116"/>
      <c r="RWL132" s="116"/>
      <c r="RWM132" s="116"/>
      <c r="RWN132" s="116"/>
      <c r="RWO132" s="116"/>
      <c r="RWP132" s="116"/>
      <c r="RWQ132" s="116"/>
      <c r="RWR132" s="116"/>
      <c r="RWS132" s="116"/>
      <c r="RWT132" s="116"/>
      <c r="RWU132" s="116"/>
      <c r="RWV132" s="116"/>
      <c r="RWW132" s="116"/>
      <c r="RWX132" s="116"/>
      <c r="RWY132" s="116"/>
      <c r="RWZ132" s="116"/>
      <c r="RXA132" s="116"/>
      <c r="RXB132" s="116"/>
      <c r="RXC132" s="116"/>
      <c r="RXD132" s="116"/>
      <c r="RXE132" s="116"/>
      <c r="RXF132" s="116"/>
      <c r="RXG132" s="116"/>
      <c r="RXH132" s="116"/>
      <c r="RXI132" s="116"/>
      <c r="RXJ132" s="116"/>
      <c r="RXK132" s="116"/>
      <c r="RXL132" s="116"/>
      <c r="RXM132" s="116"/>
      <c r="RXN132" s="116"/>
      <c r="RXO132" s="116"/>
      <c r="RXP132" s="116"/>
      <c r="RXQ132" s="116"/>
      <c r="RXR132" s="116"/>
      <c r="RXS132" s="116"/>
      <c r="RXT132" s="116"/>
      <c r="RXU132" s="116"/>
      <c r="RXV132" s="116"/>
      <c r="RXW132" s="116"/>
      <c r="RXX132" s="116"/>
      <c r="RXY132" s="116"/>
      <c r="RXZ132" s="116"/>
      <c r="RYA132" s="116"/>
      <c r="RYB132" s="116"/>
      <c r="RYC132" s="116"/>
      <c r="RYD132" s="116"/>
      <c r="RYE132" s="116"/>
      <c r="RYF132" s="116"/>
      <c r="RYG132" s="116"/>
      <c r="RYH132" s="116"/>
      <c r="RYI132" s="116"/>
      <c r="RYJ132" s="116"/>
      <c r="RYK132" s="116"/>
      <c r="RYL132" s="116"/>
      <c r="RYM132" s="116"/>
      <c r="RYN132" s="116"/>
      <c r="RYO132" s="116"/>
      <c r="RYP132" s="116"/>
      <c r="RYQ132" s="116"/>
      <c r="RYR132" s="116"/>
      <c r="RYS132" s="116"/>
      <c r="RYT132" s="116"/>
      <c r="RYU132" s="116"/>
      <c r="RYV132" s="116"/>
      <c r="RYW132" s="116"/>
      <c r="RYX132" s="116"/>
      <c r="RYY132" s="116"/>
      <c r="RYZ132" s="116"/>
      <c r="RZA132" s="116"/>
      <c r="RZB132" s="116"/>
      <c r="RZC132" s="116"/>
      <c r="RZD132" s="116"/>
      <c r="RZE132" s="116"/>
      <c r="RZF132" s="116"/>
      <c r="RZG132" s="116"/>
      <c r="RZH132" s="116"/>
      <c r="RZI132" s="116"/>
      <c r="RZJ132" s="116"/>
      <c r="RZK132" s="116"/>
      <c r="RZL132" s="116"/>
      <c r="RZM132" s="116"/>
      <c r="RZN132" s="116"/>
      <c r="RZO132" s="116"/>
      <c r="RZP132" s="116"/>
      <c r="RZQ132" s="116"/>
      <c r="RZR132" s="116"/>
      <c r="RZS132" s="116"/>
      <c r="RZT132" s="116"/>
      <c r="RZU132" s="116"/>
      <c r="RZV132" s="116"/>
      <c r="RZW132" s="116"/>
      <c r="RZX132" s="116"/>
      <c r="RZY132" s="116"/>
      <c r="RZZ132" s="116"/>
      <c r="SAA132" s="116"/>
      <c r="SAB132" s="116"/>
      <c r="SAC132" s="116"/>
      <c r="SAD132" s="116"/>
      <c r="SAE132" s="116"/>
      <c r="SAF132" s="116"/>
      <c r="SAG132" s="116"/>
      <c r="SAH132" s="116"/>
      <c r="SAI132" s="116"/>
      <c r="SAJ132" s="116"/>
      <c r="SAK132" s="116"/>
      <c r="SAL132" s="116"/>
      <c r="SAM132" s="116"/>
      <c r="SAN132" s="116"/>
      <c r="SAO132" s="116"/>
      <c r="SAP132" s="116"/>
      <c r="SAQ132" s="116"/>
      <c r="SAR132" s="116"/>
      <c r="SAS132" s="116"/>
      <c r="SAT132" s="116"/>
      <c r="SAU132" s="116"/>
      <c r="SAV132" s="116"/>
      <c r="SAW132" s="116"/>
      <c r="SAX132" s="116"/>
      <c r="SAY132" s="116"/>
      <c r="SAZ132" s="116"/>
      <c r="SBA132" s="116"/>
      <c r="SBB132" s="116"/>
      <c r="SBC132" s="116"/>
      <c r="SBD132" s="116"/>
      <c r="SBE132" s="116"/>
      <c r="SBF132" s="116"/>
      <c r="SBG132" s="116"/>
      <c r="SBH132" s="116"/>
      <c r="SBI132" s="116"/>
      <c r="SBJ132" s="116"/>
      <c r="SBK132" s="116"/>
      <c r="SBL132" s="116"/>
      <c r="SBM132" s="116"/>
      <c r="SBN132" s="116"/>
      <c r="SBO132" s="116"/>
      <c r="SBP132" s="116"/>
      <c r="SBQ132" s="116"/>
      <c r="SBR132" s="116"/>
      <c r="SBS132" s="116"/>
      <c r="SBT132" s="116"/>
      <c r="SBU132" s="116"/>
      <c r="SBV132" s="116"/>
      <c r="SBW132" s="116"/>
      <c r="SBX132" s="116"/>
      <c r="SBY132" s="116"/>
      <c r="SBZ132" s="116"/>
      <c r="SCA132" s="116"/>
      <c r="SCB132" s="116"/>
      <c r="SCC132" s="116"/>
      <c r="SCD132" s="116"/>
      <c r="SCE132" s="116"/>
      <c r="SCF132" s="116"/>
      <c r="SCG132" s="116"/>
      <c r="SCH132" s="116"/>
      <c r="SCI132" s="116"/>
      <c r="SCJ132" s="116"/>
      <c r="SCK132" s="116"/>
      <c r="SCL132" s="116"/>
      <c r="SCM132" s="116"/>
      <c r="SCN132" s="116"/>
      <c r="SCO132" s="116"/>
      <c r="SCP132" s="116"/>
      <c r="SCQ132" s="116"/>
      <c r="SCR132" s="116"/>
      <c r="SCS132" s="116"/>
      <c r="SCT132" s="116"/>
      <c r="SCU132" s="116"/>
      <c r="SCV132" s="116"/>
      <c r="SCW132" s="116"/>
      <c r="SCX132" s="116"/>
      <c r="SCY132" s="116"/>
      <c r="SCZ132" s="116"/>
      <c r="SDA132" s="116"/>
      <c r="SDB132" s="116"/>
      <c r="SDC132" s="116"/>
      <c r="SDD132" s="116"/>
      <c r="SDE132" s="116"/>
      <c r="SDF132" s="116"/>
      <c r="SDG132" s="116"/>
      <c r="SDH132" s="116"/>
      <c r="SDI132" s="116"/>
      <c r="SDJ132" s="116"/>
      <c r="SDK132" s="116"/>
      <c r="SDL132" s="116"/>
      <c r="SDM132" s="116"/>
      <c r="SDN132" s="116"/>
      <c r="SDO132" s="116"/>
      <c r="SDP132" s="116"/>
      <c r="SDQ132" s="116"/>
      <c r="SDR132" s="116"/>
      <c r="SDS132" s="116"/>
      <c r="SDT132" s="116"/>
      <c r="SDU132" s="116"/>
      <c r="SDV132" s="116"/>
      <c r="SDW132" s="116"/>
      <c r="SDX132" s="116"/>
      <c r="SDY132" s="116"/>
      <c r="SDZ132" s="116"/>
      <c r="SEA132" s="116"/>
      <c r="SEB132" s="116"/>
      <c r="SEC132" s="116"/>
      <c r="SED132" s="116"/>
      <c r="SEE132" s="116"/>
      <c r="SEF132" s="116"/>
      <c r="SEG132" s="116"/>
      <c r="SEH132" s="116"/>
      <c r="SEI132" s="116"/>
      <c r="SEJ132" s="116"/>
      <c r="SEK132" s="116"/>
      <c r="SEL132" s="116"/>
      <c r="SEM132" s="116"/>
      <c r="SEN132" s="116"/>
      <c r="SEO132" s="116"/>
      <c r="SEP132" s="116"/>
      <c r="SEQ132" s="116"/>
      <c r="SER132" s="116"/>
      <c r="SES132" s="116"/>
      <c r="SET132" s="116"/>
      <c r="SEU132" s="116"/>
      <c r="SEV132" s="116"/>
      <c r="SEW132" s="116"/>
      <c r="SEX132" s="116"/>
      <c r="SEY132" s="116"/>
      <c r="SEZ132" s="116"/>
      <c r="SFA132" s="116"/>
      <c r="SFB132" s="116"/>
      <c r="SFC132" s="116"/>
      <c r="SFD132" s="116"/>
      <c r="SFE132" s="116"/>
      <c r="SFF132" s="116"/>
      <c r="SFG132" s="116"/>
      <c r="SFH132" s="116"/>
      <c r="SFI132" s="116"/>
      <c r="SFJ132" s="116"/>
      <c r="SFK132" s="116"/>
      <c r="SFL132" s="116"/>
      <c r="SFM132" s="116"/>
      <c r="SFN132" s="116"/>
      <c r="SFO132" s="116"/>
      <c r="SFP132" s="116"/>
      <c r="SFQ132" s="116"/>
      <c r="SFR132" s="116"/>
      <c r="SFS132" s="116"/>
      <c r="SFT132" s="116"/>
      <c r="SFU132" s="116"/>
      <c r="SFV132" s="116"/>
      <c r="SFW132" s="116"/>
      <c r="SFX132" s="116"/>
      <c r="SFY132" s="116"/>
      <c r="SFZ132" s="116"/>
      <c r="SGA132" s="116"/>
      <c r="SGB132" s="116"/>
      <c r="SGC132" s="116"/>
      <c r="SGD132" s="116"/>
      <c r="SGE132" s="116"/>
      <c r="SGF132" s="116"/>
      <c r="SGG132" s="116"/>
      <c r="SGH132" s="116"/>
      <c r="SGI132" s="116"/>
      <c r="SGJ132" s="116"/>
      <c r="SGK132" s="116"/>
      <c r="SGL132" s="116"/>
      <c r="SGM132" s="116"/>
      <c r="SGN132" s="116"/>
      <c r="SGO132" s="116"/>
      <c r="SGP132" s="116"/>
      <c r="SGQ132" s="116"/>
      <c r="SGR132" s="116"/>
      <c r="SGS132" s="116"/>
      <c r="SGT132" s="116"/>
      <c r="SGU132" s="116"/>
      <c r="SGV132" s="116"/>
      <c r="SGW132" s="116"/>
      <c r="SGX132" s="116"/>
      <c r="SGY132" s="116"/>
      <c r="SGZ132" s="116"/>
      <c r="SHA132" s="116"/>
      <c r="SHB132" s="116"/>
      <c r="SHC132" s="116"/>
      <c r="SHD132" s="116"/>
      <c r="SHE132" s="116"/>
      <c r="SHF132" s="116"/>
      <c r="SHG132" s="116"/>
      <c r="SHH132" s="116"/>
      <c r="SHI132" s="116"/>
      <c r="SHJ132" s="116"/>
      <c r="SHK132" s="116"/>
      <c r="SHL132" s="116"/>
      <c r="SHM132" s="116"/>
      <c r="SHN132" s="116"/>
      <c r="SHO132" s="116"/>
      <c r="SHP132" s="116"/>
      <c r="SHQ132" s="116"/>
      <c r="SHR132" s="116"/>
      <c r="SHS132" s="116"/>
      <c r="SHT132" s="116"/>
      <c r="SHU132" s="116"/>
      <c r="SHV132" s="116"/>
      <c r="SHW132" s="116"/>
      <c r="SHX132" s="116"/>
      <c r="SHY132" s="116"/>
      <c r="SHZ132" s="116"/>
      <c r="SIA132" s="116"/>
      <c r="SIB132" s="116"/>
      <c r="SIC132" s="116"/>
      <c r="SID132" s="116"/>
      <c r="SIE132" s="116"/>
      <c r="SIF132" s="116"/>
      <c r="SIG132" s="116"/>
      <c r="SIH132" s="116"/>
      <c r="SII132" s="116"/>
      <c r="SIJ132" s="116"/>
      <c r="SIK132" s="116"/>
      <c r="SIL132" s="116"/>
      <c r="SIM132" s="116"/>
      <c r="SIN132" s="116"/>
      <c r="SIO132" s="116"/>
      <c r="SIP132" s="116"/>
      <c r="SIQ132" s="116"/>
      <c r="SIR132" s="116"/>
      <c r="SIS132" s="116"/>
      <c r="SIT132" s="116"/>
      <c r="SIU132" s="116"/>
      <c r="SIV132" s="116"/>
      <c r="SIW132" s="116"/>
      <c r="SIX132" s="116"/>
      <c r="SIY132" s="116"/>
      <c r="SIZ132" s="116"/>
      <c r="SJA132" s="116"/>
      <c r="SJB132" s="116"/>
      <c r="SJC132" s="116"/>
      <c r="SJD132" s="116"/>
      <c r="SJE132" s="116"/>
      <c r="SJF132" s="116"/>
      <c r="SJG132" s="116"/>
      <c r="SJH132" s="116"/>
      <c r="SJI132" s="116"/>
      <c r="SJJ132" s="116"/>
      <c r="SJK132" s="116"/>
      <c r="SJL132" s="116"/>
      <c r="SJM132" s="116"/>
      <c r="SJN132" s="116"/>
      <c r="SJO132" s="116"/>
      <c r="SJP132" s="116"/>
      <c r="SJQ132" s="116"/>
      <c r="SJR132" s="116"/>
      <c r="SJS132" s="116"/>
      <c r="SJT132" s="116"/>
      <c r="SJU132" s="116"/>
      <c r="SJV132" s="116"/>
      <c r="SJW132" s="116"/>
      <c r="SJX132" s="116"/>
      <c r="SJY132" s="116"/>
      <c r="SJZ132" s="116"/>
      <c r="SKA132" s="116"/>
      <c r="SKB132" s="116"/>
      <c r="SKC132" s="116"/>
      <c r="SKD132" s="116"/>
      <c r="SKE132" s="116"/>
      <c r="SKF132" s="116"/>
      <c r="SKG132" s="116"/>
      <c r="SKH132" s="116"/>
      <c r="SKI132" s="116"/>
      <c r="SKJ132" s="116"/>
      <c r="SKK132" s="116"/>
      <c r="SKL132" s="116"/>
      <c r="SKM132" s="116"/>
      <c r="SKN132" s="116"/>
      <c r="SKO132" s="116"/>
      <c r="SKP132" s="116"/>
      <c r="SKQ132" s="116"/>
      <c r="SKR132" s="116"/>
      <c r="SKS132" s="116"/>
      <c r="SKT132" s="116"/>
      <c r="SKU132" s="116"/>
      <c r="SKV132" s="116"/>
      <c r="SKW132" s="116"/>
      <c r="SKX132" s="116"/>
      <c r="SKY132" s="116"/>
      <c r="SKZ132" s="116"/>
      <c r="SLA132" s="116"/>
      <c r="SLB132" s="116"/>
      <c r="SLC132" s="116"/>
      <c r="SLD132" s="116"/>
      <c r="SLE132" s="116"/>
      <c r="SLF132" s="116"/>
      <c r="SLG132" s="116"/>
      <c r="SLH132" s="116"/>
      <c r="SLI132" s="116"/>
      <c r="SLJ132" s="116"/>
      <c r="SLK132" s="116"/>
      <c r="SLL132" s="116"/>
      <c r="SLM132" s="116"/>
      <c r="SLN132" s="116"/>
      <c r="SLO132" s="116"/>
      <c r="SLP132" s="116"/>
      <c r="SLQ132" s="116"/>
      <c r="SLR132" s="116"/>
      <c r="SLS132" s="116"/>
      <c r="SLT132" s="116"/>
      <c r="SLU132" s="116"/>
      <c r="SLV132" s="116"/>
      <c r="SLW132" s="116"/>
      <c r="SLX132" s="116"/>
      <c r="SLY132" s="116"/>
      <c r="SLZ132" s="116"/>
      <c r="SMA132" s="116"/>
      <c r="SMB132" s="116"/>
      <c r="SMC132" s="116"/>
      <c r="SMD132" s="116"/>
      <c r="SME132" s="116"/>
      <c r="SMF132" s="116"/>
      <c r="SMG132" s="116"/>
      <c r="SMH132" s="116"/>
      <c r="SMI132" s="116"/>
      <c r="SMJ132" s="116"/>
      <c r="SMK132" s="116"/>
      <c r="SML132" s="116"/>
      <c r="SMM132" s="116"/>
      <c r="SMN132" s="116"/>
      <c r="SMO132" s="116"/>
      <c r="SMP132" s="116"/>
      <c r="SMQ132" s="116"/>
      <c r="SMR132" s="116"/>
      <c r="SMS132" s="116"/>
      <c r="SMT132" s="116"/>
      <c r="SMU132" s="116"/>
      <c r="SMV132" s="116"/>
      <c r="SMW132" s="116"/>
      <c r="SMX132" s="116"/>
      <c r="SMY132" s="116"/>
      <c r="SMZ132" s="116"/>
      <c r="SNA132" s="116"/>
      <c r="SNB132" s="116"/>
      <c r="SNC132" s="116"/>
      <c r="SND132" s="116"/>
      <c r="SNE132" s="116"/>
      <c r="SNF132" s="116"/>
      <c r="SNG132" s="116"/>
      <c r="SNH132" s="116"/>
      <c r="SNI132" s="116"/>
      <c r="SNJ132" s="116"/>
      <c r="SNK132" s="116"/>
      <c r="SNL132" s="116"/>
      <c r="SNM132" s="116"/>
      <c r="SNN132" s="116"/>
      <c r="SNO132" s="116"/>
      <c r="SNP132" s="116"/>
      <c r="SNQ132" s="116"/>
      <c r="SNR132" s="116"/>
      <c r="SNS132" s="116"/>
      <c r="SNT132" s="116"/>
      <c r="SNU132" s="116"/>
      <c r="SNV132" s="116"/>
      <c r="SNW132" s="116"/>
      <c r="SNX132" s="116"/>
      <c r="SNY132" s="116"/>
      <c r="SNZ132" s="116"/>
      <c r="SOA132" s="116"/>
      <c r="SOB132" s="116"/>
      <c r="SOC132" s="116"/>
      <c r="SOD132" s="116"/>
      <c r="SOE132" s="116"/>
      <c r="SOF132" s="116"/>
      <c r="SOG132" s="116"/>
      <c r="SOH132" s="116"/>
      <c r="SOI132" s="116"/>
      <c r="SOJ132" s="116"/>
      <c r="SOK132" s="116"/>
      <c r="SOL132" s="116"/>
      <c r="SOM132" s="116"/>
      <c r="SON132" s="116"/>
      <c r="SOO132" s="116"/>
      <c r="SOP132" s="116"/>
      <c r="SOQ132" s="116"/>
      <c r="SOR132" s="116"/>
      <c r="SOS132" s="116"/>
      <c r="SOT132" s="116"/>
      <c r="SOU132" s="116"/>
      <c r="SOV132" s="116"/>
      <c r="SOW132" s="116"/>
      <c r="SOX132" s="116"/>
      <c r="SOY132" s="116"/>
      <c r="SOZ132" s="116"/>
      <c r="SPA132" s="116"/>
      <c r="SPB132" s="116"/>
      <c r="SPC132" s="116"/>
      <c r="SPD132" s="116"/>
      <c r="SPE132" s="116"/>
      <c r="SPF132" s="116"/>
      <c r="SPG132" s="116"/>
      <c r="SPH132" s="116"/>
      <c r="SPI132" s="116"/>
      <c r="SPJ132" s="116"/>
      <c r="SPK132" s="116"/>
      <c r="SPL132" s="116"/>
      <c r="SPM132" s="116"/>
      <c r="SPN132" s="116"/>
      <c r="SPO132" s="116"/>
      <c r="SPP132" s="116"/>
      <c r="SPQ132" s="116"/>
      <c r="SPR132" s="116"/>
      <c r="SPS132" s="116"/>
      <c r="SPT132" s="116"/>
      <c r="SPU132" s="116"/>
      <c r="SPV132" s="116"/>
      <c r="SPW132" s="116"/>
      <c r="SPX132" s="116"/>
      <c r="SPY132" s="116"/>
      <c r="SPZ132" s="116"/>
      <c r="SQA132" s="116"/>
      <c r="SQB132" s="116"/>
      <c r="SQC132" s="116"/>
      <c r="SQD132" s="116"/>
      <c r="SQE132" s="116"/>
      <c r="SQF132" s="116"/>
      <c r="SQG132" s="116"/>
      <c r="SQH132" s="116"/>
      <c r="SQI132" s="116"/>
      <c r="SQJ132" s="116"/>
      <c r="SQK132" s="116"/>
      <c r="SQL132" s="116"/>
      <c r="SQM132" s="116"/>
      <c r="SQN132" s="116"/>
      <c r="SQO132" s="116"/>
      <c r="SQP132" s="116"/>
      <c r="SQQ132" s="116"/>
      <c r="SQR132" s="116"/>
      <c r="SQS132" s="116"/>
      <c r="SQT132" s="116"/>
      <c r="SQU132" s="116"/>
      <c r="SQV132" s="116"/>
      <c r="SQW132" s="116"/>
      <c r="SQX132" s="116"/>
      <c r="SQY132" s="116"/>
      <c r="SQZ132" s="116"/>
      <c r="SRA132" s="116"/>
      <c r="SRB132" s="116"/>
      <c r="SRC132" s="116"/>
      <c r="SRD132" s="116"/>
      <c r="SRE132" s="116"/>
      <c r="SRF132" s="116"/>
      <c r="SRG132" s="116"/>
      <c r="SRH132" s="116"/>
      <c r="SRI132" s="116"/>
      <c r="SRJ132" s="116"/>
      <c r="SRK132" s="116"/>
      <c r="SRL132" s="116"/>
      <c r="SRM132" s="116"/>
      <c r="SRN132" s="116"/>
      <c r="SRO132" s="116"/>
      <c r="SRP132" s="116"/>
      <c r="SRQ132" s="116"/>
      <c r="SRR132" s="116"/>
      <c r="SRS132" s="116"/>
      <c r="SRT132" s="116"/>
      <c r="SRU132" s="116"/>
      <c r="SRV132" s="116"/>
      <c r="SRW132" s="116"/>
      <c r="SRX132" s="116"/>
      <c r="SRY132" s="116"/>
      <c r="SRZ132" s="116"/>
      <c r="SSA132" s="116"/>
      <c r="SSB132" s="116"/>
      <c r="SSC132" s="116"/>
      <c r="SSD132" s="116"/>
      <c r="SSE132" s="116"/>
      <c r="SSF132" s="116"/>
      <c r="SSG132" s="116"/>
      <c r="SSH132" s="116"/>
      <c r="SSI132" s="116"/>
      <c r="SSJ132" s="116"/>
      <c r="SSK132" s="116"/>
      <c r="SSL132" s="116"/>
      <c r="SSM132" s="116"/>
      <c r="SSN132" s="116"/>
      <c r="SSO132" s="116"/>
      <c r="SSP132" s="116"/>
      <c r="SSQ132" s="116"/>
      <c r="SSR132" s="116"/>
      <c r="SSS132" s="116"/>
      <c r="SST132" s="116"/>
      <c r="SSU132" s="116"/>
      <c r="SSV132" s="116"/>
      <c r="SSW132" s="116"/>
      <c r="SSX132" s="116"/>
      <c r="SSY132" s="116"/>
      <c r="SSZ132" s="116"/>
      <c r="STA132" s="116"/>
      <c r="STB132" s="116"/>
      <c r="STC132" s="116"/>
      <c r="STD132" s="116"/>
      <c r="STE132" s="116"/>
      <c r="STF132" s="116"/>
      <c r="STG132" s="116"/>
      <c r="STH132" s="116"/>
      <c r="STI132" s="116"/>
      <c r="STJ132" s="116"/>
      <c r="STK132" s="116"/>
      <c r="STL132" s="116"/>
      <c r="STM132" s="116"/>
      <c r="STN132" s="116"/>
      <c r="STO132" s="116"/>
      <c r="STP132" s="116"/>
      <c r="STQ132" s="116"/>
      <c r="STR132" s="116"/>
      <c r="STS132" s="116"/>
      <c r="STT132" s="116"/>
      <c r="STU132" s="116"/>
      <c r="STV132" s="116"/>
      <c r="STW132" s="116"/>
      <c r="STX132" s="116"/>
      <c r="STY132" s="116"/>
      <c r="STZ132" s="116"/>
      <c r="SUA132" s="116"/>
      <c r="SUB132" s="116"/>
      <c r="SUC132" s="116"/>
      <c r="SUD132" s="116"/>
      <c r="SUE132" s="116"/>
      <c r="SUF132" s="116"/>
      <c r="SUG132" s="116"/>
      <c r="SUH132" s="116"/>
      <c r="SUI132" s="116"/>
      <c r="SUJ132" s="116"/>
      <c r="SUK132" s="116"/>
      <c r="SUL132" s="116"/>
      <c r="SUM132" s="116"/>
      <c r="SUN132" s="116"/>
      <c r="SUO132" s="116"/>
      <c r="SUP132" s="116"/>
      <c r="SUQ132" s="116"/>
      <c r="SUR132" s="116"/>
      <c r="SUS132" s="116"/>
      <c r="SUT132" s="116"/>
      <c r="SUU132" s="116"/>
      <c r="SUV132" s="116"/>
      <c r="SUW132" s="116"/>
      <c r="SUX132" s="116"/>
      <c r="SUY132" s="116"/>
      <c r="SUZ132" s="116"/>
      <c r="SVA132" s="116"/>
      <c r="SVB132" s="116"/>
      <c r="SVC132" s="116"/>
      <c r="SVD132" s="116"/>
      <c r="SVE132" s="116"/>
      <c r="SVF132" s="116"/>
      <c r="SVG132" s="116"/>
      <c r="SVH132" s="116"/>
      <c r="SVI132" s="116"/>
      <c r="SVJ132" s="116"/>
      <c r="SVK132" s="116"/>
      <c r="SVL132" s="116"/>
      <c r="SVM132" s="116"/>
      <c r="SVN132" s="116"/>
      <c r="SVO132" s="116"/>
      <c r="SVP132" s="116"/>
      <c r="SVQ132" s="116"/>
      <c r="SVR132" s="116"/>
      <c r="SVS132" s="116"/>
      <c r="SVT132" s="116"/>
      <c r="SVU132" s="116"/>
      <c r="SVV132" s="116"/>
      <c r="SVW132" s="116"/>
      <c r="SVX132" s="116"/>
      <c r="SVY132" s="116"/>
      <c r="SVZ132" s="116"/>
      <c r="SWA132" s="116"/>
      <c r="SWB132" s="116"/>
      <c r="SWC132" s="116"/>
      <c r="SWD132" s="116"/>
      <c r="SWE132" s="116"/>
      <c r="SWF132" s="116"/>
      <c r="SWG132" s="116"/>
      <c r="SWH132" s="116"/>
      <c r="SWI132" s="116"/>
      <c r="SWJ132" s="116"/>
      <c r="SWK132" s="116"/>
      <c r="SWL132" s="116"/>
      <c r="SWM132" s="116"/>
      <c r="SWN132" s="116"/>
      <c r="SWO132" s="116"/>
      <c r="SWP132" s="116"/>
      <c r="SWQ132" s="116"/>
      <c r="SWR132" s="116"/>
      <c r="SWS132" s="116"/>
      <c r="SWT132" s="116"/>
      <c r="SWU132" s="116"/>
      <c r="SWV132" s="116"/>
      <c r="SWW132" s="116"/>
      <c r="SWX132" s="116"/>
      <c r="SWY132" s="116"/>
      <c r="SWZ132" s="116"/>
      <c r="SXA132" s="116"/>
      <c r="SXB132" s="116"/>
      <c r="SXC132" s="116"/>
      <c r="SXD132" s="116"/>
      <c r="SXE132" s="116"/>
      <c r="SXF132" s="116"/>
      <c r="SXG132" s="116"/>
      <c r="SXH132" s="116"/>
      <c r="SXI132" s="116"/>
      <c r="SXJ132" s="116"/>
      <c r="SXK132" s="116"/>
      <c r="SXL132" s="116"/>
      <c r="SXM132" s="116"/>
      <c r="SXN132" s="116"/>
      <c r="SXO132" s="116"/>
      <c r="SXP132" s="116"/>
      <c r="SXQ132" s="116"/>
      <c r="SXR132" s="116"/>
      <c r="SXS132" s="116"/>
      <c r="SXT132" s="116"/>
      <c r="SXU132" s="116"/>
      <c r="SXV132" s="116"/>
      <c r="SXW132" s="116"/>
      <c r="SXX132" s="116"/>
      <c r="SXY132" s="116"/>
      <c r="SXZ132" s="116"/>
      <c r="SYA132" s="116"/>
      <c r="SYB132" s="116"/>
      <c r="SYC132" s="116"/>
      <c r="SYD132" s="116"/>
      <c r="SYE132" s="116"/>
      <c r="SYF132" s="116"/>
      <c r="SYG132" s="116"/>
      <c r="SYH132" s="116"/>
      <c r="SYI132" s="116"/>
      <c r="SYJ132" s="116"/>
      <c r="SYK132" s="116"/>
      <c r="SYL132" s="116"/>
      <c r="SYM132" s="116"/>
      <c r="SYN132" s="116"/>
      <c r="SYO132" s="116"/>
      <c r="SYP132" s="116"/>
      <c r="SYQ132" s="116"/>
      <c r="SYR132" s="116"/>
      <c r="SYS132" s="116"/>
      <c r="SYT132" s="116"/>
      <c r="SYU132" s="116"/>
      <c r="SYV132" s="116"/>
      <c r="SYW132" s="116"/>
      <c r="SYX132" s="116"/>
      <c r="SYY132" s="116"/>
      <c r="SYZ132" s="116"/>
      <c r="SZA132" s="116"/>
      <c r="SZB132" s="116"/>
      <c r="SZC132" s="116"/>
      <c r="SZD132" s="116"/>
      <c r="SZE132" s="116"/>
      <c r="SZF132" s="116"/>
      <c r="SZG132" s="116"/>
      <c r="SZH132" s="116"/>
      <c r="SZI132" s="116"/>
      <c r="SZJ132" s="116"/>
      <c r="SZK132" s="116"/>
      <c r="SZL132" s="116"/>
      <c r="SZM132" s="116"/>
      <c r="SZN132" s="116"/>
      <c r="SZO132" s="116"/>
      <c r="SZP132" s="116"/>
      <c r="SZQ132" s="116"/>
      <c r="SZR132" s="116"/>
      <c r="SZS132" s="116"/>
      <c r="SZT132" s="116"/>
      <c r="SZU132" s="116"/>
      <c r="SZV132" s="116"/>
      <c r="SZW132" s="116"/>
      <c r="SZX132" s="116"/>
      <c r="SZY132" s="116"/>
      <c r="SZZ132" s="116"/>
      <c r="TAA132" s="116"/>
      <c r="TAB132" s="116"/>
      <c r="TAC132" s="116"/>
      <c r="TAD132" s="116"/>
      <c r="TAE132" s="116"/>
      <c r="TAF132" s="116"/>
      <c r="TAG132" s="116"/>
      <c r="TAH132" s="116"/>
      <c r="TAI132" s="116"/>
      <c r="TAJ132" s="116"/>
      <c r="TAK132" s="116"/>
      <c r="TAL132" s="116"/>
      <c r="TAM132" s="116"/>
      <c r="TAN132" s="116"/>
      <c r="TAO132" s="116"/>
      <c r="TAP132" s="116"/>
      <c r="TAQ132" s="116"/>
      <c r="TAR132" s="116"/>
      <c r="TAS132" s="116"/>
      <c r="TAT132" s="116"/>
      <c r="TAU132" s="116"/>
      <c r="TAV132" s="116"/>
      <c r="TAW132" s="116"/>
      <c r="TAX132" s="116"/>
      <c r="TAY132" s="116"/>
      <c r="TAZ132" s="116"/>
      <c r="TBA132" s="116"/>
      <c r="TBB132" s="116"/>
      <c r="TBC132" s="116"/>
      <c r="TBD132" s="116"/>
      <c r="TBE132" s="116"/>
      <c r="TBF132" s="116"/>
      <c r="TBG132" s="116"/>
      <c r="TBH132" s="116"/>
      <c r="TBI132" s="116"/>
      <c r="TBJ132" s="116"/>
      <c r="TBK132" s="116"/>
      <c r="TBL132" s="116"/>
      <c r="TBM132" s="116"/>
      <c r="TBN132" s="116"/>
      <c r="TBO132" s="116"/>
      <c r="TBP132" s="116"/>
      <c r="TBQ132" s="116"/>
      <c r="TBR132" s="116"/>
      <c r="TBS132" s="116"/>
      <c r="TBT132" s="116"/>
      <c r="TBU132" s="116"/>
      <c r="TBV132" s="116"/>
      <c r="TBW132" s="116"/>
      <c r="TBX132" s="116"/>
      <c r="TBY132" s="116"/>
      <c r="TBZ132" s="116"/>
      <c r="TCA132" s="116"/>
      <c r="TCB132" s="116"/>
      <c r="TCC132" s="116"/>
      <c r="TCD132" s="116"/>
      <c r="TCE132" s="116"/>
      <c r="TCF132" s="116"/>
      <c r="TCG132" s="116"/>
      <c r="TCH132" s="116"/>
      <c r="TCI132" s="116"/>
      <c r="TCJ132" s="116"/>
      <c r="TCK132" s="116"/>
      <c r="TCL132" s="116"/>
      <c r="TCM132" s="116"/>
      <c r="TCN132" s="116"/>
      <c r="TCO132" s="116"/>
      <c r="TCP132" s="116"/>
      <c r="TCQ132" s="116"/>
      <c r="TCR132" s="116"/>
      <c r="TCS132" s="116"/>
      <c r="TCT132" s="116"/>
      <c r="TCU132" s="116"/>
      <c r="TCV132" s="116"/>
      <c r="TCW132" s="116"/>
      <c r="TCX132" s="116"/>
      <c r="TCY132" s="116"/>
      <c r="TCZ132" s="116"/>
      <c r="TDA132" s="116"/>
      <c r="TDB132" s="116"/>
      <c r="TDC132" s="116"/>
      <c r="TDD132" s="116"/>
      <c r="TDE132" s="116"/>
      <c r="TDF132" s="116"/>
      <c r="TDG132" s="116"/>
      <c r="TDH132" s="116"/>
      <c r="TDI132" s="116"/>
      <c r="TDJ132" s="116"/>
      <c r="TDK132" s="116"/>
      <c r="TDL132" s="116"/>
      <c r="TDM132" s="116"/>
      <c r="TDN132" s="116"/>
      <c r="TDO132" s="116"/>
      <c r="TDP132" s="116"/>
      <c r="TDQ132" s="116"/>
      <c r="TDR132" s="116"/>
      <c r="TDS132" s="116"/>
      <c r="TDT132" s="116"/>
      <c r="TDU132" s="116"/>
      <c r="TDV132" s="116"/>
      <c r="TDW132" s="116"/>
      <c r="TDX132" s="116"/>
      <c r="TDY132" s="116"/>
      <c r="TDZ132" s="116"/>
      <c r="TEA132" s="116"/>
      <c r="TEB132" s="116"/>
      <c r="TEC132" s="116"/>
      <c r="TED132" s="116"/>
      <c r="TEE132" s="116"/>
      <c r="TEF132" s="116"/>
      <c r="TEG132" s="116"/>
      <c r="TEH132" s="116"/>
      <c r="TEI132" s="116"/>
      <c r="TEJ132" s="116"/>
      <c r="TEK132" s="116"/>
      <c r="TEL132" s="116"/>
      <c r="TEM132" s="116"/>
      <c r="TEN132" s="116"/>
      <c r="TEO132" s="116"/>
      <c r="TEP132" s="116"/>
      <c r="TEQ132" s="116"/>
      <c r="TER132" s="116"/>
      <c r="TES132" s="116"/>
      <c r="TET132" s="116"/>
      <c r="TEU132" s="116"/>
      <c r="TEV132" s="116"/>
      <c r="TEW132" s="116"/>
      <c r="TEX132" s="116"/>
      <c r="TEY132" s="116"/>
      <c r="TEZ132" s="116"/>
      <c r="TFA132" s="116"/>
      <c r="TFB132" s="116"/>
      <c r="TFC132" s="116"/>
      <c r="TFD132" s="116"/>
      <c r="TFE132" s="116"/>
      <c r="TFF132" s="116"/>
      <c r="TFG132" s="116"/>
      <c r="TFH132" s="116"/>
      <c r="TFI132" s="116"/>
      <c r="TFJ132" s="116"/>
      <c r="TFK132" s="116"/>
      <c r="TFL132" s="116"/>
      <c r="TFM132" s="116"/>
      <c r="TFN132" s="116"/>
      <c r="TFO132" s="116"/>
      <c r="TFP132" s="116"/>
      <c r="TFQ132" s="116"/>
      <c r="TFR132" s="116"/>
      <c r="TFS132" s="116"/>
      <c r="TFT132" s="116"/>
      <c r="TFU132" s="116"/>
      <c r="TFV132" s="116"/>
      <c r="TFW132" s="116"/>
      <c r="TFX132" s="116"/>
      <c r="TFY132" s="116"/>
      <c r="TFZ132" s="116"/>
      <c r="TGA132" s="116"/>
      <c r="TGB132" s="116"/>
      <c r="TGC132" s="116"/>
      <c r="TGD132" s="116"/>
      <c r="TGE132" s="116"/>
      <c r="TGF132" s="116"/>
      <c r="TGG132" s="116"/>
      <c r="TGH132" s="116"/>
      <c r="TGI132" s="116"/>
      <c r="TGJ132" s="116"/>
      <c r="TGK132" s="116"/>
      <c r="TGL132" s="116"/>
      <c r="TGM132" s="116"/>
      <c r="TGN132" s="116"/>
      <c r="TGO132" s="116"/>
      <c r="TGP132" s="116"/>
      <c r="TGQ132" s="116"/>
      <c r="TGR132" s="116"/>
      <c r="TGS132" s="116"/>
      <c r="TGT132" s="116"/>
      <c r="TGU132" s="116"/>
      <c r="TGV132" s="116"/>
      <c r="TGW132" s="116"/>
      <c r="TGX132" s="116"/>
      <c r="TGY132" s="116"/>
      <c r="TGZ132" s="116"/>
      <c r="THA132" s="116"/>
      <c r="THB132" s="116"/>
      <c r="THC132" s="116"/>
      <c r="THD132" s="116"/>
      <c r="THE132" s="116"/>
      <c r="THF132" s="116"/>
      <c r="THG132" s="116"/>
      <c r="THH132" s="116"/>
      <c r="THI132" s="116"/>
      <c r="THJ132" s="116"/>
      <c r="THK132" s="116"/>
      <c r="THL132" s="116"/>
      <c r="THM132" s="116"/>
      <c r="THN132" s="116"/>
      <c r="THO132" s="116"/>
      <c r="THP132" s="116"/>
      <c r="THQ132" s="116"/>
      <c r="THR132" s="116"/>
      <c r="THS132" s="116"/>
      <c r="THT132" s="116"/>
      <c r="THU132" s="116"/>
      <c r="THV132" s="116"/>
      <c r="THW132" s="116"/>
      <c r="THX132" s="116"/>
      <c r="THY132" s="116"/>
      <c r="THZ132" s="116"/>
      <c r="TIA132" s="116"/>
      <c r="TIB132" s="116"/>
      <c r="TIC132" s="116"/>
      <c r="TID132" s="116"/>
      <c r="TIE132" s="116"/>
      <c r="TIF132" s="116"/>
      <c r="TIG132" s="116"/>
      <c r="TIH132" s="116"/>
      <c r="TII132" s="116"/>
      <c r="TIJ132" s="116"/>
      <c r="TIK132" s="116"/>
      <c r="TIL132" s="116"/>
      <c r="TIM132" s="116"/>
      <c r="TIN132" s="116"/>
      <c r="TIO132" s="116"/>
      <c r="TIP132" s="116"/>
      <c r="TIQ132" s="116"/>
      <c r="TIR132" s="116"/>
      <c r="TIS132" s="116"/>
      <c r="TIT132" s="116"/>
      <c r="TIU132" s="116"/>
      <c r="TIV132" s="116"/>
      <c r="TIW132" s="116"/>
      <c r="TIX132" s="116"/>
      <c r="TIY132" s="116"/>
      <c r="TIZ132" s="116"/>
      <c r="TJA132" s="116"/>
      <c r="TJB132" s="116"/>
      <c r="TJC132" s="116"/>
      <c r="TJD132" s="116"/>
      <c r="TJE132" s="116"/>
      <c r="TJF132" s="116"/>
      <c r="TJG132" s="116"/>
      <c r="TJH132" s="116"/>
      <c r="TJI132" s="116"/>
      <c r="TJJ132" s="116"/>
      <c r="TJK132" s="116"/>
      <c r="TJL132" s="116"/>
      <c r="TJM132" s="116"/>
      <c r="TJN132" s="116"/>
      <c r="TJO132" s="116"/>
      <c r="TJP132" s="116"/>
      <c r="TJQ132" s="116"/>
      <c r="TJR132" s="116"/>
      <c r="TJS132" s="116"/>
      <c r="TJT132" s="116"/>
      <c r="TJU132" s="116"/>
      <c r="TJV132" s="116"/>
      <c r="TJW132" s="116"/>
      <c r="TJX132" s="116"/>
      <c r="TJY132" s="116"/>
      <c r="TJZ132" s="116"/>
      <c r="TKA132" s="116"/>
      <c r="TKB132" s="116"/>
      <c r="TKC132" s="116"/>
      <c r="TKD132" s="116"/>
      <c r="TKE132" s="116"/>
      <c r="TKF132" s="116"/>
      <c r="TKG132" s="116"/>
      <c r="TKH132" s="116"/>
      <c r="TKI132" s="116"/>
      <c r="TKJ132" s="116"/>
      <c r="TKK132" s="116"/>
      <c r="TKL132" s="116"/>
      <c r="TKM132" s="116"/>
      <c r="TKN132" s="116"/>
      <c r="TKO132" s="116"/>
      <c r="TKP132" s="116"/>
      <c r="TKQ132" s="116"/>
      <c r="TKR132" s="116"/>
      <c r="TKS132" s="116"/>
      <c r="TKT132" s="116"/>
      <c r="TKU132" s="116"/>
      <c r="TKV132" s="116"/>
      <c r="TKW132" s="116"/>
      <c r="TKX132" s="116"/>
      <c r="TKY132" s="116"/>
      <c r="TKZ132" s="116"/>
      <c r="TLA132" s="116"/>
      <c r="TLB132" s="116"/>
      <c r="TLC132" s="116"/>
      <c r="TLD132" s="116"/>
      <c r="TLE132" s="116"/>
      <c r="TLF132" s="116"/>
      <c r="TLG132" s="116"/>
      <c r="TLH132" s="116"/>
      <c r="TLI132" s="116"/>
      <c r="TLJ132" s="116"/>
      <c r="TLK132" s="116"/>
      <c r="TLL132" s="116"/>
      <c r="TLM132" s="116"/>
      <c r="TLN132" s="116"/>
      <c r="TLO132" s="116"/>
      <c r="TLP132" s="116"/>
      <c r="TLQ132" s="116"/>
      <c r="TLR132" s="116"/>
      <c r="TLS132" s="116"/>
      <c r="TLT132" s="116"/>
      <c r="TLU132" s="116"/>
      <c r="TLV132" s="116"/>
      <c r="TLW132" s="116"/>
      <c r="TLX132" s="116"/>
      <c r="TLY132" s="116"/>
      <c r="TLZ132" s="116"/>
      <c r="TMA132" s="116"/>
      <c r="TMB132" s="116"/>
      <c r="TMC132" s="116"/>
      <c r="TMD132" s="116"/>
      <c r="TME132" s="116"/>
      <c r="TMF132" s="116"/>
      <c r="TMG132" s="116"/>
      <c r="TMH132" s="116"/>
      <c r="TMI132" s="116"/>
      <c r="TMJ132" s="116"/>
      <c r="TMK132" s="116"/>
      <c r="TML132" s="116"/>
      <c r="TMM132" s="116"/>
      <c r="TMN132" s="116"/>
      <c r="TMO132" s="116"/>
      <c r="TMP132" s="116"/>
      <c r="TMQ132" s="116"/>
      <c r="TMR132" s="116"/>
      <c r="TMS132" s="116"/>
      <c r="TMT132" s="116"/>
      <c r="TMU132" s="116"/>
      <c r="TMV132" s="116"/>
      <c r="TMW132" s="116"/>
      <c r="TMX132" s="116"/>
      <c r="TMY132" s="116"/>
      <c r="TMZ132" s="116"/>
      <c r="TNA132" s="116"/>
      <c r="TNB132" s="116"/>
      <c r="TNC132" s="116"/>
      <c r="TND132" s="116"/>
      <c r="TNE132" s="116"/>
      <c r="TNF132" s="116"/>
      <c r="TNG132" s="116"/>
      <c r="TNH132" s="116"/>
      <c r="TNI132" s="116"/>
      <c r="TNJ132" s="116"/>
      <c r="TNK132" s="116"/>
      <c r="TNL132" s="116"/>
      <c r="TNM132" s="116"/>
      <c r="TNN132" s="116"/>
      <c r="TNO132" s="116"/>
      <c r="TNP132" s="116"/>
      <c r="TNQ132" s="116"/>
      <c r="TNR132" s="116"/>
      <c r="TNS132" s="116"/>
      <c r="TNT132" s="116"/>
      <c r="TNU132" s="116"/>
      <c r="TNV132" s="116"/>
      <c r="TNW132" s="116"/>
      <c r="TNX132" s="116"/>
      <c r="TNY132" s="116"/>
      <c r="TNZ132" s="116"/>
      <c r="TOA132" s="116"/>
      <c r="TOB132" s="116"/>
      <c r="TOC132" s="116"/>
      <c r="TOD132" s="116"/>
      <c r="TOE132" s="116"/>
      <c r="TOF132" s="116"/>
      <c r="TOG132" s="116"/>
      <c r="TOH132" s="116"/>
      <c r="TOI132" s="116"/>
      <c r="TOJ132" s="116"/>
      <c r="TOK132" s="116"/>
      <c r="TOL132" s="116"/>
      <c r="TOM132" s="116"/>
      <c r="TON132" s="116"/>
      <c r="TOO132" s="116"/>
      <c r="TOP132" s="116"/>
      <c r="TOQ132" s="116"/>
      <c r="TOR132" s="116"/>
      <c r="TOS132" s="116"/>
      <c r="TOT132" s="116"/>
      <c r="TOU132" s="116"/>
      <c r="TOV132" s="116"/>
      <c r="TOW132" s="116"/>
      <c r="TOX132" s="116"/>
      <c r="TOY132" s="116"/>
      <c r="TOZ132" s="116"/>
      <c r="TPA132" s="116"/>
      <c r="TPB132" s="116"/>
      <c r="TPC132" s="116"/>
      <c r="TPD132" s="116"/>
      <c r="TPE132" s="116"/>
      <c r="TPF132" s="116"/>
      <c r="TPG132" s="116"/>
      <c r="TPH132" s="116"/>
      <c r="TPI132" s="116"/>
      <c r="TPJ132" s="116"/>
      <c r="TPK132" s="116"/>
      <c r="TPL132" s="116"/>
      <c r="TPM132" s="116"/>
      <c r="TPN132" s="116"/>
      <c r="TPO132" s="116"/>
      <c r="TPP132" s="116"/>
      <c r="TPQ132" s="116"/>
      <c r="TPR132" s="116"/>
      <c r="TPS132" s="116"/>
      <c r="TPT132" s="116"/>
      <c r="TPU132" s="116"/>
      <c r="TPV132" s="116"/>
      <c r="TPW132" s="116"/>
      <c r="TPX132" s="116"/>
      <c r="TPY132" s="116"/>
      <c r="TPZ132" s="116"/>
      <c r="TQA132" s="116"/>
      <c r="TQB132" s="116"/>
      <c r="TQC132" s="116"/>
      <c r="TQD132" s="116"/>
      <c r="TQE132" s="116"/>
      <c r="TQF132" s="116"/>
      <c r="TQG132" s="116"/>
      <c r="TQH132" s="116"/>
      <c r="TQI132" s="116"/>
      <c r="TQJ132" s="116"/>
      <c r="TQK132" s="116"/>
      <c r="TQL132" s="116"/>
      <c r="TQM132" s="116"/>
      <c r="TQN132" s="116"/>
      <c r="TQO132" s="116"/>
      <c r="TQP132" s="116"/>
      <c r="TQQ132" s="116"/>
      <c r="TQR132" s="116"/>
      <c r="TQS132" s="116"/>
      <c r="TQT132" s="116"/>
      <c r="TQU132" s="116"/>
      <c r="TQV132" s="116"/>
      <c r="TQW132" s="116"/>
      <c r="TQX132" s="116"/>
      <c r="TQY132" s="116"/>
      <c r="TQZ132" s="116"/>
      <c r="TRA132" s="116"/>
      <c r="TRB132" s="116"/>
      <c r="TRC132" s="116"/>
      <c r="TRD132" s="116"/>
      <c r="TRE132" s="116"/>
      <c r="TRF132" s="116"/>
      <c r="TRG132" s="116"/>
      <c r="TRH132" s="116"/>
      <c r="TRI132" s="116"/>
      <c r="TRJ132" s="116"/>
      <c r="TRK132" s="116"/>
      <c r="TRL132" s="116"/>
      <c r="TRM132" s="116"/>
      <c r="TRN132" s="116"/>
      <c r="TRO132" s="116"/>
      <c r="TRP132" s="116"/>
      <c r="TRQ132" s="116"/>
      <c r="TRR132" s="116"/>
      <c r="TRS132" s="116"/>
      <c r="TRT132" s="116"/>
      <c r="TRU132" s="116"/>
      <c r="TRV132" s="116"/>
      <c r="TRW132" s="116"/>
      <c r="TRX132" s="116"/>
      <c r="TRY132" s="116"/>
      <c r="TRZ132" s="116"/>
      <c r="TSA132" s="116"/>
      <c r="TSB132" s="116"/>
      <c r="TSC132" s="116"/>
      <c r="TSD132" s="116"/>
      <c r="TSE132" s="116"/>
      <c r="TSF132" s="116"/>
      <c r="TSG132" s="116"/>
      <c r="TSH132" s="116"/>
      <c r="TSI132" s="116"/>
      <c r="TSJ132" s="116"/>
      <c r="TSK132" s="116"/>
      <c r="TSL132" s="116"/>
      <c r="TSM132" s="116"/>
      <c r="TSN132" s="116"/>
      <c r="TSO132" s="116"/>
      <c r="TSP132" s="116"/>
      <c r="TSQ132" s="116"/>
      <c r="TSR132" s="116"/>
      <c r="TSS132" s="116"/>
      <c r="TST132" s="116"/>
      <c r="TSU132" s="116"/>
      <c r="TSV132" s="116"/>
      <c r="TSW132" s="116"/>
      <c r="TSX132" s="116"/>
      <c r="TSY132" s="116"/>
      <c r="TSZ132" s="116"/>
      <c r="TTA132" s="116"/>
      <c r="TTB132" s="116"/>
      <c r="TTC132" s="116"/>
      <c r="TTD132" s="116"/>
      <c r="TTE132" s="116"/>
      <c r="TTF132" s="116"/>
      <c r="TTG132" s="116"/>
      <c r="TTH132" s="116"/>
      <c r="TTI132" s="116"/>
      <c r="TTJ132" s="116"/>
      <c r="TTK132" s="116"/>
      <c r="TTL132" s="116"/>
      <c r="TTM132" s="116"/>
      <c r="TTN132" s="116"/>
      <c r="TTO132" s="116"/>
      <c r="TTP132" s="116"/>
      <c r="TTQ132" s="116"/>
      <c r="TTR132" s="116"/>
      <c r="TTS132" s="116"/>
      <c r="TTT132" s="116"/>
      <c r="TTU132" s="116"/>
      <c r="TTV132" s="116"/>
      <c r="TTW132" s="116"/>
      <c r="TTX132" s="116"/>
      <c r="TTY132" s="116"/>
      <c r="TTZ132" s="116"/>
      <c r="TUA132" s="116"/>
      <c r="TUB132" s="116"/>
      <c r="TUC132" s="116"/>
      <c r="TUD132" s="116"/>
      <c r="TUE132" s="116"/>
      <c r="TUF132" s="116"/>
      <c r="TUG132" s="116"/>
      <c r="TUH132" s="116"/>
      <c r="TUI132" s="116"/>
      <c r="TUJ132" s="116"/>
      <c r="TUK132" s="116"/>
      <c r="TUL132" s="116"/>
      <c r="TUM132" s="116"/>
      <c r="TUN132" s="116"/>
      <c r="TUO132" s="116"/>
      <c r="TUP132" s="116"/>
      <c r="TUQ132" s="116"/>
      <c r="TUR132" s="116"/>
      <c r="TUS132" s="116"/>
      <c r="TUT132" s="116"/>
      <c r="TUU132" s="116"/>
      <c r="TUV132" s="116"/>
      <c r="TUW132" s="116"/>
      <c r="TUX132" s="116"/>
      <c r="TUY132" s="116"/>
      <c r="TUZ132" s="116"/>
      <c r="TVA132" s="116"/>
      <c r="TVB132" s="116"/>
      <c r="TVC132" s="116"/>
      <c r="TVD132" s="116"/>
      <c r="TVE132" s="116"/>
      <c r="TVF132" s="116"/>
      <c r="TVG132" s="116"/>
      <c r="TVH132" s="116"/>
      <c r="TVI132" s="116"/>
      <c r="TVJ132" s="116"/>
      <c r="TVK132" s="116"/>
      <c r="TVL132" s="116"/>
      <c r="TVM132" s="116"/>
      <c r="TVN132" s="116"/>
      <c r="TVO132" s="116"/>
      <c r="TVP132" s="116"/>
      <c r="TVQ132" s="116"/>
      <c r="TVR132" s="116"/>
      <c r="TVS132" s="116"/>
      <c r="TVT132" s="116"/>
      <c r="TVU132" s="116"/>
      <c r="TVV132" s="116"/>
      <c r="TVW132" s="116"/>
      <c r="TVX132" s="116"/>
      <c r="TVY132" s="116"/>
      <c r="TVZ132" s="116"/>
      <c r="TWA132" s="116"/>
      <c r="TWB132" s="116"/>
      <c r="TWC132" s="116"/>
      <c r="TWD132" s="116"/>
      <c r="TWE132" s="116"/>
      <c r="TWF132" s="116"/>
      <c r="TWG132" s="116"/>
      <c r="TWH132" s="116"/>
      <c r="TWI132" s="116"/>
      <c r="TWJ132" s="116"/>
      <c r="TWK132" s="116"/>
      <c r="TWL132" s="116"/>
      <c r="TWM132" s="116"/>
      <c r="TWN132" s="116"/>
      <c r="TWO132" s="116"/>
      <c r="TWP132" s="116"/>
      <c r="TWQ132" s="116"/>
      <c r="TWR132" s="116"/>
      <c r="TWS132" s="116"/>
      <c r="TWT132" s="116"/>
      <c r="TWU132" s="116"/>
      <c r="TWV132" s="116"/>
      <c r="TWW132" s="116"/>
      <c r="TWX132" s="116"/>
      <c r="TWY132" s="116"/>
      <c r="TWZ132" s="116"/>
      <c r="TXA132" s="116"/>
      <c r="TXB132" s="116"/>
      <c r="TXC132" s="116"/>
      <c r="TXD132" s="116"/>
      <c r="TXE132" s="116"/>
      <c r="TXF132" s="116"/>
      <c r="TXG132" s="116"/>
      <c r="TXH132" s="116"/>
      <c r="TXI132" s="116"/>
      <c r="TXJ132" s="116"/>
      <c r="TXK132" s="116"/>
      <c r="TXL132" s="116"/>
      <c r="TXM132" s="116"/>
      <c r="TXN132" s="116"/>
      <c r="TXO132" s="116"/>
      <c r="TXP132" s="116"/>
      <c r="TXQ132" s="116"/>
      <c r="TXR132" s="116"/>
      <c r="TXS132" s="116"/>
      <c r="TXT132" s="116"/>
      <c r="TXU132" s="116"/>
      <c r="TXV132" s="116"/>
      <c r="TXW132" s="116"/>
      <c r="TXX132" s="116"/>
      <c r="TXY132" s="116"/>
      <c r="TXZ132" s="116"/>
      <c r="TYA132" s="116"/>
      <c r="TYB132" s="116"/>
      <c r="TYC132" s="116"/>
      <c r="TYD132" s="116"/>
      <c r="TYE132" s="116"/>
      <c r="TYF132" s="116"/>
      <c r="TYG132" s="116"/>
      <c r="TYH132" s="116"/>
      <c r="TYI132" s="116"/>
      <c r="TYJ132" s="116"/>
      <c r="TYK132" s="116"/>
      <c r="TYL132" s="116"/>
      <c r="TYM132" s="116"/>
      <c r="TYN132" s="116"/>
      <c r="TYO132" s="116"/>
      <c r="TYP132" s="116"/>
      <c r="TYQ132" s="116"/>
      <c r="TYR132" s="116"/>
      <c r="TYS132" s="116"/>
      <c r="TYT132" s="116"/>
      <c r="TYU132" s="116"/>
      <c r="TYV132" s="116"/>
      <c r="TYW132" s="116"/>
      <c r="TYX132" s="116"/>
      <c r="TYY132" s="116"/>
      <c r="TYZ132" s="116"/>
      <c r="TZA132" s="116"/>
      <c r="TZB132" s="116"/>
      <c r="TZC132" s="116"/>
      <c r="TZD132" s="116"/>
      <c r="TZE132" s="116"/>
      <c r="TZF132" s="116"/>
      <c r="TZG132" s="116"/>
      <c r="TZH132" s="116"/>
      <c r="TZI132" s="116"/>
      <c r="TZJ132" s="116"/>
      <c r="TZK132" s="116"/>
      <c r="TZL132" s="116"/>
      <c r="TZM132" s="116"/>
      <c r="TZN132" s="116"/>
      <c r="TZO132" s="116"/>
      <c r="TZP132" s="116"/>
      <c r="TZQ132" s="116"/>
      <c r="TZR132" s="116"/>
      <c r="TZS132" s="116"/>
      <c r="TZT132" s="116"/>
      <c r="TZU132" s="116"/>
      <c r="TZV132" s="116"/>
      <c r="TZW132" s="116"/>
      <c r="TZX132" s="116"/>
      <c r="TZY132" s="116"/>
      <c r="TZZ132" s="116"/>
      <c r="UAA132" s="116"/>
      <c r="UAB132" s="116"/>
      <c r="UAC132" s="116"/>
      <c r="UAD132" s="116"/>
      <c r="UAE132" s="116"/>
      <c r="UAF132" s="116"/>
      <c r="UAG132" s="116"/>
      <c r="UAH132" s="116"/>
      <c r="UAI132" s="116"/>
      <c r="UAJ132" s="116"/>
      <c r="UAK132" s="116"/>
      <c r="UAL132" s="116"/>
      <c r="UAM132" s="116"/>
      <c r="UAN132" s="116"/>
      <c r="UAO132" s="116"/>
      <c r="UAP132" s="116"/>
      <c r="UAQ132" s="116"/>
      <c r="UAR132" s="116"/>
      <c r="UAS132" s="116"/>
      <c r="UAT132" s="116"/>
      <c r="UAU132" s="116"/>
      <c r="UAV132" s="116"/>
      <c r="UAW132" s="116"/>
      <c r="UAX132" s="116"/>
      <c r="UAY132" s="116"/>
      <c r="UAZ132" s="116"/>
      <c r="UBA132" s="116"/>
      <c r="UBB132" s="116"/>
      <c r="UBC132" s="116"/>
      <c r="UBD132" s="116"/>
      <c r="UBE132" s="116"/>
      <c r="UBF132" s="116"/>
      <c r="UBG132" s="116"/>
      <c r="UBH132" s="116"/>
      <c r="UBI132" s="116"/>
      <c r="UBJ132" s="116"/>
      <c r="UBK132" s="116"/>
      <c r="UBL132" s="116"/>
      <c r="UBM132" s="116"/>
      <c r="UBN132" s="116"/>
      <c r="UBO132" s="116"/>
      <c r="UBP132" s="116"/>
      <c r="UBQ132" s="116"/>
      <c r="UBR132" s="116"/>
      <c r="UBS132" s="116"/>
      <c r="UBT132" s="116"/>
      <c r="UBU132" s="116"/>
      <c r="UBV132" s="116"/>
      <c r="UBW132" s="116"/>
      <c r="UBX132" s="116"/>
      <c r="UBY132" s="116"/>
      <c r="UBZ132" s="116"/>
      <c r="UCA132" s="116"/>
      <c r="UCB132" s="116"/>
      <c r="UCC132" s="116"/>
      <c r="UCD132" s="116"/>
      <c r="UCE132" s="116"/>
      <c r="UCF132" s="116"/>
      <c r="UCG132" s="116"/>
      <c r="UCH132" s="116"/>
      <c r="UCI132" s="116"/>
      <c r="UCJ132" s="116"/>
      <c r="UCK132" s="116"/>
      <c r="UCL132" s="116"/>
      <c r="UCM132" s="116"/>
      <c r="UCN132" s="116"/>
      <c r="UCO132" s="116"/>
      <c r="UCP132" s="116"/>
      <c r="UCQ132" s="116"/>
      <c r="UCR132" s="116"/>
      <c r="UCS132" s="116"/>
      <c r="UCT132" s="116"/>
      <c r="UCU132" s="116"/>
      <c r="UCV132" s="116"/>
      <c r="UCW132" s="116"/>
      <c r="UCX132" s="116"/>
      <c r="UCY132" s="116"/>
      <c r="UCZ132" s="116"/>
      <c r="UDA132" s="116"/>
      <c r="UDB132" s="116"/>
      <c r="UDC132" s="116"/>
      <c r="UDD132" s="116"/>
      <c r="UDE132" s="116"/>
      <c r="UDF132" s="116"/>
      <c r="UDG132" s="116"/>
      <c r="UDH132" s="116"/>
      <c r="UDI132" s="116"/>
      <c r="UDJ132" s="116"/>
      <c r="UDK132" s="116"/>
      <c r="UDL132" s="116"/>
      <c r="UDM132" s="116"/>
      <c r="UDN132" s="116"/>
      <c r="UDO132" s="116"/>
      <c r="UDP132" s="116"/>
      <c r="UDQ132" s="116"/>
      <c r="UDR132" s="116"/>
      <c r="UDS132" s="116"/>
      <c r="UDT132" s="116"/>
      <c r="UDU132" s="116"/>
      <c r="UDV132" s="116"/>
      <c r="UDW132" s="116"/>
      <c r="UDX132" s="116"/>
      <c r="UDY132" s="116"/>
      <c r="UDZ132" s="116"/>
      <c r="UEA132" s="116"/>
      <c r="UEB132" s="116"/>
      <c r="UEC132" s="116"/>
      <c r="UED132" s="116"/>
      <c r="UEE132" s="116"/>
      <c r="UEF132" s="116"/>
      <c r="UEG132" s="116"/>
      <c r="UEH132" s="116"/>
      <c r="UEI132" s="116"/>
      <c r="UEJ132" s="116"/>
      <c r="UEK132" s="116"/>
      <c r="UEL132" s="116"/>
      <c r="UEM132" s="116"/>
      <c r="UEN132" s="116"/>
      <c r="UEO132" s="116"/>
      <c r="UEP132" s="116"/>
      <c r="UEQ132" s="116"/>
      <c r="UER132" s="116"/>
      <c r="UES132" s="116"/>
      <c r="UET132" s="116"/>
      <c r="UEU132" s="116"/>
      <c r="UEV132" s="116"/>
      <c r="UEW132" s="116"/>
      <c r="UEX132" s="116"/>
      <c r="UEY132" s="116"/>
      <c r="UEZ132" s="116"/>
      <c r="UFA132" s="116"/>
      <c r="UFB132" s="116"/>
      <c r="UFC132" s="116"/>
      <c r="UFD132" s="116"/>
      <c r="UFE132" s="116"/>
      <c r="UFF132" s="116"/>
      <c r="UFG132" s="116"/>
      <c r="UFH132" s="116"/>
      <c r="UFI132" s="116"/>
      <c r="UFJ132" s="116"/>
      <c r="UFK132" s="116"/>
      <c r="UFL132" s="116"/>
      <c r="UFM132" s="116"/>
      <c r="UFN132" s="116"/>
      <c r="UFO132" s="116"/>
      <c r="UFP132" s="116"/>
      <c r="UFQ132" s="116"/>
      <c r="UFR132" s="116"/>
      <c r="UFS132" s="116"/>
      <c r="UFT132" s="116"/>
      <c r="UFU132" s="116"/>
      <c r="UFV132" s="116"/>
      <c r="UFW132" s="116"/>
      <c r="UFX132" s="116"/>
      <c r="UFY132" s="116"/>
      <c r="UFZ132" s="116"/>
      <c r="UGA132" s="116"/>
      <c r="UGB132" s="116"/>
      <c r="UGC132" s="116"/>
      <c r="UGD132" s="116"/>
      <c r="UGE132" s="116"/>
      <c r="UGF132" s="116"/>
      <c r="UGG132" s="116"/>
      <c r="UGH132" s="116"/>
      <c r="UGI132" s="116"/>
      <c r="UGJ132" s="116"/>
      <c r="UGK132" s="116"/>
      <c r="UGL132" s="116"/>
      <c r="UGM132" s="116"/>
      <c r="UGN132" s="116"/>
      <c r="UGO132" s="116"/>
      <c r="UGP132" s="116"/>
      <c r="UGQ132" s="116"/>
      <c r="UGR132" s="116"/>
      <c r="UGS132" s="116"/>
      <c r="UGT132" s="116"/>
      <c r="UGU132" s="116"/>
      <c r="UGV132" s="116"/>
      <c r="UGW132" s="116"/>
      <c r="UGX132" s="116"/>
      <c r="UGY132" s="116"/>
      <c r="UGZ132" s="116"/>
      <c r="UHA132" s="116"/>
      <c r="UHB132" s="116"/>
      <c r="UHC132" s="116"/>
      <c r="UHD132" s="116"/>
      <c r="UHE132" s="116"/>
      <c r="UHF132" s="116"/>
      <c r="UHG132" s="116"/>
      <c r="UHH132" s="116"/>
      <c r="UHI132" s="116"/>
      <c r="UHJ132" s="116"/>
      <c r="UHK132" s="116"/>
      <c r="UHL132" s="116"/>
      <c r="UHM132" s="116"/>
      <c r="UHN132" s="116"/>
      <c r="UHO132" s="116"/>
      <c r="UHP132" s="116"/>
      <c r="UHQ132" s="116"/>
      <c r="UHR132" s="116"/>
      <c r="UHS132" s="116"/>
      <c r="UHT132" s="116"/>
      <c r="UHU132" s="116"/>
      <c r="UHV132" s="116"/>
      <c r="UHW132" s="116"/>
      <c r="UHX132" s="116"/>
      <c r="UHY132" s="116"/>
      <c r="UHZ132" s="116"/>
      <c r="UIA132" s="116"/>
      <c r="UIB132" s="116"/>
      <c r="UIC132" s="116"/>
      <c r="UID132" s="116"/>
      <c r="UIE132" s="116"/>
      <c r="UIF132" s="116"/>
      <c r="UIG132" s="116"/>
      <c r="UIH132" s="116"/>
      <c r="UII132" s="116"/>
      <c r="UIJ132" s="116"/>
      <c r="UIK132" s="116"/>
      <c r="UIL132" s="116"/>
      <c r="UIM132" s="116"/>
      <c r="UIN132" s="116"/>
      <c r="UIO132" s="116"/>
      <c r="UIP132" s="116"/>
      <c r="UIQ132" s="116"/>
      <c r="UIR132" s="116"/>
      <c r="UIS132" s="116"/>
      <c r="UIT132" s="116"/>
      <c r="UIU132" s="116"/>
      <c r="UIV132" s="116"/>
      <c r="UIW132" s="116"/>
      <c r="UIX132" s="116"/>
      <c r="UIY132" s="116"/>
      <c r="UIZ132" s="116"/>
      <c r="UJA132" s="116"/>
      <c r="UJB132" s="116"/>
      <c r="UJC132" s="116"/>
      <c r="UJD132" s="116"/>
      <c r="UJE132" s="116"/>
      <c r="UJF132" s="116"/>
      <c r="UJG132" s="116"/>
      <c r="UJH132" s="116"/>
      <c r="UJI132" s="116"/>
      <c r="UJJ132" s="116"/>
      <c r="UJK132" s="116"/>
      <c r="UJL132" s="116"/>
      <c r="UJM132" s="116"/>
      <c r="UJN132" s="116"/>
      <c r="UJO132" s="116"/>
      <c r="UJP132" s="116"/>
      <c r="UJQ132" s="116"/>
      <c r="UJR132" s="116"/>
      <c r="UJS132" s="116"/>
      <c r="UJT132" s="116"/>
      <c r="UJU132" s="116"/>
      <c r="UJV132" s="116"/>
      <c r="UJW132" s="116"/>
      <c r="UJX132" s="116"/>
      <c r="UJY132" s="116"/>
      <c r="UJZ132" s="116"/>
      <c r="UKA132" s="116"/>
      <c r="UKB132" s="116"/>
      <c r="UKC132" s="116"/>
      <c r="UKD132" s="116"/>
      <c r="UKE132" s="116"/>
      <c r="UKF132" s="116"/>
      <c r="UKG132" s="116"/>
      <c r="UKH132" s="116"/>
      <c r="UKI132" s="116"/>
      <c r="UKJ132" s="116"/>
      <c r="UKK132" s="116"/>
      <c r="UKL132" s="116"/>
      <c r="UKM132" s="116"/>
      <c r="UKN132" s="116"/>
      <c r="UKO132" s="116"/>
      <c r="UKP132" s="116"/>
      <c r="UKQ132" s="116"/>
      <c r="UKR132" s="116"/>
      <c r="UKS132" s="116"/>
      <c r="UKT132" s="116"/>
      <c r="UKU132" s="116"/>
      <c r="UKV132" s="116"/>
      <c r="UKW132" s="116"/>
      <c r="UKX132" s="116"/>
      <c r="UKY132" s="116"/>
      <c r="UKZ132" s="116"/>
      <c r="ULA132" s="116"/>
      <c r="ULB132" s="116"/>
      <c r="ULC132" s="116"/>
      <c r="ULD132" s="116"/>
      <c r="ULE132" s="116"/>
      <c r="ULF132" s="116"/>
      <c r="ULG132" s="116"/>
      <c r="ULH132" s="116"/>
      <c r="ULI132" s="116"/>
      <c r="ULJ132" s="116"/>
      <c r="ULK132" s="116"/>
      <c r="ULL132" s="116"/>
      <c r="ULM132" s="116"/>
      <c r="ULN132" s="116"/>
      <c r="ULO132" s="116"/>
      <c r="ULP132" s="116"/>
      <c r="ULQ132" s="116"/>
      <c r="ULR132" s="116"/>
      <c r="ULS132" s="116"/>
      <c r="ULT132" s="116"/>
      <c r="ULU132" s="116"/>
      <c r="ULV132" s="116"/>
      <c r="ULW132" s="116"/>
      <c r="ULX132" s="116"/>
      <c r="ULY132" s="116"/>
      <c r="ULZ132" s="116"/>
      <c r="UMA132" s="116"/>
      <c r="UMB132" s="116"/>
      <c r="UMC132" s="116"/>
      <c r="UMD132" s="116"/>
      <c r="UME132" s="116"/>
      <c r="UMF132" s="116"/>
      <c r="UMG132" s="116"/>
      <c r="UMH132" s="116"/>
      <c r="UMI132" s="116"/>
      <c r="UMJ132" s="116"/>
      <c r="UMK132" s="116"/>
      <c r="UML132" s="116"/>
      <c r="UMM132" s="116"/>
      <c r="UMN132" s="116"/>
      <c r="UMO132" s="116"/>
      <c r="UMP132" s="116"/>
      <c r="UMQ132" s="116"/>
      <c r="UMR132" s="116"/>
      <c r="UMS132" s="116"/>
      <c r="UMT132" s="116"/>
      <c r="UMU132" s="116"/>
      <c r="UMV132" s="116"/>
      <c r="UMW132" s="116"/>
      <c r="UMX132" s="116"/>
      <c r="UMY132" s="116"/>
      <c r="UMZ132" s="116"/>
      <c r="UNA132" s="116"/>
      <c r="UNB132" s="116"/>
      <c r="UNC132" s="116"/>
      <c r="UND132" s="116"/>
      <c r="UNE132" s="116"/>
      <c r="UNF132" s="116"/>
      <c r="UNG132" s="116"/>
      <c r="UNH132" s="116"/>
      <c r="UNI132" s="116"/>
      <c r="UNJ132" s="116"/>
      <c r="UNK132" s="116"/>
      <c r="UNL132" s="116"/>
      <c r="UNM132" s="116"/>
      <c r="UNN132" s="116"/>
      <c r="UNO132" s="116"/>
      <c r="UNP132" s="116"/>
      <c r="UNQ132" s="116"/>
      <c r="UNR132" s="116"/>
      <c r="UNS132" s="116"/>
      <c r="UNT132" s="116"/>
      <c r="UNU132" s="116"/>
      <c r="UNV132" s="116"/>
      <c r="UNW132" s="116"/>
      <c r="UNX132" s="116"/>
      <c r="UNY132" s="116"/>
      <c r="UNZ132" s="116"/>
      <c r="UOA132" s="116"/>
      <c r="UOB132" s="116"/>
      <c r="UOC132" s="116"/>
      <c r="UOD132" s="116"/>
      <c r="UOE132" s="116"/>
      <c r="UOF132" s="116"/>
      <c r="UOG132" s="116"/>
      <c r="UOH132" s="116"/>
      <c r="UOI132" s="116"/>
      <c r="UOJ132" s="116"/>
      <c r="UOK132" s="116"/>
      <c r="UOL132" s="116"/>
      <c r="UOM132" s="116"/>
      <c r="UON132" s="116"/>
      <c r="UOO132" s="116"/>
      <c r="UOP132" s="116"/>
      <c r="UOQ132" s="116"/>
      <c r="UOR132" s="116"/>
      <c r="UOS132" s="116"/>
      <c r="UOT132" s="116"/>
      <c r="UOU132" s="116"/>
      <c r="UOV132" s="116"/>
      <c r="UOW132" s="116"/>
      <c r="UOX132" s="116"/>
      <c r="UOY132" s="116"/>
      <c r="UOZ132" s="116"/>
      <c r="UPA132" s="116"/>
      <c r="UPB132" s="116"/>
      <c r="UPC132" s="116"/>
      <c r="UPD132" s="116"/>
      <c r="UPE132" s="116"/>
      <c r="UPF132" s="116"/>
      <c r="UPG132" s="116"/>
      <c r="UPH132" s="116"/>
      <c r="UPI132" s="116"/>
      <c r="UPJ132" s="116"/>
      <c r="UPK132" s="116"/>
      <c r="UPL132" s="116"/>
      <c r="UPM132" s="116"/>
      <c r="UPN132" s="116"/>
      <c r="UPO132" s="116"/>
      <c r="UPP132" s="116"/>
      <c r="UPQ132" s="116"/>
      <c r="UPR132" s="116"/>
      <c r="UPS132" s="116"/>
      <c r="UPT132" s="116"/>
      <c r="UPU132" s="116"/>
      <c r="UPV132" s="116"/>
      <c r="UPW132" s="116"/>
      <c r="UPX132" s="116"/>
      <c r="UPY132" s="116"/>
      <c r="UPZ132" s="116"/>
      <c r="UQA132" s="116"/>
      <c r="UQB132" s="116"/>
      <c r="UQC132" s="116"/>
      <c r="UQD132" s="116"/>
      <c r="UQE132" s="116"/>
      <c r="UQF132" s="116"/>
      <c r="UQG132" s="116"/>
      <c r="UQH132" s="116"/>
      <c r="UQI132" s="116"/>
      <c r="UQJ132" s="116"/>
      <c r="UQK132" s="116"/>
      <c r="UQL132" s="116"/>
      <c r="UQM132" s="116"/>
      <c r="UQN132" s="116"/>
      <c r="UQO132" s="116"/>
      <c r="UQP132" s="116"/>
      <c r="UQQ132" s="116"/>
      <c r="UQR132" s="116"/>
      <c r="UQS132" s="116"/>
      <c r="UQT132" s="116"/>
      <c r="UQU132" s="116"/>
      <c r="UQV132" s="116"/>
      <c r="UQW132" s="116"/>
      <c r="UQX132" s="116"/>
      <c r="UQY132" s="116"/>
      <c r="UQZ132" s="116"/>
      <c r="URA132" s="116"/>
      <c r="URB132" s="116"/>
      <c r="URC132" s="116"/>
      <c r="URD132" s="116"/>
      <c r="URE132" s="116"/>
      <c r="URF132" s="116"/>
      <c r="URG132" s="116"/>
      <c r="URH132" s="116"/>
      <c r="URI132" s="116"/>
      <c r="URJ132" s="116"/>
      <c r="URK132" s="116"/>
      <c r="URL132" s="116"/>
      <c r="URM132" s="116"/>
      <c r="URN132" s="116"/>
      <c r="URO132" s="116"/>
      <c r="URP132" s="116"/>
      <c r="URQ132" s="116"/>
      <c r="URR132" s="116"/>
      <c r="URS132" s="116"/>
      <c r="URT132" s="116"/>
      <c r="URU132" s="116"/>
      <c r="URV132" s="116"/>
      <c r="URW132" s="116"/>
      <c r="URX132" s="116"/>
      <c r="URY132" s="116"/>
      <c r="URZ132" s="116"/>
      <c r="USA132" s="116"/>
      <c r="USB132" s="116"/>
      <c r="USC132" s="116"/>
      <c r="USD132" s="116"/>
      <c r="USE132" s="116"/>
      <c r="USF132" s="116"/>
      <c r="USG132" s="116"/>
      <c r="USH132" s="116"/>
      <c r="USI132" s="116"/>
      <c r="USJ132" s="116"/>
      <c r="USK132" s="116"/>
      <c r="USL132" s="116"/>
      <c r="USM132" s="116"/>
      <c r="USN132" s="116"/>
      <c r="USO132" s="116"/>
      <c r="USP132" s="116"/>
      <c r="USQ132" s="116"/>
      <c r="USR132" s="116"/>
      <c r="USS132" s="116"/>
      <c r="UST132" s="116"/>
      <c r="USU132" s="116"/>
      <c r="USV132" s="116"/>
      <c r="USW132" s="116"/>
      <c r="USX132" s="116"/>
      <c r="USY132" s="116"/>
      <c r="USZ132" s="116"/>
      <c r="UTA132" s="116"/>
      <c r="UTB132" s="116"/>
      <c r="UTC132" s="116"/>
      <c r="UTD132" s="116"/>
      <c r="UTE132" s="116"/>
      <c r="UTF132" s="116"/>
      <c r="UTG132" s="116"/>
      <c r="UTH132" s="116"/>
      <c r="UTI132" s="116"/>
      <c r="UTJ132" s="116"/>
      <c r="UTK132" s="116"/>
      <c r="UTL132" s="116"/>
      <c r="UTM132" s="116"/>
      <c r="UTN132" s="116"/>
      <c r="UTO132" s="116"/>
      <c r="UTP132" s="116"/>
      <c r="UTQ132" s="116"/>
      <c r="UTR132" s="116"/>
      <c r="UTS132" s="116"/>
      <c r="UTT132" s="116"/>
      <c r="UTU132" s="116"/>
      <c r="UTV132" s="116"/>
      <c r="UTW132" s="116"/>
      <c r="UTX132" s="116"/>
      <c r="UTY132" s="116"/>
      <c r="UTZ132" s="116"/>
      <c r="UUA132" s="116"/>
      <c r="UUB132" s="116"/>
      <c r="UUC132" s="116"/>
      <c r="UUD132" s="116"/>
      <c r="UUE132" s="116"/>
      <c r="UUF132" s="116"/>
      <c r="UUG132" s="116"/>
      <c r="UUH132" s="116"/>
      <c r="UUI132" s="116"/>
      <c r="UUJ132" s="116"/>
      <c r="UUK132" s="116"/>
      <c r="UUL132" s="116"/>
      <c r="UUM132" s="116"/>
      <c r="UUN132" s="116"/>
      <c r="UUO132" s="116"/>
      <c r="UUP132" s="116"/>
      <c r="UUQ132" s="116"/>
      <c r="UUR132" s="116"/>
      <c r="UUS132" s="116"/>
      <c r="UUT132" s="116"/>
      <c r="UUU132" s="116"/>
      <c r="UUV132" s="116"/>
      <c r="UUW132" s="116"/>
      <c r="UUX132" s="116"/>
      <c r="UUY132" s="116"/>
      <c r="UUZ132" s="116"/>
      <c r="UVA132" s="116"/>
      <c r="UVB132" s="116"/>
      <c r="UVC132" s="116"/>
      <c r="UVD132" s="116"/>
      <c r="UVE132" s="116"/>
      <c r="UVF132" s="116"/>
      <c r="UVG132" s="116"/>
      <c r="UVH132" s="116"/>
      <c r="UVI132" s="116"/>
      <c r="UVJ132" s="116"/>
      <c r="UVK132" s="116"/>
      <c r="UVL132" s="116"/>
      <c r="UVM132" s="116"/>
      <c r="UVN132" s="116"/>
      <c r="UVO132" s="116"/>
      <c r="UVP132" s="116"/>
      <c r="UVQ132" s="116"/>
      <c r="UVR132" s="116"/>
      <c r="UVS132" s="116"/>
      <c r="UVT132" s="116"/>
      <c r="UVU132" s="116"/>
      <c r="UVV132" s="116"/>
      <c r="UVW132" s="116"/>
      <c r="UVX132" s="116"/>
      <c r="UVY132" s="116"/>
      <c r="UVZ132" s="116"/>
      <c r="UWA132" s="116"/>
      <c r="UWB132" s="116"/>
      <c r="UWC132" s="116"/>
      <c r="UWD132" s="116"/>
      <c r="UWE132" s="116"/>
      <c r="UWF132" s="116"/>
      <c r="UWG132" s="116"/>
      <c r="UWH132" s="116"/>
      <c r="UWI132" s="116"/>
      <c r="UWJ132" s="116"/>
      <c r="UWK132" s="116"/>
      <c r="UWL132" s="116"/>
      <c r="UWM132" s="116"/>
      <c r="UWN132" s="116"/>
      <c r="UWO132" s="116"/>
      <c r="UWP132" s="116"/>
      <c r="UWQ132" s="116"/>
      <c r="UWR132" s="116"/>
      <c r="UWS132" s="116"/>
      <c r="UWT132" s="116"/>
      <c r="UWU132" s="116"/>
      <c r="UWV132" s="116"/>
      <c r="UWW132" s="116"/>
      <c r="UWX132" s="116"/>
      <c r="UWY132" s="116"/>
      <c r="UWZ132" s="116"/>
      <c r="UXA132" s="116"/>
      <c r="UXB132" s="116"/>
      <c r="UXC132" s="116"/>
      <c r="UXD132" s="116"/>
      <c r="UXE132" s="116"/>
      <c r="UXF132" s="116"/>
      <c r="UXG132" s="116"/>
      <c r="UXH132" s="116"/>
      <c r="UXI132" s="116"/>
      <c r="UXJ132" s="116"/>
      <c r="UXK132" s="116"/>
      <c r="UXL132" s="116"/>
      <c r="UXM132" s="116"/>
      <c r="UXN132" s="116"/>
      <c r="UXO132" s="116"/>
      <c r="UXP132" s="116"/>
      <c r="UXQ132" s="116"/>
      <c r="UXR132" s="116"/>
      <c r="UXS132" s="116"/>
      <c r="UXT132" s="116"/>
      <c r="UXU132" s="116"/>
      <c r="UXV132" s="116"/>
      <c r="UXW132" s="116"/>
      <c r="UXX132" s="116"/>
      <c r="UXY132" s="116"/>
      <c r="UXZ132" s="116"/>
      <c r="UYA132" s="116"/>
      <c r="UYB132" s="116"/>
      <c r="UYC132" s="116"/>
      <c r="UYD132" s="116"/>
      <c r="UYE132" s="116"/>
      <c r="UYF132" s="116"/>
      <c r="UYG132" s="116"/>
      <c r="UYH132" s="116"/>
      <c r="UYI132" s="116"/>
      <c r="UYJ132" s="116"/>
      <c r="UYK132" s="116"/>
      <c r="UYL132" s="116"/>
      <c r="UYM132" s="116"/>
      <c r="UYN132" s="116"/>
      <c r="UYO132" s="116"/>
      <c r="UYP132" s="116"/>
      <c r="UYQ132" s="116"/>
      <c r="UYR132" s="116"/>
      <c r="UYS132" s="116"/>
      <c r="UYT132" s="116"/>
      <c r="UYU132" s="116"/>
      <c r="UYV132" s="116"/>
      <c r="UYW132" s="116"/>
      <c r="UYX132" s="116"/>
      <c r="UYY132" s="116"/>
      <c r="UYZ132" s="116"/>
      <c r="UZA132" s="116"/>
      <c r="UZB132" s="116"/>
      <c r="UZC132" s="116"/>
      <c r="UZD132" s="116"/>
      <c r="UZE132" s="116"/>
      <c r="UZF132" s="116"/>
      <c r="UZG132" s="116"/>
      <c r="UZH132" s="116"/>
      <c r="UZI132" s="116"/>
      <c r="UZJ132" s="116"/>
      <c r="UZK132" s="116"/>
      <c r="UZL132" s="116"/>
      <c r="UZM132" s="116"/>
      <c r="UZN132" s="116"/>
      <c r="UZO132" s="116"/>
      <c r="UZP132" s="116"/>
      <c r="UZQ132" s="116"/>
      <c r="UZR132" s="116"/>
      <c r="UZS132" s="116"/>
      <c r="UZT132" s="116"/>
      <c r="UZU132" s="116"/>
      <c r="UZV132" s="116"/>
      <c r="UZW132" s="116"/>
      <c r="UZX132" s="116"/>
      <c r="UZY132" s="116"/>
      <c r="UZZ132" s="116"/>
      <c r="VAA132" s="116"/>
      <c r="VAB132" s="116"/>
      <c r="VAC132" s="116"/>
      <c r="VAD132" s="116"/>
      <c r="VAE132" s="116"/>
      <c r="VAF132" s="116"/>
      <c r="VAG132" s="116"/>
      <c r="VAH132" s="116"/>
      <c r="VAI132" s="116"/>
      <c r="VAJ132" s="116"/>
      <c r="VAK132" s="116"/>
      <c r="VAL132" s="116"/>
      <c r="VAM132" s="116"/>
      <c r="VAN132" s="116"/>
      <c r="VAO132" s="116"/>
      <c r="VAP132" s="116"/>
      <c r="VAQ132" s="116"/>
      <c r="VAR132" s="116"/>
      <c r="VAS132" s="116"/>
      <c r="VAT132" s="116"/>
      <c r="VAU132" s="116"/>
      <c r="VAV132" s="116"/>
      <c r="VAW132" s="116"/>
      <c r="VAX132" s="116"/>
      <c r="VAY132" s="116"/>
      <c r="VAZ132" s="116"/>
      <c r="VBA132" s="116"/>
      <c r="VBB132" s="116"/>
      <c r="VBC132" s="116"/>
      <c r="VBD132" s="116"/>
      <c r="VBE132" s="116"/>
      <c r="VBF132" s="116"/>
      <c r="VBG132" s="116"/>
      <c r="VBH132" s="116"/>
      <c r="VBI132" s="116"/>
      <c r="VBJ132" s="116"/>
      <c r="VBK132" s="116"/>
      <c r="VBL132" s="116"/>
      <c r="VBM132" s="116"/>
      <c r="VBN132" s="116"/>
      <c r="VBO132" s="116"/>
      <c r="VBP132" s="116"/>
      <c r="VBQ132" s="116"/>
      <c r="VBR132" s="116"/>
      <c r="VBS132" s="116"/>
      <c r="VBT132" s="116"/>
      <c r="VBU132" s="116"/>
      <c r="VBV132" s="116"/>
      <c r="VBW132" s="116"/>
      <c r="VBX132" s="116"/>
      <c r="VBY132" s="116"/>
      <c r="VBZ132" s="116"/>
      <c r="VCA132" s="116"/>
      <c r="VCB132" s="116"/>
      <c r="VCC132" s="116"/>
      <c r="VCD132" s="116"/>
      <c r="VCE132" s="116"/>
      <c r="VCF132" s="116"/>
      <c r="VCG132" s="116"/>
      <c r="VCH132" s="116"/>
      <c r="VCI132" s="116"/>
      <c r="VCJ132" s="116"/>
      <c r="VCK132" s="116"/>
      <c r="VCL132" s="116"/>
      <c r="VCM132" s="116"/>
      <c r="VCN132" s="116"/>
      <c r="VCO132" s="116"/>
      <c r="VCP132" s="116"/>
      <c r="VCQ132" s="116"/>
      <c r="VCR132" s="116"/>
      <c r="VCS132" s="116"/>
      <c r="VCT132" s="116"/>
      <c r="VCU132" s="116"/>
      <c r="VCV132" s="116"/>
      <c r="VCW132" s="116"/>
      <c r="VCX132" s="116"/>
      <c r="VCY132" s="116"/>
      <c r="VCZ132" s="116"/>
      <c r="VDA132" s="116"/>
      <c r="VDB132" s="116"/>
      <c r="VDC132" s="116"/>
      <c r="VDD132" s="116"/>
      <c r="VDE132" s="116"/>
      <c r="VDF132" s="116"/>
      <c r="VDG132" s="116"/>
      <c r="VDH132" s="116"/>
      <c r="VDI132" s="116"/>
      <c r="VDJ132" s="116"/>
      <c r="VDK132" s="116"/>
      <c r="VDL132" s="116"/>
      <c r="VDM132" s="116"/>
      <c r="VDN132" s="116"/>
      <c r="VDO132" s="116"/>
      <c r="VDP132" s="116"/>
      <c r="VDQ132" s="116"/>
      <c r="VDR132" s="116"/>
      <c r="VDS132" s="116"/>
      <c r="VDT132" s="116"/>
      <c r="VDU132" s="116"/>
      <c r="VDV132" s="116"/>
      <c r="VDW132" s="116"/>
      <c r="VDX132" s="116"/>
      <c r="VDY132" s="116"/>
      <c r="VDZ132" s="116"/>
      <c r="VEA132" s="116"/>
      <c r="VEB132" s="116"/>
      <c r="VEC132" s="116"/>
      <c r="VED132" s="116"/>
      <c r="VEE132" s="116"/>
      <c r="VEF132" s="116"/>
      <c r="VEG132" s="116"/>
      <c r="VEH132" s="116"/>
      <c r="VEI132" s="116"/>
      <c r="VEJ132" s="116"/>
      <c r="VEK132" s="116"/>
      <c r="VEL132" s="116"/>
      <c r="VEM132" s="116"/>
      <c r="VEN132" s="116"/>
      <c r="VEO132" s="116"/>
      <c r="VEP132" s="116"/>
      <c r="VEQ132" s="116"/>
      <c r="VER132" s="116"/>
      <c r="VES132" s="116"/>
      <c r="VET132" s="116"/>
      <c r="VEU132" s="116"/>
      <c r="VEV132" s="116"/>
      <c r="VEW132" s="116"/>
      <c r="VEX132" s="116"/>
      <c r="VEY132" s="116"/>
      <c r="VEZ132" s="116"/>
      <c r="VFA132" s="116"/>
      <c r="VFB132" s="116"/>
      <c r="VFC132" s="116"/>
      <c r="VFD132" s="116"/>
      <c r="VFE132" s="116"/>
      <c r="VFF132" s="116"/>
      <c r="VFG132" s="116"/>
      <c r="VFH132" s="116"/>
      <c r="VFI132" s="116"/>
      <c r="VFJ132" s="116"/>
      <c r="VFK132" s="116"/>
      <c r="VFL132" s="116"/>
      <c r="VFM132" s="116"/>
      <c r="VFN132" s="116"/>
      <c r="VFO132" s="116"/>
      <c r="VFP132" s="116"/>
      <c r="VFQ132" s="116"/>
      <c r="VFR132" s="116"/>
      <c r="VFS132" s="116"/>
      <c r="VFT132" s="116"/>
      <c r="VFU132" s="116"/>
      <c r="VFV132" s="116"/>
      <c r="VFW132" s="116"/>
      <c r="VFX132" s="116"/>
      <c r="VFY132" s="116"/>
      <c r="VFZ132" s="116"/>
      <c r="VGA132" s="116"/>
      <c r="VGB132" s="116"/>
      <c r="VGC132" s="116"/>
      <c r="VGD132" s="116"/>
      <c r="VGE132" s="116"/>
      <c r="VGF132" s="116"/>
      <c r="VGG132" s="116"/>
      <c r="VGH132" s="116"/>
      <c r="VGI132" s="116"/>
      <c r="VGJ132" s="116"/>
      <c r="VGK132" s="116"/>
      <c r="VGL132" s="116"/>
      <c r="VGM132" s="116"/>
      <c r="VGN132" s="116"/>
      <c r="VGO132" s="116"/>
      <c r="VGP132" s="116"/>
      <c r="VGQ132" s="116"/>
      <c r="VGR132" s="116"/>
      <c r="VGS132" s="116"/>
      <c r="VGT132" s="116"/>
      <c r="VGU132" s="116"/>
      <c r="VGV132" s="116"/>
      <c r="VGW132" s="116"/>
      <c r="VGX132" s="116"/>
      <c r="VGY132" s="116"/>
      <c r="VGZ132" s="116"/>
      <c r="VHA132" s="116"/>
      <c r="VHB132" s="116"/>
      <c r="VHC132" s="116"/>
      <c r="VHD132" s="116"/>
      <c r="VHE132" s="116"/>
      <c r="VHF132" s="116"/>
      <c r="VHG132" s="116"/>
      <c r="VHH132" s="116"/>
      <c r="VHI132" s="116"/>
      <c r="VHJ132" s="116"/>
      <c r="VHK132" s="116"/>
      <c r="VHL132" s="116"/>
      <c r="VHM132" s="116"/>
      <c r="VHN132" s="116"/>
      <c r="VHO132" s="116"/>
      <c r="VHP132" s="116"/>
      <c r="VHQ132" s="116"/>
      <c r="VHR132" s="116"/>
      <c r="VHS132" s="116"/>
      <c r="VHT132" s="116"/>
      <c r="VHU132" s="116"/>
      <c r="VHV132" s="116"/>
      <c r="VHW132" s="116"/>
      <c r="VHX132" s="116"/>
      <c r="VHY132" s="116"/>
      <c r="VHZ132" s="116"/>
      <c r="VIA132" s="116"/>
      <c r="VIB132" s="116"/>
      <c r="VIC132" s="116"/>
      <c r="VID132" s="116"/>
      <c r="VIE132" s="116"/>
      <c r="VIF132" s="116"/>
      <c r="VIG132" s="116"/>
      <c r="VIH132" s="116"/>
      <c r="VII132" s="116"/>
      <c r="VIJ132" s="116"/>
      <c r="VIK132" s="116"/>
      <c r="VIL132" s="116"/>
      <c r="VIM132" s="116"/>
      <c r="VIN132" s="116"/>
      <c r="VIO132" s="116"/>
      <c r="VIP132" s="116"/>
      <c r="VIQ132" s="116"/>
      <c r="VIR132" s="116"/>
      <c r="VIS132" s="116"/>
      <c r="VIT132" s="116"/>
      <c r="VIU132" s="116"/>
      <c r="VIV132" s="116"/>
      <c r="VIW132" s="116"/>
      <c r="VIX132" s="116"/>
      <c r="VIY132" s="116"/>
      <c r="VIZ132" s="116"/>
      <c r="VJA132" s="116"/>
      <c r="VJB132" s="116"/>
      <c r="VJC132" s="116"/>
      <c r="VJD132" s="116"/>
      <c r="VJE132" s="116"/>
      <c r="VJF132" s="116"/>
      <c r="VJG132" s="116"/>
      <c r="VJH132" s="116"/>
      <c r="VJI132" s="116"/>
      <c r="VJJ132" s="116"/>
      <c r="VJK132" s="116"/>
      <c r="VJL132" s="116"/>
      <c r="VJM132" s="116"/>
      <c r="VJN132" s="116"/>
      <c r="VJO132" s="116"/>
      <c r="VJP132" s="116"/>
      <c r="VJQ132" s="116"/>
      <c r="VJR132" s="116"/>
      <c r="VJS132" s="116"/>
      <c r="VJT132" s="116"/>
      <c r="VJU132" s="116"/>
      <c r="VJV132" s="116"/>
      <c r="VJW132" s="116"/>
      <c r="VJX132" s="116"/>
      <c r="VJY132" s="116"/>
      <c r="VJZ132" s="116"/>
      <c r="VKA132" s="116"/>
      <c r="VKB132" s="116"/>
      <c r="VKC132" s="116"/>
      <c r="VKD132" s="116"/>
      <c r="VKE132" s="116"/>
      <c r="VKF132" s="116"/>
      <c r="VKG132" s="116"/>
      <c r="VKH132" s="116"/>
      <c r="VKI132" s="116"/>
      <c r="VKJ132" s="116"/>
      <c r="VKK132" s="116"/>
      <c r="VKL132" s="116"/>
      <c r="VKM132" s="116"/>
      <c r="VKN132" s="116"/>
      <c r="VKO132" s="116"/>
      <c r="VKP132" s="116"/>
      <c r="VKQ132" s="116"/>
      <c r="VKR132" s="116"/>
      <c r="VKS132" s="116"/>
      <c r="VKT132" s="116"/>
      <c r="VKU132" s="116"/>
      <c r="VKV132" s="116"/>
      <c r="VKW132" s="116"/>
      <c r="VKX132" s="116"/>
      <c r="VKY132" s="116"/>
      <c r="VKZ132" s="116"/>
      <c r="VLA132" s="116"/>
      <c r="VLB132" s="116"/>
      <c r="VLC132" s="116"/>
      <c r="VLD132" s="116"/>
      <c r="VLE132" s="116"/>
      <c r="VLF132" s="116"/>
      <c r="VLG132" s="116"/>
      <c r="VLH132" s="116"/>
      <c r="VLI132" s="116"/>
      <c r="VLJ132" s="116"/>
      <c r="VLK132" s="116"/>
      <c r="VLL132" s="116"/>
      <c r="VLM132" s="116"/>
      <c r="VLN132" s="116"/>
      <c r="VLO132" s="116"/>
      <c r="VLP132" s="116"/>
      <c r="VLQ132" s="116"/>
      <c r="VLR132" s="116"/>
      <c r="VLS132" s="116"/>
      <c r="VLT132" s="116"/>
      <c r="VLU132" s="116"/>
      <c r="VLV132" s="116"/>
      <c r="VLW132" s="116"/>
      <c r="VLX132" s="116"/>
      <c r="VLY132" s="116"/>
      <c r="VLZ132" s="116"/>
      <c r="VMA132" s="116"/>
      <c r="VMB132" s="116"/>
      <c r="VMC132" s="116"/>
      <c r="VMD132" s="116"/>
      <c r="VME132" s="116"/>
      <c r="VMF132" s="116"/>
      <c r="VMG132" s="116"/>
      <c r="VMH132" s="116"/>
      <c r="VMI132" s="116"/>
      <c r="VMJ132" s="116"/>
      <c r="VMK132" s="116"/>
      <c r="VML132" s="116"/>
      <c r="VMM132" s="116"/>
      <c r="VMN132" s="116"/>
      <c r="VMO132" s="116"/>
      <c r="VMP132" s="116"/>
      <c r="VMQ132" s="116"/>
      <c r="VMR132" s="116"/>
      <c r="VMS132" s="116"/>
      <c r="VMT132" s="116"/>
      <c r="VMU132" s="116"/>
      <c r="VMV132" s="116"/>
      <c r="VMW132" s="116"/>
      <c r="VMX132" s="116"/>
      <c r="VMY132" s="116"/>
      <c r="VMZ132" s="116"/>
      <c r="VNA132" s="116"/>
      <c r="VNB132" s="116"/>
      <c r="VNC132" s="116"/>
      <c r="VND132" s="116"/>
      <c r="VNE132" s="116"/>
      <c r="VNF132" s="116"/>
      <c r="VNG132" s="116"/>
      <c r="VNH132" s="116"/>
      <c r="VNI132" s="116"/>
      <c r="VNJ132" s="116"/>
      <c r="VNK132" s="116"/>
      <c r="VNL132" s="116"/>
      <c r="VNM132" s="116"/>
      <c r="VNN132" s="116"/>
      <c r="VNO132" s="116"/>
      <c r="VNP132" s="116"/>
      <c r="VNQ132" s="116"/>
      <c r="VNR132" s="116"/>
      <c r="VNS132" s="116"/>
      <c r="VNT132" s="116"/>
      <c r="VNU132" s="116"/>
      <c r="VNV132" s="116"/>
      <c r="VNW132" s="116"/>
      <c r="VNX132" s="116"/>
      <c r="VNY132" s="116"/>
      <c r="VNZ132" s="116"/>
      <c r="VOA132" s="116"/>
      <c r="VOB132" s="116"/>
      <c r="VOC132" s="116"/>
      <c r="VOD132" s="116"/>
      <c r="VOE132" s="116"/>
      <c r="VOF132" s="116"/>
      <c r="VOG132" s="116"/>
      <c r="VOH132" s="116"/>
      <c r="VOI132" s="116"/>
      <c r="VOJ132" s="116"/>
      <c r="VOK132" s="116"/>
      <c r="VOL132" s="116"/>
      <c r="VOM132" s="116"/>
      <c r="VON132" s="116"/>
      <c r="VOO132" s="116"/>
      <c r="VOP132" s="116"/>
      <c r="VOQ132" s="116"/>
      <c r="VOR132" s="116"/>
      <c r="VOS132" s="116"/>
      <c r="VOT132" s="116"/>
      <c r="VOU132" s="116"/>
      <c r="VOV132" s="116"/>
      <c r="VOW132" s="116"/>
      <c r="VOX132" s="116"/>
      <c r="VOY132" s="116"/>
      <c r="VOZ132" s="116"/>
      <c r="VPA132" s="116"/>
      <c r="VPB132" s="116"/>
      <c r="VPC132" s="116"/>
      <c r="VPD132" s="116"/>
      <c r="VPE132" s="116"/>
      <c r="VPF132" s="116"/>
      <c r="VPG132" s="116"/>
      <c r="VPH132" s="116"/>
      <c r="VPI132" s="116"/>
      <c r="VPJ132" s="116"/>
      <c r="VPK132" s="116"/>
      <c r="VPL132" s="116"/>
      <c r="VPM132" s="116"/>
      <c r="VPN132" s="116"/>
      <c r="VPO132" s="116"/>
      <c r="VPP132" s="116"/>
      <c r="VPQ132" s="116"/>
      <c r="VPR132" s="116"/>
      <c r="VPS132" s="116"/>
      <c r="VPT132" s="116"/>
      <c r="VPU132" s="116"/>
      <c r="VPV132" s="116"/>
      <c r="VPW132" s="116"/>
      <c r="VPX132" s="116"/>
      <c r="VPY132" s="116"/>
      <c r="VPZ132" s="116"/>
      <c r="VQA132" s="116"/>
      <c r="VQB132" s="116"/>
      <c r="VQC132" s="116"/>
      <c r="VQD132" s="116"/>
      <c r="VQE132" s="116"/>
      <c r="VQF132" s="116"/>
      <c r="VQG132" s="116"/>
      <c r="VQH132" s="116"/>
      <c r="VQI132" s="116"/>
      <c r="VQJ132" s="116"/>
      <c r="VQK132" s="116"/>
      <c r="VQL132" s="116"/>
      <c r="VQM132" s="116"/>
      <c r="VQN132" s="116"/>
      <c r="VQO132" s="116"/>
      <c r="VQP132" s="116"/>
      <c r="VQQ132" s="116"/>
      <c r="VQR132" s="116"/>
      <c r="VQS132" s="116"/>
      <c r="VQT132" s="116"/>
      <c r="VQU132" s="116"/>
      <c r="VQV132" s="116"/>
      <c r="VQW132" s="116"/>
      <c r="VQX132" s="116"/>
      <c r="VQY132" s="116"/>
      <c r="VQZ132" s="116"/>
      <c r="VRA132" s="116"/>
      <c r="VRB132" s="116"/>
      <c r="VRC132" s="116"/>
      <c r="VRD132" s="116"/>
      <c r="VRE132" s="116"/>
      <c r="VRF132" s="116"/>
      <c r="VRG132" s="116"/>
      <c r="VRH132" s="116"/>
      <c r="VRI132" s="116"/>
      <c r="VRJ132" s="116"/>
      <c r="VRK132" s="116"/>
      <c r="VRL132" s="116"/>
      <c r="VRM132" s="116"/>
      <c r="VRN132" s="116"/>
      <c r="VRO132" s="116"/>
      <c r="VRP132" s="116"/>
      <c r="VRQ132" s="116"/>
      <c r="VRR132" s="116"/>
      <c r="VRS132" s="116"/>
      <c r="VRT132" s="116"/>
      <c r="VRU132" s="116"/>
      <c r="VRV132" s="116"/>
      <c r="VRW132" s="116"/>
      <c r="VRX132" s="116"/>
      <c r="VRY132" s="116"/>
      <c r="VRZ132" s="116"/>
      <c r="VSA132" s="116"/>
      <c r="VSB132" s="116"/>
      <c r="VSC132" s="116"/>
      <c r="VSD132" s="116"/>
      <c r="VSE132" s="116"/>
      <c r="VSF132" s="116"/>
      <c r="VSG132" s="116"/>
      <c r="VSH132" s="116"/>
      <c r="VSI132" s="116"/>
      <c r="VSJ132" s="116"/>
      <c r="VSK132" s="116"/>
      <c r="VSL132" s="116"/>
      <c r="VSM132" s="116"/>
      <c r="VSN132" s="116"/>
      <c r="VSO132" s="116"/>
      <c r="VSP132" s="116"/>
      <c r="VSQ132" s="116"/>
      <c r="VSR132" s="116"/>
      <c r="VSS132" s="116"/>
      <c r="VST132" s="116"/>
      <c r="VSU132" s="116"/>
      <c r="VSV132" s="116"/>
      <c r="VSW132" s="116"/>
      <c r="VSX132" s="116"/>
      <c r="VSY132" s="116"/>
      <c r="VSZ132" s="116"/>
      <c r="VTA132" s="116"/>
      <c r="VTB132" s="116"/>
      <c r="VTC132" s="116"/>
      <c r="VTD132" s="116"/>
      <c r="VTE132" s="116"/>
      <c r="VTF132" s="116"/>
      <c r="VTG132" s="116"/>
      <c r="VTH132" s="116"/>
      <c r="VTI132" s="116"/>
      <c r="VTJ132" s="116"/>
      <c r="VTK132" s="116"/>
      <c r="VTL132" s="116"/>
      <c r="VTM132" s="116"/>
      <c r="VTN132" s="116"/>
      <c r="VTO132" s="116"/>
      <c r="VTP132" s="116"/>
      <c r="VTQ132" s="116"/>
      <c r="VTR132" s="116"/>
      <c r="VTS132" s="116"/>
      <c r="VTT132" s="116"/>
      <c r="VTU132" s="116"/>
      <c r="VTV132" s="116"/>
      <c r="VTW132" s="116"/>
      <c r="VTX132" s="116"/>
      <c r="VTY132" s="116"/>
      <c r="VTZ132" s="116"/>
      <c r="VUA132" s="116"/>
      <c r="VUB132" s="116"/>
      <c r="VUC132" s="116"/>
      <c r="VUD132" s="116"/>
      <c r="VUE132" s="116"/>
      <c r="VUF132" s="116"/>
      <c r="VUG132" s="116"/>
      <c r="VUH132" s="116"/>
      <c r="VUI132" s="116"/>
      <c r="VUJ132" s="116"/>
      <c r="VUK132" s="116"/>
      <c r="VUL132" s="116"/>
      <c r="VUM132" s="116"/>
      <c r="VUN132" s="116"/>
      <c r="VUO132" s="116"/>
      <c r="VUP132" s="116"/>
      <c r="VUQ132" s="116"/>
      <c r="VUR132" s="116"/>
      <c r="VUS132" s="116"/>
      <c r="VUT132" s="116"/>
      <c r="VUU132" s="116"/>
      <c r="VUV132" s="116"/>
      <c r="VUW132" s="116"/>
      <c r="VUX132" s="116"/>
      <c r="VUY132" s="116"/>
      <c r="VUZ132" s="116"/>
      <c r="VVA132" s="116"/>
      <c r="VVB132" s="116"/>
      <c r="VVC132" s="116"/>
      <c r="VVD132" s="116"/>
      <c r="VVE132" s="116"/>
      <c r="VVF132" s="116"/>
      <c r="VVG132" s="116"/>
      <c r="VVH132" s="116"/>
      <c r="VVI132" s="116"/>
      <c r="VVJ132" s="116"/>
      <c r="VVK132" s="116"/>
      <c r="VVL132" s="116"/>
      <c r="VVM132" s="116"/>
      <c r="VVN132" s="116"/>
      <c r="VVO132" s="116"/>
      <c r="VVP132" s="116"/>
      <c r="VVQ132" s="116"/>
      <c r="VVR132" s="116"/>
      <c r="VVS132" s="116"/>
      <c r="VVT132" s="116"/>
      <c r="VVU132" s="116"/>
      <c r="VVV132" s="116"/>
      <c r="VVW132" s="116"/>
      <c r="VVX132" s="116"/>
      <c r="VVY132" s="116"/>
      <c r="VVZ132" s="116"/>
      <c r="VWA132" s="116"/>
      <c r="VWB132" s="116"/>
      <c r="VWC132" s="116"/>
      <c r="VWD132" s="116"/>
      <c r="VWE132" s="116"/>
      <c r="VWF132" s="116"/>
      <c r="VWG132" s="116"/>
      <c r="VWH132" s="116"/>
      <c r="VWI132" s="116"/>
      <c r="VWJ132" s="116"/>
      <c r="VWK132" s="116"/>
      <c r="VWL132" s="116"/>
      <c r="VWM132" s="116"/>
      <c r="VWN132" s="116"/>
      <c r="VWO132" s="116"/>
      <c r="VWP132" s="116"/>
      <c r="VWQ132" s="116"/>
      <c r="VWR132" s="116"/>
      <c r="VWS132" s="116"/>
      <c r="VWT132" s="116"/>
      <c r="VWU132" s="116"/>
      <c r="VWV132" s="116"/>
      <c r="VWW132" s="116"/>
      <c r="VWX132" s="116"/>
      <c r="VWY132" s="116"/>
      <c r="VWZ132" s="116"/>
      <c r="VXA132" s="116"/>
      <c r="VXB132" s="116"/>
      <c r="VXC132" s="116"/>
      <c r="VXD132" s="116"/>
      <c r="VXE132" s="116"/>
      <c r="VXF132" s="116"/>
      <c r="VXG132" s="116"/>
      <c r="VXH132" s="116"/>
      <c r="VXI132" s="116"/>
      <c r="VXJ132" s="116"/>
      <c r="VXK132" s="116"/>
      <c r="VXL132" s="116"/>
      <c r="VXM132" s="116"/>
      <c r="VXN132" s="116"/>
      <c r="VXO132" s="116"/>
      <c r="VXP132" s="116"/>
      <c r="VXQ132" s="116"/>
      <c r="VXR132" s="116"/>
      <c r="VXS132" s="116"/>
      <c r="VXT132" s="116"/>
      <c r="VXU132" s="116"/>
      <c r="VXV132" s="116"/>
      <c r="VXW132" s="116"/>
      <c r="VXX132" s="116"/>
      <c r="VXY132" s="116"/>
      <c r="VXZ132" s="116"/>
      <c r="VYA132" s="116"/>
      <c r="VYB132" s="116"/>
      <c r="VYC132" s="116"/>
      <c r="VYD132" s="116"/>
      <c r="VYE132" s="116"/>
      <c r="VYF132" s="116"/>
      <c r="VYG132" s="116"/>
      <c r="VYH132" s="116"/>
      <c r="VYI132" s="116"/>
      <c r="VYJ132" s="116"/>
      <c r="VYK132" s="116"/>
      <c r="VYL132" s="116"/>
      <c r="VYM132" s="116"/>
      <c r="VYN132" s="116"/>
      <c r="VYO132" s="116"/>
      <c r="VYP132" s="116"/>
      <c r="VYQ132" s="116"/>
      <c r="VYR132" s="116"/>
      <c r="VYS132" s="116"/>
      <c r="VYT132" s="116"/>
      <c r="VYU132" s="116"/>
      <c r="VYV132" s="116"/>
      <c r="VYW132" s="116"/>
      <c r="VYX132" s="116"/>
      <c r="VYY132" s="116"/>
      <c r="VYZ132" s="116"/>
      <c r="VZA132" s="116"/>
      <c r="VZB132" s="116"/>
      <c r="VZC132" s="116"/>
      <c r="VZD132" s="116"/>
      <c r="VZE132" s="116"/>
      <c r="VZF132" s="116"/>
      <c r="VZG132" s="116"/>
      <c r="VZH132" s="116"/>
      <c r="VZI132" s="116"/>
      <c r="VZJ132" s="116"/>
      <c r="VZK132" s="116"/>
      <c r="VZL132" s="116"/>
      <c r="VZM132" s="116"/>
      <c r="VZN132" s="116"/>
      <c r="VZO132" s="116"/>
      <c r="VZP132" s="116"/>
      <c r="VZQ132" s="116"/>
      <c r="VZR132" s="116"/>
      <c r="VZS132" s="116"/>
      <c r="VZT132" s="116"/>
      <c r="VZU132" s="116"/>
      <c r="VZV132" s="116"/>
      <c r="VZW132" s="116"/>
      <c r="VZX132" s="116"/>
      <c r="VZY132" s="116"/>
      <c r="VZZ132" s="116"/>
      <c r="WAA132" s="116"/>
      <c r="WAB132" s="116"/>
      <c r="WAC132" s="116"/>
      <c r="WAD132" s="116"/>
      <c r="WAE132" s="116"/>
      <c r="WAF132" s="116"/>
      <c r="WAG132" s="116"/>
      <c r="WAH132" s="116"/>
      <c r="WAI132" s="116"/>
      <c r="WAJ132" s="116"/>
      <c r="WAK132" s="116"/>
      <c r="WAL132" s="116"/>
      <c r="WAM132" s="116"/>
      <c r="WAN132" s="116"/>
      <c r="WAO132" s="116"/>
      <c r="WAP132" s="116"/>
      <c r="WAQ132" s="116"/>
      <c r="WAR132" s="116"/>
      <c r="WAS132" s="116"/>
      <c r="WAT132" s="116"/>
      <c r="WAU132" s="116"/>
      <c r="WAV132" s="116"/>
      <c r="WAW132" s="116"/>
      <c r="WAX132" s="116"/>
      <c r="WAY132" s="116"/>
      <c r="WAZ132" s="116"/>
      <c r="WBA132" s="116"/>
      <c r="WBB132" s="116"/>
      <c r="WBC132" s="116"/>
      <c r="WBD132" s="116"/>
      <c r="WBE132" s="116"/>
      <c r="WBF132" s="116"/>
      <c r="WBG132" s="116"/>
      <c r="WBH132" s="116"/>
      <c r="WBI132" s="116"/>
      <c r="WBJ132" s="116"/>
      <c r="WBK132" s="116"/>
      <c r="WBL132" s="116"/>
      <c r="WBM132" s="116"/>
      <c r="WBN132" s="116"/>
      <c r="WBO132" s="116"/>
      <c r="WBP132" s="116"/>
      <c r="WBQ132" s="116"/>
      <c r="WBR132" s="116"/>
      <c r="WBS132" s="116"/>
      <c r="WBT132" s="116"/>
      <c r="WBU132" s="116"/>
      <c r="WBV132" s="116"/>
      <c r="WBW132" s="116"/>
      <c r="WBX132" s="116"/>
      <c r="WBY132" s="116"/>
      <c r="WBZ132" s="116"/>
      <c r="WCA132" s="116"/>
      <c r="WCB132" s="116"/>
      <c r="WCC132" s="116"/>
      <c r="WCD132" s="116"/>
      <c r="WCE132" s="116"/>
      <c r="WCF132" s="116"/>
      <c r="WCG132" s="116"/>
      <c r="WCH132" s="116"/>
      <c r="WCI132" s="116"/>
      <c r="WCJ132" s="116"/>
      <c r="WCK132" s="116"/>
      <c r="WCL132" s="116"/>
      <c r="WCM132" s="116"/>
      <c r="WCN132" s="116"/>
      <c r="WCO132" s="116"/>
      <c r="WCP132" s="116"/>
      <c r="WCQ132" s="116"/>
      <c r="WCR132" s="116"/>
      <c r="WCS132" s="116"/>
      <c r="WCT132" s="116"/>
      <c r="WCU132" s="116"/>
      <c r="WCV132" s="116"/>
      <c r="WCW132" s="116"/>
      <c r="WCX132" s="116"/>
      <c r="WCY132" s="116"/>
      <c r="WCZ132" s="116"/>
      <c r="WDA132" s="116"/>
      <c r="WDB132" s="116"/>
      <c r="WDC132" s="116"/>
      <c r="WDD132" s="116"/>
      <c r="WDE132" s="116"/>
      <c r="WDF132" s="116"/>
      <c r="WDG132" s="116"/>
      <c r="WDH132" s="116"/>
      <c r="WDI132" s="116"/>
      <c r="WDJ132" s="116"/>
      <c r="WDK132" s="116"/>
      <c r="WDL132" s="116"/>
      <c r="WDM132" s="116"/>
      <c r="WDN132" s="116"/>
      <c r="WDO132" s="116"/>
      <c r="WDP132" s="116"/>
      <c r="WDQ132" s="116"/>
      <c r="WDR132" s="116"/>
      <c r="WDS132" s="116"/>
      <c r="WDT132" s="116"/>
      <c r="WDU132" s="116"/>
      <c r="WDV132" s="116"/>
      <c r="WDW132" s="116"/>
      <c r="WDX132" s="116"/>
      <c r="WDY132" s="116"/>
      <c r="WDZ132" s="116"/>
      <c r="WEA132" s="116"/>
      <c r="WEB132" s="116"/>
      <c r="WEC132" s="116"/>
      <c r="WED132" s="116"/>
      <c r="WEE132" s="116"/>
      <c r="WEF132" s="116"/>
      <c r="WEG132" s="116"/>
      <c r="WEH132" s="116"/>
      <c r="WEI132" s="116"/>
      <c r="WEJ132" s="116"/>
      <c r="WEK132" s="116"/>
      <c r="WEL132" s="116"/>
      <c r="WEM132" s="116"/>
      <c r="WEN132" s="116"/>
      <c r="WEO132" s="116"/>
      <c r="WEP132" s="116"/>
      <c r="WEQ132" s="116"/>
      <c r="WER132" s="116"/>
      <c r="WES132" s="116"/>
      <c r="WET132" s="116"/>
      <c r="WEU132" s="116"/>
      <c r="WEV132" s="116"/>
      <c r="WEW132" s="116"/>
      <c r="WEX132" s="116"/>
      <c r="WEY132" s="116"/>
      <c r="WEZ132" s="116"/>
      <c r="WFA132" s="116"/>
      <c r="WFB132" s="116"/>
      <c r="WFC132" s="116"/>
      <c r="WFD132" s="116"/>
      <c r="WFE132" s="116"/>
      <c r="WFF132" s="116"/>
      <c r="WFG132" s="116"/>
      <c r="WFH132" s="116"/>
      <c r="WFI132" s="116"/>
      <c r="WFJ132" s="116"/>
      <c r="WFK132" s="116"/>
      <c r="WFL132" s="116"/>
      <c r="WFM132" s="116"/>
      <c r="WFN132" s="116"/>
      <c r="WFO132" s="116"/>
      <c r="WFP132" s="116"/>
      <c r="WFQ132" s="116"/>
      <c r="WFR132" s="116"/>
      <c r="WFS132" s="116"/>
      <c r="WFT132" s="116"/>
      <c r="WFU132" s="116"/>
      <c r="WFV132" s="116"/>
      <c r="WFW132" s="116"/>
      <c r="WFX132" s="116"/>
      <c r="WFY132" s="116"/>
      <c r="WFZ132" s="116"/>
      <c r="WGA132" s="116"/>
      <c r="WGB132" s="116"/>
      <c r="WGC132" s="116"/>
      <c r="WGD132" s="116"/>
      <c r="WGE132" s="116"/>
      <c r="WGF132" s="116"/>
      <c r="WGG132" s="116"/>
      <c r="WGH132" s="116"/>
      <c r="WGI132" s="116"/>
      <c r="WGJ132" s="116"/>
      <c r="WGK132" s="116"/>
      <c r="WGL132" s="116"/>
      <c r="WGM132" s="116"/>
      <c r="WGN132" s="116"/>
      <c r="WGO132" s="116"/>
      <c r="WGP132" s="116"/>
      <c r="WGQ132" s="116"/>
      <c r="WGR132" s="116"/>
      <c r="WGS132" s="116"/>
      <c r="WGT132" s="116"/>
      <c r="WGU132" s="116"/>
      <c r="WGV132" s="116"/>
      <c r="WGW132" s="116"/>
      <c r="WGX132" s="116"/>
      <c r="WGY132" s="116"/>
      <c r="WGZ132" s="116"/>
      <c r="WHA132" s="116"/>
      <c r="WHB132" s="116"/>
      <c r="WHC132" s="116"/>
      <c r="WHD132" s="116"/>
      <c r="WHE132" s="116"/>
      <c r="WHF132" s="116"/>
      <c r="WHG132" s="116"/>
      <c r="WHH132" s="116"/>
      <c r="WHI132" s="116"/>
      <c r="WHJ132" s="116"/>
      <c r="WHK132" s="116"/>
      <c r="WHL132" s="116"/>
      <c r="WHM132" s="116"/>
      <c r="WHN132" s="116"/>
      <c r="WHO132" s="116"/>
      <c r="WHP132" s="116"/>
      <c r="WHQ132" s="116"/>
      <c r="WHR132" s="116"/>
      <c r="WHS132" s="116"/>
      <c r="WHT132" s="116"/>
      <c r="WHU132" s="116"/>
      <c r="WHV132" s="116"/>
      <c r="WHW132" s="116"/>
      <c r="WHX132" s="116"/>
      <c r="WHY132" s="116"/>
      <c r="WHZ132" s="116"/>
      <c r="WIA132" s="116"/>
      <c r="WIB132" s="116"/>
      <c r="WIC132" s="116"/>
      <c r="WID132" s="116"/>
      <c r="WIE132" s="116"/>
      <c r="WIF132" s="116"/>
      <c r="WIG132" s="116"/>
      <c r="WIH132" s="116"/>
      <c r="WII132" s="116"/>
      <c r="WIJ132" s="116"/>
      <c r="WIK132" s="116"/>
      <c r="WIL132" s="116"/>
      <c r="WIM132" s="116"/>
      <c r="WIN132" s="116"/>
      <c r="WIO132" s="116"/>
      <c r="WIP132" s="116"/>
      <c r="WIQ132" s="116"/>
      <c r="WIR132" s="116"/>
      <c r="WIS132" s="116"/>
      <c r="WIT132" s="116"/>
      <c r="WIU132" s="116"/>
      <c r="WIV132" s="116"/>
      <c r="WIW132" s="116"/>
      <c r="WIX132" s="116"/>
      <c r="WIY132" s="116"/>
      <c r="WIZ132" s="116"/>
      <c r="WJA132" s="116"/>
      <c r="WJB132" s="116"/>
      <c r="WJC132" s="116"/>
      <c r="WJD132" s="116"/>
      <c r="WJE132" s="116"/>
      <c r="WJF132" s="116"/>
      <c r="WJG132" s="116"/>
      <c r="WJH132" s="116"/>
      <c r="WJI132" s="116"/>
      <c r="WJJ132" s="116"/>
      <c r="WJK132" s="116"/>
      <c r="WJL132" s="116"/>
      <c r="WJM132" s="116"/>
      <c r="WJN132" s="116"/>
      <c r="WJO132" s="116"/>
      <c r="WJP132" s="116"/>
      <c r="WJQ132" s="116"/>
      <c r="WJR132" s="116"/>
      <c r="WJS132" s="116"/>
      <c r="WJT132" s="116"/>
      <c r="WJU132" s="116"/>
      <c r="WJV132" s="116"/>
      <c r="WJW132" s="116"/>
      <c r="WJX132" s="116"/>
      <c r="WJY132" s="116"/>
      <c r="WJZ132" s="116"/>
      <c r="WKA132" s="116"/>
      <c r="WKB132" s="116"/>
      <c r="WKC132" s="116"/>
      <c r="WKD132" s="116"/>
      <c r="WKE132" s="116"/>
      <c r="WKF132" s="116"/>
      <c r="WKG132" s="116"/>
      <c r="WKH132" s="116"/>
      <c r="WKI132" s="116"/>
      <c r="WKJ132" s="116"/>
      <c r="WKK132" s="116"/>
      <c r="WKL132" s="116"/>
      <c r="WKM132" s="116"/>
      <c r="WKN132" s="116"/>
      <c r="WKO132" s="116"/>
      <c r="WKP132" s="116"/>
      <c r="WKQ132" s="116"/>
      <c r="WKR132" s="116"/>
      <c r="WKS132" s="116"/>
      <c r="WKT132" s="116"/>
      <c r="WKU132" s="116"/>
      <c r="WKV132" s="116"/>
      <c r="WKW132" s="116"/>
      <c r="WKX132" s="116"/>
      <c r="WKY132" s="116"/>
      <c r="WKZ132" s="116"/>
      <c r="WLA132" s="116"/>
      <c r="WLB132" s="116"/>
      <c r="WLC132" s="116"/>
      <c r="WLD132" s="116"/>
      <c r="WLE132" s="116"/>
      <c r="WLF132" s="116"/>
      <c r="WLG132" s="116"/>
      <c r="WLH132" s="116"/>
      <c r="WLI132" s="116"/>
      <c r="WLJ132" s="116"/>
      <c r="WLK132" s="116"/>
      <c r="WLL132" s="116"/>
      <c r="WLM132" s="116"/>
      <c r="WLN132" s="116"/>
      <c r="WLO132" s="116"/>
      <c r="WLP132" s="116"/>
      <c r="WLQ132" s="116"/>
      <c r="WLR132" s="116"/>
      <c r="WLS132" s="116"/>
      <c r="WLT132" s="116"/>
      <c r="WLU132" s="116"/>
      <c r="WLV132" s="116"/>
      <c r="WLW132" s="116"/>
      <c r="WLX132" s="116"/>
      <c r="WLY132" s="116"/>
      <c r="WLZ132" s="116"/>
      <c r="WMA132" s="116"/>
      <c r="WMB132" s="116"/>
      <c r="WMC132" s="116"/>
      <c r="WMD132" s="116"/>
      <c r="WME132" s="116"/>
      <c r="WMF132" s="116"/>
      <c r="WMG132" s="116"/>
      <c r="WMH132" s="116"/>
      <c r="WMI132" s="116"/>
      <c r="WMJ132" s="116"/>
      <c r="WMK132" s="116"/>
      <c r="WML132" s="116"/>
      <c r="WMM132" s="116"/>
      <c r="WMN132" s="116"/>
      <c r="WMO132" s="116"/>
      <c r="WMP132" s="116"/>
      <c r="WMQ132" s="116"/>
      <c r="WMR132" s="116"/>
      <c r="WMS132" s="116"/>
      <c r="WMT132" s="116"/>
      <c r="WMU132" s="116"/>
      <c r="WMV132" s="116"/>
      <c r="WMW132" s="116"/>
      <c r="WMX132" s="116"/>
      <c r="WMY132" s="116"/>
      <c r="WMZ132" s="116"/>
      <c r="WNA132" s="116"/>
      <c r="WNB132" s="116"/>
      <c r="WNC132" s="116"/>
      <c r="WND132" s="116"/>
      <c r="WNE132" s="116"/>
      <c r="WNF132" s="116"/>
      <c r="WNG132" s="116"/>
      <c r="WNH132" s="116"/>
      <c r="WNI132" s="116"/>
      <c r="WNJ132" s="116"/>
      <c r="WNK132" s="116"/>
      <c r="WNL132" s="116"/>
      <c r="WNM132" s="116"/>
      <c r="WNN132" s="116"/>
      <c r="WNO132" s="116"/>
      <c r="WNP132" s="116"/>
      <c r="WNQ132" s="116"/>
      <c r="WNR132" s="116"/>
      <c r="WNS132" s="116"/>
      <c r="WNT132" s="116"/>
      <c r="WNU132" s="116"/>
      <c r="WNV132" s="116"/>
      <c r="WNW132" s="116"/>
      <c r="WNX132" s="116"/>
      <c r="WNY132" s="116"/>
      <c r="WNZ132" s="116"/>
      <c r="WOA132" s="116"/>
      <c r="WOB132" s="116"/>
      <c r="WOC132" s="116"/>
      <c r="WOD132" s="116"/>
      <c r="WOE132" s="116"/>
      <c r="WOF132" s="116"/>
      <c r="WOG132" s="116"/>
      <c r="WOH132" s="116"/>
      <c r="WOI132" s="116"/>
      <c r="WOJ132" s="116"/>
      <c r="WOK132" s="116"/>
      <c r="WOL132" s="116"/>
      <c r="WOM132" s="116"/>
      <c r="WON132" s="116"/>
      <c r="WOO132" s="116"/>
      <c r="WOP132" s="116"/>
      <c r="WOQ132" s="116"/>
      <c r="WOR132" s="116"/>
      <c r="WOS132" s="116"/>
      <c r="WOT132" s="116"/>
      <c r="WOU132" s="116"/>
      <c r="WOV132" s="116"/>
      <c r="WOW132" s="116"/>
      <c r="WOX132" s="116"/>
      <c r="WOY132" s="116"/>
      <c r="WOZ132" s="116"/>
      <c r="WPA132" s="116"/>
      <c r="WPB132" s="116"/>
      <c r="WPC132" s="116"/>
      <c r="WPD132" s="116"/>
      <c r="WPE132" s="116"/>
      <c r="WPF132" s="116"/>
      <c r="WPG132" s="116"/>
      <c r="WPH132" s="116"/>
      <c r="WPI132" s="116"/>
      <c r="WPJ132" s="116"/>
      <c r="WPK132" s="116"/>
      <c r="WPL132" s="116"/>
      <c r="WPM132" s="116"/>
      <c r="WPN132" s="116"/>
      <c r="WPO132" s="116"/>
      <c r="WPP132" s="116"/>
      <c r="WPQ132" s="116"/>
      <c r="WPR132" s="116"/>
      <c r="WPS132" s="116"/>
      <c r="WPT132" s="116"/>
      <c r="WPU132" s="116"/>
      <c r="WPV132" s="116"/>
      <c r="WPW132" s="116"/>
      <c r="WPX132" s="116"/>
      <c r="WPY132" s="116"/>
      <c r="WPZ132" s="116"/>
      <c r="WQA132" s="116"/>
      <c r="WQB132" s="116"/>
      <c r="WQC132" s="116"/>
      <c r="WQD132" s="116"/>
      <c r="WQE132" s="116"/>
      <c r="WQF132" s="116"/>
      <c r="WQG132" s="116"/>
      <c r="WQH132" s="116"/>
      <c r="WQI132" s="116"/>
      <c r="WQJ132" s="116"/>
      <c r="WQK132" s="116"/>
      <c r="WQL132" s="116"/>
      <c r="WQM132" s="116"/>
      <c r="WQN132" s="116"/>
      <c r="WQO132" s="116"/>
      <c r="WQP132" s="116"/>
      <c r="WQQ132" s="116"/>
      <c r="WQR132" s="116"/>
      <c r="WQS132" s="116"/>
      <c r="WQT132" s="116"/>
      <c r="WQU132" s="116"/>
      <c r="WQV132" s="116"/>
      <c r="WQW132" s="116"/>
      <c r="WQX132" s="116"/>
      <c r="WQY132" s="116"/>
      <c r="WQZ132" s="116"/>
      <c r="WRA132" s="116"/>
      <c r="WRB132" s="116"/>
      <c r="WRC132" s="116"/>
      <c r="WRD132" s="116"/>
      <c r="WRE132" s="116"/>
      <c r="WRF132" s="116"/>
      <c r="WRG132" s="116"/>
      <c r="WRH132" s="116"/>
      <c r="WRI132" s="116"/>
      <c r="WRJ132" s="116"/>
      <c r="WRK132" s="116"/>
      <c r="WRL132" s="116"/>
      <c r="WRM132" s="116"/>
      <c r="WRN132" s="116"/>
      <c r="WRO132" s="116"/>
      <c r="WRP132" s="116"/>
      <c r="WRQ132" s="116"/>
      <c r="WRR132" s="116"/>
      <c r="WRS132" s="116"/>
      <c r="WRT132" s="116"/>
      <c r="WRU132" s="116"/>
      <c r="WRV132" s="116"/>
      <c r="WRW132" s="116"/>
      <c r="WRX132" s="116"/>
      <c r="WRY132" s="116"/>
      <c r="WRZ132" s="116"/>
      <c r="WSA132" s="116"/>
      <c r="WSB132" s="116"/>
      <c r="WSC132" s="116"/>
      <c r="WSD132" s="116"/>
      <c r="WSE132" s="116"/>
      <c r="WSF132" s="116"/>
      <c r="WSG132" s="116"/>
      <c r="WSH132" s="116"/>
      <c r="WSI132" s="116"/>
      <c r="WSJ132" s="116"/>
      <c r="WSK132" s="116"/>
      <c r="WSL132" s="116"/>
      <c r="WSM132" s="116"/>
      <c r="WSN132" s="116"/>
      <c r="WSO132" s="116"/>
      <c r="WSP132" s="116"/>
      <c r="WSQ132" s="116"/>
      <c r="WSR132" s="116"/>
      <c r="WSS132" s="116"/>
      <c r="WST132" s="116"/>
      <c r="WSU132" s="116"/>
      <c r="WSV132" s="116"/>
      <c r="WSW132" s="116"/>
      <c r="WSX132" s="116"/>
      <c r="WSY132" s="116"/>
      <c r="WSZ132" s="116"/>
      <c r="WTA132" s="116"/>
      <c r="WTB132" s="116"/>
      <c r="WTC132" s="116"/>
      <c r="WTD132" s="116"/>
      <c r="WTE132" s="116"/>
      <c r="WTF132" s="116"/>
      <c r="WTG132" s="116"/>
      <c r="WTH132" s="116"/>
      <c r="WTI132" s="116"/>
      <c r="WTJ132" s="116"/>
      <c r="WTK132" s="116"/>
      <c r="WTL132" s="116"/>
      <c r="WTM132" s="116"/>
      <c r="WTN132" s="116"/>
      <c r="WTO132" s="116"/>
      <c r="WTP132" s="116"/>
      <c r="WTQ132" s="116"/>
      <c r="WTR132" s="116"/>
      <c r="WTS132" s="116"/>
      <c r="WTT132" s="116"/>
      <c r="WTU132" s="116"/>
      <c r="WTV132" s="116"/>
      <c r="WTW132" s="116"/>
      <c r="WTX132" s="116"/>
      <c r="WTY132" s="116"/>
      <c r="WTZ132" s="116"/>
      <c r="WUA132" s="116"/>
      <c r="WUB132" s="116"/>
      <c r="WUC132" s="116"/>
      <c r="WUD132" s="116"/>
      <c r="WUE132" s="116"/>
      <c r="WUF132" s="116"/>
      <c r="WUG132" s="116"/>
      <c r="WUH132" s="116"/>
      <c r="WUI132" s="116"/>
      <c r="WUJ132" s="116"/>
      <c r="WUK132" s="116"/>
      <c r="WUL132" s="116"/>
      <c r="WUM132" s="116"/>
      <c r="WUN132" s="116"/>
      <c r="WUO132" s="116"/>
      <c r="WUP132" s="116"/>
      <c r="WUQ132" s="116"/>
      <c r="WUR132" s="116"/>
      <c r="WUS132" s="116"/>
      <c r="WUT132" s="116"/>
      <c r="WUU132" s="116"/>
      <c r="WUV132" s="116"/>
      <c r="WUW132" s="116"/>
      <c r="WUX132" s="116"/>
      <c r="WUY132" s="116"/>
      <c r="WUZ132" s="116"/>
      <c r="WVA132" s="116"/>
      <c r="WVB132" s="116"/>
      <c r="WVC132" s="116"/>
      <c r="WVD132" s="116"/>
      <c r="WVE132" s="116"/>
      <c r="WVF132" s="116"/>
      <c r="WVG132" s="116"/>
      <c r="WVH132" s="116"/>
      <c r="WVI132" s="116"/>
      <c r="WVJ132" s="116"/>
      <c r="WVK132" s="116"/>
      <c r="WVL132" s="116"/>
      <c r="WVM132" s="116"/>
      <c r="WVN132" s="116"/>
      <c r="WVO132" s="116"/>
      <c r="WVP132" s="116"/>
      <c r="WVQ132" s="116"/>
      <c r="WVR132" s="116"/>
      <c r="WVS132" s="116"/>
      <c r="WVT132" s="116"/>
      <c r="WVU132" s="116"/>
      <c r="WVV132" s="116"/>
      <c r="WVW132" s="116"/>
      <c r="WVX132" s="116"/>
      <c r="WVY132" s="116"/>
      <c r="WVZ132" s="116"/>
      <c r="WWA132" s="116"/>
      <c r="WWB132" s="116"/>
      <c r="WWC132" s="116"/>
      <c r="WWD132" s="116"/>
      <c r="WWE132" s="116"/>
      <c r="WWF132" s="116"/>
      <c r="WWG132" s="116"/>
      <c r="WWH132" s="116"/>
      <c r="WWI132" s="116"/>
      <c r="WWJ132" s="116"/>
      <c r="WWK132" s="116"/>
      <c r="WWL132" s="116"/>
      <c r="WWM132" s="116"/>
      <c r="WWN132" s="116"/>
      <c r="WWO132" s="116"/>
      <c r="WWP132" s="116"/>
      <c r="WWQ132" s="116"/>
      <c r="WWR132" s="116"/>
      <c r="WWS132" s="116"/>
      <c r="WWT132" s="116"/>
      <c r="WWU132" s="116"/>
      <c r="WWV132" s="116"/>
      <c r="WWW132" s="116"/>
      <c r="WWX132" s="116"/>
      <c r="WWY132" s="116"/>
      <c r="WWZ132" s="116"/>
      <c r="WXA132" s="116"/>
      <c r="WXB132" s="116"/>
      <c r="WXC132" s="116"/>
      <c r="WXD132" s="116"/>
      <c r="WXE132" s="116"/>
      <c r="WXF132" s="116"/>
      <c r="WXG132" s="116"/>
      <c r="WXH132" s="116"/>
      <c r="WXI132" s="116"/>
      <c r="WXJ132" s="116"/>
      <c r="WXK132" s="116"/>
      <c r="WXL132" s="116"/>
      <c r="WXM132" s="116"/>
      <c r="WXN132" s="116"/>
      <c r="WXO132" s="116"/>
      <c r="WXP132" s="116"/>
      <c r="WXQ132" s="116"/>
      <c r="WXR132" s="116"/>
      <c r="WXS132" s="116"/>
      <c r="WXT132" s="116"/>
      <c r="WXU132" s="116"/>
      <c r="WXV132" s="116"/>
      <c r="WXW132" s="116"/>
      <c r="WXX132" s="116"/>
      <c r="WXY132" s="116"/>
      <c r="WXZ132" s="116"/>
      <c r="WYA132" s="116"/>
      <c r="WYB132" s="116"/>
      <c r="WYC132" s="116"/>
      <c r="WYD132" s="116"/>
      <c r="WYE132" s="116"/>
      <c r="WYF132" s="116"/>
      <c r="WYG132" s="116"/>
      <c r="WYH132" s="116"/>
      <c r="WYI132" s="116"/>
      <c r="WYJ132" s="116"/>
      <c r="WYK132" s="116"/>
      <c r="WYL132" s="116"/>
      <c r="WYM132" s="116"/>
      <c r="WYN132" s="116"/>
      <c r="WYO132" s="116"/>
      <c r="WYP132" s="116"/>
      <c r="WYQ132" s="116"/>
      <c r="WYR132" s="116"/>
      <c r="WYS132" s="116"/>
      <c r="WYT132" s="116"/>
      <c r="WYU132" s="116"/>
      <c r="WYV132" s="116"/>
      <c r="WYW132" s="116"/>
      <c r="WYX132" s="116"/>
      <c r="WYY132" s="116"/>
      <c r="WYZ132" s="116"/>
      <c r="WZA132" s="116"/>
      <c r="WZB132" s="116"/>
      <c r="WZC132" s="116"/>
      <c r="WZD132" s="116"/>
      <c r="WZE132" s="116"/>
      <c r="WZF132" s="116"/>
      <c r="WZG132" s="116"/>
      <c r="WZH132" s="116"/>
      <c r="WZI132" s="116"/>
      <c r="WZJ132" s="116"/>
      <c r="WZK132" s="116"/>
      <c r="WZL132" s="116"/>
      <c r="WZM132" s="116"/>
      <c r="WZN132" s="116"/>
      <c r="WZO132" s="116"/>
      <c r="WZP132" s="116"/>
      <c r="WZQ132" s="116"/>
      <c r="WZR132" s="116"/>
      <c r="WZS132" s="116"/>
      <c r="WZT132" s="116"/>
      <c r="WZU132" s="116"/>
      <c r="WZV132" s="116"/>
      <c r="WZW132" s="116"/>
      <c r="WZX132" s="116"/>
      <c r="WZY132" s="116"/>
      <c r="WZZ132" s="116"/>
      <c r="XAA132" s="116"/>
      <c r="XAB132" s="116"/>
      <c r="XAC132" s="116"/>
      <c r="XAD132" s="116"/>
      <c r="XAE132" s="116"/>
      <c r="XAF132" s="116"/>
      <c r="XAG132" s="116"/>
      <c r="XAH132" s="116"/>
      <c r="XAI132" s="116"/>
      <c r="XAJ132" s="116"/>
      <c r="XAK132" s="116"/>
      <c r="XAL132" s="116"/>
      <c r="XAM132" s="116"/>
      <c r="XAN132" s="116"/>
      <c r="XAO132" s="116"/>
      <c r="XAP132" s="116"/>
      <c r="XAQ132" s="116"/>
      <c r="XAR132" s="116"/>
      <c r="XAS132" s="116"/>
      <c r="XAT132" s="116"/>
      <c r="XAU132" s="116"/>
      <c r="XAV132" s="116"/>
      <c r="XAW132" s="116"/>
      <c r="XAX132" s="116"/>
      <c r="XAY132" s="116"/>
      <c r="XAZ132" s="116"/>
      <c r="XBA132" s="116"/>
      <c r="XBB132" s="116"/>
      <c r="XBC132" s="116"/>
      <c r="XBD132" s="116"/>
      <c r="XBE132" s="116"/>
      <c r="XBF132" s="116"/>
      <c r="XBG132" s="116"/>
      <c r="XBH132" s="116"/>
      <c r="XBI132" s="116"/>
      <c r="XBJ132" s="116"/>
      <c r="XBK132" s="116"/>
      <c r="XBL132" s="116"/>
      <c r="XBM132" s="116"/>
      <c r="XBN132" s="116"/>
    </row>
    <row r="133" spans="1:16290" s="72" customFormat="1" ht="70">
      <c r="A133" s="88">
        <v>104</v>
      </c>
      <c r="B133" s="88" t="s">
        <v>190</v>
      </c>
      <c r="C133" s="88">
        <v>13</v>
      </c>
      <c r="D133" s="88" t="s">
        <v>328</v>
      </c>
      <c r="E133" s="88" t="s">
        <v>424</v>
      </c>
      <c r="F133" s="98">
        <v>25446</v>
      </c>
      <c r="G133" s="88" t="s">
        <v>947</v>
      </c>
      <c r="H133" s="88">
        <v>2022</v>
      </c>
      <c r="I133" s="88" t="s">
        <v>948</v>
      </c>
      <c r="J133" s="104">
        <v>104396</v>
      </c>
      <c r="K133" s="88" t="s">
        <v>1833</v>
      </c>
      <c r="L133" s="88" t="s">
        <v>873</v>
      </c>
      <c r="M133" s="88" t="s">
        <v>874</v>
      </c>
      <c r="N133" s="88" t="s">
        <v>949</v>
      </c>
      <c r="O133" s="88" t="s">
        <v>950</v>
      </c>
      <c r="P133" s="88" t="s">
        <v>951</v>
      </c>
      <c r="Q133" s="92">
        <f t="shared" si="9"/>
        <v>60.28</v>
      </c>
      <c r="R133" s="92">
        <v>12.28</v>
      </c>
      <c r="S133" s="92">
        <v>24</v>
      </c>
      <c r="T133" s="92">
        <v>24</v>
      </c>
      <c r="U133" s="93">
        <f t="shared" ref="U133:U138" si="10">+SUM(R133:T133)</f>
        <v>60.28</v>
      </c>
      <c r="V133" s="93" t="s">
        <v>952</v>
      </c>
      <c r="W133" s="94">
        <v>0</v>
      </c>
      <c r="X133" s="102" t="s">
        <v>610</v>
      </c>
      <c r="Y133" s="68">
        <v>3</v>
      </c>
      <c r="Z133" s="68">
        <v>11</v>
      </c>
      <c r="AA133" s="68">
        <v>4</v>
      </c>
      <c r="AB133" s="68">
        <v>4</v>
      </c>
      <c r="AC133" s="68" t="s">
        <v>953</v>
      </c>
      <c r="AD133" s="70">
        <v>24</v>
      </c>
      <c r="AE133" s="70">
        <v>5</v>
      </c>
      <c r="AF133" s="100">
        <v>20</v>
      </c>
      <c r="AG133" s="98" t="s">
        <v>423</v>
      </c>
      <c r="AH133" s="99" t="s">
        <v>954</v>
      </c>
      <c r="AI133" s="100">
        <v>20</v>
      </c>
      <c r="AJ133" s="98" t="s">
        <v>204</v>
      </c>
      <c r="AK133" s="98" t="s">
        <v>204</v>
      </c>
      <c r="AL133" s="101" t="s">
        <v>204</v>
      </c>
      <c r="AM133" s="98" t="s">
        <v>204</v>
      </c>
      <c r="AN133" s="98" t="s">
        <v>204</v>
      </c>
      <c r="AO133" s="101" t="s">
        <v>204</v>
      </c>
      <c r="AP133" s="98" t="s">
        <v>204</v>
      </c>
      <c r="AQ133" s="98" t="s">
        <v>204</v>
      </c>
      <c r="AR133" s="101" t="s">
        <v>204</v>
      </c>
      <c r="AS133" s="98" t="s">
        <v>204</v>
      </c>
      <c r="AT133" s="98" t="s">
        <v>204</v>
      </c>
      <c r="AU133" s="101" t="s">
        <v>204</v>
      </c>
      <c r="AV133" s="78" t="s">
        <v>204</v>
      </c>
      <c r="AW133" s="78" t="s">
        <v>204</v>
      </c>
      <c r="AX133" s="74" t="s">
        <v>204</v>
      </c>
      <c r="AY133" s="68"/>
      <c r="AZ133" s="68"/>
      <c r="BA133" s="68"/>
      <c r="BB133" s="68"/>
      <c r="BC133" s="68"/>
      <c r="BD133" s="68"/>
    </row>
    <row r="134" spans="1:16290" s="72" customFormat="1" ht="90">
      <c r="A134" s="88">
        <v>104</v>
      </c>
      <c r="B134" s="88" t="s">
        <v>190</v>
      </c>
      <c r="C134" s="88">
        <v>12</v>
      </c>
      <c r="D134" s="88" t="s">
        <v>205</v>
      </c>
      <c r="E134" s="88" t="s">
        <v>254</v>
      </c>
      <c r="F134" s="98">
        <v>14360</v>
      </c>
      <c r="G134" s="88" t="s">
        <v>955</v>
      </c>
      <c r="H134" s="88">
        <v>2022</v>
      </c>
      <c r="I134" s="88" t="s">
        <v>956</v>
      </c>
      <c r="J134" s="104">
        <v>214735</v>
      </c>
      <c r="K134" s="88" t="s">
        <v>1833</v>
      </c>
      <c r="L134" s="150" t="s">
        <v>957</v>
      </c>
      <c r="M134" s="88" t="s">
        <v>958</v>
      </c>
      <c r="N134" s="88" t="s">
        <v>959</v>
      </c>
      <c r="O134" s="88" t="s">
        <v>960</v>
      </c>
      <c r="P134" s="88" t="s">
        <v>961</v>
      </c>
      <c r="Q134" s="92">
        <f t="shared" si="9"/>
        <v>108.16</v>
      </c>
      <c r="R134" s="68">
        <v>63.16</v>
      </c>
      <c r="S134" s="92">
        <v>5</v>
      </c>
      <c r="T134" s="92">
        <v>40</v>
      </c>
      <c r="U134" s="93">
        <f t="shared" si="10"/>
        <v>108.16</v>
      </c>
      <c r="V134" s="93" t="s">
        <v>952</v>
      </c>
      <c r="W134" s="94">
        <v>0</v>
      </c>
      <c r="X134" s="151" t="s">
        <v>214</v>
      </c>
      <c r="Y134" s="152">
        <v>2</v>
      </c>
      <c r="Z134" s="152">
        <v>5</v>
      </c>
      <c r="AA134" s="152">
        <v>6</v>
      </c>
      <c r="AB134" s="152">
        <v>11</v>
      </c>
      <c r="AC134" s="68" t="s">
        <v>962</v>
      </c>
      <c r="AD134" s="70">
        <v>60</v>
      </c>
      <c r="AE134" s="70">
        <v>2</v>
      </c>
      <c r="AF134" s="100">
        <v>100</v>
      </c>
      <c r="AG134" s="98" t="s">
        <v>205</v>
      </c>
      <c r="AH134" s="99" t="s">
        <v>963</v>
      </c>
      <c r="AI134" s="100">
        <v>40</v>
      </c>
      <c r="AJ134" s="98" t="s">
        <v>265</v>
      </c>
      <c r="AK134" s="98" t="s">
        <v>964</v>
      </c>
      <c r="AL134" s="101">
        <v>10</v>
      </c>
      <c r="AM134" s="98" t="s">
        <v>266</v>
      </c>
      <c r="AN134" s="98" t="s">
        <v>267</v>
      </c>
      <c r="AO134" s="101">
        <v>20</v>
      </c>
      <c r="AP134" s="98" t="s">
        <v>263</v>
      </c>
      <c r="AQ134" s="98" t="s">
        <v>264</v>
      </c>
      <c r="AR134" s="101">
        <v>10</v>
      </c>
      <c r="AS134" s="98" t="s">
        <v>965</v>
      </c>
      <c r="AT134" s="98" t="s">
        <v>966</v>
      </c>
      <c r="AU134" s="101">
        <v>10</v>
      </c>
      <c r="AV134" s="78" t="s">
        <v>284</v>
      </c>
      <c r="AW134" s="78" t="s">
        <v>967</v>
      </c>
      <c r="AX134" s="74">
        <v>10</v>
      </c>
      <c r="AY134" s="68"/>
      <c r="AZ134" s="68"/>
      <c r="BA134" s="68"/>
      <c r="BB134" s="68"/>
      <c r="BC134" s="68"/>
      <c r="BD134" s="68"/>
    </row>
    <row r="135" spans="1:16290" s="72" customFormat="1" ht="150">
      <c r="A135" s="88">
        <v>104</v>
      </c>
      <c r="B135" s="88" t="s">
        <v>190</v>
      </c>
      <c r="C135" s="88">
        <v>21</v>
      </c>
      <c r="D135" s="88" t="s">
        <v>601</v>
      </c>
      <c r="E135" s="88" t="s">
        <v>602</v>
      </c>
      <c r="F135" s="98">
        <v>11874</v>
      </c>
      <c r="G135" s="88" t="s">
        <v>968</v>
      </c>
      <c r="H135" s="88">
        <v>2022</v>
      </c>
      <c r="I135" s="88" t="s">
        <v>969</v>
      </c>
      <c r="J135" s="104">
        <v>129016</v>
      </c>
      <c r="K135" s="88" t="s">
        <v>1833</v>
      </c>
      <c r="L135" s="150" t="s">
        <v>970</v>
      </c>
      <c r="M135" s="88" t="s">
        <v>971</v>
      </c>
      <c r="N135" s="88" t="s">
        <v>972</v>
      </c>
      <c r="O135" s="88" t="s">
        <v>973</v>
      </c>
      <c r="P135" s="88" t="s">
        <v>974</v>
      </c>
      <c r="Q135" s="92">
        <f t="shared" si="9"/>
        <v>65.180000000000007</v>
      </c>
      <c r="R135" s="92">
        <v>15.18</v>
      </c>
      <c r="S135" s="92">
        <v>10</v>
      </c>
      <c r="T135" s="92">
        <v>40</v>
      </c>
      <c r="U135" s="93">
        <f t="shared" si="10"/>
        <v>65.180000000000007</v>
      </c>
      <c r="V135" s="93" t="s">
        <v>952</v>
      </c>
      <c r="W135" s="94">
        <v>0</v>
      </c>
      <c r="X135" s="151" t="s">
        <v>610</v>
      </c>
      <c r="Y135" s="152">
        <v>3</v>
      </c>
      <c r="Z135" s="152">
        <v>12</v>
      </c>
      <c r="AA135" s="152">
        <v>1</v>
      </c>
      <c r="AB135" s="152">
        <v>44</v>
      </c>
      <c r="AC135" s="68" t="s">
        <v>975</v>
      </c>
      <c r="AD135" s="70">
        <v>40</v>
      </c>
      <c r="AE135" s="70">
        <v>5</v>
      </c>
      <c r="AF135" s="100">
        <v>100</v>
      </c>
      <c r="AG135" s="98" t="s">
        <v>601</v>
      </c>
      <c r="AH135" s="99" t="s">
        <v>641</v>
      </c>
      <c r="AI135" s="100">
        <v>100</v>
      </c>
      <c r="AJ135" s="98" t="s">
        <v>204</v>
      </c>
      <c r="AK135" s="98" t="s">
        <v>204</v>
      </c>
      <c r="AL135" s="101" t="s">
        <v>204</v>
      </c>
      <c r="AM135" s="98" t="s">
        <v>204</v>
      </c>
      <c r="AN135" s="98" t="s">
        <v>204</v>
      </c>
      <c r="AO135" s="101" t="s">
        <v>204</v>
      </c>
      <c r="AP135" s="98" t="s">
        <v>204</v>
      </c>
      <c r="AQ135" s="98" t="s">
        <v>204</v>
      </c>
      <c r="AR135" s="101" t="s">
        <v>204</v>
      </c>
      <c r="AS135" s="98" t="s">
        <v>204</v>
      </c>
      <c r="AT135" s="98" t="s">
        <v>204</v>
      </c>
      <c r="AU135" s="101" t="s">
        <v>204</v>
      </c>
      <c r="AV135" s="78" t="s">
        <v>204</v>
      </c>
      <c r="AW135" s="78" t="s">
        <v>204</v>
      </c>
      <c r="AX135" s="74" t="s">
        <v>204</v>
      </c>
      <c r="AY135" s="68"/>
      <c r="AZ135" s="68"/>
      <c r="BA135" s="68"/>
      <c r="BB135" s="68"/>
      <c r="BC135" s="68"/>
      <c r="BD135" s="68"/>
    </row>
    <row r="136" spans="1:16290" s="72" customFormat="1" ht="40">
      <c r="A136" s="88">
        <v>104</v>
      </c>
      <c r="B136" s="88" t="s">
        <v>190</v>
      </c>
      <c r="C136" s="88">
        <v>10</v>
      </c>
      <c r="D136" s="88" t="s">
        <v>236</v>
      </c>
      <c r="E136" s="88" t="s">
        <v>299</v>
      </c>
      <c r="F136" s="98" t="s">
        <v>300</v>
      </c>
      <c r="G136" s="88" t="s">
        <v>976</v>
      </c>
      <c r="H136" s="88">
        <v>2022</v>
      </c>
      <c r="I136" s="88" t="s">
        <v>977</v>
      </c>
      <c r="J136" s="104">
        <v>140506</v>
      </c>
      <c r="K136" s="88" t="s">
        <v>1833</v>
      </c>
      <c r="L136" s="150" t="s">
        <v>978</v>
      </c>
      <c r="M136" s="88" t="s">
        <v>979</v>
      </c>
      <c r="N136" s="88" t="s">
        <v>980</v>
      </c>
      <c r="O136" s="88" t="s">
        <v>981</v>
      </c>
      <c r="P136" s="88" t="s">
        <v>961</v>
      </c>
      <c r="Q136" s="92">
        <f t="shared" si="9"/>
        <v>86.53</v>
      </c>
      <c r="R136" s="92">
        <v>16.53</v>
      </c>
      <c r="S136" s="92">
        <v>70</v>
      </c>
      <c r="T136" s="92"/>
      <c r="U136" s="93">
        <f t="shared" si="10"/>
        <v>86.53</v>
      </c>
      <c r="V136" s="93" t="s">
        <v>952</v>
      </c>
      <c r="W136" s="94">
        <v>0</v>
      </c>
      <c r="X136" s="151" t="s">
        <v>982</v>
      </c>
      <c r="Y136" s="68">
        <v>3</v>
      </c>
      <c r="Z136" s="68">
        <v>5</v>
      </c>
      <c r="AA136" s="68">
        <v>4</v>
      </c>
      <c r="AB136" s="68">
        <v>4</v>
      </c>
      <c r="AC136" s="68" t="s">
        <v>983</v>
      </c>
      <c r="AD136" s="70"/>
      <c r="AE136" s="70">
        <v>5</v>
      </c>
      <c r="AF136" s="100">
        <v>50</v>
      </c>
      <c r="AG136" s="98" t="s">
        <v>1946</v>
      </c>
      <c r="AH136" s="99" t="s">
        <v>984</v>
      </c>
      <c r="AI136" s="100">
        <v>40</v>
      </c>
      <c r="AJ136" s="98" t="s">
        <v>985</v>
      </c>
      <c r="AK136" s="98" t="s">
        <v>986</v>
      </c>
      <c r="AL136" s="101">
        <v>0</v>
      </c>
      <c r="AM136" s="98" t="s">
        <v>987</v>
      </c>
      <c r="AN136" s="98" t="s">
        <v>313</v>
      </c>
      <c r="AO136" s="101">
        <v>0</v>
      </c>
      <c r="AP136" s="98" t="s">
        <v>988</v>
      </c>
      <c r="AQ136" s="98" t="s">
        <v>989</v>
      </c>
      <c r="AR136" s="101">
        <v>10</v>
      </c>
      <c r="AS136" s="98" t="s">
        <v>990</v>
      </c>
      <c r="AT136" s="98" t="s">
        <v>991</v>
      </c>
      <c r="AU136" s="101">
        <v>0</v>
      </c>
      <c r="AV136" s="78" t="s">
        <v>204</v>
      </c>
      <c r="AW136" s="78" t="s">
        <v>204</v>
      </c>
      <c r="AX136" s="74" t="s">
        <v>204</v>
      </c>
      <c r="AY136" s="68"/>
      <c r="AZ136" s="68"/>
      <c r="BA136" s="68"/>
      <c r="BB136" s="68"/>
      <c r="BC136" s="68"/>
      <c r="BD136" s="68"/>
    </row>
    <row r="137" spans="1:16290" s="72" customFormat="1" ht="40">
      <c r="A137" s="88">
        <v>104</v>
      </c>
      <c r="B137" s="88" t="s">
        <v>190</v>
      </c>
      <c r="C137" s="88">
        <v>15</v>
      </c>
      <c r="D137" s="88" t="s">
        <v>228</v>
      </c>
      <c r="E137" s="88" t="s">
        <v>992</v>
      </c>
      <c r="F137" s="98">
        <v>28022</v>
      </c>
      <c r="G137" s="88" t="s">
        <v>993</v>
      </c>
      <c r="H137" s="88">
        <v>2022</v>
      </c>
      <c r="I137" s="88" t="s">
        <v>994</v>
      </c>
      <c r="J137" s="104">
        <v>130375</v>
      </c>
      <c r="K137" s="88" t="s">
        <v>12793</v>
      </c>
      <c r="L137" s="88" t="s">
        <v>995</v>
      </c>
      <c r="M137" s="88" t="s">
        <v>996</v>
      </c>
      <c r="N137" s="88" t="s">
        <v>997</v>
      </c>
      <c r="O137" s="88" t="s">
        <v>998</v>
      </c>
      <c r="P137" s="88" t="s">
        <v>999</v>
      </c>
      <c r="Q137" s="92">
        <f t="shared" si="9"/>
        <v>54.94</v>
      </c>
      <c r="R137" s="92">
        <v>15.34</v>
      </c>
      <c r="S137" s="92">
        <v>15</v>
      </c>
      <c r="T137" s="92">
        <v>24.6</v>
      </c>
      <c r="U137" s="93">
        <f t="shared" si="10"/>
        <v>54.94</v>
      </c>
      <c r="V137" s="93" t="s">
        <v>952</v>
      </c>
      <c r="W137" s="94">
        <v>0</v>
      </c>
      <c r="X137" s="151" t="s">
        <v>1000</v>
      </c>
      <c r="Y137" s="68">
        <v>4</v>
      </c>
      <c r="Z137" s="68">
        <v>6</v>
      </c>
      <c r="AA137" s="68">
        <v>5</v>
      </c>
      <c r="AB137" s="68">
        <v>60</v>
      </c>
      <c r="AC137" s="68" t="s">
        <v>1001</v>
      </c>
      <c r="AD137" s="70">
        <v>0</v>
      </c>
      <c r="AE137" s="70">
        <v>5</v>
      </c>
      <c r="AF137" s="100">
        <v>80</v>
      </c>
      <c r="AG137" s="98" t="s">
        <v>228</v>
      </c>
      <c r="AH137" s="99" t="s">
        <v>1002</v>
      </c>
      <c r="AI137" s="100">
        <v>80</v>
      </c>
      <c r="AJ137" s="98" t="s">
        <v>204</v>
      </c>
      <c r="AK137" s="98" t="s">
        <v>204</v>
      </c>
      <c r="AL137" s="101" t="s">
        <v>204</v>
      </c>
      <c r="AM137" s="98" t="s">
        <v>204</v>
      </c>
      <c r="AN137" s="98" t="s">
        <v>204</v>
      </c>
      <c r="AO137" s="101" t="s">
        <v>204</v>
      </c>
      <c r="AP137" s="98" t="s">
        <v>204</v>
      </c>
      <c r="AQ137" s="98" t="s">
        <v>204</v>
      </c>
      <c r="AR137" s="101" t="s">
        <v>204</v>
      </c>
      <c r="AS137" s="98" t="s">
        <v>204</v>
      </c>
      <c r="AT137" s="98" t="s">
        <v>204</v>
      </c>
      <c r="AU137" s="101" t="s">
        <v>204</v>
      </c>
      <c r="AV137" s="78" t="s">
        <v>204</v>
      </c>
      <c r="AW137" s="78" t="s">
        <v>204</v>
      </c>
      <c r="AX137" s="74" t="s">
        <v>204</v>
      </c>
      <c r="AY137" s="68"/>
      <c r="AZ137" s="68"/>
      <c r="BA137" s="68"/>
      <c r="BB137" s="68"/>
      <c r="BC137" s="68"/>
      <c r="BD137" s="68"/>
    </row>
    <row r="138" spans="1:16290" s="72" customFormat="1" ht="80">
      <c r="A138" s="88">
        <v>104</v>
      </c>
      <c r="B138" s="88" t="s">
        <v>190</v>
      </c>
      <c r="C138" s="88">
        <v>1</v>
      </c>
      <c r="D138" s="88" t="s">
        <v>456</v>
      </c>
      <c r="E138" s="88" t="s">
        <v>726</v>
      </c>
      <c r="F138" s="98">
        <v>20393</v>
      </c>
      <c r="G138" s="88" t="s">
        <v>1003</v>
      </c>
      <c r="H138" s="88">
        <v>2022</v>
      </c>
      <c r="I138" s="88" t="s">
        <v>1004</v>
      </c>
      <c r="J138" s="104">
        <v>334771</v>
      </c>
      <c r="K138" s="88" t="s">
        <v>1833</v>
      </c>
      <c r="L138" s="88" t="s">
        <v>730</v>
      </c>
      <c r="M138" s="88" t="s">
        <v>731</v>
      </c>
      <c r="N138" s="88" t="s">
        <v>732</v>
      </c>
      <c r="O138" s="88" t="s">
        <v>733</v>
      </c>
      <c r="P138" s="88" t="s">
        <v>1005</v>
      </c>
      <c r="Q138" s="92">
        <f t="shared" si="9"/>
        <v>108.05999999999999</v>
      </c>
      <c r="R138" s="92">
        <v>98.46</v>
      </c>
      <c r="S138" s="92">
        <v>7</v>
      </c>
      <c r="T138" s="92">
        <v>2.6</v>
      </c>
      <c r="U138" s="93">
        <f t="shared" si="10"/>
        <v>108.05999999999999</v>
      </c>
      <c r="V138" s="93" t="s">
        <v>952</v>
      </c>
      <c r="W138" s="94">
        <v>0</v>
      </c>
      <c r="X138" s="151" t="s">
        <v>454</v>
      </c>
      <c r="Y138" s="68">
        <v>6</v>
      </c>
      <c r="Z138" s="68">
        <v>1</v>
      </c>
      <c r="AA138" s="68">
        <v>4</v>
      </c>
      <c r="AB138" s="68">
        <v>14</v>
      </c>
      <c r="AC138" s="68" t="s">
        <v>1006</v>
      </c>
      <c r="AD138" s="70"/>
      <c r="AE138" s="70">
        <v>2</v>
      </c>
      <c r="AF138" s="100">
        <v>100</v>
      </c>
      <c r="AG138" s="98" t="s">
        <v>456</v>
      </c>
      <c r="AH138" s="99" t="s">
        <v>736</v>
      </c>
      <c r="AI138" s="100">
        <v>10</v>
      </c>
      <c r="AJ138" s="98" t="s">
        <v>444</v>
      </c>
      <c r="AK138" s="98" t="s">
        <v>737</v>
      </c>
      <c r="AL138" s="101">
        <v>20</v>
      </c>
      <c r="AM138" s="98" t="s">
        <v>387</v>
      </c>
      <c r="AN138" s="98" t="s">
        <v>1007</v>
      </c>
      <c r="AO138" s="101">
        <v>10</v>
      </c>
      <c r="AP138" s="98" t="s">
        <v>328</v>
      </c>
      <c r="AQ138" s="98" t="s">
        <v>739</v>
      </c>
      <c r="AR138" s="101">
        <v>15</v>
      </c>
      <c r="AS138" s="98" t="s">
        <v>703</v>
      </c>
      <c r="AT138" s="98" t="s">
        <v>740</v>
      </c>
      <c r="AU138" s="101">
        <v>40</v>
      </c>
      <c r="AV138" s="78" t="s">
        <v>205</v>
      </c>
      <c r="AW138" s="78" t="s">
        <v>1008</v>
      </c>
      <c r="AX138" s="74">
        <v>5</v>
      </c>
      <c r="AY138" s="68"/>
      <c r="AZ138" s="68"/>
      <c r="BA138" s="68"/>
      <c r="BB138" s="68"/>
      <c r="BC138" s="68"/>
      <c r="BD138" s="68"/>
    </row>
    <row r="139" spans="1:16290" s="72" customFormat="1" ht="90">
      <c r="A139" s="87">
        <v>104</v>
      </c>
      <c r="B139" s="88" t="s">
        <v>190</v>
      </c>
      <c r="C139" s="87">
        <v>12</v>
      </c>
      <c r="D139" s="87" t="s">
        <v>205</v>
      </c>
      <c r="E139" s="87" t="s">
        <v>206</v>
      </c>
      <c r="F139" s="89">
        <v>23939</v>
      </c>
      <c r="G139" s="87" t="s">
        <v>1009</v>
      </c>
      <c r="H139" s="88">
        <v>2022</v>
      </c>
      <c r="I139" s="87" t="s">
        <v>1010</v>
      </c>
      <c r="J139" s="90">
        <v>94680</v>
      </c>
      <c r="K139" s="91" t="s">
        <v>12783</v>
      </c>
      <c r="L139" s="150" t="s">
        <v>957</v>
      </c>
      <c r="M139" s="88" t="s">
        <v>958</v>
      </c>
      <c r="N139" s="88" t="s">
        <v>1011</v>
      </c>
      <c r="O139" s="88" t="s">
        <v>1012</v>
      </c>
      <c r="P139" s="87" t="s">
        <v>1013</v>
      </c>
      <c r="Q139" s="92">
        <f>+SUM(R139:T139)</f>
        <v>71.14</v>
      </c>
      <c r="R139" s="92">
        <v>11.14</v>
      </c>
      <c r="S139" s="92">
        <v>20</v>
      </c>
      <c r="T139" s="92">
        <v>40</v>
      </c>
      <c r="U139" s="93">
        <f>+Q139</f>
        <v>71.14</v>
      </c>
      <c r="V139" s="94" t="s">
        <v>1014</v>
      </c>
      <c r="W139" s="94">
        <v>13.28</v>
      </c>
      <c r="X139" s="102" t="s">
        <v>214</v>
      </c>
      <c r="Y139" s="152">
        <v>2</v>
      </c>
      <c r="Z139" s="152">
        <v>5</v>
      </c>
      <c r="AA139" s="152">
        <v>6</v>
      </c>
      <c r="AB139" s="152">
        <v>11</v>
      </c>
      <c r="AC139" s="103" t="s">
        <v>296</v>
      </c>
      <c r="AD139" s="97">
        <v>60</v>
      </c>
      <c r="AE139" s="97">
        <v>5</v>
      </c>
      <c r="AF139" s="100">
        <v>100</v>
      </c>
      <c r="AG139" s="98" t="s">
        <v>205</v>
      </c>
      <c r="AH139" s="99" t="s">
        <v>215</v>
      </c>
      <c r="AI139" s="100">
        <v>20</v>
      </c>
      <c r="AJ139" s="98" t="s">
        <v>263</v>
      </c>
      <c r="AK139" s="98" t="s">
        <v>264</v>
      </c>
      <c r="AL139" s="101">
        <v>30</v>
      </c>
      <c r="AM139" s="98" t="s">
        <v>1015</v>
      </c>
      <c r="AN139" s="98" t="s">
        <v>264</v>
      </c>
      <c r="AO139" s="101">
        <v>50</v>
      </c>
      <c r="AP139" s="98" t="s">
        <v>204</v>
      </c>
      <c r="AQ139" s="98" t="s">
        <v>204</v>
      </c>
      <c r="AR139" s="101" t="s">
        <v>204</v>
      </c>
      <c r="AS139" s="98" t="s">
        <v>204</v>
      </c>
      <c r="AT139" s="98" t="s">
        <v>204</v>
      </c>
      <c r="AU139" s="101" t="s">
        <v>204</v>
      </c>
      <c r="AV139" s="78" t="s">
        <v>204</v>
      </c>
      <c r="AW139" s="78" t="s">
        <v>204</v>
      </c>
      <c r="AX139" s="74" t="s">
        <v>204</v>
      </c>
      <c r="AY139" s="68"/>
      <c r="AZ139" s="68"/>
      <c r="BA139" s="68"/>
      <c r="BB139" s="68"/>
      <c r="BC139" s="68"/>
      <c r="BD139" s="68"/>
    </row>
    <row r="140" spans="1:16290" s="72" customFormat="1" ht="60">
      <c r="A140" s="88">
        <v>104</v>
      </c>
      <c r="B140" s="88" t="s">
        <v>190</v>
      </c>
      <c r="C140" s="88">
        <v>10</v>
      </c>
      <c r="D140" s="88" t="s">
        <v>236</v>
      </c>
      <c r="E140" s="88" t="s">
        <v>299</v>
      </c>
      <c r="F140" s="98" t="s">
        <v>300</v>
      </c>
      <c r="G140" s="88" t="s">
        <v>1016</v>
      </c>
      <c r="H140" s="88">
        <v>2022</v>
      </c>
      <c r="I140" s="104" t="s">
        <v>1017</v>
      </c>
      <c r="J140" s="104">
        <v>170460</v>
      </c>
      <c r="K140" s="101" t="s">
        <v>12788</v>
      </c>
      <c r="L140" s="104" t="s">
        <v>1018</v>
      </c>
      <c r="M140" s="88" t="s">
        <v>1019</v>
      </c>
      <c r="N140" s="88" t="s">
        <v>1020</v>
      </c>
      <c r="O140" s="88" t="s">
        <v>1021</v>
      </c>
      <c r="P140" s="88" t="s">
        <v>1022</v>
      </c>
      <c r="Q140" s="92">
        <f>U140</f>
        <v>150.05000000000001</v>
      </c>
      <c r="R140" s="105">
        <v>20.05</v>
      </c>
      <c r="S140" s="105">
        <v>70</v>
      </c>
      <c r="T140" s="105">
        <v>60</v>
      </c>
      <c r="U140" s="106">
        <f>SUM(R140:T140)</f>
        <v>150.05000000000001</v>
      </c>
      <c r="V140" s="94" t="s">
        <v>1014</v>
      </c>
      <c r="W140" s="94">
        <v>18</v>
      </c>
      <c r="X140" s="102" t="s">
        <v>246</v>
      </c>
      <c r="Y140" s="68">
        <v>3</v>
      </c>
      <c r="Z140" s="68">
        <v>5</v>
      </c>
      <c r="AA140" s="68">
        <v>2</v>
      </c>
      <c r="AB140" s="68">
        <v>47</v>
      </c>
      <c r="AC140" s="68"/>
      <c r="AD140" s="70">
        <v>60</v>
      </c>
      <c r="AE140" s="70">
        <v>5</v>
      </c>
      <c r="AF140" s="100">
        <v>0</v>
      </c>
      <c r="AG140" s="98" t="s">
        <v>1023</v>
      </c>
      <c r="AH140" s="99" t="s">
        <v>1024</v>
      </c>
      <c r="AI140" s="100">
        <v>0</v>
      </c>
      <c r="AJ140" s="98" t="s">
        <v>204</v>
      </c>
      <c r="AK140" s="98" t="s">
        <v>204</v>
      </c>
      <c r="AL140" s="101" t="s">
        <v>204</v>
      </c>
      <c r="AM140" s="98" t="s">
        <v>204</v>
      </c>
      <c r="AN140" s="98" t="s">
        <v>204</v>
      </c>
      <c r="AO140" s="101" t="s">
        <v>204</v>
      </c>
      <c r="AP140" s="98" t="s">
        <v>204</v>
      </c>
      <c r="AQ140" s="98" t="s">
        <v>204</v>
      </c>
      <c r="AR140" s="101" t="s">
        <v>204</v>
      </c>
      <c r="AS140" s="98" t="s">
        <v>204</v>
      </c>
      <c r="AT140" s="98" t="s">
        <v>204</v>
      </c>
      <c r="AU140" s="101" t="s">
        <v>204</v>
      </c>
      <c r="AV140" s="78" t="s">
        <v>204</v>
      </c>
      <c r="AW140" s="78" t="s">
        <v>204</v>
      </c>
      <c r="AX140" s="74" t="s">
        <v>204</v>
      </c>
      <c r="AY140" s="68"/>
      <c r="AZ140" s="68"/>
      <c r="BA140" s="68"/>
      <c r="BB140" s="68"/>
      <c r="BC140" s="68"/>
      <c r="BD140" s="68"/>
    </row>
    <row r="141" spans="1:16290" s="72" customFormat="1" ht="70">
      <c r="A141" s="88">
        <v>104</v>
      </c>
      <c r="B141" s="88" t="s">
        <v>190</v>
      </c>
      <c r="C141" s="88">
        <v>10</v>
      </c>
      <c r="D141" s="88" t="s">
        <v>236</v>
      </c>
      <c r="E141" s="88" t="s">
        <v>1025</v>
      </c>
      <c r="F141" s="88">
        <v>35504</v>
      </c>
      <c r="G141" s="88" t="s">
        <v>1026</v>
      </c>
      <c r="H141" s="88">
        <v>2022</v>
      </c>
      <c r="I141" s="88" t="s">
        <v>1027</v>
      </c>
      <c r="J141" s="104">
        <v>77303</v>
      </c>
      <c r="K141" s="101" t="s">
        <v>12788</v>
      </c>
      <c r="L141" s="104" t="s">
        <v>1028</v>
      </c>
      <c r="M141" s="88" t="s">
        <v>1029</v>
      </c>
      <c r="N141" s="88" t="s">
        <v>1030</v>
      </c>
      <c r="O141" s="88" t="s">
        <v>1031</v>
      </c>
      <c r="P141" s="88" t="s">
        <v>1032</v>
      </c>
      <c r="Q141" s="92">
        <f>+U141</f>
        <v>9.09</v>
      </c>
      <c r="R141" s="92">
        <v>9.09</v>
      </c>
      <c r="S141" s="92">
        <v>0</v>
      </c>
      <c r="T141" s="92">
        <v>0</v>
      </c>
      <c r="U141" s="93">
        <f>+SUM(R141:T141)</f>
        <v>9.09</v>
      </c>
      <c r="V141" s="124" t="s">
        <v>1014</v>
      </c>
      <c r="W141" s="94">
        <v>18</v>
      </c>
      <c r="X141" s="102" t="s">
        <v>367</v>
      </c>
      <c r="Y141" s="68">
        <v>4</v>
      </c>
      <c r="Z141" s="68">
        <v>2</v>
      </c>
      <c r="AA141" s="68">
        <v>3</v>
      </c>
      <c r="AB141" s="117">
        <v>31</v>
      </c>
      <c r="AC141" s="68"/>
      <c r="AD141" s="70">
        <v>0</v>
      </c>
      <c r="AE141" s="70">
        <v>5</v>
      </c>
      <c r="AF141" s="100">
        <v>100</v>
      </c>
      <c r="AG141" s="98" t="s">
        <v>920</v>
      </c>
      <c r="AH141" s="99" t="s">
        <v>1033</v>
      </c>
      <c r="AI141" s="100">
        <v>100</v>
      </c>
      <c r="AJ141" s="98" t="s">
        <v>204</v>
      </c>
      <c r="AK141" s="98" t="s">
        <v>204</v>
      </c>
      <c r="AL141" s="101" t="s">
        <v>204</v>
      </c>
      <c r="AM141" s="98" t="s">
        <v>204</v>
      </c>
      <c r="AN141" s="98" t="s">
        <v>204</v>
      </c>
      <c r="AO141" s="101" t="s">
        <v>204</v>
      </c>
      <c r="AP141" s="98" t="s">
        <v>204</v>
      </c>
      <c r="AQ141" s="98" t="s">
        <v>204</v>
      </c>
      <c r="AR141" s="101" t="s">
        <v>204</v>
      </c>
      <c r="AS141" s="98" t="s">
        <v>204</v>
      </c>
      <c r="AT141" s="98" t="s">
        <v>204</v>
      </c>
      <c r="AU141" s="101" t="s">
        <v>204</v>
      </c>
      <c r="AV141" s="78" t="s">
        <v>204</v>
      </c>
      <c r="AW141" s="78" t="s">
        <v>204</v>
      </c>
      <c r="AX141" s="74" t="s">
        <v>204</v>
      </c>
      <c r="AY141" s="68"/>
      <c r="AZ141" s="68"/>
      <c r="BA141" s="68"/>
      <c r="BB141" s="68"/>
      <c r="BC141" s="68"/>
      <c r="BD141" s="68"/>
    </row>
    <row r="142" spans="1:16290" s="72" customFormat="1" ht="120">
      <c r="A142" s="87">
        <v>104</v>
      </c>
      <c r="B142" s="88" t="s">
        <v>190</v>
      </c>
      <c r="C142" s="87">
        <v>18</v>
      </c>
      <c r="D142" s="87" t="s">
        <v>236</v>
      </c>
      <c r="E142" s="87" t="s">
        <v>361</v>
      </c>
      <c r="F142" s="89">
        <v>27920</v>
      </c>
      <c r="G142" s="87" t="s">
        <v>1947</v>
      </c>
      <c r="H142" s="88">
        <v>2023</v>
      </c>
      <c r="I142" s="87" t="s">
        <v>1034</v>
      </c>
      <c r="J142" s="90">
        <v>453018</v>
      </c>
      <c r="K142" s="87" t="s">
        <v>1879</v>
      </c>
      <c r="L142" s="90" t="s">
        <v>1035</v>
      </c>
      <c r="M142" s="87" t="s">
        <v>1036</v>
      </c>
      <c r="N142" s="87" t="s">
        <v>1037</v>
      </c>
      <c r="O142" s="87" t="s">
        <v>1038</v>
      </c>
      <c r="P142" s="87">
        <v>18635</v>
      </c>
      <c r="Q142" s="92">
        <v>75</v>
      </c>
      <c r="R142" s="92">
        <v>50</v>
      </c>
      <c r="S142" s="92">
        <v>22.4</v>
      </c>
      <c r="T142" s="92">
        <v>30.28</v>
      </c>
      <c r="U142" s="93">
        <f t="shared" ref="U142:U150" si="11">SUM(R142:T142)</f>
        <v>102.68</v>
      </c>
      <c r="V142" s="94" t="s">
        <v>1039</v>
      </c>
      <c r="W142" s="94"/>
      <c r="X142" s="102"/>
      <c r="Y142" s="96"/>
      <c r="Z142" s="96"/>
      <c r="AA142" s="96"/>
      <c r="AB142" s="96"/>
      <c r="AC142" s="96"/>
      <c r="AD142" s="97"/>
      <c r="AE142" s="97"/>
      <c r="AF142" s="100">
        <v>51</v>
      </c>
      <c r="AG142" s="98" t="s">
        <v>236</v>
      </c>
      <c r="AH142" s="99" t="s">
        <v>368</v>
      </c>
      <c r="AI142" s="100">
        <v>38</v>
      </c>
      <c r="AJ142" s="98" t="s">
        <v>369</v>
      </c>
      <c r="AK142" s="98" t="s">
        <v>370</v>
      </c>
      <c r="AL142" s="101">
        <v>0</v>
      </c>
      <c r="AM142" s="98" t="s">
        <v>328</v>
      </c>
      <c r="AN142" s="98" t="s">
        <v>917</v>
      </c>
      <c r="AO142" s="101">
        <v>4</v>
      </c>
      <c r="AP142" s="98" t="s">
        <v>1948</v>
      </c>
      <c r="AQ142" s="98" t="s">
        <v>1949</v>
      </c>
      <c r="AR142" s="101">
        <v>3</v>
      </c>
      <c r="AS142" s="98" t="s">
        <v>1950</v>
      </c>
      <c r="AT142" s="98" t="s">
        <v>919</v>
      </c>
      <c r="AU142" s="101">
        <v>4</v>
      </c>
      <c r="AV142" s="78" t="s">
        <v>375</v>
      </c>
      <c r="AW142" s="78" t="s">
        <v>376</v>
      </c>
      <c r="AX142" s="74">
        <v>2</v>
      </c>
      <c r="AY142" s="68"/>
      <c r="AZ142" s="68"/>
      <c r="BA142" s="68"/>
      <c r="BB142" s="68"/>
      <c r="BC142" s="68"/>
      <c r="BD142" s="68"/>
    </row>
    <row r="143" spans="1:16290" s="72" customFormat="1" ht="130">
      <c r="A143" s="88">
        <v>104</v>
      </c>
      <c r="B143" s="88" t="s">
        <v>190</v>
      </c>
      <c r="C143" s="88">
        <v>11</v>
      </c>
      <c r="D143" s="88" t="s">
        <v>286</v>
      </c>
      <c r="E143" s="88" t="s">
        <v>567</v>
      </c>
      <c r="F143" s="88">
        <v>29520</v>
      </c>
      <c r="G143" s="88" t="s">
        <v>1040</v>
      </c>
      <c r="H143" s="88">
        <v>2023</v>
      </c>
      <c r="I143" s="88" t="s">
        <v>1041</v>
      </c>
      <c r="J143" s="104">
        <v>216096.01</v>
      </c>
      <c r="K143" s="101" t="s">
        <v>1879</v>
      </c>
      <c r="L143" s="104" t="s">
        <v>1042</v>
      </c>
      <c r="M143" s="88" t="s">
        <v>1043</v>
      </c>
      <c r="N143" s="88" t="s">
        <v>1556</v>
      </c>
      <c r="O143" s="88" t="s">
        <v>1557</v>
      </c>
      <c r="P143" s="88" t="s">
        <v>1044</v>
      </c>
      <c r="Q143" s="92">
        <v>35</v>
      </c>
      <c r="R143" s="92">
        <v>0</v>
      </c>
      <c r="S143" s="92">
        <v>35</v>
      </c>
      <c r="T143" s="92">
        <v>23.5</v>
      </c>
      <c r="U143" s="93">
        <f t="shared" si="11"/>
        <v>58.5</v>
      </c>
      <c r="V143" s="124" t="s">
        <v>1039</v>
      </c>
      <c r="W143" s="94"/>
      <c r="X143" s="102"/>
      <c r="Y143" s="68"/>
      <c r="Z143" s="68"/>
      <c r="AA143" s="68"/>
      <c r="AB143" s="117"/>
      <c r="AC143" s="68"/>
      <c r="AD143" s="70"/>
      <c r="AE143" s="70">
        <v>5</v>
      </c>
      <c r="AF143" s="100">
        <v>30</v>
      </c>
      <c r="AG143" s="98" t="s">
        <v>1951</v>
      </c>
      <c r="AH143" s="99" t="s">
        <v>567</v>
      </c>
      <c r="AI143" s="100">
        <v>5</v>
      </c>
      <c r="AJ143" s="98" t="s">
        <v>1651</v>
      </c>
      <c r="AK143" s="98" t="s">
        <v>662</v>
      </c>
      <c r="AL143" s="101">
        <v>15</v>
      </c>
      <c r="AM143" s="98" t="s">
        <v>578</v>
      </c>
      <c r="AN143" s="98" t="s">
        <v>1952</v>
      </c>
      <c r="AO143" s="101">
        <v>10</v>
      </c>
      <c r="AP143" s="98" t="s">
        <v>204</v>
      </c>
      <c r="AQ143" s="98" t="s">
        <v>204</v>
      </c>
      <c r="AR143" s="101" t="s">
        <v>204</v>
      </c>
      <c r="AS143" s="98" t="s">
        <v>204</v>
      </c>
      <c r="AT143" s="98" t="s">
        <v>204</v>
      </c>
      <c r="AU143" s="101" t="s">
        <v>204</v>
      </c>
      <c r="AV143" s="78" t="s">
        <v>204</v>
      </c>
      <c r="AW143" s="78" t="s">
        <v>204</v>
      </c>
      <c r="AX143" s="74" t="s">
        <v>204</v>
      </c>
      <c r="AY143" s="68"/>
      <c r="AZ143" s="68"/>
      <c r="BA143" s="68"/>
      <c r="BB143" s="68"/>
      <c r="BC143" s="68"/>
      <c r="BD143" s="68"/>
    </row>
    <row r="144" spans="1:16290" s="72" customFormat="1" ht="40">
      <c r="A144" s="88">
        <v>104</v>
      </c>
      <c r="B144" s="88" t="s">
        <v>190</v>
      </c>
      <c r="C144" s="88">
        <v>20</v>
      </c>
      <c r="D144" s="88" t="s">
        <v>369</v>
      </c>
      <c r="E144" s="88" t="s">
        <v>815</v>
      </c>
      <c r="F144" s="88">
        <v>14120</v>
      </c>
      <c r="G144" s="88" t="s">
        <v>1045</v>
      </c>
      <c r="H144" s="88">
        <v>2023</v>
      </c>
      <c r="I144" s="88" t="s">
        <v>1046</v>
      </c>
      <c r="J144" s="104">
        <v>101447</v>
      </c>
      <c r="K144" s="101" t="s">
        <v>1879</v>
      </c>
      <c r="L144" s="104" t="s">
        <v>1047</v>
      </c>
      <c r="M144" s="88" t="s">
        <v>1048</v>
      </c>
      <c r="N144" s="88" t="s">
        <v>1049</v>
      </c>
      <c r="O144" s="88" t="s">
        <v>1050</v>
      </c>
      <c r="P144" s="88">
        <v>1646971</v>
      </c>
      <c r="Q144" s="92">
        <v>35</v>
      </c>
      <c r="R144" s="92">
        <v>8</v>
      </c>
      <c r="S144" s="92">
        <v>12</v>
      </c>
      <c r="T144" s="92">
        <v>15</v>
      </c>
      <c r="U144" s="93">
        <f t="shared" si="11"/>
        <v>35</v>
      </c>
      <c r="V144" s="124" t="s">
        <v>1039</v>
      </c>
      <c r="W144" s="94"/>
      <c r="X144" s="102"/>
      <c r="Y144" s="68"/>
      <c r="Z144" s="68"/>
      <c r="AA144" s="68"/>
      <c r="AB144" s="117"/>
      <c r="AC144" s="68"/>
      <c r="AD144" s="70"/>
      <c r="AE144" s="70">
        <v>5</v>
      </c>
      <c r="AF144" s="100">
        <v>0</v>
      </c>
      <c r="AG144" s="98" t="s">
        <v>369</v>
      </c>
      <c r="AH144" s="99" t="s">
        <v>815</v>
      </c>
      <c r="AI144" s="100">
        <v>0</v>
      </c>
      <c r="AJ144" s="98" t="s">
        <v>204</v>
      </c>
      <c r="AK144" s="98" t="s">
        <v>204</v>
      </c>
      <c r="AL144" s="101" t="s">
        <v>204</v>
      </c>
      <c r="AM144" s="98" t="s">
        <v>204</v>
      </c>
      <c r="AN144" s="98" t="s">
        <v>204</v>
      </c>
      <c r="AO144" s="101" t="s">
        <v>204</v>
      </c>
      <c r="AP144" s="98" t="s">
        <v>204</v>
      </c>
      <c r="AQ144" s="98" t="s">
        <v>204</v>
      </c>
      <c r="AR144" s="101" t="s">
        <v>204</v>
      </c>
      <c r="AS144" s="98" t="s">
        <v>204</v>
      </c>
      <c r="AT144" s="98" t="s">
        <v>204</v>
      </c>
      <c r="AU144" s="101" t="s">
        <v>204</v>
      </c>
      <c r="AV144" s="78" t="s">
        <v>204</v>
      </c>
      <c r="AW144" s="78" t="s">
        <v>204</v>
      </c>
      <c r="AX144" s="74" t="s">
        <v>204</v>
      </c>
      <c r="AY144" s="68"/>
      <c r="AZ144" s="68"/>
      <c r="BA144" s="68"/>
      <c r="BB144" s="68"/>
      <c r="BC144" s="68"/>
      <c r="BD144" s="68"/>
    </row>
    <row r="145" spans="1:56" s="72" customFormat="1" ht="170">
      <c r="A145" s="88">
        <v>104</v>
      </c>
      <c r="B145" s="88" t="s">
        <v>190</v>
      </c>
      <c r="C145" s="88">
        <v>12</v>
      </c>
      <c r="D145" s="88" t="s">
        <v>205</v>
      </c>
      <c r="E145" s="88" t="s">
        <v>206</v>
      </c>
      <c r="F145" s="88">
        <v>23939</v>
      </c>
      <c r="G145" s="88" t="s">
        <v>1051</v>
      </c>
      <c r="H145" s="88">
        <v>2023</v>
      </c>
      <c r="I145" s="88" t="s">
        <v>1052</v>
      </c>
      <c r="J145" s="104">
        <v>242580</v>
      </c>
      <c r="K145" s="101" t="s">
        <v>1879</v>
      </c>
      <c r="L145" s="104" t="s">
        <v>1053</v>
      </c>
      <c r="M145" s="88" t="s">
        <v>1054</v>
      </c>
      <c r="N145" s="88" t="s">
        <v>1055</v>
      </c>
      <c r="O145" s="88" t="s">
        <v>1056</v>
      </c>
      <c r="P145" s="88" t="s">
        <v>1057</v>
      </c>
      <c r="Q145" s="92">
        <v>70</v>
      </c>
      <c r="R145" s="92">
        <v>0</v>
      </c>
      <c r="S145" s="92">
        <v>30</v>
      </c>
      <c r="T145" s="92">
        <v>40</v>
      </c>
      <c r="U145" s="93">
        <f t="shared" si="11"/>
        <v>70</v>
      </c>
      <c r="V145" s="124" t="s">
        <v>1039</v>
      </c>
      <c r="W145" s="94"/>
      <c r="X145" s="102"/>
      <c r="Y145" s="68"/>
      <c r="Z145" s="68"/>
      <c r="AA145" s="68"/>
      <c r="AB145" s="117"/>
      <c r="AC145" s="68"/>
      <c r="AD145" s="70"/>
      <c r="AE145" s="70">
        <v>5</v>
      </c>
      <c r="AF145" s="100">
        <v>70</v>
      </c>
      <c r="AG145" s="98" t="s">
        <v>205</v>
      </c>
      <c r="AH145" s="99" t="s">
        <v>1558</v>
      </c>
      <c r="AI145" s="100">
        <v>30</v>
      </c>
      <c r="AJ145" s="98" t="s">
        <v>536</v>
      </c>
      <c r="AK145" s="98" t="s">
        <v>1559</v>
      </c>
      <c r="AL145" s="101">
        <v>20</v>
      </c>
      <c r="AM145" s="98" t="s">
        <v>266</v>
      </c>
      <c r="AN145" s="98" t="s">
        <v>267</v>
      </c>
      <c r="AO145" s="101">
        <v>20</v>
      </c>
      <c r="AP145" s="98" t="s">
        <v>204</v>
      </c>
      <c r="AQ145" s="98" t="s">
        <v>204</v>
      </c>
      <c r="AR145" s="101" t="s">
        <v>204</v>
      </c>
      <c r="AS145" s="98" t="s">
        <v>204</v>
      </c>
      <c r="AT145" s="98" t="s">
        <v>204</v>
      </c>
      <c r="AU145" s="101" t="s">
        <v>204</v>
      </c>
      <c r="AV145" s="78" t="s">
        <v>204</v>
      </c>
      <c r="AW145" s="78" t="s">
        <v>204</v>
      </c>
      <c r="AX145" s="74" t="s">
        <v>204</v>
      </c>
      <c r="AY145" s="68"/>
      <c r="AZ145" s="68"/>
      <c r="BA145" s="68"/>
      <c r="BB145" s="68"/>
      <c r="BC145" s="68"/>
      <c r="BD145" s="68"/>
    </row>
    <row r="146" spans="1:56" s="72" customFormat="1" ht="90">
      <c r="A146" s="88">
        <v>104</v>
      </c>
      <c r="B146" s="88" t="s">
        <v>190</v>
      </c>
      <c r="C146" s="88">
        <v>1</v>
      </c>
      <c r="D146" s="88" t="s">
        <v>456</v>
      </c>
      <c r="E146" s="88" t="s">
        <v>1555</v>
      </c>
      <c r="F146" s="88">
        <v>20393</v>
      </c>
      <c r="G146" s="88" t="s">
        <v>1058</v>
      </c>
      <c r="H146" s="88">
        <v>2023</v>
      </c>
      <c r="I146" s="88" t="s">
        <v>1059</v>
      </c>
      <c r="J146" s="104">
        <v>90685</v>
      </c>
      <c r="K146" s="101" t="s">
        <v>1879</v>
      </c>
      <c r="L146" s="104" t="s">
        <v>1060</v>
      </c>
      <c r="M146" s="88" t="s">
        <v>1061</v>
      </c>
      <c r="N146" s="88" t="s">
        <v>1062</v>
      </c>
      <c r="O146" s="88" t="s">
        <v>1063</v>
      </c>
      <c r="P146" s="88">
        <v>18665</v>
      </c>
      <c r="Q146" s="92">
        <v>9.6</v>
      </c>
      <c r="R146" s="92">
        <v>0</v>
      </c>
      <c r="S146" s="92">
        <v>7</v>
      </c>
      <c r="T146" s="92">
        <v>2.6</v>
      </c>
      <c r="U146" s="93">
        <f t="shared" si="11"/>
        <v>9.6</v>
      </c>
      <c r="V146" s="124" t="s">
        <v>1039</v>
      </c>
      <c r="W146" s="94"/>
      <c r="X146" s="102"/>
      <c r="Y146" s="68"/>
      <c r="Z146" s="68"/>
      <c r="AA146" s="68"/>
      <c r="AB146" s="117"/>
      <c r="AC146" s="68"/>
      <c r="AD146" s="70"/>
      <c r="AE146" s="70">
        <v>0</v>
      </c>
      <c r="AF146" s="100">
        <v>98</v>
      </c>
      <c r="AG146" s="98" t="s">
        <v>456</v>
      </c>
      <c r="AH146" s="99" t="s">
        <v>736</v>
      </c>
      <c r="AI146" s="100">
        <v>17</v>
      </c>
      <c r="AJ146" s="98" t="s">
        <v>444</v>
      </c>
      <c r="AK146" s="98" t="s">
        <v>737</v>
      </c>
      <c r="AL146" s="101">
        <v>33</v>
      </c>
      <c r="AM146" s="98" t="s">
        <v>387</v>
      </c>
      <c r="AN146" s="98" t="s">
        <v>738</v>
      </c>
      <c r="AO146" s="101">
        <v>6</v>
      </c>
      <c r="AP146" s="98" t="s">
        <v>703</v>
      </c>
      <c r="AQ146" s="98" t="s">
        <v>740</v>
      </c>
      <c r="AR146" s="101">
        <v>17</v>
      </c>
      <c r="AS146" s="98" t="s">
        <v>328</v>
      </c>
      <c r="AT146" s="98" t="s">
        <v>739</v>
      </c>
      <c r="AU146" s="101">
        <v>25</v>
      </c>
      <c r="AV146" s="78" t="s">
        <v>204</v>
      </c>
      <c r="AW146" s="78" t="s">
        <v>204</v>
      </c>
      <c r="AX146" s="74" t="s">
        <v>204</v>
      </c>
      <c r="AY146" s="68"/>
      <c r="AZ146" s="68"/>
      <c r="BA146" s="68"/>
      <c r="BB146" s="68"/>
      <c r="BC146" s="68"/>
      <c r="BD146" s="68"/>
    </row>
    <row r="147" spans="1:56" s="72" customFormat="1" ht="70">
      <c r="A147" s="88">
        <v>104</v>
      </c>
      <c r="B147" s="88" t="s">
        <v>190</v>
      </c>
      <c r="C147" s="88">
        <v>4</v>
      </c>
      <c r="D147" s="88" t="s">
        <v>373</v>
      </c>
      <c r="E147" s="88" t="s">
        <v>1064</v>
      </c>
      <c r="F147" s="88">
        <v>25442</v>
      </c>
      <c r="G147" s="88" t="s">
        <v>1065</v>
      </c>
      <c r="H147" s="88">
        <v>2023</v>
      </c>
      <c r="I147" s="88" t="s">
        <v>1066</v>
      </c>
      <c r="J147" s="104">
        <v>468006</v>
      </c>
      <c r="K147" s="101" t="s">
        <v>1879</v>
      </c>
      <c r="L147" s="104" t="s">
        <v>1067</v>
      </c>
      <c r="M147" s="88" t="s">
        <v>1068</v>
      </c>
      <c r="N147" s="88" t="s">
        <v>1069</v>
      </c>
      <c r="O147" s="88" t="s">
        <v>1070</v>
      </c>
      <c r="P147" s="88" t="s">
        <v>1071</v>
      </c>
      <c r="Q147" s="92">
        <v>0</v>
      </c>
      <c r="R147" s="92">
        <v>0</v>
      </c>
      <c r="S147" s="92">
        <v>0</v>
      </c>
      <c r="T147" s="92">
        <v>0</v>
      </c>
      <c r="U147" s="93">
        <f t="shared" si="11"/>
        <v>0</v>
      </c>
      <c r="V147" s="124" t="s">
        <v>1039</v>
      </c>
      <c r="W147" s="94"/>
      <c r="X147" s="102"/>
      <c r="Y147" s="68"/>
      <c r="Z147" s="68"/>
      <c r="AA147" s="68"/>
      <c r="AB147" s="117"/>
      <c r="AC147" s="68"/>
      <c r="AD147" s="70"/>
      <c r="AE147" s="70">
        <v>0</v>
      </c>
      <c r="AF147" s="100">
        <v>97</v>
      </c>
      <c r="AG147" s="98" t="s">
        <v>373</v>
      </c>
      <c r="AH147" s="99" t="s">
        <v>942</v>
      </c>
      <c r="AI147" s="100">
        <v>97</v>
      </c>
      <c r="AJ147" s="98" t="s">
        <v>204</v>
      </c>
      <c r="AK147" s="98" t="s">
        <v>204</v>
      </c>
      <c r="AL147" s="101" t="s">
        <v>204</v>
      </c>
      <c r="AM147" s="98" t="s">
        <v>204</v>
      </c>
      <c r="AN147" s="98" t="s">
        <v>204</v>
      </c>
      <c r="AO147" s="101" t="s">
        <v>204</v>
      </c>
      <c r="AP147" s="98" t="s">
        <v>204</v>
      </c>
      <c r="AQ147" s="98" t="s">
        <v>204</v>
      </c>
      <c r="AR147" s="101" t="s">
        <v>204</v>
      </c>
      <c r="AS147" s="98" t="s">
        <v>204</v>
      </c>
      <c r="AT147" s="98" t="s">
        <v>204</v>
      </c>
      <c r="AU147" s="101" t="s">
        <v>204</v>
      </c>
      <c r="AV147" s="78" t="s">
        <v>204</v>
      </c>
      <c r="AW147" s="78" t="s">
        <v>204</v>
      </c>
      <c r="AX147" s="74" t="s">
        <v>204</v>
      </c>
      <c r="AY147" s="68"/>
      <c r="AZ147" s="68"/>
      <c r="BA147" s="68"/>
      <c r="BB147" s="68"/>
      <c r="BC147" s="68"/>
      <c r="BD147" s="68"/>
    </row>
    <row r="148" spans="1:56" s="72" customFormat="1" ht="150">
      <c r="A148" s="88">
        <v>104</v>
      </c>
      <c r="B148" s="88" t="s">
        <v>190</v>
      </c>
      <c r="C148" s="88">
        <v>12</v>
      </c>
      <c r="D148" s="88" t="s">
        <v>205</v>
      </c>
      <c r="E148" s="88" t="s">
        <v>206</v>
      </c>
      <c r="F148" s="88">
        <v>23939</v>
      </c>
      <c r="G148" s="88" t="s">
        <v>1072</v>
      </c>
      <c r="H148" s="88">
        <v>2023</v>
      </c>
      <c r="I148" s="88" t="s">
        <v>1073</v>
      </c>
      <c r="J148" s="104">
        <v>392465</v>
      </c>
      <c r="K148" s="101" t="s">
        <v>1879</v>
      </c>
      <c r="L148" s="104" t="s">
        <v>1074</v>
      </c>
      <c r="M148" s="88" t="s">
        <v>1075</v>
      </c>
      <c r="N148" s="88" t="s">
        <v>1076</v>
      </c>
      <c r="O148" s="88" t="s">
        <v>1077</v>
      </c>
      <c r="P148" s="88">
        <v>18777</v>
      </c>
      <c r="Q148" s="92">
        <v>0</v>
      </c>
      <c r="R148" s="92">
        <v>90</v>
      </c>
      <c r="S148" s="92">
        <v>40</v>
      </c>
      <c r="T148" s="92">
        <v>130</v>
      </c>
      <c r="U148" s="93">
        <f t="shared" si="11"/>
        <v>260</v>
      </c>
      <c r="V148" s="124" t="s">
        <v>1039</v>
      </c>
      <c r="W148" s="94"/>
      <c r="X148" s="102"/>
      <c r="Y148" s="68"/>
      <c r="Z148" s="68"/>
      <c r="AA148" s="68"/>
      <c r="AB148" s="117"/>
      <c r="AC148" s="68"/>
      <c r="AD148" s="70"/>
      <c r="AE148" s="70">
        <v>0</v>
      </c>
      <c r="AF148" s="100">
        <v>100</v>
      </c>
      <c r="AG148" s="98" t="s">
        <v>205</v>
      </c>
      <c r="AH148" s="99" t="s">
        <v>215</v>
      </c>
      <c r="AI148" s="100">
        <v>20</v>
      </c>
      <c r="AJ148" s="98" t="s">
        <v>216</v>
      </c>
      <c r="AK148" s="98" t="s">
        <v>217</v>
      </c>
      <c r="AL148" s="101">
        <v>30</v>
      </c>
      <c r="AM148" s="98" t="s">
        <v>1929</v>
      </c>
      <c r="AN148" s="98" t="s">
        <v>1933</v>
      </c>
      <c r="AO148" s="101">
        <v>30</v>
      </c>
      <c r="AP148" s="98" t="s">
        <v>1953</v>
      </c>
      <c r="AQ148" s="98" t="s">
        <v>1930</v>
      </c>
      <c r="AR148" s="101">
        <v>20</v>
      </c>
      <c r="AS148" s="98" t="s">
        <v>204</v>
      </c>
      <c r="AT148" s="98" t="s">
        <v>204</v>
      </c>
      <c r="AU148" s="101" t="s">
        <v>204</v>
      </c>
      <c r="AV148" s="78" t="s">
        <v>204</v>
      </c>
      <c r="AW148" s="78" t="s">
        <v>204</v>
      </c>
      <c r="AX148" s="74" t="s">
        <v>204</v>
      </c>
      <c r="AY148" s="68"/>
      <c r="AZ148" s="68"/>
      <c r="BA148" s="68"/>
      <c r="BB148" s="68"/>
      <c r="BC148" s="68"/>
      <c r="BD148" s="68"/>
    </row>
    <row r="149" spans="1:56" s="72" customFormat="1" ht="170">
      <c r="A149" s="88">
        <v>104</v>
      </c>
      <c r="B149" s="88" t="s">
        <v>190</v>
      </c>
      <c r="C149" s="88">
        <v>21</v>
      </c>
      <c r="D149" s="88" t="s">
        <v>1078</v>
      </c>
      <c r="E149" s="88" t="s">
        <v>1079</v>
      </c>
      <c r="F149" s="88">
        <v>28557</v>
      </c>
      <c r="G149" s="88" t="s">
        <v>1080</v>
      </c>
      <c r="H149" s="88">
        <v>2023</v>
      </c>
      <c r="I149" s="88" t="s">
        <v>1081</v>
      </c>
      <c r="J149" s="104">
        <v>83966</v>
      </c>
      <c r="K149" s="101" t="s">
        <v>1879</v>
      </c>
      <c r="L149" s="104" t="s">
        <v>1082</v>
      </c>
      <c r="M149" s="88" t="s">
        <v>1083</v>
      </c>
      <c r="N149" s="88" t="s">
        <v>1084</v>
      </c>
      <c r="O149" s="88" t="s">
        <v>1085</v>
      </c>
      <c r="P149" s="88">
        <v>18664</v>
      </c>
      <c r="Q149" s="92">
        <v>28</v>
      </c>
      <c r="R149" s="92">
        <v>0</v>
      </c>
      <c r="S149" s="92">
        <v>5</v>
      </c>
      <c r="T149" s="92">
        <v>23</v>
      </c>
      <c r="U149" s="93">
        <f t="shared" si="11"/>
        <v>28</v>
      </c>
      <c r="V149" s="124" t="s">
        <v>1039</v>
      </c>
      <c r="W149" s="94"/>
      <c r="X149" s="102"/>
      <c r="Y149" s="68"/>
      <c r="Z149" s="68"/>
      <c r="AA149" s="68"/>
      <c r="AB149" s="117"/>
      <c r="AC149" s="68"/>
      <c r="AD149" s="70"/>
      <c r="AE149" s="70">
        <v>5</v>
      </c>
      <c r="AF149" s="100">
        <v>100</v>
      </c>
      <c r="AG149" s="98" t="s">
        <v>1086</v>
      </c>
      <c r="AH149" s="99" t="s">
        <v>1079</v>
      </c>
      <c r="AI149" s="100">
        <v>10</v>
      </c>
      <c r="AJ149" s="98" t="s">
        <v>1087</v>
      </c>
      <c r="AK149" s="98" t="s">
        <v>1088</v>
      </c>
      <c r="AL149" s="101">
        <v>90</v>
      </c>
      <c r="AM149" s="98" t="s">
        <v>204</v>
      </c>
      <c r="AN149" s="98" t="s">
        <v>204</v>
      </c>
      <c r="AO149" s="101" t="s">
        <v>204</v>
      </c>
      <c r="AP149" s="98" t="s">
        <v>204</v>
      </c>
      <c r="AQ149" s="98" t="s">
        <v>204</v>
      </c>
      <c r="AR149" s="101" t="s">
        <v>204</v>
      </c>
      <c r="AS149" s="98" t="s">
        <v>204</v>
      </c>
      <c r="AT149" s="98" t="s">
        <v>204</v>
      </c>
      <c r="AU149" s="101" t="s">
        <v>204</v>
      </c>
      <c r="AV149" s="78" t="s">
        <v>204</v>
      </c>
      <c r="AW149" s="78" t="s">
        <v>204</v>
      </c>
      <c r="AX149" s="74" t="s">
        <v>204</v>
      </c>
      <c r="AY149" s="68"/>
      <c r="AZ149" s="68"/>
      <c r="BA149" s="68"/>
      <c r="BB149" s="68"/>
      <c r="BC149" s="68"/>
      <c r="BD149" s="68"/>
    </row>
    <row r="150" spans="1:56" s="72" customFormat="1" ht="120">
      <c r="A150" s="88">
        <v>104</v>
      </c>
      <c r="B150" s="88" t="s">
        <v>190</v>
      </c>
      <c r="C150" s="153">
        <v>7</v>
      </c>
      <c r="D150" s="88" t="s">
        <v>375</v>
      </c>
      <c r="E150" s="88" t="s">
        <v>405</v>
      </c>
      <c r="F150" s="88">
        <v>12318</v>
      </c>
      <c r="G150" s="88" t="s">
        <v>1954</v>
      </c>
      <c r="H150" s="88">
        <v>2023</v>
      </c>
      <c r="I150" s="88" t="s">
        <v>1089</v>
      </c>
      <c r="J150" s="104">
        <v>179914.84</v>
      </c>
      <c r="K150" s="101" t="s">
        <v>1879</v>
      </c>
      <c r="L150" s="104" t="s">
        <v>1090</v>
      </c>
      <c r="M150" s="88" t="s">
        <v>1091</v>
      </c>
      <c r="N150" s="88" t="s">
        <v>1092</v>
      </c>
      <c r="O150" s="88" t="s">
        <v>1093</v>
      </c>
      <c r="P150" s="88">
        <v>18585</v>
      </c>
      <c r="Q150" s="92">
        <v>55</v>
      </c>
      <c r="R150" s="92">
        <v>0</v>
      </c>
      <c r="S150" s="92">
        <v>9</v>
      </c>
      <c r="T150" s="92">
        <v>46</v>
      </c>
      <c r="U150" s="93">
        <f t="shared" si="11"/>
        <v>55</v>
      </c>
      <c r="V150" s="124" t="s">
        <v>1039</v>
      </c>
      <c r="W150" s="94"/>
      <c r="X150" s="102"/>
      <c r="Y150" s="68"/>
      <c r="Z150" s="68"/>
      <c r="AA150" s="68"/>
      <c r="AB150" s="117"/>
      <c r="AC150" s="68"/>
      <c r="AD150" s="70"/>
      <c r="AE150" s="70">
        <v>5</v>
      </c>
      <c r="AF150" s="100">
        <v>80</v>
      </c>
      <c r="AG150" s="98" t="s">
        <v>375</v>
      </c>
      <c r="AH150" s="99" t="s">
        <v>851</v>
      </c>
      <c r="AI150" s="100">
        <v>0</v>
      </c>
      <c r="AJ150" s="98" t="s">
        <v>1955</v>
      </c>
      <c r="AK150" s="98" t="s">
        <v>845</v>
      </c>
      <c r="AL150" s="101">
        <v>40</v>
      </c>
      <c r="AM150" s="98" t="s">
        <v>298</v>
      </c>
      <c r="AN150" s="98" t="s">
        <v>1956</v>
      </c>
      <c r="AO150" s="101">
        <v>40</v>
      </c>
      <c r="AP150" s="98" t="s">
        <v>204</v>
      </c>
      <c r="AQ150" s="98" t="s">
        <v>204</v>
      </c>
      <c r="AR150" s="101" t="s">
        <v>204</v>
      </c>
      <c r="AS150" s="98" t="s">
        <v>204</v>
      </c>
      <c r="AT150" s="98" t="s">
        <v>204</v>
      </c>
      <c r="AU150" s="101" t="s">
        <v>204</v>
      </c>
      <c r="AV150" s="78" t="s">
        <v>204</v>
      </c>
      <c r="AW150" s="78" t="s">
        <v>204</v>
      </c>
      <c r="AX150" s="74" t="s">
        <v>204</v>
      </c>
      <c r="AY150" s="68"/>
      <c r="AZ150" s="68"/>
      <c r="BA150" s="68"/>
      <c r="BB150" s="68"/>
      <c r="BC150" s="68"/>
      <c r="BD150" s="68"/>
    </row>
    <row r="151" spans="1:56" s="162" customFormat="1" ht="150">
      <c r="A151" s="154">
        <v>105</v>
      </c>
      <c r="B151" s="91" t="s">
        <v>9967</v>
      </c>
      <c r="C151" s="83" t="s">
        <v>9968</v>
      </c>
      <c r="D151" s="83"/>
      <c r="E151" s="83" t="s">
        <v>9969</v>
      </c>
      <c r="F151" s="83">
        <v>9864</v>
      </c>
      <c r="G151" s="83" t="s">
        <v>9970</v>
      </c>
      <c r="H151" s="83">
        <v>2000</v>
      </c>
      <c r="I151" s="83" t="s">
        <v>9971</v>
      </c>
      <c r="J151" s="155">
        <v>106446</v>
      </c>
      <c r="K151" s="156" t="s">
        <v>9972</v>
      </c>
      <c r="L151" s="83" t="s">
        <v>9973</v>
      </c>
      <c r="M151" s="83" t="s">
        <v>9974</v>
      </c>
      <c r="N151" s="83" t="s">
        <v>9975</v>
      </c>
      <c r="O151" s="83" t="s">
        <v>9976</v>
      </c>
      <c r="P151" s="83">
        <v>2381</v>
      </c>
      <c r="Q151" s="155">
        <v>6.39</v>
      </c>
      <c r="R151" s="155">
        <v>0</v>
      </c>
      <c r="S151" s="155">
        <v>12.876107804821018</v>
      </c>
      <c r="T151" s="155">
        <v>11.967708967816371</v>
      </c>
      <c r="U151" s="70">
        <v>24.843816772637389</v>
      </c>
      <c r="V151" s="157">
        <v>70.125786163522008</v>
      </c>
      <c r="W151" s="158">
        <v>100</v>
      </c>
      <c r="X151" s="159" t="s">
        <v>9977</v>
      </c>
      <c r="Y151" s="91">
        <v>3</v>
      </c>
      <c r="Z151" s="91">
        <v>5</v>
      </c>
      <c r="AA151" s="91">
        <v>3</v>
      </c>
      <c r="AB151" s="83">
        <v>66</v>
      </c>
      <c r="AC151" s="160" t="s">
        <v>339</v>
      </c>
      <c r="AD151" s="70">
        <v>49.4</v>
      </c>
      <c r="AE151" s="71">
        <v>5</v>
      </c>
      <c r="AF151" s="158">
        <v>74</v>
      </c>
      <c r="AG151" s="161" t="s">
        <v>9978</v>
      </c>
      <c r="AH151" s="161" t="s">
        <v>9979</v>
      </c>
      <c r="AI151" s="158">
        <v>40</v>
      </c>
      <c r="AJ151" s="161" t="s">
        <v>9980</v>
      </c>
      <c r="AK151" s="161" t="s">
        <v>9981</v>
      </c>
      <c r="AL151" s="158">
        <v>11</v>
      </c>
      <c r="AM151" s="161"/>
      <c r="AN151" s="161" t="s">
        <v>9982</v>
      </c>
      <c r="AO151" s="158">
        <v>6</v>
      </c>
      <c r="AP151" s="161"/>
      <c r="AQ151" s="161" t="s">
        <v>9983</v>
      </c>
      <c r="AR151" s="158">
        <v>6</v>
      </c>
      <c r="AS151" s="161" t="s">
        <v>9984</v>
      </c>
      <c r="AT151" s="161" t="s">
        <v>9985</v>
      </c>
      <c r="AU151" s="158">
        <v>6</v>
      </c>
      <c r="AV151" s="161" t="s">
        <v>9986</v>
      </c>
      <c r="AW151" s="161"/>
      <c r="AX151" s="158">
        <v>6</v>
      </c>
      <c r="AY151" s="91"/>
      <c r="AZ151" s="91"/>
      <c r="BA151" s="91"/>
      <c r="BB151" s="91"/>
      <c r="BC151" s="91"/>
      <c r="BD151" s="91"/>
    </row>
    <row r="152" spans="1:56" s="162" customFormat="1" ht="87" customHeight="1">
      <c r="A152" s="149">
        <v>105</v>
      </c>
      <c r="B152" s="91" t="s">
        <v>9967</v>
      </c>
      <c r="C152" s="83" t="s">
        <v>9968</v>
      </c>
      <c r="D152" s="83"/>
      <c r="E152" s="83" t="s">
        <v>9969</v>
      </c>
      <c r="F152" s="83">
        <v>9864</v>
      </c>
      <c r="G152" s="83" t="s">
        <v>9987</v>
      </c>
      <c r="H152" s="83">
        <v>2019</v>
      </c>
      <c r="I152" s="83" t="s">
        <v>9988</v>
      </c>
      <c r="J152" s="155">
        <v>560597.25</v>
      </c>
      <c r="K152" s="83" t="s">
        <v>351</v>
      </c>
      <c r="L152" s="83" t="s">
        <v>9973</v>
      </c>
      <c r="M152" s="83" t="s">
        <v>9974</v>
      </c>
      <c r="N152" s="83" t="s">
        <v>9989</v>
      </c>
      <c r="O152" s="83" t="s">
        <v>9990</v>
      </c>
      <c r="P152" s="83">
        <v>7522</v>
      </c>
      <c r="Q152" s="155">
        <v>41.141571263553985</v>
      </c>
      <c r="R152" s="155">
        <v>33.154447058823528</v>
      </c>
      <c r="S152" s="155">
        <v>20.931132197977377</v>
      </c>
      <c r="T152" s="155">
        <v>18.070230491321084</v>
      </c>
      <c r="U152" s="70">
        <v>72.155809748121982</v>
      </c>
      <c r="V152" s="157">
        <v>81.132075471698116</v>
      </c>
      <c r="W152" s="158">
        <v>68.320000000000007</v>
      </c>
      <c r="X152" s="159" t="s">
        <v>9977</v>
      </c>
      <c r="Y152" s="91">
        <v>3</v>
      </c>
      <c r="Z152" s="91">
        <v>5</v>
      </c>
      <c r="AA152" s="91">
        <v>3</v>
      </c>
      <c r="AB152" s="83">
        <v>66</v>
      </c>
      <c r="AC152" s="163">
        <v>152</v>
      </c>
      <c r="AD152" s="70">
        <v>49.4</v>
      </c>
      <c r="AE152" s="71">
        <v>5</v>
      </c>
      <c r="AF152" s="158">
        <v>85</v>
      </c>
      <c r="AG152" s="161" t="s">
        <v>9991</v>
      </c>
      <c r="AH152" s="161" t="s">
        <v>9992</v>
      </c>
      <c r="AI152" s="158">
        <v>23</v>
      </c>
      <c r="AJ152" s="161" t="s">
        <v>9993</v>
      </c>
      <c r="AK152" s="161" t="s">
        <v>9994</v>
      </c>
      <c r="AL152" s="158">
        <v>23</v>
      </c>
      <c r="AM152" s="161" t="s">
        <v>9995</v>
      </c>
      <c r="AN152" s="161"/>
      <c r="AO152" s="158">
        <v>11</v>
      </c>
      <c r="AP152" s="161" t="s">
        <v>402</v>
      </c>
      <c r="AQ152" s="161" t="s">
        <v>9996</v>
      </c>
      <c r="AR152" s="158">
        <v>6</v>
      </c>
      <c r="AS152" s="161" t="s">
        <v>9997</v>
      </c>
      <c r="AT152" s="161"/>
      <c r="AU152" s="158">
        <v>17</v>
      </c>
      <c r="AV152" s="161" t="s">
        <v>9986</v>
      </c>
      <c r="AW152" s="161"/>
      <c r="AX152" s="158">
        <v>6</v>
      </c>
      <c r="AY152" s="91"/>
      <c r="AZ152" s="91"/>
      <c r="BA152" s="91"/>
      <c r="BB152" s="91"/>
      <c r="BC152" s="91"/>
      <c r="BD152" s="91"/>
    </row>
    <row r="153" spans="1:56" s="162" customFormat="1" ht="190">
      <c r="A153" s="149">
        <v>105</v>
      </c>
      <c r="B153" s="91" t="s">
        <v>9967</v>
      </c>
      <c r="C153" s="83" t="s">
        <v>9968</v>
      </c>
      <c r="D153" s="83"/>
      <c r="E153" s="83" t="s">
        <v>9998</v>
      </c>
      <c r="F153" s="83">
        <v>36323</v>
      </c>
      <c r="G153" s="83" t="s">
        <v>9999</v>
      </c>
      <c r="H153" s="91">
        <v>2022</v>
      </c>
      <c r="I153" s="83" t="s">
        <v>10000</v>
      </c>
      <c r="J153" s="155">
        <v>237934.15</v>
      </c>
      <c r="K153" s="83" t="s">
        <v>1833</v>
      </c>
      <c r="L153" s="83" t="s">
        <v>9973</v>
      </c>
      <c r="M153" s="83" t="s">
        <v>9974</v>
      </c>
      <c r="N153" s="83" t="s">
        <v>10001</v>
      </c>
      <c r="O153" s="83" t="s">
        <v>10002</v>
      </c>
      <c r="P153" s="83">
        <v>8326</v>
      </c>
      <c r="Q153" s="155">
        <v>31.382226061089149</v>
      </c>
      <c r="R153" s="155">
        <v>27.992252941176471</v>
      </c>
      <c r="S153" s="155">
        <v>8.8837951810562359</v>
      </c>
      <c r="T153" s="155">
        <v>7.6695433883355024</v>
      </c>
      <c r="U153" s="70">
        <v>44.545591510568208</v>
      </c>
      <c r="V153" s="157">
        <v>0</v>
      </c>
      <c r="W153" s="158">
        <v>4.95</v>
      </c>
      <c r="X153" s="159" t="s">
        <v>9977</v>
      </c>
      <c r="Y153" s="91">
        <v>3</v>
      </c>
      <c r="Z153" s="91">
        <v>4</v>
      </c>
      <c r="AA153" s="91">
        <v>1</v>
      </c>
      <c r="AB153" s="83">
        <v>66</v>
      </c>
      <c r="AC153" s="163">
        <v>60</v>
      </c>
      <c r="AD153" s="70">
        <v>49.4</v>
      </c>
      <c r="AE153" s="71">
        <v>5</v>
      </c>
      <c r="AF153" s="158">
        <v>100</v>
      </c>
      <c r="AG153" s="161" t="s">
        <v>10003</v>
      </c>
      <c r="AH153" s="161" t="s">
        <v>10004</v>
      </c>
      <c r="AI153" s="158">
        <v>21</v>
      </c>
      <c r="AJ153" s="161" t="s">
        <v>10005</v>
      </c>
      <c r="AK153" s="161"/>
      <c r="AL153" s="158">
        <v>79</v>
      </c>
      <c r="AM153" s="161"/>
      <c r="AN153" s="161"/>
      <c r="AO153" s="161"/>
      <c r="AP153" s="161"/>
      <c r="AQ153" s="161"/>
      <c r="AR153" s="161"/>
      <c r="AS153" s="161"/>
      <c r="AT153" s="161"/>
      <c r="AU153" s="161"/>
      <c r="AV153" s="161"/>
      <c r="AW153" s="161"/>
      <c r="AX153" s="161"/>
      <c r="AY153" s="91"/>
      <c r="AZ153" s="91"/>
      <c r="BA153" s="91"/>
      <c r="BB153" s="91"/>
      <c r="BC153" s="91"/>
      <c r="BD153" s="91"/>
    </row>
    <row r="154" spans="1:56" s="162" customFormat="1" ht="130">
      <c r="A154" s="149">
        <v>105</v>
      </c>
      <c r="B154" s="91" t="s">
        <v>9967</v>
      </c>
      <c r="C154" s="83" t="s">
        <v>9968</v>
      </c>
      <c r="D154" s="83"/>
      <c r="E154" s="83" t="s">
        <v>10006</v>
      </c>
      <c r="F154" s="83">
        <v>29616</v>
      </c>
      <c r="G154" s="83" t="s">
        <v>10007</v>
      </c>
      <c r="H154" s="83">
        <v>2014</v>
      </c>
      <c r="I154" s="83" t="s">
        <v>10008</v>
      </c>
      <c r="J154" s="155">
        <v>212786</v>
      </c>
      <c r="K154" s="91" t="s">
        <v>12783</v>
      </c>
      <c r="L154" s="83" t="s">
        <v>9973</v>
      </c>
      <c r="M154" s="83" t="s">
        <v>9974</v>
      </c>
      <c r="N154" s="83" t="s">
        <v>10009</v>
      </c>
      <c r="O154" s="83" t="s">
        <v>10010</v>
      </c>
      <c r="P154" s="83">
        <v>6751</v>
      </c>
      <c r="Q154" s="155">
        <v>43.89</v>
      </c>
      <c r="R154" s="155">
        <v>23.81</v>
      </c>
      <c r="S154" s="155">
        <v>12.81</v>
      </c>
      <c r="T154" s="155">
        <v>11.91</v>
      </c>
      <c r="U154" s="70">
        <v>48.52</v>
      </c>
      <c r="V154" s="157">
        <v>100</v>
      </c>
      <c r="W154" s="158">
        <v>100</v>
      </c>
      <c r="X154" s="159" t="s">
        <v>9977</v>
      </c>
      <c r="Y154" s="91">
        <v>3</v>
      </c>
      <c r="Z154" s="91">
        <v>4</v>
      </c>
      <c r="AA154" s="91">
        <v>1</v>
      </c>
      <c r="AB154" s="83">
        <v>66</v>
      </c>
      <c r="AC154" s="160" t="s">
        <v>339</v>
      </c>
      <c r="AD154" s="70">
        <v>49.4</v>
      </c>
      <c r="AE154" s="71">
        <v>5</v>
      </c>
      <c r="AF154" s="158">
        <v>100</v>
      </c>
      <c r="AG154" s="161" t="s">
        <v>10011</v>
      </c>
      <c r="AH154" s="161" t="s">
        <v>10011</v>
      </c>
      <c r="AI154" s="71">
        <v>27</v>
      </c>
      <c r="AJ154" s="161" t="s">
        <v>10003</v>
      </c>
      <c r="AK154" s="161" t="s">
        <v>10004</v>
      </c>
      <c r="AL154" s="158">
        <v>14</v>
      </c>
      <c r="AM154" s="161" t="s">
        <v>10012</v>
      </c>
      <c r="AN154" s="161" t="s">
        <v>10013</v>
      </c>
      <c r="AO154" s="158">
        <v>14</v>
      </c>
      <c r="AP154" s="161" t="s">
        <v>10014</v>
      </c>
      <c r="AQ154" s="161" t="s">
        <v>10015</v>
      </c>
      <c r="AR154" s="158">
        <v>5</v>
      </c>
      <c r="AS154" s="161" t="s">
        <v>10005</v>
      </c>
      <c r="AT154" s="161"/>
      <c r="AU154" s="158">
        <v>41</v>
      </c>
      <c r="AV154" s="161"/>
      <c r="AW154" s="161"/>
      <c r="AX154" s="161"/>
      <c r="AY154" s="91"/>
      <c r="AZ154" s="91"/>
      <c r="BA154" s="91"/>
      <c r="BB154" s="91"/>
      <c r="BC154" s="91"/>
      <c r="BD154" s="91"/>
    </row>
    <row r="155" spans="1:56" s="162" customFormat="1" ht="290">
      <c r="A155" s="149">
        <v>105</v>
      </c>
      <c r="B155" s="91" t="s">
        <v>9967</v>
      </c>
      <c r="C155" s="83" t="s">
        <v>9968</v>
      </c>
      <c r="D155" s="83"/>
      <c r="E155" s="83" t="s">
        <v>10016</v>
      </c>
      <c r="F155" s="83">
        <v>54678</v>
      </c>
      <c r="G155" s="83" t="s">
        <v>10017</v>
      </c>
      <c r="H155" s="91">
        <v>2022</v>
      </c>
      <c r="I155" s="83" t="s">
        <v>10018</v>
      </c>
      <c r="J155" s="155">
        <v>145779.9</v>
      </c>
      <c r="K155" s="83" t="s">
        <v>1833</v>
      </c>
      <c r="L155" s="83" t="s">
        <v>9973</v>
      </c>
      <c r="M155" s="83" t="s">
        <v>9974</v>
      </c>
      <c r="N155" s="83" t="s">
        <v>10019</v>
      </c>
      <c r="O155" s="83" t="s">
        <v>10020</v>
      </c>
      <c r="P155" s="83" t="s">
        <v>10021</v>
      </c>
      <c r="Q155" s="155">
        <v>19.227579466684247</v>
      </c>
      <c r="R155" s="155">
        <v>17.150576470588234</v>
      </c>
      <c r="S155" s="155">
        <v>5.4430134266764991</v>
      </c>
      <c r="T155" s="155">
        <v>4.6990533649634179</v>
      </c>
      <c r="U155" s="70">
        <v>27.292643262228154</v>
      </c>
      <c r="V155" s="157">
        <v>0</v>
      </c>
      <c r="W155" s="158">
        <v>6.79</v>
      </c>
      <c r="X155" s="159" t="s">
        <v>9977</v>
      </c>
      <c r="Y155" s="91">
        <v>3</v>
      </c>
      <c r="Z155" s="91">
        <v>3</v>
      </c>
      <c r="AA155" s="91">
        <v>5</v>
      </c>
      <c r="AB155" s="83">
        <v>60</v>
      </c>
      <c r="AC155" s="164">
        <v>61</v>
      </c>
      <c r="AD155" s="70">
        <v>49.4</v>
      </c>
      <c r="AE155" s="71">
        <v>5</v>
      </c>
      <c r="AF155" s="158">
        <v>100</v>
      </c>
      <c r="AG155" s="161" t="s">
        <v>10022</v>
      </c>
      <c r="AH155" s="161" t="s">
        <v>10023</v>
      </c>
      <c r="AI155" s="158">
        <v>21</v>
      </c>
      <c r="AJ155" s="161" t="s">
        <v>10012</v>
      </c>
      <c r="AK155" s="161" t="s">
        <v>10013</v>
      </c>
      <c r="AL155" s="158">
        <v>17</v>
      </c>
      <c r="AM155" s="161" t="s">
        <v>10024</v>
      </c>
      <c r="AN155" s="161" t="s">
        <v>10025</v>
      </c>
      <c r="AO155" s="158">
        <v>17</v>
      </c>
      <c r="AP155" s="161" t="s">
        <v>10005</v>
      </c>
      <c r="AQ155" s="161"/>
      <c r="AR155" s="158">
        <v>46</v>
      </c>
      <c r="AS155" s="161"/>
      <c r="AT155" s="161"/>
      <c r="AU155" s="161"/>
      <c r="AV155" s="161"/>
      <c r="AW155" s="161"/>
      <c r="AX155" s="161"/>
      <c r="AY155" s="91"/>
      <c r="AZ155" s="91"/>
      <c r="BA155" s="91"/>
      <c r="BB155" s="91"/>
      <c r="BC155" s="91"/>
      <c r="BD155" s="91"/>
    </row>
    <row r="156" spans="1:56" s="162" customFormat="1" ht="50">
      <c r="A156" s="149">
        <v>105</v>
      </c>
      <c r="B156" s="91" t="s">
        <v>9967</v>
      </c>
      <c r="C156" s="83" t="s">
        <v>9968</v>
      </c>
      <c r="D156" s="83"/>
      <c r="E156" s="83" t="s">
        <v>10026</v>
      </c>
      <c r="F156" s="83">
        <v>24281</v>
      </c>
      <c r="G156" s="83" t="s">
        <v>10027</v>
      </c>
      <c r="H156" s="83">
        <v>2002</v>
      </c>
      <c r="I156" s="83" t="s">
        <v>10028</v>
      </c>
      <c r="J156" s="155">
        <v>96041</v>
      </c>
      <c r="K156" s="83" t="s">
        <v>519</v>
      </c>
      <c r="L156" s="83" t="s">
        <v>10029</v>
      </c>
      <c r="M156" s="83" t="s">
        <v>10030</v>
      </c>
      <c r="N156" s="160" t="s">
        <v>339</v>
      </c>
      <c r="O156" s="160" t="s">
        <v>339</v>
      </c>
      <c r="P156" s="83">
        <v>2683</v>
      </c>
      <c r="Q156" s="165" t="s">
        <v>339</v>
      </c>
      <c r="R156" s="165" t="s">
        <v>339</v>
      </c>
      <c r="S156" s="165" t="s">
        <v>339</v>
      </c>
      <c r="T156" s="165" t="s">
        <v>339</v>
      </c>
      <c r="U156" s="165" t="s">
        <v>339</v>
      </c>
      <c r="V156" s="157">
        <v>0</v>
      </c>
      <c r="W156" s="158">
        <v>100</v>
      </c>
      <c r="X156" s="160" t="s">
        <v>339</v>
      </c>
      <c r="Y156" s="91">
        <v>4</v>
      </c>
      <c r="Z156" s="91">
        <v>6</v>
      </c>
      <c r="AA156" s="91">
        <v>2</v>
      </c>
      <c r="AB156" s="83">
        <v>4</v>
      </c>
      <c r="AC156" s="91">
        <v>218</v>
      </c>
      <c r="AD156" s="165" t="s">
        <v>339</v>
      </c>
      <c r="AE156" s="71">
        <v>5</v>
      </c>
      <c r="AF156" s="160" t="s">
        <v>339</v>
      </c>
      <c r="AG156" s="161"/>
      <c r="AH156" s="83"/>
      <c r="AI156" s="83"/>
      <c r="AJ156" s="161"/>
      <c r="AK156" s="83"/>
      <c r="AL156" s="83"/>
      <c r="AM156" s="161"/>
      <c r="AN156" s="83"/>
      <c r="AO156" s="83"/>
      <c r="AP156" s="161"/>
      <c r="AQ156" s="83"/>
      <c r="AR156" s="83"/>
      <c r="AS156" s="161"/>
      <c r="AT156" s="83"/>
      <c r="AU156" s="83"/>
      <c r="AV156" s="161"/>
      <c r="AW156" s="83"/>
      <c r="AX156" s="83"/>
      <c r="AY156" s="91"/>
      <c r="AZ156" s="91"/>
      <c r="BA156" s="91"/>
      <c r="BB156" s="91"/>
      <c r="BC156" s="91"/>
      <c r="BD156" s="91"/>
    </row>
    <row r="157" spans="1:56" s="162" customFormat="1" ht="80">
      <c r="A157" s="149">
        <v>105</v>
      </c>
      <c r="B157" s="91" t="s">
        <v>9967</v>
      </c>
      <c r="C157" s="83" t="s">
        <v>9968</v>
      </c>
      <c r="D157" s="83"/>
      <c r="E157" s="83" t="s">
        <v>10026</v>
      </c>
      <c r="F157" s="83">
        <v>24281</v>
      </c>
      <c r="G157" s="83" t="s">
        <v>10031</v>
      </c>
      <c r="H157" s="83">
        <v>2007</v>
      </c>
      <c r="I157" s="83" t="s">
        <v>10032</v>
      </c>
      <c r="J157" s="155">
        <v>73509.55</v>
      </c>
      <c r="K157" s="83" t="s">
        <v>240</v>
      </c>
      <c r="L157" s="83" t="s">
        <v>9973</v>
      </c>
      <c r="M157" s="83" t="s">
        <v>9974</v>
      </c>
      <c r="N157" s="83" t="s">
        <v>10033</v>
      </c>
      <c r="O157" s="83" t="s">
        <v>10034</v>
      </c>
      <c r="P157" s="83">
        <v>4712</v>
      </c>
      <c r="Q157" s="166">
        <v>9.2100000000000009</v>
      </c>
      <c r="R157" s="167">
        <v>8.648182352941177</v>
      </c>
      <c r="S157" s="166">
        <v>4.6539403075266961</v>
      </c>
      <c r="T157" s="166">
        <v>4.3256086387546002</v>
      </c>
      <c r="U157" s="70">
        <v>17.627731299222475</v>
      </c>
      <c r="V157" s="157">
        <v>98.742138364779876</v>
      </c>
      <c r="W157" s="158">
        <v>100</v>
      </c>
      <c r="X157" s="159" t="s">
        <v>9977</v>
      </c>
      <c r="Y157" s="91">
        <v>4</v>
      </c>
      <c r="Z157" s="91">
        <v>6</v>
      </c>
      <c r="AA157" s="91">
        <v>2</v>
      </c>
      <c r="AB157" s="83">
        <v>4</v>
      </c>
      <c r="AC157" s="91">
        <v>96</v>
      </c>
      <c r="AD157" s="70">
        <v>49.4</v>
      </c>
      <c r="AE157" s="71">
        <v>5</v>
      </c>
      <c r="AF157" s="158">
        <v>100</v>
      </c>
      <c r="AG157" s="161" t="s">
        <v>10035</v>
      </c>
      <c r="AH157" s="161" t="s">
        <v>10036</v>
      </c>
      <c r="AI157" s="158">
        <v>16</v>
      </c>
      <c r="AJ157" s="161" t="s">
        <v>10037</v>
      </c>
      <c r="AK157" s="161" t="s">
        <v>10038</v>
      </c>
      <c r="AL157" s="158">
        <v>12</v>
      </c>
      <c r="AM157" s="161" t="s">
        <v>10022</v>
      </c>
      <c r="AN157" s="161" t="s">
        <v>10023</v>
      </c>
      <c r="AO157" s="158">
        <v>8</v>
      </c>
      <c r="AP157" s="161"/>
      <c r="AQ157" s="161" t="s">
        <v>10038</v>
      </c>
      <c r="AR157" s="158">
        <v>4</v>
      </c>
      <c r="AS157" s="161" t="s">
        <v>10005</v>
      </c>
      <c r="AT157" s="161"/>
      <c r="AU157" s="158">
        <v>60</v>
      </c>
      <c r="AV157" s="161"/>
      <c r="AW157" s="161"/>
      <c r="AX157" s="161"/>
      <c r="AY157" s="91"/>
      <c r="AZ157" s="91"/>
      <c r="BA157" s="91"/>
      <c r="BB157" s="91"/>
      <c r="BC157" s="91"/>
      <c r="BD157" s="91"/>
    </row>
    <row r="158" spans="1:56" s="162" customFormat="1" ht="80">
      <c r="A158" s="149">
        <v>105</v>
      </c>
      <c r="B158" s="91" t="s">
        <v>9967</v>
      </c>
      <c r="C158" s="83" t="s">
        <v>9968</v>
      </c>
      <c r="D158" s="83"/>
      <c r="E158" s="83" t="s">
        <v>10026</v>
      </c>
      <c r="F158" s="83">
        <v>24281</v>
      </c>
      <c r="G158" s="83" t="s">
        <v>10039</v>
      </c>
      <c r="H158" s="83">
        <v>2018</v>
      </c>
      <c r="I158" s="83" t="s">
        <v>10040</v>
      </c>
      <c r="J158" s="155">
        <v>53811</v>
      </c>
      <c r="K158" s="91" t="s">
        <v>12783</v>
      </c>
      <c r="L158" s="83" t="s">
        <v>9973</v>
      </c>
      <c r="M158" s="83" t="s">
        <v>9974</v>
      </c>
      <c r="N158" s="83" t="s">
        <v>10033</v>
      </c>
      <c r="O158" s="83" t="s">
        <v>10034</v>
      </c>
      <c r="P158" s="83">
        <v>7148</v>
      </c>
      <c r="Q158" s="166">
        <v>6.7452235644112388</v>
      </c>
      <c r="R158" s="167">
        <v>6.3307058823529418</v>
      </c>
      <c r="S158" s="166">
        <v>3.4068115216093564</v>
      </c>
      <c r="T158" s="166">
        <v>3.1664637650485385</v>
      </c>
      <c r="U158" s="70">
        <v>12.903981169010837</v>
      </c>
      <c r="V158" s="157">
        <v>99.685534591194966</v>
      </c>
      <c r="W158" s="158">
        <v>97.22</v>
      </c>
      <c r="X158" s="159" t="s">
        <v>9977</v>
      </c>
      <c r="Y158" s="91">
        <v>4</v>
      </c>
      <c r="Z158" s="91">
        <v>6</v>
      </c>
      <c r="AA158" s="91">
        <v>2</v>
      </c>
      <c r="AB158" s="83">
        <v>4</v>
      </c>
      <c r="AC158" s="160" t="s">
        <v>339</v>
      </c>
      <c r="AD158" s="70">
        <v>49.4</v>
      </c>
      <c r="AE158" s="71">
        <v>5</v>
      </c>
      <c r="AF158" s="158">
        <v>100</v>
      </c>
      <c r="AG158" s="161" t="s">
        <v>10041</v>
      </c>
      <c r="AH158" s="161" t="s">
        <v>10038</v>
      </c>
      <c r="AI158" s="71">
        <v>20</v>
      </c>
      <c r="AJ158" s="161" t="s">
        <v>10037</v>
      </c>
      <c r="AK158" s="161" t="s">
        <v>10038</v>
      </c>
      <c r="AL158" s="71">
        <v>20</v>
      </c>
      <c r="AM158" s="161" t="s">
        <v>10042</v>
      </c>
      <c r="AN158" s="161" t="s">
        <v>10042</v>
      </c>
      <c r="AO158" s="71">
        <v>15</v>
      </c>
      <c r="AP158" s="161" t="s">
        <v>10022</v>
      </c>
      <c r="AQ158" s="161" t="s">
        <v>10023</v>
      </c>
      <c r="AR158" s="158">
        <v>10</v>
      </c>
      <c r="AS158" s="161" t="s">
        <v>10043</v>
      </c>
      <c r="AT158" s="161" t="s">
        <v>10044</v>
      </c>
      <c r="AU158" s="158">
        <v>5</v>
      </c>
      <c r="AV158" s="161" t="s">
        <v>10045</v>
      </c>
      <c r="AW158" s="161"/>
      <c r="AX158" s="158">
        <v>30</v>
      </c>
      <c r="AY158" s="91"/>
      <c r="AZ158" s="91"/>
      <c r="BA158" s="91"/>
      <c r="BB158" s="91"/>
      <c r="BC158" s="91"/>
      <c r="BD158" s="91"/>
    </row>
    <row r="159" spans="1:56" s="162" customFormat="1" ht="80">
      <c r="A159" s="149">
        <v>105</v>
      </c>
      <c r="B159" s="91" t="s">
        <v>9967</v>
      </c>
      <c r="C159" s="83" t="s">
        <v>9968</v>
      </c>
      <c r="D159" s="83"/>
      <c r="E159" s="83" t="s">
        <v>10046</v>
      </c>
      <c r="F159" s="83">
        <v>29635</v>
      </c>
      <c r="G159" s="83" t="s">
        <v>10047</v>
      </c>
      <c r="H159" s="91">
        <v>2021</v>
      </c>
      <c r="I159" s="83" t="s">
        <v>10048</v>
      </c>
      <c r="J159" s="70">
        <v>147009.26</v>
      </c>
      <c r="K159" s="83" t="s">
        <v>1813</v>
      </c>
      <c r="L159" s="83" t="s">
        <v>9973</v>
      </c>
      <c r="M159" s="83" t="s">
        <v>9974</v>
      </c>
      <c r="N159" s="83" t="s">
        <v>10049</v>
      </c>
      <c r="O159" s="83" t="s">
        <v>10050</v>
      </c>
      <c r="P159" s="83">
        <v>8052</v>
      </c>
      <c r="Q159" s="166">
        <v>12.502617799999999</v>
      </c>
      <c r="R159" s="167">
        <v>17.295207099999999</v>
      </c>
      <c r="S159" s="166">
        <v>3.4068115216093564</v>
      </c>
      <c r="T159" s="166">
        <v>3.1664637650485385</v>
      </c>
      <c r="U159" s="70">
        <v>23.8752</v>
      </c>
      <c r="V159" s="157">
        <v>84.276729559748446</v>
      </c>
      <c r="W159" s="158">
        <v>28.38</v>
      </c>
      <c r="X159" s="159" t="s">
        <v>9977</v>
      </c>
      <c r="Y159" s="91">
        <v>4</v>
      </c>
      <c r="Z159" s="91">
        <v>6</v>
      </c>
      <c r="AA159" s="91">
        <v>2</v>
      </c>
      <c r="AB159" s="83">
        <v>4</v>
      </c>
      <c r="AC159" s="91">
        <v>139</v>
      </c>
      <c r="AD159" s="70">
        <v>49.4</v>
      </c>
      <c r="AE159" s="71">
        <v>5</v>
      </c>
      <c r="AF159" s="158">
        <v>100</v>
      </c>
      <c r="AG159" s="161"/>
      <c r="AH159" s="161" t="s">
        <v>10038</v>
      </c>
      <c r="AI159" s="71">
        <v>22</v>
      </c>
      <c r="AJ159" s="161" t="s">
        <v>10051</v>
      </c>
      <c r="AK159" s="161" t="s">
        <v>10038</v>
      </c>
      <c r="AL159" s="71">
        <v>22</v>
      </c>
      <c r="AM159" s="161" t="s">
        <v>10037</v>
      </c>
      <c r="AN159" s="161" t="s">
        <v>10038</v>
      </c>
      <c r="AO159" s="71">
        <v>17</v>
      </c>
      <c r="AP159" s="161" t="s">
        <v>10052</v>
      </c>
      <c r="AQ159" s="161" t="s">
        <v>10053</v>
      </c>
      <c r="AR159" s="158">
        <v>6</v>
      </c>
      <c r="AS159" s="161" t="s">
        <v>10054</v>
      </c>
      <c r="AT159" s="161"/>
      <c r="AU159" s="158">
        <v>6</v>
      </c>
      <c r="AV159" s="161" t="s">
        <v>10005</v>
      </c>
      <c r="AW159" s="161"/>
      <c r="AX159" s="158">
        <v>28</v>
      </c>
      <c r="AY159" s="91"/>
      <c r="AZ159" s="91"/>
      <c r="BA159" s="91"/>
      <c r="BB159" s="91"/>
      <c r="BC159" s="91"/>
      <c r="BD159" s="91"/>
    </row>
    <row r="160" spans="1:56" s="162" customFormat="1" ht="80">
      <c r="A160" s="149">
        <v>105</v>
      </c>
      <c r="B160" s="91" t="s">
        <v>9967</v>
      </c>
      <c r="C160" s="83" t="s">
        <v>9968</v>
      </c>
      <c r="D160" s="83"/>
      <c r="E160" s="83" t="s">
        <v>10026</v>
      </c>
      <c r="F160" s="83">
        <v>24281</v>
      </c>
      <c r="G160" s="83" t="s">
        <v>10055</v>
      </c>
      <c r="H160" s="83">
        <v>2008</v>
      </c>
      <c r="I160" s="83" t="s">
        <v>10056</v>
      </c>
      <c r="J160" s="155">
        <v>55524.42</v>
      </c>
      <c r="K160" s="83" t="s">
        <v>10057</v>
      </c>
      <c r="L160" s="168" t="s">
        <v>9973</v>
      </c>
      <c r="M160" s="168" t="s">
        <v>9974</v>
      </c>
      <c r="N160" s="83" t="s">
        <v>10033</v>
      </c>
      <c r="O160" s="83" t="s">
        <v>10034</v>
      </c>
      <c r="P160" s="83">
        <v>4928</v>
      </c>
      <c r="Q160" s="166">
        <v>6.96</v>
      </c>
      <c r="R160" s="167">
        <v>6.5322823529411762</v>
      </c>
      <c r="S160" s="166">
        <v>3.5152893234966269</v>
      </c>
      <c r="T160" s="166">
        <v>3.2672885470505357</v>
      </c>
      <c r="U160" s="70">
        <v>13.314860223488338</v>
      </c>
      <c r="V160" s="157">
        <v>68.867924528301884</v>
      </c>
      <c r="W160" s="158">
        <v>100</v>
      </c>
      <c r="X160" s="159" t="s">
        <v>9977</v>
      </c>
      <c r="Y160" s="91">
        <v>4</v>
      </c>
      <c r="Z160" s="91">
        <v>6</v>
      </c>
      <c r="AA160" s="91">
        <v>2</v>
      </c>
      <c r="AB160" s="83">
        <v>4</v>
      </c>
      <c r="AC160" s="160" t="s">
        <v>339</v>
      </c>
      <c r="AD160" s="70">
        <v>49.4</v>
      </c>
      <c r="AE160" s="71">
        <v>5</v>
      </c>
      <c r="AF160" s="158">
        <v>100</v>
      </c>
      <c r="AG160" s="161" t="s">
        <v>10052</v>
      </c>
      <c r="AH160" s="161" t="s">
        <v>10053</v>
      </c>
      <c r="AI160" s="71">
        <v>7</v>
      </c>
      <c r="AJ160" s="161" t="s">
        <v>10005</v>
      </c>
      <c r="AK160" s="161"/>
      <c r="AL160" s="71">
        <v>93</v>
      </c>
      <c r="AM160" s="161"/>
      <c r="AN160" s="161"/>
      <c r="AO160" s="161"/>
      <c r="AP160" s="161"/>
      <c r="AQ160" s="161"/>
      <c r="AR160" s="161"/>
      <c r="AS160" s="161"/>
      <c r="AT160" s="161"/>
      <c r="AU160" s="161"/>
      <c r="AV160" s="161"/>
      <c r="AW160" s="161"/>
      <c r="AX160" s="161"/>
      <c r="AY160" s="91"/>
      <c r="AZ160" s="91"/>
      <c r="BA160" s="91"/>
      <c r="BB160" s="91"/>
      <c r="BC160" s="91"/>
      <c r="BD160" s="91"/>
    </row>
    <row r="161" spans="1:56" s="162" customFormat="1" ht="50">
      <c r="A161" s="149">
        <v>105</v>
      </c>
      <c r="B161" s="91" t="s">
        <v>9967</v>
      </c>
      <c r="C161" s="83" t="s">
        <v>9968</v>
      </c>
      <c r="D161" s="83"/>
      <c r="E161" s="83" t="s">
        <v>10026</v>
      </c>
      <c r="F161" s="83">
        <v>24281</v>
      </c>
      <c r="G161" s="83" t="s">
        <v>10058</v>
      </c>
      <c r="H161" s="83">
        <v>2007</v>
      </c>
      <c r="I161" s="83" t="s">
        <v>10059</v>
      </c>
      <c r="J161" s="155">
        <v>36091.269999999997</v>
      </c>
      <c r="K161" s="83" t="s">
        <v>240</v>
      </c>
      <c r="L161" s="83" t="s">
        <v>10060</v>
      </c>
      <c r="M161" s="83" t="s">
        <v>10061</v>
      </c>
      <c r="N161" s="160" t="s">
        <v>339</v>
      </c>
      <c r="O161" s="160" t="s">
        <v>339</v>
      </c>
      <c r="P161" s="83">
        <v>4715</v>
      </c>
      <c r="Q161" s="166">
        <v>4.25</v>
      </c>
      <c r="R161" s="167">
        <v>4.2460294117647059</v>
      </c>
      <c r="S161" s="166">
        <v>2.2849631946166045</v>
      </c>
      <c r="T161" s="166">
        <v>2.1237609167193203</v>
      </c>
      <c r="U161" s="70">
        <v>8.6547535231006307</v>
      </c>
      <c r="V161" s="157">
        <v>0</v>
      </c>
      <c r="W161" s="158">
        <v>100</v>
      </c>
      <c r="X161" s="159" t="s">
        <v>9977</v>
      </c>
      <c r="Y161" s="91">
        <v>4</v>
      </c>
      <c r="Z161" s="91">
        <v>6</v>
      </c>
      <c r="AA161" s="91">
        <v>2</v>
      </c>
      <c r="AB161" s="83">
        <v>4</v>
      </c>
      <c r="AC161" s="91">
        <v>96</v>
      </c>
      <c r="AD161" s="70">
        <v>49.4</v>
      </c>
      <c r="AE161" s="71">
        <v>5</v>
      </c>
      <c r="AF161" s="160" t="s">
        <v>339</v>
      </c>
      <c r="AG161" s="161"/>
      <c r="AH161" s="83"/>
      <c r="AI161" s="83"/>
      <c r="AJ161" s="161"/>
      <c r="AK161" s="83"/>
      <c r="AL161" s="83"/>
      <c r="AM161" s="161"/>
      <c r="AN161" s="83"/>
      <c r="AO161" s="83"/>
      <c r="AP161" s="161"/>
      <c r="AQ161" s="83"/>
      <c r="AR161" s="83"/>
      <c r="AS161" s="161"/>
      <c r="AT161" s="83"/>
      <c r="AU161" s="83"/>
      <c r="AV161" s="161"/>
      <c r="AW161" s="83"/>
      <c r="AX161" s="83"/>
      <c r="AY161" s="91"/>
      <c r="AZ161" s="91"/>
      <c r="BA161" s="91"/>
      <c r="BB161" s="91"/>
      <c r="BC161" s="91"/>
      <c r="BD161" s="91"/>
    </row>
    <row r="162" spans="1:56" s="162" customFormat="1" ht="110">
      <c r="A162" s="149">
        <v>105</v>
      </c>
      <c r="B162" s="91" t="s">
        <v>9967</v>
      </c>
      <c r="C162" s="83" t="s">
        <v>9968</v>
      </c>
      <c r="D162" s="83"/>
      <c r="E162" s="83" t="s">
        <v>10026</v>
      </c>
      <c r="F162" s="83">
        <v>24281</v>
      </c>
      <c r="G162" s="83" t="s">
        <v>10062</v>
      </c>
      <c r="H162" s="83">
        <v>2015</v>
      </c>
      <c r="I162" s="83" t="s">
        <v>10063</v>
      </c>
      <c r="J162" s="155">
        <v>138713</v>
      </c>
      <c r="K162" s="68" t="s">
        <v>233</v>
      </c>
      <c r="L162" s="169" t="s">
        <v>9973</v>
      </c>
      <c r="M162" s="169" t="s">
        <v>9974</v>
      </c>
      <c r="N162" s="83" t="s">
        <v>10064</v>
      </c>
      <c r="O162" s="83" t="s">
        <v>10065</v>
      </c>
      <c r="P162" s="83">
        <v>6891</v>
      </c>
      <c r="Q162" s="166">
        <v>9.9600000000000009</v>
      </c>
      <c r="R162" s="167">
        <v>8.8800000000000008</v>
      </c>
      <c r="S162" s="166">
        <v>2.8182119307637215</v>
      </c>
      <c r="T162" s="166">
        <v>2.4330140711266699</v>
      </c>
      <c r="U162" s="70">
        <v>14.131226001890393</v>
      </c>
      <c r="V162" s="157">
        <v>69.811320754716988</v>
      </c>
      <c r="W162" s="158">
        <v>100</v>
      </c>
      <c r="X162" s="159" t="s">
        <v>9977</v>
      </c>
      <c r="Y162" s="91">
        <v>4</v>
      </c>
      <c r="Z162" s="91">
        <v>6</v>
      </c>
      <c r="AA162" s="91">
        <v>2</v>
      </c>
      <c r="AB162" s="83">
        <v>4</v>
      </c>
      <c r="AC162" s="91">
        <v>17</v>
      </c>
      <c r="AD162" s="70">
        <v>49.4</v>
      </c>
      <c r="AE162" s="71">
        <v>5</v>
      </c>
      <c r="AF162" s="158">
        <v>100</v>
      </c>
      <c r="AG162" s="161" t="s">
        <v>6029</v>
      </c>
      <c r="AH162" s="161" t="s">
        <v>10066</v>
      </c>
      <c r="AI162" s="158">
        <v>38</v>
      </c>
      <c r="AJ162" s="161" t="s">
        <v>10067</v>
      </c>
      <c r="AK162" s="161" t="s">
        <v>10068</v>
      </c>
      <c r="AL162" s="158">
        <v>3</v>
      </c>
      <c r="AM162" s="161" t="s">
        <v>402</v>
      </c>
      <c r="AN162" s="161" t="s">
        <v>9996</v>
      </c>
      <c r="AO162" s="158">
        <v>3</v>
      </c>
      <c r="AP162" s="161" t="s">
        <v>10024</v>
      </c>
      <c r="AQ162" s="161" t="s">
        <v>10025</v>
      </c>
      <c r="AR162" s="158">
        <v>3</v>
      </c>
      <c r="AS162" s="161" t="s">
        <v>10005</v>
      </c>
      <c r="AT162" s="161"/>
      <c r="AU162" s="158">
        <v>52</v>
      </c>
      <c r="AV162" s="161"/>
      <c r="AW162" s="161"/>
      <c r="AX162" s="161"/>
      <c r="AY162" s="91"/>
      <c r="AZ162" s="91"/>
      <c r="BA162" s="91"/>
      <c r="BB162" s="91"/>
      <c r="BC162" s="91"/>
      <c r="BD162" s="91"/>
    </row>
    <row r="163" spans="1:56" s="162" customFormat="1" ht="80">
      <c r="A163" s="149">
        <v>105</v>
      </c>
      <c r="B163" s="91" t="s">
        <v>9967</v>
      </c>
      <c r="C163" s="83" t="s">
        <v>9968</v>
      </c>
      <c r="D163" s="83"/>
      <c r="E163" s="83" t="s">
        <v>10026</v>
      </c>
      <c r="F163" s="83">
        <v>24281</v>
      </c>
      <c r="G163" s="83" t="s">
        <v>10069</v>
      </c>
      <c r="H163" s="83">
        <v>2020</v>
      </c>
      <c r="I163" s="83" t="s">
        <v>10070</v>
      </c>
      <c r="J163" s="155">
        <v>243785.82</v>
      </c>
      <c r="K163" s="83" t="s">
        <v>343</v>
      </c>
      <c r="L163" s="169" t="s">
        <v>9973</v>
      </c>
      <c r="M163" s="169" t="s">
        <v>9974</v>
      </c>
      <c r="N163" s="83" t="s">
        <v>10064</v>
      </c>
      <c r="O163" s="83" t="s">
        <v>10065</v>
      </c>
      <c r="P163" s="83">
        <v>7861</v>
      </c>
      <c r="Q163" s="166">
        <v>32.15</v>
      </c>
      <c r="R163" s="167">
        <v>28.680684705882356</v>
      </c>
      <c r="S163" s="166">
        <v>9.1022801599763774</v>
      </c>
      <c r="T163" s="166">
        <v>7.858165479612528</v>
      </c>
      <c r="U163" s="70">
        <v>45.641130345471261</v>
      </c>
      <c r="V163" s="157">
        <v>77.869496855345915</v>
      </c>
      <c r="W163" s="158">
        <v>41.660000000000004</v>
      </c>
      <c r="X163" s="159" t="s">
        <v>9977</v>
      </c>
      <c r="Y163" s="91">
        <v>4</v>
      </c>
      <c r="Z163" s="91">
        <v>6</v>
      </c>
      <c r="AA163" s="91">
        <v>2</v>
      </c>
      <c r="AB163" s="83">
        <v>4</v>
      </c>
      <c r="AC163" s="91">
        <v>159</v>
      </c>
      <c r="AD163" s="70">
        <v>49.4</v>
      </c>
      <c r="AE163" s="71">
        <v>5</v>
      </c>
      <c r="AF163" s="158">
        <v>100</v>
      </c>
      <c r="AG163" s="161" t="s">
        <v>10005</v>
      </c>
      <c r="AH163" s="161"/>
      <c r="AI163" s="158">
        <v>100</v>
      </c>
      <c r="AJ163" s="161"/>
      <c r="AK163" s="161"/>
      <c r="AL163" s="161"/>
      <c r="AM163" s="161"/>
      <c r="AN163" s="161"/>
      <c r="AO163" s="161"/>
      <c r="AP163" s="161"/>
      <c r="AQ163" s="161"/>
      <c r="AR163" s="161"/>
      <c r="AS163" s="161"/>
      <c r="AT163" s="161"/>
      <c r="AU163" s="161"/>
      <c r="AV163" s="161"/>
      <c r="AW163" s="161"/>
      <c r="AX163" s="161"/>
      <c r="AY163" s="91"/>
      <c r="AZ163" s="91"/>
      <c r="BA163" s="91"/>
      <c r="BB163" s="91"/>
      <c r="BC163" s="91"/>
      <c r="BD163" s="91"/>
    </row>
    <row r="164" spans="1:56" s="162" customFormat="1" ht="50">
      <c r="A164" s="149">
        <v>105</v>
      </c>
      <c r="B164" s="91" t="s">
        <v>9967</v>
      </c>
      <c r="C164" s="83" t="s">
        <v>9968</v>
      </c>
      <c r="D164" s="83"/>
      <c r="E164" s="83" t="s">
        <v>10026</v>
      </c>
      <c r="F164" s="83">
        <v>24281</v>
      </c>
      <c r="G164" s="83" t="s">
        <v>10071</v>
      </c>
      <c r="H164" s="83">
        <v>2005</v>
      </c>
      <c r="I164" s="83" t="s">
        <v>10072</v>
      </c>
      <c r="J164" s="155">
        <v>84206.29</v>
      </c>
      <c r="K164" s="83" t="s">
        <v>257</v>
      </c>
      <c r="L164" s="83" t="s">
        <v>10029</v>
      </c>
      <c r="M164" s="83" t="s">
        <v>10030</v>
      </c>
      <c r="N164" s="160" t="s">
        <v>339</v>
      </c>
      <c r="O164" s="160" t="s">
        <v>339</v>
      </c>
      <c r="P164" s="83">
        <v>4545</v>
      </c>
      <c r="Q164" s="165" t="s">
        <v>339</v>
      </c>
      <c r="R164" s="165" t="s">
        <v>339</v>
      </c>
      <c r="S164" s="165" t="s">
        <v>339</v>
      </c>
      <c r="T164" s="165" t="s">
        <v>339</v>
      </c>
      <c r="U164" s="165" t="s">
        <v>339</v>
      </c>
      <c r="V164" s="157">
        <v>0</v>
      </c>
      <c r="W164" s="158">
        <v>100</v>
      </c>
      <c r="X164" s="160" t="s">
        <v>339</v>
      </c>
      <c r="Y164" s="91"/>
      <c r="Z164" s="91"/>
      <c r="AA164" s="91"/>
      <c r="AB164" s="83">
        <v>4</v>
      </c>
      <c r="AC164" s="91">
        <v>188</v>
      </c>
      <c r="AD164" s="165" t="s">
        <v>339</v>
      </c>
      <c r="AE164" s="71">
        <v>5</v>
      </c>
      <c r="AF164" s="160" t="s">
        <v>339</v>
      </c>
      <c r="AG164" s="161"/>
      <c r="AH164" s="83"/>
      <c r="AI164" s="83"/>
      <c r="AJ164" s="161"/>
      <c r="AK164" s="83"/>
      <c r="AL164" s="83"/>
      <c r="AM164" s="161"/>
      <c r="AN164" s="83"/>
      <c r="AO164" s="83"/>
      <c r="AP164" s="161"/>
      <c r="AQ164" s="83"/>
      <c r="AR164" s="83"/>
      <c r="AS164" s="161"/>
      <c r="AT164" s="83"/>
      <c r="AU164" s="83"/>
      <c r="AV164" s="161"/>
      <c r="AW164" s="83"/>
      <c r="AX164" s="83"/>
      <c r="AY164" s="91"/>
      <c r="AZ164" s="91"/>
      <c r="BA164" s="91"/>
      <c r="BB164" s="91"/>
      <c r="BC164" s="91"/>
      <c r="BD164" s="91"/>
    </row>
    <row r="165" spans="1:56" s="162" customFormat="1" ht="80">
      <c r="A165" s="149">
        <v>105</v>
      </c>
      <c r="B165" s="91" t="s">
        <v>9967</v>
      </c>
      <c r="C165" s="83" t="s">
        <v>9968</v>
      </c>
      <c r="D165" s="83"/>
      <c r="E165" s="83" t="s">
        <v>10026</v>
      </c>
      <c r="F165" s="83">
        <v>24281</v>
      </c>
      <c r="G165" s="83" t="s">
        <v>10073</v>
      </c>
      <c r="H165" s="83">
        <v>2016</v>
      </c>
      <c r="I165" s="83" t="s">
        <v>10074</v>
      </c>
      <c r="J165" s="155">
        <v>78400</v>
      </c>
      <c r="K165" s="143" t="s">
        <v>679</v>
      </c>
      <c r="L165" s="83" t="s">
        <v>9973</v>
      </c>
      <c r="M165" s="83" t="s">
        <v>9974</v>
      </c>
      <c r="N165" s="83" t="s">
        <v>10075</v>
      </c>
      <c r="O165" s="83" t="s">
        <v>10076</v>
      </c>
      <c r="P165" s="83">
        <v>6954</v>
      </c>
      <c r="Q165" s="166">
        <v>12.89</v>
      </c>
      <c r="R165" s="167">
        <v>9.5685941176470592</v>
      </c>
      <c r="S165" s="166">
        <v>5.1492514881275184</v>
      </c>
      <c r="T165" s="166">
        <v>4.7859760221122265</v>
      </c>
      <c r="U165" s="70">
        <v>19.503821627886804</v>
      </c>
      <c r="V165" s="157">
        <v>75</v>
      </c>
      <c r="W165" s="158">
        <v>100</v>
      </c>
      <c r="X165" s="159" t="s">
        <v>9977</v>
      </c>
      <c r="Y165" s="91"/>
      <c r="Z165" s="91"/>
      <c r="AA165" s="91"/>
      <c r="AB165" s="83">
        <v>4</v>
      </c>
      <c r="AC165" s="91">
        <v>188</v>
      </c>
      <c r="AD165" s="70">
        <v>49.4</v>
      </c>
      <c r="AE165" s="71">
        <v>5</v>
      </c>
      <c r="AF165" s="158">
        <v>100</v>
      </c>
      <c r="AG165" s="161" t="s">
        <v>10014</v>
      </c>
      <c r="AH165" s="161" t="s">
        <v>10015</v>
      </c>
      <c r="AI165" s="158">
        <v>8</v>
      </c>
      <c r="AJ165" s="161" t="s">
        <v>10022</v>
      </c>
      <c r="AK165" s="161" t="s">
        <v>10023</v>
      </c>
      <c r="AL165" s="158">
        <v>8</v>
      </c>
      <c r="AM165" s="161" t="s">
        <v>10005</v>
      </c>
      <c r="AN165" s="161"/>
      <c r="AO165" s="158">
        <v>83</v>
      </c>
      <c r="AP165" s="161"/>
      <c r="AQ165" s="161"/>
      <c r="AR165" s="161"/>
      <c r="AS165" s="161"/>
      <c r="AT165" s="161"/>
      <c r="AU165" s="161"/>
      <c r="AV165" s="161"/>
      <c r="AW165" s="161"/>
      <c r="AX165" s="161"/>
      <c r="AY165" s="91"/>
      <c r="AZ165" s="91"/>
      <c r="BA165" s="91"/>
      <c r="BB165" s="91"/>
      <c r="BC165" s="91"/>
      <c r="BD165" s="91"/>
    </row>
    <row r="166" spans="1:56" s="162" customFormat="1" ht="49.5" customHeight="1">
      <c r="A166" s="149">
        <v>105</v>
      </c>
      <c r="B166" s="91" t="s">
        <v>9967</v>
      </c>
      <c r="C166" s="83" t="s">
        <v>9968</v>
      </c>
      <c r="D166" s="83"/>
      <c r="E166" s="168" t="s">
        <v>10077</v>
      </c>
      <c r="F166" s="168">
        <v>28043</v>
      </c>
      <c r="G166" s="168" t="s">
        <v>10078</v>
      </c>
      <c r="H166" s="168">
        <v>2020</v>
      </c>
      <c r="I166" s="168" t="s">
        <v>10079</v>
      </c>
      <c r="J166" s="155">
        <v>168447.8</v>
      </c>
      <c r="K166" s="83" t="s">
        <v>343</v>
      </c>
      <c r="L166" s="169" t="s">
        <v>9973</v>
      </c>
      <c r="M166" s="169" t="s">
        <v>9974</v>
      </c>
      <c r="N166" s="168" t="s">
        <v>10080</v>
      </c>
      <c r="O166" s="168" t="s">
        <v>10081</v>
      </c>
      <c r="P166" s="168">
        <v>7857</v>
      </c>
      <c r="Q166" s="166">
        <v>22.22</v>
      </c>
      <c r="R166" s="167">
        <v>19.817388235294118</v>
      </c>
      <c r="S166" s="166">
        <v>6.2893693650092874</v>
      </c>
      <c r="T166" s="166">
        <v>5.4297279762894943</v>
      </c>
      <c r="U166" s="70">
        <v>31.536485576592899</v>
      </c>
      <c r="V166" s="157">
        <v>96.540880503144649</v>
      </c>
      <c r="W166" s="158">
        <v>43.33</v>
      </c>
      <c r="X166" s="159" t="s">
        <v>9977</v>
      </c>
      <c r="Y166" s="91">
        <v>2</v>
      </c>
      <c r="Z166" s="91">
        <v>1</v>
      </c>
      <c r="AA166" s="91">
        <v>1</v>
      </c>
      <c r="AB166" s="83">
        <v>60</v>
      </c>
      <c r="AC166" s="91">
        <v>24</v>
      </c>
      <c r="AD166" s="70">
        <v>49.4</v>
      </c>
      <c r="AE166" s="71">
        <v>5</v>
      </c>
      <c r="AF166" s="158">
        <v>100</v>
      </c>
      <c r="AG166" s="161" t="s">
        <v>10037</v>
      </c>
      <c r="AH166" s="161" t="s">
        <v>10038</v>
      </c>
      <c r="AI166" s="158">
        <v>36</v>
      </c>
      <c r="AJ166" s="161" t="s">
        <v>10082</v>
      </c>
      <c r="AK166" s="161" t="s">
        <v>10083</v>
      </c>
      <c r="AL166" s="158">
        <v>28</v>
      </c>
      <c r="AM166" s="161" t="s">
        <v>10024</v>
      </c>
      <c r="AN166" s="161" t="s">
        <v>10025</v>
      </c>
      <c r="AO166" s="158">
        <v>16</v>
      </c>
      <c r="AP166" s="161" t="s">
        <v>10035</v>
      </c>
      <c r="AQ166" s="161" t="s">
        <v>10036</v>
      </c>
      <c r="AR166" s="158">
        <v>12</v>
      </c>
      <c r="AS166" s="161" t="s">
        <v>10042</v>
      </c>
      <c r="AT166" s="161" t="s">
        <v>10042</v>
      </c>
      <c r="AU166" s="158">
        <v>4</v>
      </c>
      <c r="AV166" s="161" t="s">
        <v>3702</v>
      </c>
      <c r="AW166" s="161" t="s">
        <v>10084</v>
      </c>
      <c r="AX166" s="158">
        <v>4</v>
      </c>
      <c r="AY166" s="91"/>
      <c r="AZ166" s="91"/>
      <c r="BA166" s="91"/>
      <c r="BB166" s="91"/>
      <c r="BC166" s="91"/>
      <c r="BD166" s="91"/>
    </row>
    <row r="167" spans="1:56" s="162" customFormat="1" ht="40">
      <c r="A167" s="149">
        <v>105</v>
      </c>
      <c r="B167" s="91" t="s">
        <v>9967</v>
      </c>
      <c r="C167" s="168" t="s">
        <v>9968</v>
      </c>
      <c r="D167" s="168"/>
      <c r="E167" s="168" t="s">
        <v>10085</v>
      </c>
      <c r="F167" s="168">
        <v>18343</v>
      </c>
      <c r="G167" s="83" t="s">
        <v>10086</v>
      </c>
      <c r="H167" s="83">
        <v>2001</v>
      </c>
      <c r="I167" s="83" t="s">
        <v>10087</v>
      </c>
      <c r="J167" s="155">
        <v>144422.72</v>
      </c>
      <c r="K167" s="143" t="s">
        <v>679</v>
      </c>
      <c r="L167" s="83" t="s">
        <v>10088</v>
      </c>
      <c r="M167" s="83" t="s">
        <v>10089</v>
      </c>
      <c r="N167" s="160" t="s">
        <v>339</v>
      </c>
      <c r="O167" s="160" t="s">
        <v>339</v>
      </c>
      <c r="P167" s="83">
        <v>5064</v>
      </c>
      <c r="Q167" s="165" t="s">
        <v>339</v>
      </c>
      <c r="R167" s="165" t="s">
        <v>339</v>
      </c>
      <c r="S167" s="165" t="s">
        <v>339</v>
      </c>
      <c r="T167" s="165" t="s">
        <v>339</v>
      </c>
      <c r="U167" s="165" t="s">
        <v>339</v>
      </c>
      <c r="V167" s="157">
        <v>100</v>
      </c>
      <c r="W167" s="158">
        <v>100</v>
      </c>
      <c r="X167" s="159" t="s">
        <v>9977</v>
      </c>
      <c r="Y167" s="91">
        <v>2</v>
      </c>
      <c r="Z167" s="91">
        <v>1</v>
      </c>
      <c r="AA167" s="91">
        <v>3</v>
      </c>
      <c r="AB167" s="83">
        <v>60</v>
      </c>
      <c r="AC167" s="160" t="s">
        <v>339</v>
      </c>
      <c r="AD167" s="165" t="s">
        <v>339</v>
      </c>
      <c r="AE167" s="71">
        <v>5</v>
      </c>
      <c r="AF167" s="160" t="s">
        <v>339</v>
      </c>
      <c r="AG167" s="161"/>
      <c r="AH167" s="161"/>
      <c r="AI167" s="161"/>
      <c r="AJ167" s="161"/>
      <c r="AK167" s="161"/>
      <c r="AL167" s="161"/>
      <c r="AM167" s="161"/>
      <c r="AN167" s="161"/>
      <c r="AO167" s="161"/>
      <c r="AP167" s="161"/>
      <c r="AQ167" s="161"/>
      <c r="AR167" s="161"/>
      <c r="AS167" s="161"/>
      <c r="AT167" s="161"/>
      <c r="AU167" s="161"/>
      <c r="AV167" s="161"/>
      <c r="AW167" s="161"/>
      <c r="AX167" s="161"/>
      <c r="AY167" s="91"/>
      <c r="AZ167" s="91"/>
      <c r="BA167" s="91"/>
      <c r="BB167" s="91"/>
      <c r="BC167" s="91"/>
      <c r="BD167" s="91"/>
    </row>
    <row r="168" spans="1:56" s="162" customFormat="1" ht="80">
      <c r="A168" s="149">
        <v>105</v>
      </c>
      <c r="B168" s="91" t="s">
        <v>9967</v>
      </c>
      <c r="C168" s="168" t="s">
        <v>9968</v>
      </c>
      <c r="D168" s="168"/>
      <c r="E168" s="168" t="s">
        <v>10085</v>
      </c>
      <c r="F168" s="168">
        <v>18343</v>
      </c>
      <c r="G168" s="168" t="s">
        <v>10090</v>
      </c>
      <c r="H168" s="155" t="s">
        <v>10091</v>
      </c>
      <c r="I168" s="168" t="s">
        <v>10092</v>
      </c>
      <c r="J168" s="155">
        <v>44833</v>
      </c>
      <c r="K168" s="91" t="s">
        <v>12783</v>
      </c>
      <c r="L168" s="83" t="s">
        <v>10093</v>
      </c>
      <c r="M168" s="83" t="s">
        <v>10094</v>
      </c>
      <c r="N168" s="168" t="s">
        <v>10095</v>
      </c>
      <c r="O168" s="168" t="s">
        <v>10096</v>
      </c>
      <c r="P168" s="168" t="s">
        <v>10097</v>
      </c>
      <c r="Q168" s="166">
        <v>8.5500000000000007</v>
      </c>
      <c r="R168" s="167">
        <v>8.0301600000000004</v>
      </c>
      <c r="S168" s="166">
        <v>4.3213572256809201</v>
      </c>
      <c r="T168" s="166">
        <v>4.0164890203510151</v>
      </c>
      <c r="U168" s="70">
        <v>16.368006246031936</v>
      </c>
      <c r="V168" s="157">
        <v>100</v>
      </c>
      <c r="W168" s="158">
        <v>100</v>
      </c>
      <c r="X168" s="159" t="s">
        <v>9977</v>
      </c>
      <c r="Y168" s="91">
        <v>2</v>
      </c>
      <c r="Z168" s="91">
        <v>1</v>
      </c>
      <c r="AA168" s="91">
        <v>3</v>
      </c>
      <c r="AB168" s="83">
        <v>60</v>
      </c>
      <c r="AC168" s="160" t="s">
        <v>339</v>
      </c>
      <c r="AD168" s="70">
        <v>49.4</v>
      </c>
      <c r="AE168" s="71">
        <v>5</v>
      </c>
      <c r="AF168" s="158">
        <v>100</v>
      </c>
      <c r="AG168" s="161" t="s">
        <v>10005</v>
      </c>
      <c r="AH168" s="161"/>
      <c r="AI168" s="158">
        <v>100</v>
      </c>
      <c r="AJ168" s="161"/>
      <c r="AK168" s="161"/>
      <c r="AL168" s="161"/>
      <c r="AM168" s="161"/>
      <c r="AN168" s="161"/>
      <c r="AO168" s="161"/>
      <c r="AP168" s="161"/>
      <c r="AQ168" s="161"/>
      <c r="AR168" s="161"/>
      <c r="AS168" s="161"/>
      <c r="AT168" s="161"/>
      <c r="AU168" s="161"/>
      <c r="AV168" s="161"/>
      <c r="AW168" s="161"/>
      <c r="AX168" s="161"/>
      <c r="AY168" s="91"/>
      <c r="AZ168" s="91"/>
      <c r="BA168" s="91"/>
      <c r="BB168" s="91"/>
      <c r="BC168" s="91"/>
      <c r="BD168" s="91"/>
    </row>
    <row r="169" spans="1:56" s="162" customFormat="1" ht="50">
      <c r="A169" s="149">
        <v>105</v>
      </c>
      <c r="B169" s="91" t="s">
        <v>9967</v>
      </c>
      <c r="C169" s="83" t="s">
        <v>9968</v>
      </c>
      <c r="D169" s="83"/>
      <c r="E169" s="83" t="s">
        <v>10085</v>
      </c>
      <c r="F169" s="83">
        <v>18343</v>
      </c>
      <c r="G169" s="83" t="s">
        <v>10098</v>
      </c>
      <c r="H169" s="83">
        <v>2005</v>
      </c>
      <c r="I169" s="83" t="s">
        <v>10099</v>
      </c>
      <c r="J169" s="155">
        <v>158025</v>
      </c>
      <c r="K169" s="83" t="s">
        <v>519</v>
      </c>
      <c r="L169" s="83" t="s">
        <v>10088</v>
      </c>
      <c r="M169" s="83" t="s">
        <v>10089</v>
      </c>
      <c r="N169" s="160" t="s">
        <v>339</v>
      </c>
      <c r="O169" s="160" t="s">
        <v>339</v>
      </c>
      <c r="P169" s="83">
        <v>3549</v>
      </c>
      <c r="Q169" s="165" t="s">
        <v>339</v>
      </c>
      <c r="R169" s="165" t="s">
        <v>339</v>
      </c>
      <c r="S169" s="165" t="s">
        <v>339</v>
      </c>
      <c r="T169" s="165" t="s">
        <v>339</v>
      </c>
      <c r="U169" s="165" t="s">
        <v>339</v>
      </c>
      <c r="V169" s="157">
        <v>100</v>
      </c>
      <c r="W169" s="158">
        <v>78.45</v>
      </c>
      <c r="X169" s="159" t="s">
        <v>9977</v>
      </c>
      <c r="Y169" s="91">
        <v>2</v>
      </c>
      <c r="Z169" s="91">
        <v>1</v>
      </c>
      <c r="AA169" s="91">
        <v>3</v>
      </c>
      <c r="AB169" s="83">
        <v>60</v>
      </c>
      <c r="AC169" s="91">
        <v>218</v>
      </c>
      <c r="AD169" s="165" t="s">
        <v>339</v>
      </c>
      <c r="AE169" s="71">
        <v>20</v>
      </c>
      <c r="AF169" s="160" t="s">
        <v>339</v>
      </c>
      <c r="AG169" s="161"/>
      <c r="AH169" s="161"/>
      <c r="AI169" s="161"/>
      <c r="AJ169" s="161"/>
      <c r="AK169" s="161"/>
      <c r="AL169" s="161"/>
      <c r="AM169" s="161"/>
      <c r="AN169" s="161"/>
      <c r="AO169" s="161"/>
      <c r="AP169" s="161"/>
      <c r="AQ169" s="161"/>
      <c r="AR169" s="161"/>
      <c r="AS169" s="161"/>
      <c r="AT169" s="161"/>
      <c r="AU169" s="161"/>
      <c r="AV169" s="161"/>
      <c r="AW169" s="161"/>
      <c r="AX169" s="161"/>
      <c r="AY169" s="91"/>
      <c r="AZ169" s="91"/>
      <c r="BA169" s="91"/>
      <c r="BB169" s="91"/>
      <c r="BC169" s="91"/>
      <c r="BD169" s="91"/>
    </row>
    <row r="170" spans="1:56" s="162" customFormat="1" ht="60">
      <c r="A170" s="149">
        <v>105</v>
      </c>
      <c r="B170" s="91" t="s">
        <v>9967</v>
      </c>
      <c r="C170" s="168" t="s">
        <v>9968</v>
      </c>
      <c r="D170" s="83" t="s">
        <v>10024</v>
      </c>
      <c r="E170" s="168" t="s">
        <v>10085</v>
      </c>
      <c r="F170" s="168">
        <v>18343</v>
      </c>
      <c r="G170" s="168" t="s">
        <v>10100</v>
      </c>
      <c r="H170" s="168">
        <v>2011</v>
      </c>
      <c r="I170" s="168" t="s">
        <v>10101</v>
      </c>
      <c r="J170" s="170">
        <v>317985</v>
      </c>
      <c r="K170" s="168" t="s">
        <v>4776</v>
      </c>
      <c r="L170" s="83" t="s">
        <v>10088</v>
      </c>
      <c r="M170" s="83" t="s">
        <v>10089</v>
      </c>
      <c r="N170" s="160" t="s">
        <v>339</v>
      </c>
      <c r="O170" s="160" t="s">
        <v>339</v>
      </c>
      <c r="P170" s="168">
        <v>6269</v>
      </c>
      <c r="Q170" s="165" t="s">
        <v>339</v>
      </c>
      <c r="R170" s="165" t="s">
        <v>339</v>
      </c>
      <c r="S170" s="165" t="s">
        <v>339</v>
      </c>
      <c r="T170" s="165" t="s">
        <v>339</v>
      </c>
      <c r="U170" s="165" t="s">
        <v>339</v>
      </c>
      <c r="V170" s="157">
        <v>100</v>
      </c>
      <c r="W170" s="158">
        <v>51</v>
      </c>
      <c r="X170" s="159" t="s">
        <v>9977</v>
      </c>
      <c r="Y170" s="91">
        <v>2</v>
      </c>
      <c r="Z170" s="91">
        <v>1</v>
      </c>
      <c r="AA170" s="91">
        <v>3</v>
      </c>
      <c r="AB170" s="83">
        <v>60</v>
      </c>
      <c r="AC170" s="91">
        <v>13.2</v>
      </c>
      <c r="AD170" s="165" t="s">
        <v>339</v>
      </c>
      <c r="AE170" s="71">
        <v>20</v>
      </c>
      <c r="AF170" s="160" t="s">
        <v>339</v>
      </c>
      <c r="AG170" s="161"/>
      <c r="AH170" s="161"/>
      <c r="AI170" s="161"/>
      <c r="AJ170" s="161"/>
      <c r="AK170" s="161"/>
      <c r="AL170" s="161"/>
      <c r="AM170" s="161"/>
      <c r="AN170" s="161"/>
      <c r="AO170" s="161"/>
      <c r="AP170" s="161"/>
      <c r="AQ170" s="161"/>
      <c r="AR170" s="161"/>
      <c r="AS170" s="161"/>
      <c r="AT170" s="161"/>
      <c r="AU170" s="161"/>
      <c r="AV170" s="161"/>
      <c r="AW170" s="161"/>
      <c r="AX170" s="161"/>
      <c r="AY170" s="91"/>
      <c r="AZ170" s="91"/>
      <c r="BA170" s="91"/>
      <c r="BB170" s="91"/>
      <c r="BC170" s="91"/>
      <c r="BD170" s="91"/>
    </row>
    <row r="171" spans="1:56" s="162" customFormat="1" ht="50">
      <c r="A171" s="149">
        <v>105</v>
      </c>
      <c r="B171" s="91" t="s">
        <v>9967</v>
      </c>
      <c r="C171" s="83" t="s">
        <v>9968</v>
      </c>
      <c r="D171" s="83" t="s">
        <v>10024</v>
      </c>
      <c r="E171" s="83" t="s">
        <v>10102</v>
      </c>
      <c r="F171" s="83">
        <v>23611</v>
      </c>
      <c r="G171" s="83" t="s">
        <v>10103</v>
      </c>
      <c r="H171" s="83">
        <v>2009</v>
      </c>
      <c r="I171" s="83" t="s">
        <v>10104</v>
      </c>
      <c r="J171" s="155">
        <v>82742.559999999998</v>
      </c>
      <c r="K171" s="83" t="s">
        <v>278</v>
      </c>
      <c r="L171" s="83" t="s">
        <v>10060</v>
      </c>
      <c r="M171" s="83" t="s">
        <v>10061</v>
      </c>
      <c r="N171" s="160" t="s">
        <v>339</v>
      </c>
      <c r="O171" s="160" t="s">
        <v>339</v>
      </c>
      <c r="P171" s="83">
        <v>5980</v>
      </c>
      <c r="Q171" s="166">
        <v>1.65</v>
      </c>
      <c r="R171" s="166">
        <v>9.7344188235294116</v>
      </c>
      <c r="S171" s="166">
        <v>5.2384885383184372</v>
      </c>
      <c r="T171" s="166">
        <v>4.8689174716573671</v>
      </c>
      <c r="U171" s="70">
        <v>19.841824833505214</v>
      </c>
      <c r="V171" s="157">
        <v>0</v>
      </c>
      <c r="W171" s="158">
        <v>100</v>
      </c>
      <c r="X171" s="159" t="s">
        <v>9977</v>
      </c>
      <c r="Y171" s="91">
        <v>2</v>
      </c>
      <c r="Z171" s="91">
        <v>5</v>
      </c>
      <c r="AA171" s="91">
        <v>6</v>
      </c>
      <c r="AB171" s="83">
        <v>4</v>
      </c>
      <c r="AC171" s="91">
        <v>13.1</v>
      </c>
      <c r="AD171" s="70">
        <v>49.4</v>
      </c>
      <c r="AE171" s="71">
        <v>5</v>
      </c>
      <c r="AF171" s="160" t="s">
        <v>339</v>
      </c>
      <c r="AG171" s="161"/>
      <c r="AH171" s="161"/>
      <c r="AI171" s="161"/>
      <c r="AJ171" s="161"/>
      <c r="AK171" s="161"/>
      <c r="AL171" s="161"/>
      <c r="AM171" s="161"/>
      <c r="AN171" s="161"/>
      <c r="AO171" s="161"/>
      <c r="AP171" s="161"/>
      <c r="AQ171" s="161"/>
      <c r="AR171" s="161"/>
      <c r="AS171" s="161"/>
      <c r="AT171" s="161"/>
      <c r="AU171" s="161"/>
      <c r="AV171" s="161"/>
      <c r="AW171" s="161"/>
      <c r="AX171" s="161"/>
      <c r="AY171" s="91"/>
      <c r="AZ171" s="91"/>
      <c r="BA171" s="91"/>
      <c r="BB171" s="91"/>
      <c r="BC171" s="91"/>
      <c r="BD171" s="91"/>
    </row>
    <row r="172" spans="1:56" s="162" customFormat="1" ht="70">
      <c r="A172" s="149">
        <v>105</v>
      </c>
      <c r="B172" s="91" t="s">
        <v>9967</v>
      </c>
      <c r="C172" s="83" t="s">
        <v>10105</v>
      </c>
      <c r="D172" s="83"/>
      <c r="E172" s="83" t="s">
        <v>10106</v>
      </c>
      <c r="F172" s="83">
        <v>5221</v>
      </c>
      <c r="G172" s="83" t="s">
        <v>10107</v>
      </c>
      <c r="H172" s="83">
        <v>2005</v>
      </c>
      <c r="I172" s="83" t="s">
        <v>10108</v>
      </c>
      <c r="J172" s="155">
        <v>55572</v>
      </c>
      <c r="K172" s="83" t="s">
        <v>257</v>
      </c>
      <c r="L172" s="83" t="s">
        <v>10109</v>
      </c>
      <c r="M172" s="83" t="s">
        <v>10110</v>
      </c>
      <c r="N172" s="83" t="s">
        <v>10111</v>
      </c>
      <c r="O172" s="83" t="s">
        <v>10112</v>
      </c>
      <c r="P172" s="83">
        <v>3282</v>
      </c>
      <c r="Q172" s="171">
        <v>22.996035294117643</v>
      </c>
      <c r="R172" s="171">
        <v>6.5376823529411761</v>
      </c>
      <c r="S172" s="171">
        <v>3.1983529411764704</v>
      </c>
      <c r="T172" s="171">
        <v>13.26</v>
      </c>
      <c r="U172" s="70">
        <v>22.996035294117647</v>
      </c>
      <c r="V172" s="157">
        <v>95</v>
      </c>
      <c r="W172" s="158">
        <v>100</v>
      </c>
      <c r="X172" s="159" t="s">
        <v>10113</v>
      </c>
      <c r="Y172" s="91">
        <v>3</v>
      </c>
      <c r="Z172" s="91">
        <v>11</v>
      </c>
      <c r="AA172" s="91">
        <v>5</v>
      </c>
      <c r="AB172" s="83">
        <v>60</v>
      </c>
      <c r="AC172" s="91">
        <v>189</v>
      </c>
      <c r="AD172" s="70">
        <v>23</v>
      </c>
      <c r="AE172" s="71">
        <v>5</v>
      </c>
      <c r="AF172" s="158">
        <v>100</v>
      </c>
      <c r="AG172" s="83" t="s">
        <v>10114</v>
      </c>
      <c r="AH172" s="91" t="s">
        <v>10115</v>
      </c>
      <c r="AI172" s="71">
        <v>25</v>
      </c>
      <c r="AJ172" s="91" t="s">
        <v>10116</v>
      </c>
      <c r="AK172" s="91" t="s">
        <v>10115</v>
      </c>
      <c r="AL172" s="71">
        <v>25</v>
      </c>
      <c r="AM172" s="91" t="s">
        <v>10117</v>
      </c>
      <c r="AN172" s="91" t="s">
        <v>10118</v>
      </c>
      <c r="AO172" s="71">
        <v>50</v>
      </c>
      <c r="AP172" s="91"/>
      <c r="AQ172" s="91"/>
      <c r="AR172" s="91"/>
      <c r="AS172" s="91"/>
      <c r="AT172" s="91"/>
      <c r="AU172" s="91"/>
      <c r="AV172" s="91"/>
      <c r="AW172" s="91"/>
      <c r="AX172" s="91"/>
      <c r="AY172" s="91"/>
      <c r="AZ172" s="91"/>
      <c r="BA172" s="91"/>
      <c r="BB172" s="91"/>
      <c r="BC172" s="91"/>
      <c r="BD172" s="91"/>
    </row>
    <row r="173" spans="1:56" s="162" customFormat="1" ht="80">
      <c r="A173" s="149">
        <v>105</v>
      </c>
      <c r="B173" s="91" t="s">
        <v>9967</v>
      </c>
      <c r="C173" s="83" t="s">
        <v>10105</v>
      </c>
      <c r="D173" s="83"/>
      <c r="E173" s="83" t="s">
        <v>10119</v>
      </c>
      <c r="F173" s="83">
        <v>691</v>
      </c>
      <c r="G173" s="83" t="s">
        <v>10120</v>
      </c>
      <c r="H173" s="83">
        <v>2003</v>
      </c>
      <c r="I173" s="83" t="s">
        <v>10121</v>
      </c>
      <c r="J173" s="155">
        <v>69393.31</v>
      </c>
      <c r="K173" s="83" t="s">
        <v>519</v>
      </c>
      <c r="L173" s="83" t="s">
        <v>10122</v>
      </c>
      <c r="M173" s="83" t="s">
        <v>10123</v>
      </c>
      <c r="N173" s="83" t="s">
        <v>10124</v>
      </c>
      <c r="O173" s="83" t="s">
        <v>10125</v>
      </c>
      <c r="P173" s="83">
        <v>2785</v>
      </c>
      <c r="Q173" s="171">
        <v>10.516858823529411</v>
      </c>
      <c r="R173" s="171">
        <v>8.1639176470588239</v>
      </c>
      <c r="S173" s="171">
        <v>1.1764705882352942</v>
      </c>
      <c r="T173" s="171">
        <v>1.1764705882352942</v>
      </c>
      <c r="U173" s="70">
        <v>10.516858823529411</v>
      </c>
      <c r="V173" s="157">
        <v>72.5</v>
      </c>
      <c r="W173" s="158">
        <v>100</v>
      </c>
      <c r="X173" s="159" t="s">
        <v>10113</v>
      </c>
      <c r="Y173" s="91">
        <v>6</v>
      </c>
      <c r="Z173" s="91">
        <v>4</v>
      </c>
      <c r="AA173" s="91">
        <v>8</v>
      </c>
      <c r="AB173" s="91">
        <v>4</v>
      </c>
      <c r="AC173" s="160" t="s">
        <v>339</v>
      </c>
      <c r="AD173" s="70">
        <v>22.21</v>
      </c>
      <c r="AE173" s="71">
        <v>5</v>
      </c>
      <c r="AF173" s="71">
        <v>80</v>
      </c>
      <c r="AG173" s="83" t="s">
        <v>10114</v>
      </c>
      <c r="AH173" s="91" t="s">
        <v>10126</v>
      </c>
      <c r="AI173" s="158">
        <v>20</v>
      </c>
      <c r="AJ173" s="91" t="s">
        <v>9984</v>
      </c>
      <c r="AK173" s="91" t="s">
        <v>10127</v>
      </c>
      <c r="AL173" s="158">
        <v>60</v>
      </c>
      <c r="AM173" s="91"/>
      <c r="AN173" s="91"/>
      <c r="AO173" s="91"/>
      <c r="AP173" s="91"/>
      <c r="AQ173" s="91"/>
      <c r="AR173" s="91"/>
      <c r="AS173" s="91"/>
      <c r="AT173" s="91"/>
      <c r="AU173" s="91"/>
      <c r="AV173" s="91"/>
      <c r="AW173" s="91"/>
      <c r="AX173" s="91"/>
      <c r="AY173" s="91"/>
      <c r="AZ173" s="91"/>
      <c r="BA173" s="91"/>
      <c r="BB173" s="91"/>
      <c r="BC173" s="91"/>
      <c r="BD173" s="91"/>
    </row>
    <row r="174" spans="1:56" s="162" customFormat="1" ht="90">
      <c r="A174" s="149">
        <v>105</v>
      </c>
      <c r="B174" s="91" t="s">
        <v>9967</v>
      </c>
      <c r="C174" s="83" t="s">
        <v>10105</v>
      </c>
      <c r="D174" s="83"/>
      <c r="E174" s="83" t="s">
        <v>10119</v>
      </c>
      <c r="F174" s="83">
        <v>691</v>
      </c>
      <c r="G174" s="83" t="s">
        <v>10128</v>
      </c>
      <c r="H174" s="83">
        <v>2007</v>
      </c>
      <c r="I174" s="83" t="s">
        <v>10129</v>
      </c>
      <c r="J174" s="155">
        <v>93709</v>
      </c>
      <c r="K174" s="156" t="s">
        <v>240</v>
      </c>
      <c r="L174" s="83" t="s">
        <v>10130</v>
      </c>
      <c r="M174" s="83" t="s">
        <v>10131</v>
      </c>
      <c r="N174" s="83" t="s">
        <v>10132</v>
      </c>
      <c r="O174" s="83" t="s">
        <v>10133</v>
      </c>
      <c r="P174" s="83">
        <v>4814</v>
      </c>
      <c r="Q174" s="171">
        <v>13.083411764705883</v>
      </c>
      <c r="R174" s="171">
        <v>11.024588235294118</v>
      </c>
      <c r="S174" s="171">
        <v>0.88235294117647056</v>
      </c>
      <c r="T174" s="171">
        <v>1.1764705882352942</v>
      </c>
      <c r="U174" s="70">
        <v>13.083411764705883</v>
      </c>
      <c r="V174" s="157">
        <v>100</v>
      </c>
      <c r="W174" s="158">
        <v>100</v>
      </c>
      <c r="X174" s="159" t="s">
        <v>10113</v>
      </c>
      <c r="Y174" s="91">
        <v>3</v>
      </c>
      <c r="Z174" s="91">
        <v>10</v>
      </c>
      <c r="AA174" s="91">
        <v>6</v>
      </c>
      <c r="AB174" s="91">
        <v>4</v>
      </c>
      <c r="AC174" s="160" t="s">
        <v>339</v>
      </c>
      <c r="AD174" s="70">
        <v>13.27</v>
      </c>
      <c r="AE174" s="71">
        <v>5</v>
      </c>
      <c r="AF174" s="158">
        <v>100</v>
      </c>
      <c r="AG174" s="91" t="s">
        <v>10134</v>
      </c>
      <c r="AH174" s="91" t="s">
        <v>10135</v>
      </c>
      <c r="AI174" s="71">
        <v>40</v>
      </c>
      <c r="AJ174" s="83" t="s">
        <v>10114</v>
      </c>
      <c r="AK174" s="91" t="s">
        <v>10136</v>
      </c>
      <c r="AL174" s="71">
        <v>20</v>
      </c>
      <c r="AM174" s="91" t="s">
        <v>10137</v>
      </c>
      <c r="AN174" s="91" t="s">
        <v>10138</v>
      </c>
      <c r="AO174" s="71">
        <v>40</v>
      </c>
      <c r="AP174" s="91"/>
      <c r="AQ174" s="91"/>
      <c r="AR174" s="172"/>
      <c r="AS174" s="91"/>
      <c r="AT174" s="91"/>
      <c r="AU174" s="91"/>
      <c r="AV174" s="91"/>
      <c r="AW174" s="91"/>
      <c r="AX174" s="91"/>
      <c r="AY174" s="91"/>
      <c r="AZ174" s="91"/>
      <c r="BA174" s="91"/>
      <c r="BB174" s="91"/>
      <c r="BC174" s="91"/>
      <c r="BD174" s="91"/>
    </row>
    <row r="175" spans="1:56" s="162" customFormat="1" ht="140">
      <c r="A175" s="149">
        <v>105</v>
      </c>
      <c r="B175" s="91" t="s">
        <v>9967</v>
      </c>
      <c r="C175" s="83" t="s">
        <v>10139</v>
      </c>
      <c r="D175" s="83"/>
      <c r="E175" s="83" t="s">
        <v>10140</v>
      </c>
      <c r="F175" s="83">
        <v>36319</v>
      </c>
      <c r="G175" s="83" t="s">
        <v>10141</v>
      </c>
      <c r="H175" s="91" t="s">
        <v>10142</v>
      </c>
      <c r="I175" s="83" t="s">
        <v>10143</v>
      </c>
      <c r="J175" s="155">
        <v>152301</v>
      </c>
      <c r="K175" s="156" t="s">
        <v>10144</v>
      </c>
      <c r="L175" s="173" t="s">
        <v>10145</v>
      </c>
      <c r="M175" s="173" t="s">
        <v>10146</v>
      </c>
      <c r="N175" s="83" t="s">
        <v>10147</v>
      </c>
      <c r="O175" s="83" t="s">
        <v>10148</v>
      </c>
      <c r="P175" s="83" t="s">
        <v>10149</v>
      </c>
      <c r="Q175" s="155">
        <v>21.559729908864956</v>
      </c>
      <c r="R175" s="155">
        <v>11.556788732394367</v>
      </c>
      <c r="S175" s="155">
        <v>2.3529411764705883</v>
      </c>
      <c r="T175" s="155">
        <v>7.65</v>
      </c>
      <c r="U175" s="70">
        <v>21.559729908864956</v>
      </c>
      <c r="V175" s="157">
        <v>100</v>
      </c>
      <c r="W175" s="158">
        <v>100</v>
      </c>
      <c r="X175" s="159" t="s">
        <v>10150</v>
      </c>
      <c r="Y175" s="91">
        <v>3</v>
      </c>
      <c r="Z175" s="91">
        <v>4</v>
      </c>
      <c r="AA175" s="91">
        <v>7</v>
      </c>
      <c r="AB175" s="91">
        <v>4</v>
      </c>
      <c r="AC175" s="160" t="s">
        <v>339</v>
      </c>
      <c r="AD175" s="70">
        <v>19.128</v>
      </c>
      <c r="AE175" s="71">
        <v>5</v>
      </c>
      <c r="AF175" s="158">
        <v>100</v>
      </c>
      <c r="AG175" s="174" t="s">
        <v>1769</v>
      </c>
      <c r="AH175" s="91" t="s">
        <v>10151</v>
      </c>
      <c r="AI175" s="71">
        <v>20</v>
      </c>
      <c r="AJ175" s="91" t="s">
        <v>7558</v>
      </c>
      <c r="AK175" s="91" t="s">
        <v>10152</v>
      </c>
      <c r="AL175" s="71">
        <v>20</v>
      </c>
      <c r="AM175" s="174" t="s">
        <v>10153</v>
      </c>
      <c r="AN175" s="91" t="s">
        <v>10154</v>
      </c>
      <c r="AO175" s="71">
        <v>20</v>
      </c>
      <c r="AP175" s="91" t="s">
        <v>7558</v>
      </c>
      <c r="AQ175" s="91" t="s">
        <v>10155</v>
      </c>
      <c r="AR175" s="71">
        <v>30</v>
      </c>
      <c r="AS175" s="91"/>
      <c r="AT175" s="91"/>
      <c r="AU175" s="161"/>
      <c r="AV175" s="91"/>
      <c r="AW175" s="91" t="s">
        <v>10156</v>
      </c>
      <c r="AX175" s="158">
        <v>10</v>
      </c>
      <c r="AY175" s="91"/>
      <c r="AZ175" s="91"/>
      <c r="BA175" s="91"/>
      <c r="BB175" s="91"/>
      <c r="BC175" s="91"/>
      <c r="BD175" s="91"/>
    </row>
    <row r="176" spans="1:56" s="162" customFormat="1" ht="30">
      <c r="A176" s="149">
        <v>105</v>
      </c>
      <c r="B176" s="91" t="s">
        <v>9967</v>
      </c>
      <c r="C176" s="83" t="s">
        <v>10139</v>
      </c>
      <c r="D176" s="83"/>
      <c r="E176" s="83" t="s">
        <v>10157</v>
      </c>
      <c r="F176" s="83">
        <v>9892</v>
      </c>
      <c r="G176" s="83" t="s">
        <v>10158</v>
      </c>
      <c r="H176" s="83">
        <v>2006</v>
      </c>
      <c r="I176" s="83" t="s">
        <v>10159</v>
      </c>
      <c r="J176" s="155">
        <v>64171</v>
      </c>
      <c r="K176" s="156" t="s">
        <v>10160</v>
      </c>
      <c r="L176" s="83" t="s">
        <v>10060</v>
      </c>
      <c r="M176" s="83" t="s">
        <v>10061</v>
      </c>
      <c r="N176" s="160" t="s">
        <v>339</v>
      </c>
      <c r="O176" s="160" t="s">
        <v>339</v>
      </c>
      <c r="P176" s="83">
        <v>4547</v>
      </c>
      <c r="Q176" s="155">
        <v>13.794922673294668</v>
      </c>
      <c r="R176" s="155">
        <v>8.8578638497652573</v>
      </c>
      <c r="S176" s="155">
        <v>2.6470588235294117</v>
      </c>
      <c r="T176" s="155">
        <v>2.29</v>
      </c>
      <c r="U176" s="70">
        <v>13.794922673294668</v>
      </c>
      <c r="V176" s="157">
        <v>0</v>
      </c>
      <c r="W176" s="158">
        <v>100</v>
      </c>
      <c r="X176" s="159" t="s">
        <v>10150</v>
      </c>
      <c r="Y176" s="91">
        <v>2</v>
      </c>
      <c r="Z176" s="91">
        <v>5</v>
      </c>
      <c r="AA176" s="91">
        <v>4</v>
      </c>
      <c r="AB176" s="91">
        <v>4</v>
      </c>
      <c r="AC176" s="160" t="s">
        <v>339</v>
      </c>
      <c r="AD176" s="70">
        <v>19.128</v>
      </c>
      <c r="AE176" s="71">
        <v>5</v>
      </c>
      <c r="AF176" s="160" t="s">
        <v>339</v>
      </c>
      <c r="AG176" s="91"/>
      <c r="AH176" s="91"/>
      <c r="AI176" s="161"/>
      <c r="AJ176" s="83"/>
      <c r="AK176" s="91"/>
      <c r="AL176" s="161"/>
      <c r="AM176" s="83"/>
      <c r="AN176" s="83"/>
      <c r="AO176" s="161"/>
      <c r="AP176" s="83"/>
      <c r="AQ176" s="91"/>
      <c r="AR176" s="161"/>
      <c r="AS176" s="83"/>
      <c r="AT176" s="91"/>
      <c r="AU176" s="161"/>
      <c r="AV176" s="91"/>
      <c r="AW176" s="91"/>
      <c r="AX176" s="161"/>
      <c r="AY176" s="91"/>
      <c r="AZ176" s="91"/>
      <c r="BA176" s="91"/>
      <c r="BB176" s="91"/>
      <c r="BC176" s="91"/>
      <c r="BD176" s="91"/>
    </row>
    <row r="177" spans="1:56" s="162" customFormat="1" ht="60">
      <c r="A177" s="149">
        <v>105</v>
      </c>
      <c r="B177" s="91" t="s">
        <v>9967</v>
      </c>
      <c r="C177" s="83" t="s">
        <v>10139</v>
      </c>
      <c r="D177" s="83"/>
      <c r="E177" s="91" t="s">
        <v>10161</v>
      </c>
      <c r="F177" s="91">
        <v>29297</v>
      </c>
      <c r="G177" s="83" t="s">
        <v>10162</v>
      </c>
      <c r="H177" s="83">
        <v>2016</v>
      </c>
      <c r="I177" s="83" t="s">
        <v>4722</v>
      </c>
      <c r="J177" s="155">
        <v>105230</v>
      </c>
      <c r="K177" s="91" t="s">
        <v>12783</v>
      </c>
      <c r="L177" s="83" t="s">
        <v>10163</v>
      </c>
      <c r="M177" s="83" t="s">
        <v>10164</v>
      </c>
      <c r="N177" s="83" t="s">
        <v>10165</v>
      </c>
      <c r="O177" s="83" t="s">
        <v>10166</v>
      </c>
      <c r="P177" s="83">
        <v>6968</v>
      </c>
      <c r="Q177" s="155">
        <v>13.794922673294668</v>
      </c>
      <c r="R177" s="155">
        <v>8.8578638497652573</v>
      </c>
      <c r="S177" s="155">
        <v>2.6470588235294117</v>
      </c>
      <c r="T177" s="155">
        <v>2.29</v>
      </c>
      <c r="U177" s="70">
        <v>13.794922673294668</v>
      </c>
      <c r="V177" s="157">
        <v>96.666666666666671</v>
      </c>
      <c r="W177" s="158">
        <v>100</v>
      </c>
      <c r="X177" s="159" t="s">
        <v>10150</v>
      </c>
      <c r="Y177" s="91">
        <v>2</v>
      </c>
      <c r="Z177" s="91">
        <v>5</v>
      </c>
      <c r="AA177" s="91">
        <v>4</v>
      </c>
      <c r="AB177" s="91">
        <v>4</v>
      </c>
      <c r="AC177" s="160" t="s">
        <v>339</v>
      </c>
      <c r="AD177" s="70">
        <v>19.128</v>
      </c>
      <c r="AE177" s="71">
        <v>5</v>
      </c>
      <c r="AF177" s="71">
        <v>90</v>
      </c>
      <c r="AG177" s="83" t="s">
        <v>4241</v>
      </c>
      <c r="AH177" s="91" t="s">
        <v>10167</v>
      </c>
      <c r="AI177" s="158">
        <v>20</v>
      </c>
      <c r="AJ177" s="83" t="s">
        <v>10168</v>
      </c>
      <c r="AK177" s="91" t="s">
        <v>10161</v>
      </c>
      <c r="AL177" s="158">
        <v>10</v>
      </c>
      <c r="AM177" s="174" t="s">
        <v>10153</v>
      </c>
      <c r="AN177" s="91" t="s">
        <v>10169</v>
      </c>
      <c r="AO177" s="158">
        <v>20</v>
      </c>
      <c r="AP177" s="174" t="s">
        <v>10170</v>
      </c>
      <c r="AQ177" s="91" t="s">
        <v>10171</v>
      </c>
      <c r="AR177" s="158">
        <v>20</v>
      </c>
      <c r="AS177" s="91" t="s">
        <v>10172</v>
      </c>
      <c r="AT177" s="91" t="s">
        <v>10173</v>
      </c>
      <c r="AU177" s="158">
        <v>10</v>
      </c>
      <c r="AV177" s="91"/>
      <c r="AW177" s="91" t="s">
        <v>10156</v>
      </c>
      <c r="AX177" s="158">
        <v>10</v>
      </c>
      <c r="AY177" s="91"/>
      <c r="AZ177" s="91"/>
      <c r="BA177" s="91"/>
      <c r="BB177" s="91"/>
      <c r="BC177" s="91"/>
      <c r="BD177" s="91"/>
    </row>
    <row r="178" spans="1:56" s="162" customFormat="1" ht="30">
      <c r="A178" s="149">
        <v>105</v>
      </c>
      <c r="B178" s="91" t="s">
        <v>9967</v>
      </c>
      <c r="C178" s="83" t="s">
        <v>10139</v>
      </c>
      <c r="D178" s="83"/>
      <c r="E178" s="83" t="s">
        <v>10157</v>
      </c>
      <c r="F178" s="83">
        <v>9892</v>
      </c>
      <c r="G178" s="83" t="s">
        <v>10174</v>
      </c>
      <c r="H178" s="83">
        <v>2000</v>
      </c>
      <c r="I178" s="83" t="s">
        <v>10175</v>
      </c>
      <c r="J178" s="155">
        <v>56612</v>
      </c>
      <c r="K178" s="156" t="s">
        <v>1617</v>
      </c>
      <c r="L178" s="83" t="s">
        <v>10060</v>
      </c>
      <c r="M178" s="83" t="s">
        <v>10061</v>
      </c>
      <c r="N178" s="160" t="s">
        <v>339</v>
      </c>
      <c r="O178" s="160" t="s">
        <v>339</v>
      </c>
      <c r="P178" s="83">
        <v>2467</v>
      </c>
      <c r="Q178" s="155">
        <v>10.714916470588236</v>
      </c>
      <c r="R178" s="155">
        <v>6.6602105882352944</v>
      </c>
      <c r="S178" s="155">
        <v>1.7647058823529411</v>
      </c>
      <c r="T178" s="155">
        <v>2.29</v>
      </c>
      <c r="U178" s="70">
        <v>10.714916470588236</v>
      </c>
      <c r="V178" s="157">
        <v>0</v>
      </c>
      <c r="W178" s="158">
        <v>100</v>
      </c>
      <c r="X178" s="159" t="s">
        <v>10150</v>
      </c>
      <c r="Y178" s="91">
        <v>3</v>
      </c>
      <c r="Z178" s="91">
        <v>4</v>
      </c>
      <c r="AA178" s="91">
        <v>7</v>
      </c>
      <c r="AB178" s="91">
        <v>4</v>
      </c>
      <c r="AC178" s="91">
        <v>143</v>
      </c>
      <c r="AD178" s="70">
        <v>19.128</v>
      </c>
      <c r="AE178" s="71">
        <v>5</v>
      </c>
      <c r="AF178" s="160" t="s">
        <v>339</v>
      </c>
      <c r="AG178" s="174"/>
      <c r="AH178" s="91"/>
      <c r="AI178" s="161"/>
      <c r="AJ178" s="91"/>
      <c r="AK178" s="91"/>
      <c r="AL178" s="161"/>
      <c r="AM178" s="83"/>
      <c r="AN178" s="91"/>
      <c r="AO178" s="161"/>
      <c r="AP178" s="91"/>
      <c r="AQ178" s="91"/>
      <c r="AR178" s="161"/>
      <c r="AS178" s="91"/>
      <c r="AT178" s="91"/>
      <c r="AU178" s="161"/>
      <c r="AV178" s="91"/>
      <c r="AW178" s="91"/>
      <c r="AX178" s="161"/>
      <c r="AY178" s="91"/>
      <c r="AZ178" s="91"/>
      <c r="BA178" s="91"/>
      <c r="BB178" s="91"/>
      <c r="BC178" s="91"/>
      <c r="BD178" s="91"/>
    </row>
    <row r="179" spans="1:56" s="162" customFormat="1" ht="70">
      <c r="A179" s="149">
        <v>105</v>
      </c>
      <c r="B179" s="91" t="s">
        <v>9967</v>
      </c>
      <c r="C179" s="83" t="s">
        <v>10139</v>
      </c>
      <c r="D179" s="83"/>
      <c r="E179" s="91" t="s">
        <v>10176</v>
      </c>
      <c r="F179" s="91">
        <v>20767</v>
      </c>
      <c r="G179" s="91" t="s">
        <v>10177</v>
      </c>
      <c r="H179" s="83">
        <v>2020</v>
      </c>
      <c r="I179" s="91" t="s">
        <v>10178</v>
      </c>
      <c r="J179" s="155">
        <v>98049.54</v>
      </c>
      <c r="K179" s="156" t="s">
        <v>343</v>
      </c>
      <c r="L179" s="91" t="s">
        <v>10163</v>
      </c>
      <c r="M179" s="91" t="s">
        <v>10179</v>
      </c>
      <c r="N179" s="91" t="s">
        <v>10180</v>
      </c>
      <c r="O179" s="91" t="s">
        <v>10181</v>
      </c>
      <c r="P179" s="91">
        <v>7934</v>
      </c>
      <c r="Q179" s="166">
        <v>8.5500000000000007</v>
      </c>
      <c r="R179" s="167">
        <v>8.0301600000000004</v>
      </c>
      <c r="S179" s="166">
        <v>4.3213572256809201</v>
      </c>
      <c r="T179" s="166">
        <v>4.0164890203510151</v>
      </c>
      <c r="U179" s="70">
        <v>16.368006246031936</v>
      </c>
      <c r="V179" s="157">
        <v>83.333333333333343</v>
      </c>
      <c r="W179" s="158">
        <v>40</v>
      </c>
      <c r="X179" s="159" t="s">
        <v>10150</v>
      </c>
      <c r="Y179" s="91">
        <v>2</v>
      </c>
      <c r="Z179" s="91">
        <v>1</v>
      </c>
      <c r="AA179" s="91">
        <v>3</v>
      </c>
      <c r="AB179" s="91">
        <v>11</v>
      </c>
      <c r="AC179" s="91">
        <v>35</v>
      </c>
      <c r="AD179" s="70">
        <v>19.13</v>
      </c>
      <c r="AE179" s="71">
        <v>5</v>
      </c>
      <c r="AF179" s="71">
        <v>70</v>
      </c>
      <c r="AG179" s="174" t="s">
        <v>1769</v>
      </c>
      <c r="AH179" s="91" t="s">
        <v>10169</v>
      </c>
      <c r="AI179" s="158">
        <v>20</v>
      </c>
      <c r="AJ179" s="91" t="s">
        <v>7558</v>
      </c>
      <c r="AK179" s="91" t="s">
        <v>10155</v>
      </c>
      <c r="AL179" s="158">
        <v>30</v>
      </c>
      <c r="AM179" s="83" t="s">
        <v>4241</v>
      </c>
      <c r="AN179" s="91" t="s">
        <v>10182</v>
      </c>
      <c r="AO179" s="158">
        <v>20</v>
      </c>
      <c r="AP179" s="91"/>
      <c r="AQ179" s="91"/>
      <c r="AR179" s="161"/>
      <c r="AS179" s="83"/>
      <c r="AT179" s="91"/>
      <c r="AU179" s="161"/>
      <c r="AV179" s="91"/>
      <c r="AW179" s="91"/>
      <c r="AX179" s="161"/>
      <c r="AY179" s="91"/>
      <c r="AZ179" s="91"/>
      <c r="BA179" s="91"/>
      <c r="BB179" s="91"/>
      <c r="BC179" s="91"/>
      <c r="BD179" s="91"/>
    </row>
    <row r="180" spans="1:56" s="162" customFormat="1" ht="80">
      <c r="A180" s="149">
        <v>105</v>
      </c>
      <c r="B180" s="91" t="s">
        <v>9967</v>
      </c>
      <c r="C180" s="83" t="s">
        <v>10139</v>
      </c>
      <c r="D180" s="83"/>
      <c r="E180" s="91" t="s">
        <v>10176</v>
      </c>
      <c r="F180" s="91">
        <v>20767</v>
      </c>
      <c r="G180" s="91" t="s">
        <v>10183</v>
      </c>
      <c r="H180" s="83">
        <v>2021</v>
      </c>
      <c r="I180" s="91" t="s">
        <v>10184</v>
      </c>
      <c r="J180" s="155">
        <v>141572.45000000001</v>
      </c>
      <c r="K180" s="156" t="s">
        <v>1813</v>
      </c>
      <c r="L180" s="91" t="s">
        <v>10185</v>
      </c>
      <c r="M180" s="91" t="s">
        <v>10179</v>
      </c>
      <c r="N180" s="83" t="s">
        <v>10186</v>
      </c>
      <c r="O180" s="91" t="s">
        <v>10187</v>
      </c>
      <c r="P180" s="91">
        <v>8102</v>
      </c>
      <c r="Q180" s="166">
        <v>12.502617799999999</v>
      </c>
      <c r="R180" s="167">
        <v>17.295207099999999</v>
      </c>
      <c r="S180" s="166">
        <v>3.4068115216093564</v>
      </c>
      <c r="T180" s="166">
        <v>3.1664637650485385</v>
      </c>
      <c r="U180" s="70">
        <v>23.8752</v>
      </c>
      <c r="V180" s="157">
        <v>98.333333333333343</v>
      </c>
      <c r="W180" s="158">
        <v>23.35</v>
      </c>
      <c r="X180" s="159" t="s">
        <v>10150</v>
      </c>
      <c r="Y180" s="91">
        <v>3</v>
      </c>
      <c r="Z180" s="91">
        <v>3</v>
      </c>
      <c r="AA180" s="91">
        <v>5</v>
      </c>
      <c r="AB180" s="91">
        <v>11</v>
      </c>
      <c r="AC180" s="91"/>
      <c r="AD180" s="70">
        <v>19.2</v>
      </c>
      <c r="AE180" s="71">
        <v>5</v>
      </c>
      <c r="AF180" s="71">
        <v>90</v>
      </c>
      <c r="AG180" s="174" t="s">
        <v>4243</v>
      </c>
      <c r="AH180" s="91" t="s">
        <v>10169</v>
      </c>
      <c r="AI180" s="158">
        <v>20</v>
      </c>
      <c r="AJ180" s="83" t="s">
        <v>10168</v>
      </c>
      <c r="AK180" s="91" t="s">
        <v>10161</v>
      </c>
      <c r="AL180" s="158">
        <v>10</v>
      </c>
      <c r="AM180" s="83" t="s">
        <v>10188</v>
      </c>
      <c r="AN180" s="91" t="s">
        <v>10173</v>
      </c>
      <c r="AO180" s="158">
        <v>20</v>
      </c>
      <c r="AP180" s="91" t="s">
        <v>7558</v>
      </c>
      <c r="AQ180" s="91" t="s">
        <v>10155</v>
      </c>
      <c r="AR180" s="158">
        <v>20</v>
      </c>
      <c r="AS180" s="83" t="s">
        <v>10189</v>
      </c>
      <c r="AT180" s="91" t="s">
        <v>10182</v>
      </c>
      <c r="AU180" s="158">
        <v>10</v>
      </c>
      <c r="AV180" s="91"/>
      <c r="AW180" s="91" t="s">
        <v>10156</v>
      </c>
      <c r="AX180" s="158">
        <v>10</v>
      </c>
      <c r="AY180" s="91"/>
      <c r="AZ180" s="91"/>
      <c r="BA180" s="91"/>
      <c r="BB180" s="91"/>
      <c r="BC180" s="91"/>
      <c r="BD180" s="91"/>
    </row>
    <row r="181" spans="1:56" s="162" customFormat="1" ht="40">
      <c r="A181" s="149">
        <v>105</v>
      </c>
      <c r="B181" s="91" t="s">
        <v>9967</v>
      </c>
      <c r="C181" s="173" t="s">
        <v>10190</v>
      </c>
      <c r="D181" s="173"/>
      <c r="E181" s="173" t="s">
        <v>10191</v>
      </c>
      <c r="F181" s="173">
        <v>4650</v>
      </c>
      <c r="G181" s="173" t="s">
        <v>10192</v>
      </c>
      <c r="H181" s="173">
        <v>2001</v>
      </c>
      <c r="I181" s="173" t="s">
        <v>10193</v>
      </c>
      <c r="J181" s="175">
        <v>66453</v>
      </c>
      <c r="K181" s="173" t="s">
        <v>1617</v>
      </c>
      <c r="L181" s="83" t="s">
        <v>10060</v>
      </c>
      <c r="M181" s="83" t="s">
        <v>10061</v>
      </c>
      <c r="N181" s="160" t="s">
        <v>339</v>
      </c>
      <c r="O181" s="160" t="s">
        <v>339</v>
      </c>
      <c r="P181" s="173">
        <v>2529</v>
      </c>
      <c r="Q181" s="175">
        <v>10</v>
      </c>
      <c r="R181" s="175">
        <v>8</v>
      </c>
      <c r="S181" s="175">
        <v>2</v>
      </c>
      <c r="T181" s="175">
        <v>0</v>
      </c>
      <c r="U181" s="70">
        <v>10</v>
      </c>
      <c r="V181" s="157">
        <v>0</v>
      </c>
      <c r="W181" s="158">
        <v>100</v>
      </c>
      <c r="X181" s="159" t="s">
        <v>10194</v>
      </c>
      <c r="Y181" s="91">
        <v>3</v>
      </c>
      <c r="Z181" s="91">
        <v>11</v>
      </c>
      <c r="AA181" s="91">
        <v>5</v>
      </c>
      <c r="AB181" s="91">
        <v>4</v>
      </c>
      <c r="AC181" s="160" t="s">
        <v>339</v>
      </c>
      <c r="AD181" s="165" t="s">
        <v>339</v>
      </c>
      <c r="AE181" s="71">
        <v>5</v>
      </c>
      <c r="AF181" s="160" t="s">
        <v>339</v>
      </c>
      <c r="AG181" s="91"/>
      <c r="AH181" s="91"/>
      <c r="AI181" s="91"/>
      <c r="AJ181" s="91"/>
      <c r="AK181" s="91"/>
      <c r="AL181" s="91"/>
      <c r="AM181" s="91"/>
      <c r="AN181" s="91"/>
      <c r="AO181" s="91"/>
      <c r="AP181" s="91"/>
      <c r="AQ181" s="91"/>
      <c r="AR181" s="91"/>
      <c r="AS181" s="91"/>
      <c r="AT181" s="91"/>
      <c r="AU181" s="91"/>
      <c r="AV181" s="91"/>
      <c r="AW181" s="91"/>
      <c r="AX181" s="91"/>
      <c r="AY181" s="91"/>
      <c r="AZ181" s="91"/>
      <c r="BA181" s="91"/>
      <c r="BB181" s="91"/>
      <c r="BC181" s="91"/>
      <c r="BD181" s="91"/>
    </row>
    <row r="182" spans="1:56" s="162" customFormat="1" ht="70">
      <c r="A182" s="149">
        <v>105</v>
      </c>
      <c r="B182" s="91" t="s">
        <v>9967</v>
      </c>
      <c r="C182" s="173" t="s">
        <v>10190</v>
      </c>
      <c r="D182" s="83"/>
      <c r="E182" s="91" t="s">
        <v>10195</v>
      </c>
      <c r="F182" s="78" t="s">
        <v>10196</v>
      </c>
      <c r="G182" s="83" t="s">
        <v>10197</v>
      </c>
      <c r="H182" s="91">
        <v>2011</v>
      </c>
      <c r="I182" s="83" t="s">
        <v>10198</v>
      </c>
      <c r="J182" s="70">
        <v>57864</v>
      </c>
      <c r="K182" s="91" t="s">
        <v>9634</v>
      </c>
      <c r="L182" s="173" t="s">
        <v>10199</v>
      </c>
      <c r="M182" s="173" t="s">
        <v>10179</v>
      </c>
      <c r="N182" s="173" t="s">
        <v>10200</v>
      </c>
      <c r="O182" s="173" t="s">
        <v>10201</v>
      </c>
      <c r="P182" s="91">
        <v>6317</v>
      </c>
      <c r="Q182" s="70">
        <v>8</v>
      </c>
      <c r="R182" s="70">
        <v>6.82</v>
      </c>
      <c r="S182" s="70">
        <v>1.18</v>
      </c>
      <c r="T182" s="70">
        <v>0</v>
      </c>
      <c r="U182" s="70">
        <v>8</v>
      </c>
      <c r="V182" s="157">
        <v>30.833333333333336</v>
      </c>
      <c r="W182" s="158">
        <v>100</v>
      </c>
      <c r="X182" s="159" t="s">
        <v>10194</v>
      </c>
      <c r="Y182" s="91">
        <v>3</v>
      </c>
      <c r="Z182" s="91">
        <v>11</v>
      </c>
      <c r="AA182" s="91">
        <v>5</v>
      </c>
      <c r="AB182" s="91">
        <v>4</v>
      </c>
      <c r="AC182" s="160" t="s">
        <v>339</v>
      </c>
      <c r="AD182" s="165" t="s">
        <v>339</v>
      </c>
      <c r="AE182" s="71">
        <v>5</v>
      </c>
      <c r="AF182" s="158">
        <v>100</v>
      </c>
      <c r="AG182" s="91" t="s">
        <v>10202</v>
      </c>
      <c r="AH182" s="91" t="s">
        <v>10195</v>
      </c>
      <c r="AI182" s="71">
        <v>50</v>
      </c>
      <c r="AJ182" s="91" t="s">
        <v>10203</v>
      </c>
      <c r="AK182" s="91" t="s">
        <v>10204</v>
      </c>
      <c r="AL182" s="71">
        <v>50</v>
      </c>
      <c r="AM182" s="91"/>
      <c r="AN182" s="91"/>
      <c r="AO182" s="91"/>
      <c r="AP182" s="91"/>
      <c r="AQ182" s="91"/>
      <c r="AR182" s="91"/>
      <c r="AS182" s="91"/>
      <c r="AT182" s="91"/>
      <c r="AU182" s="91"/>
      <c r="AV182" s="91"/>
      <c r="AW182" s="91"/>
      <c r="AX182" s="91"/>
      <c r="AY182" s="91"/>
      <c r="AZ182" s="91"/>
      <c r="BA182" s="91"/>
      <c r="BB182" s="91"/>
      <c r="BC182" s="91"/>
      <c r="BD182" s="91"/>
    </row>
    <row r="183" spans="1:56" s="162" customFormat="1" ht="50">
      <c r="A183" s="149">
        <v>105</v>
      </c>
      <c r="B183" s="91" t="s">
        <v>9967</v>
      </c>
      <c r="C183" s="173" t="s">
        <v>10190</v>
      </c>
      <c r="D183" s="83"/>
      <c r="E183" s="91" t="s">
        <v>10205</v>
      </c>
      <c r="F183" s="78" t="s">
        <v>10206</v>
      </c>
      <c r="G183" s="83" t="s">
        <v>10207</v>
      </c>
      <c r="H183" s="91">
        <v>2000</v>
      </c>
      <c r="I183" s="91" t="s">
        <v>10208</v>
      </c>
      <c r="J183" s="70">
        <v>612342</v>
      </c>
      <c r="K183" s="91" t="s">
        <v>10209</v>
      </c>
      <c r="L183" s="83" t="s">
        <v>10210</v>
      </c>
      <c r="M183" s="83" t="s">
        <v>10211</v>
      </c>
      <c r="N183" s="173" t="s">
        <v>10212</v>
      </c>
      <c r="O183" s="173" t="s">
        <v>10213</v>
      </c>
      <c r="P183" s="91">
        <v>2413</v>
      </c>
      <c r="Q183" s="70">
        <v>181.53375</v>
      </c>
      <c r="R183" s="70">
        <v>18.842025572005387</v>
      </c>
      <c r="S183" s="70">
        <v>114.35149730820996</v>
      </c>
      <c r="T183" s="70">
        <v>62.266924629878872</v>
      </c>
      <c r="U183" s="70">
        <v>195.46</v>
      </c>
      <c r="V183" s="157">
        <v>50</v>
      </c>
      <c r="W183" s="158">
        <v>100</v>
      </c>
      <c r="X183" s="159" t="s">
        <v>10194</v>
      </c>
      <c r="Y183" s="91">
        <v>6</v>
      </c>
      <c r="Z183" s="91">
        <v>6</v>
      </c>
      <c r="AA183" s="91">
        <v>2</v>
      </c>
      <c r="AB183" s="91">
        <v>43</v>
      </c>
      <c r="AC183" s="160" t="s">
        <v>339</v>
      </c>
      <c r="AD183" s="70">
        <v>100</v>
      </c>
      <c r="AE183" s="71">
        <v>14.2</v>
      </c>
      <c r="AF183" s="176">
        <v>50</v>
      </c>
      <c r="AG183" s="91" t="s">
        <v>10202</v>
      </c>
      <c r="AH183" s="91" t="s">
        <v>10205</v>
      </c>
      <c r="AI183" s="71">
        <v>25</v>
      </c>
      <c r="AJ183" s="83" t="s">
        <v>10214</v>
      </c>
      <c r="AK183" s="91" t="s">
        <v>10205</v>
      </c>
      <c r="AL183" s="71">
        <v>25</v>
      </c>
      <c r="AM183" s="91"/>
      <c r="AN183" s="91"/>
      <c r="AO183" s="91"/>
      <c r="AP183" s="91"/>
      <c r="AQ183" s="91"/>
      <c r="AR183" s="91"/>
      <c r="AS183" s="91"/>
      <c r="AT183" s="91"/>
      <c r="AU183" s="91"/>
      <c r="AV183" s="91"/>
      <c r="AW183" s="91"/>
      <c r="AX183" s="91"/>
      <c r="AY183" s="91"/>
      <c r="AZ183" s="91"/>
      <c r="BA183" s="91"/>
      <c r="BB183" s="91"/>
      <c r="BC183" s="91"/>
      <c r="BD183" s="91"/>
    </row>
    <row r="184" spans="1:56" s="162" customFormat="1" ht="80">
      <c r="A184" s="149">
        <v>105</v>
      </c>
      <c r="B184" s="91" t="s">
        <v>9967</v>
      </c>
      <c r="C184" s="173" t="s">
        <v>10190</v>
      </c>
      <c r="D184" s="83"/>
      <c r="E184" s="91" t="s">
        <v>10215</v>
      </c>
      <c r="F184" s="78" t="s">
        <v>10216</v>
      </c>
      <c r="G184" s="83" t="s">
        <v>10217</v>
      </c>
      <c r="H184" s="91">
        <v>2007</v>
      </c>
      <c r="I184" s="91" t="s">
        <v>10218</v>
      </c>
      <c r="J184" s="70">
        <v>78803</v>
      </c>
      <c r="K184" s="91" t="s">
        <v>9634</v>
      </c>
      <c r="L184" s="83" t="s">
        <v>10219</v>
      </c>
      <c r="M184" s="83" t="s">
        <v>10220</v>
      </c>
      <c r="N184" s="173" t="s">
        <v>10221</v>
      </c>
      <c r="O184" s="173" t="s">
        <v>10222</v>
      </c>
      <c r="P184" s="91">
        <v>4821</v>
      </c>
      <c r="Q184" s="70">
        <v>80.87</v>
      </c>
      <c r="R184" s="70">
        <v>10.37</v>
      </c>
      <c r="S184" s="70">
        <v>1.97</v>
      </c>
      <c r="T184" s="70">
        <v>75</v>
      </c>
      <c r="U184" s="70">
        <v>87.34</v>
      </c>
      <c r="V184" s="157">
        <v>50</v>
      </c>
      <c r="W184" s="158">
        <v>100</v>
      </c>
      <c r="X184" s="159" t="s">
        <v>10194</v>
      </c>
      <c r="Y184" s="91">
        <v>4</v>
      </c>
      <c r="Z184" s="91">
        <v>9</v>
      </c>
      <c r="AA184" s="91">
        <v>2</v>
      </c>
      <c r="AB184" s="91">
        <v>40</v>
      </c>
      <c r="AC184" s="160" t="s">
        <v>339</v>
      </c>
      <c r="AD184" s="165" t="s">
        <v>339</v>
      </c>
      <c r="AE184" s="71">
        <v>5</v>
      </c>
      <c r="AF184" s="176">
        <v>50</v>
      </c>
      <c r="AG184" s="91" t="s">
        <v>10202</v>
      </c>
      <c r="AH184" s="91" t="s">
        <v>10215</v>
      </c>
      <c r="AI184" s="71">
        <v>25</v>
      </c>
      <c r="AJ184" s="83" t="s">
        <v>10214</v>
      </c>
      <c r="AK184" s="91" t="s">
        <v>10215</v>
      </c>
      <c r="AL184" s="71">
        <v>25</v>
      </c>
      <c r="AM184" s="91"/>
      <c r="AN184" s="91"/>
      <c r="AO184" s="91"/>
      <c r="AP184" s="91"/>
      <c r="AQ184" s="91"/>
      <c r="AR184" s="91"/>
      <c r="AS184" s="91"/>
      <c r="AT184" s="91"/>
      <c r="AU184" s="91"/>
      <c r="AV184" s="91"/>
      <c r="AW184" s="91"/>
      <c r="AX184" s="91"/>
      <c r="AY184" s="91"/>
      <c r="AZ184" s="91"/>
      <c r="BA184" s="91"/>
      <c r="BB184" s="91"/>
      <c r="BC184" s="91"/>
      <c r="BD184" s="91"/>
    </row>
    <row r="185" spans="1:56" s="162" customFormat="1" ht="80">
      <c r="A185" s="149">
        <v>105</v>
      </c>
      <c r="B185" s="91" t="s">
        <v>9967</v>
      </c>
      <c r="C185" s="173" t="s">
        <v>10190</v>
      </c>
      <c r="D185" s="83"/>
      <c r="E185" s="91" t="s">
        <v>10223</v>
      </c>
      <c r="F185" s="83">
        <v>34499</v>
      </c>
      <c r="G185" s="83" t="s">
        <v>10224</v>
      </c>
      <c r="H185" s="91">
        <v>2008</v>
      </c>
      <c r="I185" s="91" t="s">
        <v>10225</v>
      </c>
      <c r="J185" s="70">
        <v>252280</v>
      </c>
      <c r="K185" s="91" t="s">
        <v>10226</v>
      </c>
      <c r="L185" s="83" t="s">
        <v>10227</v>
      </c>
      <c r="M185" s="83" t="s">
        <v>10228</v>
      </c>
      <c r="N185" s="91" t="s">
        <v>10229</v>
      </c>
      <c r="O185" s="91" t="s">
        <v>10230</v>
      </c>
      <c r="P185" s="91">
        <v>4957</v>
      </c>
      <c r="Q185" s="70">
        <v>18.48</v>
      </c>
      <c r="R185" s="70">
        <v>6.0360605022831049</v>
      </c>
      <c r="S185" s="70">
        <v>5.0013173515981739</v>
      </c>
      <c r="T185" s="70">
        <v>8.9183504566210043</v>
      </c>
      <c r="U185" s="70">
        <v>19.95572831050228</v>
      </c>
      <c r="V185" s="157">
        <v>94.999999999999986</v>
      </c>
      <c r="W185" s="158">
        <v>100</v>
      </c>
      <c r="X185" s="159" t="s">
        <v>10194</v>
      </c>
      <c r="Y185" s="91">
        <v>6</v>
      </c>
      <c r="Z185" s="91">
        <v>4</v>
      </c>
      <c r="AA185" s="91">
        <v>8</v>
      </c>
      <c r="AB185" s="91">
        <v>40</v>
      </c>
      <c r="AC185" s="160" t="s">
        <v>339</v>
      </c>
      <c r="AD185" s="165" t="s">
        <v>339</v>
      </c>
      <c r="AE185" s="71">
        <v>5</v>
      </c>
      <c r="AF185" s="158">
        <v>95</v>
      </c>
      <c r="AG185" s="91" t="s">
        <v>10231</v>
      </c>
      <c r="AH185" s="91" t="s">
        <v>10223</v>
      </c>
      <c r="AI185" s="158">
        <v>50</v>
      </c>
      <c r="AJ185" s="91" t="s">
        <v>10202</v>
      </c>
      <c r="AK185" s="91" t="s">
        <v>10223</v>
      </c>
      <c r="AL185" s="158">
        <v>45</v>
      </c>
      <c r="AM185" s="83"/>
      <c r="AN185" s="91"/>
      <c r="AO185" s="91"/>
      <c r="AP185" s="91"/>
      <c r="AQ185" s="91"/>
      <c r="AR185" s="91"/>
      <c r="AS185" s="91"/>
      <c r="AT185" s="91"/>
      <c r="AU185" s="91"/>
      <c r="AV185" s="91"/>
      <c r="AW185" s="91"/>
      <c r="AX185" s="91"/>
      <c r="AY185" s="91"/>
      <c r="AZ185" s="91"/>
      <c r="BA185" s="91"/>
      <c r="BB185" s="91"/>
      <c r="BC185" s="91"/>
      <c r="BD185" s="91"/>
    </row>
    <row r="186" spans="1:56" s="162" customFormat="1" ht="40">
      <c r="A186" s="149">
        <v>105</v>
      </c>
      <c r="B186" s="91" t="s">
        <v>9967</v>
      </c>
      <c r="C186" s="173" t="s">
        <v>10190</v>
      </c>
      <c r="D186" s="83"/>
      <c r="E186" s="91" t="s">
        <v>10232</v>
      </c>
      <c r="F186" s="78" t="s">
        <v>10233</v>
      </c>
      <c r="G186" s="83" t="s">
        <v>10234</v>
      </c>
      <c r="H186" s="91">
        <v>2012</v>
      </c>
      <c r="I186" s="91" t="s">
        <v>10235</v>
      </c>
      <c r="J186" s="70">
        <v>62875</v>
      </c>
      <c r="K186" s="91" t="s">
        <v>9634</v>
      </c>
      <c r="L186" s="83" t="s">
        <v>10060</v>
      </c>
      <c r="M186" s="83" t="s">
        <v>10061</v>
      </c>
      <c r="N186" s="160" t="s">
        <v>339</v>
      </c>
      <c r="O186" s="160" t="s">
        <v>339</v>
      </c>
      <c r="P186" s="91">
        <v>6357</v>
      </c>
      <c r="Q186" s="70">
        <v>8.4</v>
      </c>
      <c r="R186" s="70">
        <v>7.4</v>
      </c>
      <c r="S186" s="70">
        <v>1</v>
      </c>
      <c r="T186" s="70">
        <v>0</v>
      </c>
      <c r="U186" s="70">
        <v>8.4</v>
      </c>
      <c r="V186" s="157">
        <v>0</v>
      </c>
      <c r="W186" s="158">
        <v>100</v>
      </c>
      <c r="X186" s="159" t="s">
        <v>10194</v>
      </c>
      <c r="Y186" s="91">
        <v>6</v>
      </c>
      <c r="Z186" s="91">
        <v>4</v>
      </c>
      <c r="AA186" s="91">
        <v>8</v>
      </c>
      <c r="AB186" s="91">
        <v>40</v>
      </c>
      <c r="AC186" s="160" t="s">
        <v>339</v>
      </c>
      <c r="AD186" s="165" t="s">
        <v>339</v>
      </c>
      <c r="AE186" s="71">
        <v>5</v>
      </c>
      <c r="AF186" s="160" t="s">
        <v>339</v>
      </c>
      <c r="AG186" s="91"/>
      <c r="AH186" s="91"/>
      <c r="AI186" s="172"/>
      <c r="AJ186" s="172"/>
      <c r="AK186" s="91"/>
      <c r="AL186" s="83"/>
      <c r="AM186" s="91"/>
      <c r="AN186" s="91"/>
      <c r="AO186" s="91"/>
      <c r="AP186" s="91"/>
      <c r="AQ186" s="91"/>
      <c r="AR186" s="91"/>
      <c r="AS186" s="91"/>
      <c r="AT186" s="91"/>
      <c r="AU186" s="91"/>
      <c r="AV186" s="91"/>
      <c r="AW186" s="91"/>
      <c r="AX186" s="91"/>
      <c r="AY186" s="91"/>
      <c r="AZ186" s="91"/>
      <c r="BA186" s="91"/>
      <c r="BB186" s="91"/>
      <c r="BC186" s="91"/>
      <c r="BD186" s="91"/>
    </row>
    <row r="187" spans="1:56" s="162" customFormat="1" ht="70">
      <c r="A187" s="149">
        <v>105</v>
      </c>
      <c r="B187" s="91" t="s">
        <v>9967</v>
      </c>
      <c r="C187" s="173" t="s">
        <v>10190</v>
      </c>
      <c r="D187" s="83"/>
      <c r="E187" s="91" t="s">
        <v>10236</v>
      </c>
      <c r="F187" s="78" t="s">
        <v>10237</v>
      </c>
      <c r="G187" s="83" t="s">
        <v>10238</v>
      </c>
      <c r="H187" s="91">
        <v>2011</v>
      </c>
      <c r="I187" s="91" t="s">
        <v>10239</v>
      </c>
      <c r="J187" s="70">
        <v>55543</v>
      </c>
      <c r="K187" s="91" t="s">
        <v>9634</v>
      </c>
      <c r="L187" s="173" t="s">
        <v>10199</v>
      </c>
      <c r="M187" s="173" t="s">
        <v>10179</v>
      </c>
      <c r="N187" s="91" t="s">
        <v>10240</v>
      </c>
      <c r="O187" s="91" t="s">
        <v>10241</v>
      </c>
      <c r="P187" s="91">
        <v>6189</v>
      </c>
      <c r="Q187" s="70">
        <v>7.73</v>
      </c>
      <c r="R187" s="70">
        <v>6.55</v>
      </c>
      <c r="S187" s="70">
        <v>1.18</v>
      </c>
      <c r="T187" s="70">
        <v>0</v>
      </c>
      <c r="U187" s="70">
        <v>7.7299999999999995</v>
      </c>
      <c r="V187" s="157">
        <v>52.083333333333329</v>
      </c>
      <c r="W187" s="158">
        <v>100</v>
      </c>
      <c r="X187" s="159" t="s">
        <v>10194</v>
      </c>
      <c r="Y187" s="91">
        <v>3</v>
      </c>
      <c r="Z187" s="91">
        <v>4</v>
      </c>
      <c r="AA187" s="91">
        <v>4</v>
      </c>
      <c r="AB187" s="91">
        <v>30</v>
      </c>
      <c r="AC187" s="160" t="s">
        <v>339</v>
      </c>
      <c r="AD187" s="165" t="s">
        <v>339</v>
      </c>
      <c r="AE187" s="71">
        <v>5</v>
      </c>
      <c r="AF187" s="176">
        <v>50</v>
      </c>
      <c r="AG187" s="83" t="s">
        <v>10242</v>
      </c>
      <c r="AH187" s="83" t="s">
        <v>10243</v>
      </c>
      <c r="AI187" s="71">
        <v>11</v>
      </c>
      <c r="AJ187" s="83" t="s">
        <v>10244</v>
      </c>
      <c r="AK187" s="83" t="s">
        <v>10245</v>
      </c>
      <c r="AL187" s="71">
        <v>6</v>
      </c>
      <c r="AM187" s="158" t="s">
        <v>10246</v>
      </c>
      <c r="AN187" s="158" t="s">
        <v>10247</v>
      </c>
      <c r="AO187" s="71">
        <v>28</v>
      </c>
      <c r="AP187" s="83" t="s">
        <v>10248</v>
      </c>
      <c r="AQ187" s="158" t="s">
        <v>10249</v>
      </c>
      <c r="AR187" s="71">
        <v>6</v>
      </c>
      <c r="AS187" s="91"/>
      <c r="AT187" s="91"/>
      <c r="AU187" s="172"/>
      <c r="AV187" s="91"/>
      <c r="AW187" s="91"/>
      <c r="AX187" s="172"/>
      <c r="AY187" s="91"/>
      <c r="AZ187" s="91"/>
      <c r="BA187" s="91"/>
      <c r="BB187" s="91"/>
      <c r="BC187" s="91"/>
      <c r="BD187" s="91"/>
    </row>
    <row r="188" spans="1:56" s="162" customFormat="1" ht="70">
      <c r="A188" s="149">
        <v>105</v>
      </c>
      <c r="B188" s="91" t="s">
        <v>9967</v>
      </c>
      <c r="C188" s="173" t="s">
        <v>10190</v>
      </c>
      <c r="D188" s="83"/>
      <c r="E188" s="91" t="s">
        <v>10223</v>
      </c>
      <c r="F188" s="83">
        <v>34499</v>
      </c>
      <c r="G188" s="91" t="s">
        <v>10250</v>
      </c>
      <c r="H188" s="91">
        <v>2010</v>
      </c>
      <c r="I188" s="91" t="s">
        <v>10251</v>
      </c>
      <c r="J188" s="70">
        <v>40106</v>
      </c>
      <c r="K188" s="91" t="s">
        <v>9634</v>
      </c>
      <c r="L188" s="83" t="s">
        <v>10252</v>
      </c>
      <c r="M188" s="83" t="s">
        <v>10253</v>
      </c>
      <c r="N188" s="91" t="s">
        <v>10254</v>
      </c>
      <c r="O188" s="91" t="s">
        <v>10255</v>
      </c>
      <c r="P188" s="91">
        <v>5985</v>
      </c>
      <c r="Q188" s="70">
        <v>46.76</v>
      </c>
      <c r="R188" s="70">
        <v>9.9364687499999995</v>
      </c>
      <c r="S188" s="70">
        <v>25.973281250000003</v>
      </c>
      <c r="T188" s="70">
        <v>14.595531249999999</v>
      </c>
      <c r="U188" s="70">
        <v>50.505000000000003</v>
      </c>
      <c r="V188" s="157">
        <v>94.999999999999986</v>
      </c>
      <c r="W188" s="158">
        <v>91</v>
      </c>
      <c r="X188" s="159" t="s">
        <v>10194</v>
      </c>
      <c r="Y188" s="91">
        <v>6</v>
      </c>
      <c r="Z188" s="91">
        <v>6</v>
      </c>
      <c r="AA188" s="91">
        <v>2</v>
      </c>
      <c r="AB188" s="91">
        <v>43</v>
      </c>
      <c r="AC188" s="160" t="s">
        <v>339</v>
      </c>
      <c r="AD188" s="165" t="s">
        <v>339</v>
      </c>
      <c r="AE188" s="71">
        <v>14.2</v>
      </c>
      <c r="AF188" s="158">
        <v>95</v>
      </c>
      <c r="AG188" s="91" t="s">
        <v>10231</v>
      </c>
      <c r="AH188" s="91" t="s">
        <v>10223</v>
      </c>
      <c r="AI188" s="158">
        <v>50</v>
      </c>
      <c r="AJ188" s="91" t="s">
        <v>10202</v>
      </c>
      <c r="AK188" s="91" t="s">
        <v>10223</v>
      </c>
      <c r="AL188" s="158">
        <v>45</v>
      </c>
      <c r="AM188" s="83"/>
      <c r="AN188" s="83"/>
      <c r="AO188" s="172"/>
      <c r="AP188" s="91"/>
      <c r="AQ188" s="91"/>
      <c r="AR188" s="91"/>
      <c r="AS188" s="91"/>
      <c r="AT188" s="91"/>
      <c r="AU188" s="91"/>
      <c r="AV188" s="91"/>
      <c r="AW188" s="91"/>
      <c r="AX188" s="91"/>
      <c r="AY188" s="91"/>
      <c r="AZ188" s="91"/>
      <c r="BA188" s="91"/>
      <c r="BB188" s="91"/>
      <c r="BC188" s="91"/>
      <c r="BD188" s="91"/>
    </row>
    <row r="189" spans="1:56" s="162" customFormat="1" ht="110">
      <c r="A189" s="149">
        <v>105</v>
      </c>
      <c r="B189" s="91" t="s">
        <v>9967</v>
      </c>
      <c r="C189" s="173" t="s">
        <v>10190</v>
      </c>
      <c r="D189" s="83"/>
      <c r="E189" s="91" t="s">
        <v>10256</v>
      </c>
      <c r="F189" s="78" t="s">
        <v>10257</v>
      </c>
      <c r="G189" s="83" t="s">
        <v>10258</v>
      </c>
      <c r="H189" s="91">
        <v>2014</v>
      </c>
      <c r="I189" s="91" t="s">
        <v>10259</v>
      </c>
      <c r="J189" s="70">
        <v>165755</v>
      </c>
      <c r="K189" s="91" t="s">
        <v>10260</v>
      </c>
      <c r="L189" s="173" t="s">
        <v>10261</v>
      </c>
      <c r="M189" s="173" t="s">
        <v>10262</v>
      </c>
      <c r="N189" s="91" t="s">
        <v>10263</v>
      </c>
      <c r="O189" s="91" t="s">
        <v>10264</v>
      </c>
      <c r="P189" s="91">
        <v>6756</v>
      </c>
      <c r="Q189" s="70">
        <v>41.62</v>
      </c>
      <c r="R189" s="70">
        <v>19.500588235294117</v>
      </c>
      <c r="S189" s="70">
        <v>0.95182352941176462</v>
      </c>
      <c r="T189" s="70">
        <v>24.5</v>
      </c>
      <c r="U189" s="70">
        <v>44.95</v>
      </c>
      <c r="V189" s="157">
        <v>94.999999999999986</v>
      </c>
      <c r="W189" s="158">
        <v>100</v>
      </c>
      <c r="X189" s="159" t="s">
        <v>10265</v>
      </c>
      <c r="Y189" s="91">
        <v>6</v>
      </c>
      <c r="Z189" s="91">
        <v>6</v>
      </c>
      <c r="AA189" s="91">
        <v>2</v>
      </c>
      <c r="AB189" s="91">
        <v>43</v>
      </c>
      <c r="AC189" s="160" t="s">
        <v>339</v>
      </c>
      <c r="AD189" s="165" t="s">
        <v>339</v>
      </c>
      <c r="AE189" s="71">
        <v>5</v>
      </c>
      <c r="AF189" s="158">
        <v>95</v>
      </c>
      <c r="AG189" s="91" t="s">
        <v>10231</v>
      </c>
      <c r="AH189" s="91" t="s">
        <v>10256</v>
      </c>
      <c r="AI189" s="158">
        <v>95</v>
      </c>
      <c r="AJ189" s="91"/>
      <c r="AK189" s="91"/>
      <c r="AL189" s="172"/>
      <c r="AM189" s="91"/>
      <c r="AN189" s="91"/>
      <c r="AO189" s="91"/>
      <c r="AP189" s="91"/>
      <c r="AQ189" s="91"/>
      <c r="AR189" s="91"/>
      <c r="AS189" s="91"/>
      <c r="AT189" s="91"/>
      <c r="AU189" s="91"/>
      <c r="AV189" s="91"/>
      <c r="AW189" s="91"/>
      <c r="AX189" s="91"/>
      <c r="AY189" s="91"/>
      <c r="AZ189" s="91"/>
      <c r="BA189" s="91"/>
      <c r="BB189" s="91"/>
      <c r="BC189" s="91"/>
      <c r="BD189" s="91"/>
    </row>
    <row r="190" spans="1:56" s="162" customFormat="1" ht="70">
      <c r="A190" s="149">
        <v>105</v>
      </c>
      <c r="B190" s="91" t="s">
        <v>9967</v>
      </c>
      <c r="C190" s="173" t="s">
        <v>10190</v>
      </c>
      <c r="D190" s="83"/>
      <c r="E190" s="91" t="s">
        <v>10223</v>
      </c>
      <c r="F190" s="83">
        <v>34499</v>
      </c>
      <c r="G190" s="83" t="s">
        <v>10266</v>
      </c>
      <c r="H190" s="91">
        <v>2013</v>
      </c>
      <c r="I190" s="91" t="s">
        <v>10267</v>
      </c>
      <c r="J190" s="70">
        <v>65409.279999999999</v>
      </c>
      <c r="K190" s="91" t="s">
        <v>9634</v>
      </c>
      <c r="L190" s="173" t="s">
        <v>10199</v>
      </c>
      <c r="M190" s="173" t="s">
        <v>10179</v>
      </c>
      <c r="N190" s="91" t="s">
        <v>10268</v>
      </c>
      <c r="O190" s="91" t="s">
        <v>10269</v>
      </c>
      <c r="P190" s="91">
        <v>6638</v>
      </c>
      <c r="Q190" s="70">
        <v>9.84</v>
      </c>
      <c r="R190" s="70">
        <v>7.6952094117647061</v>
      </c>
      <c r="S190" s="70">
        <v>2.1454117647058824</v>
      </c>
      <c r="T190" s="70">
        <v>0</v>
      </c>
      <c r="U190" s="70">
        <v>9.84</v>
      </c>
      <c r="V190" s="157">
        <v>90.000000000000028</v>
      </c>
      <c r="W190" s="158">
        <v>100</v>
      </c>
      <c r="X190" s="159" t="s">
        <v>10265</v>
      </c>
      <c r="Y190" s="91">
        <v>3</v>
      </c>
      <c r="Z190" s="91">
        <v>11</v>
      </c>
      <c r="AA190" s="91">
        <v>3</v>
      </c>
      <c r="AB190" s="91">
        <v>4</v>
      </c>
      <c r="AC190" s="160" t="s">
        <v>339</v>
      </c>
      <c r="AD190" s="165" t="s">
        <v>339</v>
      </c>
      <c r="AE190" s="71">
        <v>5</v>
      </c>
      <c r="AF190" s="158">
        <v>95</v>
      </c>
      <c r="AG190" s="91" t="s">
        <v>10202</v>
      </c>
      <c r="AH190" s="91" t="s">
        <v>10270</v>
      </c>
      <c r="AI190" s="158">
        <v>95</v>
      </c>
      <c r="AJ190" s="91"/>
      <c r="AK190" s="91"/>
      <c r="AL190" s="172"/>
      <c r="AM190" s="91"/>
      <c r="AN190" s="91"/>
      <c r="AO190" s="91"/>
      <c r="AP190" s="91"/>
      <c r="AQ190" s="91"/>
      <c r="AR190" s="91"/>
      <c r="AS190" s="91"/>
      <c r="AT190" s="91"/>
      <c r="AU190" s="91"/>
      <c r="AV190" s="91"/>
      <c r="AW190" s="91"/>
      <c r="AX190" s="91"/>
      <c r="AY190" s="91"/>
      <c r="AZ190" s="91"/>
      <c r="BA190" s="91"/>
      <c r="BB190" s="91"/>
      <c r="BC190" s="91"/>
      <c r="BD190" s="91"/>
    </row>
    <row r="191" spans="1:56" s="162" customFormat="1" ht="170">
      <c r="A191" s="149">
        <v>105</v>
      </c>
      <c r="B191" s="91" t="s">
        <v>9967</v>
      </c>
      <c r="C191" s="173" t="s">
        <v>10190</v>
      </c>
      <c r="D191" s="83"/>
      <c r="E191" s="91" t="s">
        <v>10236</v>
      </c>
      <c r="F191" s="83">
        <v>11360</v>
      </c>
      <c r="G191" s="83" t="s">
        <v>10271</v>
      </c>
      <c r="H191" s="91">
        <v>2020</v>
      </c>
      <c r="I191" s="83" t="s">
        <v>10272</v>
      </c>
      <c r="J191" s="70">
        <v>235704</v>
      </c>
      <c r="K191" s="143" t="s">
        <v>679</v>
      </c>
      <c r="L191" s="173" t="s">
        <v>10273</v>
      </c>
      <c r="M191" s="173" t="s">
        <v>10274</v>
      </c>
      <c r="N191" s="91" t="s">
        <v>10275</v>
      </c>
      <c r="O191" s="91" t="s">
        <v>10276</v>
      </c>
      <c r="P191" s="91">
        <v>7858</v>
      </c>
      <c r="Q191" s="70">
        <v>13.64</v>
      </c>
      <c r="R191" s="70">
        <v>27.73</v>
      </c>
      <c r="S191" s="70">
        <v>4.3</v>
      </c>
      <c r="T191" s="70">
        <v>8.92</v>
      </c>
      <c r="U191" s="70">
        <v>40.950000000000003</v>
      </c>
      <c r="V191" s="157">
        <v>14.454545454545453</v>
      </c>
      <c r="W191" s="158">
        <v>41.67</v>
      </c>
      <c r="X191" s="159" t="s">
        <v>10277</v>
      </c>
      <c r="Y191" s="91">
        <v>3</v>
      </c>
      <c r="Z191" s="91">
        <v>5</v>
      </c>
      <c r="AA191" s="91">
        <v>1</v>
      </c>
      <c r="AB191" s="91">
        <v>4</v>
      </c>
      <c r="AC191" s="160"/>
      <c r="AD191" s="165">
        <v>23.54</v>
      </c>
      <c r="AE191" s="71">
        <v>5</v>
      </c>
      <c r="AF191" s="71">
        <v>5</v>
      </c>
      <c r="AG191" s="91" t="s">
        <v>10278</v>
      </c>
      <c r="AH191" s="91" t="s">
        <v>10249</v>
      </c>
      <c r="AI191" s="71">
        <v>5</v>
      </c>
      <c r="AJ191" s="91"/>
      <c r="AK191" s="91"/>
      <c r="AL191" s="172"/>
      <c r="AM191" s="91"/>
      <c r="AN191" s="91"/>
      <c r="AO191" s="91"/>
      <c r="AP191" s="91"/>
      <c r="AQ191" s="91"/>
      <c r="AR191" s="91"/>
      <c r="AS191" s="91"/>
      <c r="AT191" s="91"/>
      <c r="AU191" s="91"/>
      <c r="AV191" s="91"/>
      <c r="AW191" s="91"/>
      <c r="AX191" s="91"/>
      <c r="AY191" s="91"/>
      <c r="AZ191" s="91"/>
      <c r="BA191" s="91"/>
      <c r="BB191" s="91"/>
      <c r="BC191" s="91"/>
      <c r="BD191" s="91"/>
    </row>
    <row r="192" spans="1:56" s="162" customFormat="1" ht="290">
      <c r="A192" s="68">
        <v>105</v>
      </c>
      <c r="B192" s="91" t="s">
        <v>9967</v>
      </c>
      <c r="C192" s="91" t="s">
        <v>9968</v>
      </c>
      <c r="D192" s="83"/>
      <c r="E192" s="83" t="s">
        <v>10279</v>
      </c>
      <c r="F192" s="91">
        <v>50210</v>
      </c>
      <c r="G192" s="91" t="s">
        <v>10280</v>
      </c>
      <c r="H192" s="91">
        <v>2022</v>
      </c>
      <c r="I192" s="91" t="s">
        <v>10281</v>
      </c>
      <c r="J192" s="70">
        <v>239130.98</v>
      </c>
      <c r="K192" s="91" t="s">
        <v>10282</v>
      </c>
      <c r="L192" s="91" t="s">
        <v>9973</v>
      </c>
      <c r="M192" s="91" t="s">
        <v>9974</v>
      </c>
      <c r="N192" s="91" t="s">
        <v>10283</v>
      </c>
      <c r="O192" s="91" t="s">
        <v>10284</v>
      </c>
      <c r="P192" s="83">
        <v>200083</v>
      </c>
      <c r="Q192" s="70">
        <v>31.54008145770495</v>
      </c>
      <c r="R192" s="70">
        <v>28.133056470588237</v>
      </c>
      <c r="S192" s="70">
        <v>8.9284814633177092</v>
      </c>
      <c r="T192" s="70">
        <v>7.7081218757592778</v>
      </c>
      <c r="U192" s="70">
        <v>44.769659809665221</v>
      </c>
      <c r="V192" s="157">
        <v>0</v>
      </c>
      <c r="W192" s="158">
        <v>0</v>
      </c>
      <c r="X192" s="159" t="s">
        <v>9977</v>
      </c>
      <c r="Y192" s="91">
        <v>3</v>
      </c>
      <c r="Z192" s="91">
        <v>2</v>
      </c>
      <c r="AA192" s="91">
        <v>3</v>
      </c>
      <c r="AB192" s="91">
        <v>60</v>
      </c>
      <c r="AC192" s="161" t="s">
        <v>339</v>
      </c>
      <c r="AD192" s="70">
        <v>49.4</v>
      </c>
      <c r="AE192" s="71">
        <v>5</v>
      </c>
      <c r="AF192" s="91">
        <v>1</v>
      </c>
      <c r="AG192" s="91" t="s">
        <v>10037</v>
      </c>
      <c r="AH192" s="91" t="s">
        <v>10038</v>
      </c>
      <c r="AI192" s="91">
        <v>9.0909090909090912E-2</v>
      </c>
      <c r="AJ192" s="91" t="s">
        <v>10285</v>
      </c>
      <c r="AK192" s="91" t="s">
        <v>10285</v>
      </c>
      <c r="AL192" s="91">
        <v>3.0303030303030304E-2</v>
      </c>
      <c r="AM192" s="91" t="s">
        <v>10286</v>
      </c>
      <c r="AN192" s="91" t="s">
        <v>10287</v>
      </c>
      <c r="AO192" s="91">
        <v>0.72727272727272729</v>
      </c>
      <c r="AP192" s="91" t="s">
        <v>9986</v>
      </c>
      <c r="AQ192" s="91"/>
      <c r="AR192" s="91">
        <v>9.0909090909090912E-2</v>
      </c>
      <c r="AS192" s="91" t="s">
        <v>10288</v>
      </c>
      <c r="AT192" s="91"/>
      <c r="AU192" s="91">
        <v>6.0606060606060608E-2</v>
      </c>
      <c r="AV192" s="91"/>
      <c r="AW192" s="91"/>
      <c r="AX192" s="91"/>
      <c r="AY192" s="91"/>
      <c r="AZ192" s="91"/>
      <c r="BA192" s="91"/>
      <c r="BB192" s="91"/>
      <c r="BC192" s="91"/>
      <c r="BD192" s="91"/>
    </row>
    <row r="193" spans="1:56" s="162" customFormat="1" ht="100">
      <c r="A193" s="68">
        <v>105</v>
      </c>
      <c r="B193" s="91" t="s">
        <v>9967</v>
      </c>
      <c r="C193" s="91" t="s">
        <v>9968</v>
      </c>
      <c r="D193" s="83"/>
      <c r="E193" s="83" t="s">
        <v>10289</v>
      </c>
      <c r="F193" s="91">
        <v>27827</v>
      </c>
      <c r="G193" s="91" t="s">
        <v>10290</v>
      </c>
      <c r="H193" s="91">
        <v>2022</v>
      </c>
      <c r="I193" s="91" t="s">
        <v>1201</v>
      </c>
      <c r="J193" s="70">
        <v>169182.76</v>
      </c>
      <c r="K193" s="91" t="s">
        <v>10282</v>
      </c>
      <c r="L193" s="91" t="s">
        <v>9973</v>
      </c>
      <c r="M193" s="91" t="s">
        <v>9974</v>
      </c>
      <c r="N193" s="91" t="s">
        <v>10291</v>
      </c>
      <c r="O193" s="91" t="s">
        <v>10292</v>
      </c>
      <c r="P193" s="83">
        <v>200082</v>
      </c>
      <c r="Q193" s="70">
        <v>22.314289983001562</v>
      </c>
      <c r="R193" s="70">
        <v>19.903854117647061</v>
      </c>
      <c r="S193" s="70">
        <v>6.3168107142492751</v>
      </c>
      <c r="T193" s="70">
        <v>5.4534185966089881</v>
      </c>
      <c r="U193" s="70">
        <v>31.674083428505323</v>
      </c>
      <c r="V193" s="157">
        <v>0</v>
      </c>
      <c r="W193" s="158">
        <v>0</v>
      </c>
      <c r="X193" s="159" t="s">
        <v>9977</v>
      </c>
      <c r="Y193" s="91">
        <v>2</v>
      </c>
      <c r="Z193" s="91">
        <v>2</v>
      </c>
      <c r="AA193" s="91">
        <v>1</v>
      </c>
      <c r="AB193" s="91">
        <v>60</v>
      </c>
      <c r="AC193" s="161" t="s">
        <v>339</v>
      </c>
      <c r="AD193" s="70">
        <v>49.4</v>
      </c>
      <c r="AE193" s="71">
        <v>5</v>
      </c>
      <c r="AF193" s="91">
        <v>1</v>
      </c>
      <c r="AG193" s="91" t="s">
        <v>10005</v>
      </c>
      <c r="AH193" s="91"/>
      <c r="AI193" s="91">
        <v>1</v>
      </c>
      <c r="AJ193" s="91"/>
      <c r="AK193" s="91"/>
      <c r="AL193" s="91"/>
      <c r="AM193" s="91"/>
      <c r="AN193" s="91"/>
      <c r="AO193" s="91"/>
      <c r="AP193" s="91"/>
      <c r="AQ193" s="91"/>
      <c r="AR193" s="91"/>
      <c r="AS193" s="91"/>
      <c r="AT193" s="91"/>
      <c r="AU193" s="91"/>
      <c r="AV193" s="91"/>
      <c r="AW193" s="91"/>
      <c r="AX193" s="91"/>
      <c r="AY193" s="91"/>
      <c r="AZ193" s="91"/>
      <c r="BA193" s="91"/>
      <c r="BB193" s="91"/>
      <c r="BC193" s="91"/>
      <c r="BD193" s="91"/>
    </row>
    <row r="194" spans="1:56" s="162" customFormat="1" ht="270">
      <c r="A194" s="68">
        <v>105</v>
      </c>
      <c r="B194" s="91" t="s">
        <v>9967</v>
      </c>
      <c r="C194" s="91" t="s">
        <v>9968</v>
      </c>
      <c r="D194" s="83"/>
      <c r="E194" s="83" t="s">
        <v>10293</v>
      </c>
      <c r="F194" s="91">
        <v>55123</v>
      </c>
      <c r="G194" s="91" t="s">
        <v>10294</v>
      </c>
      <c r="H194" s="91">
        <v>2022</v>
      </c>
      <c r="I194" s="91" t="s">
        <v>10295</v>
      </c>
      <c r="J194" s="70">
        <v>150588.6</v>
      </c>
      <c r="K194" s="91" t="s">
        <v>10282</v>
      </c>
      <c r="L194" s="91" t="s">
        <v>9973</v>
      </c>
      <c r="M194" s="91" t="s">
        <v>9974</v>
      </c>
      <c r="N194" s="91" t="s">
        <v>10296</v>
      </c>
      <c r="O194" s="91" t="s">
        <v>10297</v>
      </c>
      <c r="P194" s="91" t="s">
        <v>10298</v>
      </c>
      <c r="Q194" s="70">
        <v>19.86182095938279</v>
      </c>
      <c r="R194" s="70">
        <v>17.716305882352941</v>
      </c>
      <c r="S194" s="70">
        <v>5.6225568250795659</v>
      </c>
      <c r="T194" s="70">
        <v>4.8540564752419924</v>
      </c>
      <c r="U194" s="70">
        <v>28.192919182674501</v>
      </c>
      <c r="V194" s="157">
        <v>0</v>
      </c>
      <c r="W194" s="158">
        <v>4.95</v>
      </c>
      <c r="X194" s="159" t="s">
        <v>9977</v>
      </c>
      <c r="Y194" s="91">
        <v>2</v>
      </c>
      <c r="Z194" s="91">
        <v>3</v>
      </c>
      <c r="AA194" s="91">
        <v>3</v>
      </c>
      <c r="AB194" s="91">
        <v>66</v>
      </c>
      <c r="AC194" s="161" t="s">
        <v>339</v>
      </c>
      <c r="AD194" s="70">
        <v>49.4</v>
      </c>
      <c r="AE194" s="71">
        <v>5</v>
      </c>
      <c r="AF194" s="91">
        <v>1</v>
      </c>
      <c r="AG194" s="91" t="s">
        <v>10286</v>
      </c>
      <c r="AH194" s="91"/>
      <c r="AI194" s="91">
        <v>1</v>
      </c>
      <c r="AJ194" s="91"/>
      <c r="AK194" s="91"/>
      <c r="AL194" s="91"/>
      <c r="AM194" s="91"/>
      <c r="AN194" s="91"/>
      <c r="AO194" s="91"/>
      <c r="AP194" s="91"/>
      <c r="AQ194" s="91"/>
      <c r="AR194" s="91"/>
      <c r="AS194" s="91"/>
      <c r="AT194" s="91"/>
      <c r="AU194" s="91"/>
      <c r="AV194" s="91"/>
      <c r="AW194" s="91"/>
      <c r="AX194" s="91"/>
      <c r="AY194" s="91"/>
      <c r="AZ194" s="91"/>
      <c r="BA194" s="91"/>
      <c r="BB194" s="91"/>
      <c r="BC194" s="91"/>
      <c r="BD194" s="91"/>
    </row>
    <row r="195" spans="1:56" s="162" customFormat="1" ht="190">
      <c r="A195" s="68">
        <v>105</v>
      </c>
      <c r="B195" s="91" t="s">
        <v>9967</v>
      </c>
      <c r="C195" s="91" t="s">
        <v>9968</v>
      </c>
      <c r="D195" s="83"/>
      <c r="E195" s="91" t="s">
        <v>10299</v>
      </c>
      <c r="F195" s="91">
        <v>37410</v>
      </c>
      <c r="G195" s="91" t="s">
        <v>10300</v>
      </c>
      <c r="H195" s="91">
        <v>2022</v>
      </c>
      <c r="I195" s="91" t="s">
        <v>10301</v>
      </c>
      <c r="J195" s="70">
        <v>95840</v>
      </c>
      <c r="K195" s="91" t="s">
        <v>10282</v>
      </c>
      <c r="L195" s="91" t="s">
        <v>9973</v>
      </c>
      <c r="M195" s="91" t="s">
        <v>9974</v>
      </c>
      <c r="N195" s="91" t="s">
        <v>10302</v>
      </c>
      <c r="O195" s="91" t="s">
        <v>10303</v>
      </c>
      <c r="P195" s="83">
        <v>200077</v>
      </c>
      <c r="Q195" s="70">
        <v>12.640777062455239</v>
      </c>
      <c r="R195" s="70">
        <v>11.275294117647059</v>
      </c>
      <c r="S195" s="70">
        <v>3.5783973429305109</v>
      </c>
      <c r="T195" s="70">
        <v>3.089296086072868</v>
      </c>
      <c r="U195" s="70">
        <v>17.942987546650439</v>
      </c>
      <c r="V195" s="157">
        <v>0</v>
      </c>
      <c r="W195" s="158">
        <v>0</v>
      </c>
      <c r="X195" s="159" t="s">
        <v>9977</v>
      </c>
      <c r="Y195" s="91">
        <v>4</v>
      </c>
      <c r="Z195" s="91">
        <v>6</v>
      </c>
      <c r="AA195" s="91">
        <v>2</v>
      </c>
      <c r="AB195" s="91">
        <v>4</v>
      </c>
      <c r="AC195" s="161" t="s">
        <v>339</v>
      </c>
      <c r="AD195" s="70">
        <v>49.4</v>
      </c>
      <c r="AE195" s="71">
        <v>5</v>
      </c>
      <c r="AF195" s="91">
        <v>1</v>
      </c>
      <c r="AG195" s="91" t="s">
        <v>10005</v>
      </c>
      <c r="AH195" s="91"/>
      <c r="AI195" s="91">
        <v>1</v>
      </c>
      <c r="AJ195" s="91"/>
      <c r="AK195" s="91"/>
      <c r="AL195" s="91"/>
      <c r="AM195" s="91"/>
      <c r="AN195" s="91"/>
      <c r="AO195" s="91"/>
      <c r="AP195" s="91"/>
      <c r="AQ195" s="91"/>
      <c r="AR195" s="91"/>
      <c r="AS195" s="91"/>
      <c r="AT195" s="91"/>
      <c r="AU195" s="91"/>
      <c r="AV195" s="91"/>
      <c r="AW195" s="91"/>
      <c r="AX195" s="91"/>
      <c r="AY195" s="91"/>
      <c r="AZ195" s="91"/>
      <c r="BA195" s="91"/>
      <c r="BB195" s="91"/>
      <c r="BC195" s="91"/>
      <c r="BD195" s="91"/>
    </row>
    <row r="196" spans="1:56" s="162" customFormat="1" ht="210">
      <c r="A196" s="68">
        <v>105</v>
      </c>
      <c r="B196" s="91" t="s">
        <v>9967</v>
      </c>
      <c r="C196" s="91" t="s">
        <v>9968</v>
      </c>
      <c r="D196" s="83"/>
      <c r="E196" s="91" t="s">
        <v>10046</v>
      </c>
      <c r="F196" s="91">
        <v>29635</v>
      </c>
      <c r="G196" s="91" t="s">
        <v>10304</v>
      </c>
      <c r="H196" s="91">
        <v>2022</v>
      </c>
      <c r="I196" s="91" t="s">
        <v>10305</v>
      </c>
      <c r="J196" s="70">
        <v>87395.59</v>
      </c>
      <c r="K196" s="91" t="s">
        <v>10282</v>
      </c>
      <c r="L196" s="91" t="s">
        <v>9973</v>
      </c>
      <c r="M196" s="91" t="s">
        <v>9974</v>
      </c>
      <c r="N196" s="91" t="s">
        <v>10306</v>
      </c>
      <c r="O196" s="91" t="s">
        <v>10307</v>
      </c>
      <c r="P196" s="83">
        <v>200078</v>
      </c>
      <c r="Q196" s="70">
        <v>11.52700510675858</v>
      </c>
      <c r="R196" s="70">
        <v>10.281834117647058</v>
      </c>
      <c r="S196" s="70">
        <v>3.2631067095142359</v>
      </c>
      <c r="T196" s="70">
        <v>2.8170998969848604</v>
      </c>
      <c r="U196" s="70">
        <v>16.362040724146155</v>
      </c>
      <c r="V196" s="157">
        <v>0</v>
      </c>
      <c r="W196" s="158">
        <v>0</v>
      </c>
      <c r="X196" s="159" t="s">
        <v>9977</v>
      </c>
      <c r="Y196" s="91">
        <v>4</v>
      </c>
      <c r="Z196" s="91">
        <v>6</v>
      </c>
      <c r="AA196" s="91">
        <v>2</v>
      </c>
      <c r="AB196" s="91">
        <v>4</v>
      </c>
      <c r="AC196" s="161" t="s">
        <v>339</v>
      </c>
      <c r="AD196" s="70">
        <v>49.4</v>
      </c>
      <c r="AE196" s="71">
        <v>5</v>
      </c>
      <c r="AF196" s="91">
        <v>1</v>
      </c>
      <c r="AG196" s="91"/>
      <c r="AH196" s="91" t="s">
        <v>10038</v>
      </c>
      <c r="AI196" s="91">
        <v>3.3333333333333333E-2</v>
      </c>
      <c r="AJ196" s="91" t="s">
        <v>10308</v>
      </c>
      <c r="AK196" s="91" t="s">
        <v>10309</v>
      </c>
      <c r="AL196" s="91">
        <v>3.3333333333333333E-2</v>
      </c>
      <c r="AM196" s="91" t="s">
        <v>10082</v>
      </c>
      <c r="AN196" s="91" t="s">
        <v>10083</v>
      </c>
      <c r="AO196" s="91">
        <v>3.3333333333333333E-2</v>
      </c>
      <c r="AP196" s="91" t="s">
        <v>10005</v>
      </c>
      <c r="AQ196" s="91"/>
      <c r="AR196" s="91">
        <v>0.83333333333333337</v>
      </c>
      <c r="AS196" s="91" t="s">
        <v>9986</v>
      </c>
      <c r="AT196" s="91"/>
      <c r="AU196" s="91">
        <v>6.6666666666666666E-2</v>
      </c>
      <c r="AV196" s="91"/>
      <c r="AW196" s="91"/>
      <c r="AX196" s="91"/>
      <c r="AY196" s="91"/>
      <c r="AZ196" s="91"/>
      <c r="BA196" s="91"/>
      <c r="BB196" s="91"/>
      <c r="BC196" s="91"/>
      <c r="BD196" s="91"/>
    </row>
    <row r="197" spans="1:56" s="162" customFormat="1" ht="120">
      <c r="A197" s="68">
        <v>105</v>
      </c>
      <c r="B197" s="91" t="s">
        <v>9967</v>
      </c>
      <c r="C197" s="91" t="s">
        <v>9968</v>
      </c>
      <c r="D197" s="83"/>
      <c r="E197" s="83" t="s">
        <v>10310</v>
      </c>
      <c r="F197" s="91">
        <v>56613</v>
      </c>
      <c r="G197" s="91" t="s">
        <v>10311</v>
      </c>
      <c r="H197" s="91">
        <v>2022</v>
      </c>
      <c r="I197" s="91" t="s">
        <v>10312</v>
      </c>
      <c r="J197" s="70">
        <v>79071.86</v>
      </c>
      <c r="K197" s="91" t="s">
        <v>10282</v>
      </c>
      <c r="L197" s="91" t="s">
        <v>9973</v>
      </c>
      <c r="M197" s="91" t="s">
        <v>9974</v>
      </c>
      <c r="N197" s="91" t="s">
        <v>10313</v>
      </c>
      <c r="O197" s="91" t="s">
        <v>10314</v>
      </c>
      <c r="P197" s="83" t="s">
        <v>10315</v>
      </c>
      <c r="Q197" s="70">
        <v>10.429150189625123</v>
      </c>
      <c r="R197" s="70">
        <v>9.302571764705883</v>
      </c>
      <c r="S197" s="70">
        <v>2.952321929513495</v>
      </c>
      <c r="T197" s="70">
        <v>2.5487936938282729</v>
      </c>
      <c r="U197" s="70">
        <v>14.803687388047651</v>
      </c>
      <c r="V197" s="157">
        <v>0</v>
      </c>
      <c r="W197" s="158">
        <v>1.6500000000000001</v>
      </c>
      <c r="X197" s="159" t="s">
        <v>9977</v>
      </c>
      <c r="Y197" s="91">
        <v>2</v>
      </c>
      <c r="Z197" s="91">
        <v>5</v>
      </c>
      <c r="AA197" s="91">
        <v>6</v>
      </c>
      <c r="AB197" s="91">
        <v>60</v>
      </c>
      <c r="AC197" s="161" t="s">
        <v>339</v>
      </c>
      <c r="AD197" s="70">
        <v>49.4</v>
      </c>
      <c r="AE197" s="71">
        <v>5</v>
      </c>
      <c r="AF197" s="91">
        <v>1</v>
      </c>
      <c r="AG197" s="91" t="s">
        <v>10005</v>
      </c>
      <c r="AH197" s="91"/>
      <c r="AI197" s="91">
        <v>1</v>
      </c>
      <c r="AJ197" s="91"/>
      <c r="AK197" s="91"/>
      <c r="AL197" s="91"/>
      <c r="AM197" s="91"/>
      <c r="AN197" s="91"/>
      <c r="AO197" s="91"/>
      <c r="AP197" s="91"/>
      <c r="AQ197" s="91"/>
      <c r="AR197" s="91"/>
      <c r="AS197" s="91"/>
      <c r="AT197" s="91"/>
      <c r="AU197" s="91"/>
      <c r="AV197" s="91"/>
      <c r="AW197" s="91"/>
      <c r="AX197" s="91"/>
      <c r="AY197" s="91"/>
      <c r="AZ197" s="91"/>
      <c r="BA197" s="91"/>
      <c r="BB197" s="91"/>
      <c r="BC197" s="91"/>
      <c r="BD197" s="91"/>
    </row>
    <row r="198" spans="1:56" s="162" customFormat="1" ht="150">
      <c r="A198" s="68">
        <v>105</v>
      </c>
      <c r="B198" s="91" t="s">
        <v>9967</v>
      </c>
      <c r="C198" s="91" t="s">
        <v>10139</v>
      </c>
      <c r="D198" s="83"/>
      <c r="E198" s="91" t="s">
        <v>10140</v>
      </c>
      <c r="F198" s="91">
        <v>24454</v>
      </c>
      <c r="G198" s="91" t="s">
        <v>10316</v>
      </c>
      <c r="H198" s="91">
        <v>2022</v>
      </c>
      <c r="I198" s="91" t="s">
        <v>10317</v>
      </c>
      <c r="J198" s="70">
        <v>802240.7</v>
      </c>
      <c r="K198" s="91" t="s">
        <v>10282</v>
      </c>
      <c r="L198" s="173" t="s">
        <v>10199</v>
      </c>
      <c r="M198" s="173" t="s">
        <v>10179</v>
      </c>
      <c r="N198" s="91" t="s">
        <v>10318</v>
      </c>
      <c r="O198" s="91" t="s">
        <v>10319</v>
      </c>
      <c r="P198" s="91">
        <v>200020</v>
      </c>
      <c r="Q198" s="70"/>
      <c r="R198" s="70"/>
      <c r="S198" s="70"/>
      <c r="T198" s="70"/>
      <c r="U198" s="70"/>
      <c r="V198" s="157">
        <v>0</v>
      </c>
      <c r="W198" s="158">
        <v>4.95</v>
      </c>
      <c r="X198" s="91"/>
      <c r="Y198" s="91">
        <v>3</v>
      </c>
      <c r="Z198" s="91">
        <v>4</v>
      </c>
      <c r="AA198" s="91">
        <v>1</v>
      </c>
      <c r="AB198" s="91">
        <v>4</v>
      </c>
      <c r="AC198" s="161" t="s">
        <v>339</v>
      </c>
      <c r="AD198" s="70"/>
      <c r="AE198" s="71">
        <v>5</v>
      </c>
      <c r="AF198" s="91" t="s">
        <v>10320</v>
      </c>
      <c r="AG198" s="91"/>
      <c r="AH198" s="91"/>
      <c r="AI198" s="91"/>
      <c r="AJ198" s="91"/>
      <c r="AK198" s="91"/>
      <c r="AL198" s="91"/>
      <c r="AM198" s="91"/>
      <c r="AN198" s="91"/>
      <c r="AO198" s="91"/>
      <c r="AP198" s="91"/>
      <c r="AQ198" s="91"/>
      <c r="AR198" s="91"/>
      <c r="AS198" s="91"/>
      <c r="AT198" s="91"/>
      <c r="AU198" s="91"/>
      <c r="AV198" s="91"/>
      <c r="AW198" s="91"/>
      <c r="AX198" s="91"/>
      <c r="AY198" s="91"/>
      <c r="AZ198" s="91"/>
      <c r="BA198" s="91"/>
      <c r="BB198" s="91"/>
      <c r="BC198" s="91"/>
      <c r="BD198" s="91"/>
    </row>
    <row r="199" spans="1:56" s="162" customFormat="1" ht="110">
      <c r="A199" s="68">
        <v>105</v>
      </c>
      <c r="B199" s="91" t="s">
        <v>9967</v>
      </c>
      <c r="C199" s="91" t="s">
        <v>10139</v>
      </c>
      <c r="D199" s="83"/>
      <c r="E199" s="91" t="s">
        <v>10321</v>
      </c>
      <c r="F199" s="91" t="s">
        <v>10322</v>
      </c>
      <c r="G199" s="91" t="s">
        <v>4721</v>
      </c>
      <c r="H199" s="91">
        <v>2022</v>
      </c>
      <c r="I199" s="91" t="s">
        <v>4722</v>
      </c>
      <c r="J199" s="70">
        <v>380948.43</v>
      </c>
      <c r="K199" s="91" t="s">
        <v>10282</v>
      </c>
      <c r="L199" s="173" t="s">
        <v>10199</v>
      </c>
      <c r="M199" s="173" t="s">
        <v>10179</v>
      </c>
      <c r="N199" s="91" t="s">
        <v>10323</v>
      </c>
      <c r="O199" s="91" t="s">
        <v>10324</v>
      </c>
      <c r="P199" s="91">
        <v>200061</v>
      </c>
      <c r="Q199" s="70"/>
      <c r="R199" s="70"/>
      <c r="S199" s="70"/>
      <c r="T199" s="70"/>
      <c r="U199" s="70"/>
      <c r="V199" s="157">
        <v>0</v>
      </c>
      <c r="W199" s="158">
        <v>1.6500000000000001</v>
      </c>
      <c r="X199" s="91"/>
      <c r="Y199" s="91">
        <v>2</v>
      </c>
      <c r="Z199" s="91">
        <v>5</v>
      </c>
      <c r="AA199" s="91">
        <v>4</v>
      </c>
      <c r="AB199" s="91">
        <v>4</v>
      </c>
      <c r="AC199" s="161" t="s">
        <v>339</v>
      </c>
      <c r="AD199" s="70"/>
      <c r="AE199" s="71">
        <v>5</v>
      </c>
      <c r="AF199" s="91" t="s">
        <v>10320</v>
      </c>
      <c r="AG199" s="91"/>
      <c r="AH199" s="91"/>
      <c r="AI199" s="91"/>
      <c r="AJ199" s="91"/>
      <c r="AK199" s="91"/>
      <c r="AL199" s="91"/>
      <c r="AM199" s="91"/>
      <c r="AN199" s="91"/>
      <c r="AO199" s="91"/>
      <c r="AP199" s="91"/>
      <c r="AQ199" s="91"/>
      <c r="AR199" s="91"/>
      <c r="AS199" s="91"/>
      <c r="AT199" s="91"/>
      <c r="AU199" s="91"/>
      <c r="AV199" s="91"/>
      <c r="AW199" s="91"/>
      <c r="AX199" s="91"/>
      <c r="AY199" s="91"/>
      <c r="AZ199" s="91"/>
      <c r="BA199" s="91"/>
      <c r="BB199" s="91"/>
      <c r="BC199" s="91"/>
      <c r="BD199" s="91"/>
    </row>
    <row r="200" spans="1:56" s="162" customFormat="1" ht="120">
      <c r="A200" s="68">
        <v>105</v>
      </c>
      <c r="B200" s="91" t="s">
        <v>9967</v>
      </c>
      <c r="C200" s="91" t="s">
        <v>10139</v>
      </c>
      <c r="D200" s="83"/>
      <c r="E200" s="91" t="s">
        <v>10182</v>
      </c>
      <c r="F200" s="91">
        <v>32116</v>
      </c>
      <c r="G200" s="91" t="s">
        <v>10325</v>
      </c>
      <c r="H200" s="91">
        <v>2022</v>
      </c>
      <c r="I200" s="91" t="s">
        <v>10326</v>
      </c>
      <c r="J200" s="70">
        <v>156367.75</v>
      </c>
      <c r="K200" s="91" t="s">
        <v>10282</v>
      </c>
      <c r="L200" s="173" t="s">
        <v>10199</v>
      </c>
      <c r="M200" s="173" t="s">
        <v>10179</v>
      </c>
      <c r="N200" s="91" t="s">
        <v>10327</v>
      </c>
      <c r="O200" s="91" t="s">
        <v>10328</v>
      </c>
      <c r="P200" s="91">
        <v>200065</v>
      </c>
      <c r="Q200" s="70"/>
      <c r="R200" s="70"/>
      <c r="S200" s="70"/>
      <c r="T200" s="70"/>
      <c r="U200" s="70"/>
      <c r="V200" s="157">
        <v>0</v>
      </c>
      <c r="W200" s="158">
        <v>0</v>
      </c>
      <c r="X200" s="91"/>
      <c r="Y200" s="91">
        <v>2</v>
      </c>
      <c r="Z200" s="91">
        <v>1</v>
      </c>
      <c r="AA200" s="91">
        <v>3</v>
      </c>
      <c r="AB200" s="91">
        <v>4</v>
      </c>
      <c r="AC200" s="161" t="s">
        <v>339</v>
      </c>
      <c r="AD200" s="70"/>
      <c r="AE200" s="71">
        <v>5</v>
      </c>
      <c r="AF200" s="91" t="s">
        <v>10320</v>
      </c>
      <c r="AG200" s="91"/>
      <c r="AH200" s="91"/>
      <c r="AI200" s="91"/>
      <c r="AJ200" s="91"/>
      <c r="AK200" s="91"/>
      <c r="AL200" s="91"/>
      <c r="AM200" s="91"/>
      <c r="AN200" s="91"/>
      <c r="AO200" s="91"/>
      <c r="AP200" s="91"/>
      <c r="AQ200" s="91"/>
      <c r="AR200" s="91"/>
      <c r="AS200" s="91"/>
      <c r="AT200" s="91"/>
      <c r="AU200" s="91"/>
      <c r="AV200" s="91"/>
      <c r="AW200" s="91"/>
      <c r="AX200" s="91"/>
      <c r="AY200" s="91"/>
      <c r="AZ200" s="91"/>
      <c r="BA200" s="91"/>
      <c r="BB200" s="91"/>
      <c r="BC200" s="91"/>
      <c r="BD200" s="91"/>
    </row>
    <row r="201" spans="1:56" s="162" customFormat="1" ht="170">
      <c r="A201" s="68">
        <v>105</v>
      </c>
      <c r="B201" s="91" t="s">
        <v>9967</v>
      </c>
      <c r="C201" s="91" t="s">
        <v>10139</v>
      </c>
      <c r="D201" s="83"/>
      <c r="E201" s="91" t="s">
        <v>10151</v>
      </c>
      <c r="F201" s="91">
        <v>32094</v>
      </c>
      <c r="G201" s="91" t="s">
        <v>10329</v>
      </c>
      <c r="H201" s="91">
        <v>2022</v>
      </c>
      <c r="I201" s="91" t="s">
        <v>10330</v>
      </c>
      <c r="J201" s="70">
        <v>129372.02</v>
      </c>
      <c r="K201" s="91" t="s">
        <v>10282</v>
      </c>
      <c r="L201" s="173" t="s">
        <v>10199</v>
      </c>
      <c r="M201" s="173" t="s">
        <v>10179</v>
      </c>
      <c r="N201" s="91" t="s">
        <v>10331</v>
      </c>
      <c r="O201" s="91" t="s">
        <v>10332</v>
      </c>
      <c r="P201" s="91">
        <v>200032</v>
      </c>
      <c r="Q201" s="70"/>
      <c r="R201" s="70"/>
      <c r="S201" s="70"/>
      <c r="T201" s="70"/>
      <c r="U201" s="70"/>
      <c r="V201" s="157">
        <v>0</v>
      </c>
      <c r="W201" s="158">
        <v>4.95</v>
      </c>
      <c r="X201" s="91"/>
      <c r="Y201" s="91">
        <v>2</v>
      </c>
      <c r="Z201" s="91">
        <v>5</v>
      </c>
      <c r="AA201" s="91">
        <v>6</v>
      </c>
      <c r="AB201" s="91">
        <v>4</v>
      </c>
      <c r="AC201" s="161" t="s">
        <v>339</v>
      </c>
      <c r="AD201" s="70"/>
      <c r="AE201" s="71">
        <v>5</v>
      </c>
      <c r="AF201" s="91" t="s">
        <v>10320</v>
      </c>
      <c r="AG201" s="91"/>
      <c r="AH201" s="91"/>
      <c r="AI201" s="91"/>
      <c r="AJ201" s="91"/>
      <c r="AK201" s="91"/>
      <c r="AL201" s="91"/>
      <c r="AM201" s="91"/>
      <c r="AN201" s="91"/>
      <c r="AO201" s="91"/>
      <c r="AP201" s="91"/>
      <c r="AQ201" s="91"/>
      <c r="AR201" s="91"/>
      <c r="AS201" s="91"/>
      <c r="AT201" s="91"/>
      <c r="AU201" s="91"/>
      <c r="AV201" s="91"/>
      <c r="AW201" s="91"/>
      <c r="AX201" s="91"/>
      <c r="AY201" s="91"/>
      <c r="AZ201" s="91"/>
      <c r="BA201" s="91"/>
      <c r="BB201" s="91"/>
      <c r="BC201" s="91"/>
      <c r="BD201" s="91"/>
    </row>
    <row r="202" spans="1:56" s="162" customFormat="1" ht="90">
      <c r="A202" s="68">
        <v>105</v>
      </c>
      <c r="B202" s="91" t="s">
        <v>9967</v>
      </c>
      <c r="C202" s="91" t="s">
        <v>10139</v>
      </c>
      <c r="D202" s="83"/>
      <c r="E202" s="91" t="s">
        <v>10171</v>
      </c>
      <c r="F202" s="91">
        <v>22616</v>
      </c>
      <c r="G202" s="91" t="s">
        <v>10333</v>
      </c>
      <c r="H202" s="91">
        <v>2022</v>
      </c>
      <c r="I202" s="91" t="s">
        <v>4722</v>
      </c>
      <c r="J202" s="70">
        <v>119788.02</v>
      </c>
      <c r="K202" s="91" t="s">
        <v>10282</v>
      </c>
      <c r="L202" s="173" t="s">
        <v>10199</v>
      </c>
      <c r="M202" s="173" t="s">
        <v>10179</v>
      </c>
      <c r="N202" s="91" t="s">
        <v>10334</v>
      </c>
      <c r="O202" s="91" t="s">
        <v>10335</v>
      </c>
      <c r="P202" s="91">
        <v>200049</v>
      </c>
      <c r="Q202" s="70"/>
      <c r="R202" s="70"/>
      <c r="S202" s="70"/>
      <c r="T202" s="70"/>
      <c r="U202" s="70"/>
      <c r="V202" s="157">
        <v>0</v>
      </c>
      <c r="W202" s="158">
        <v>4.95</v>
      </c>
      <c r="X202" s="91"/>
      <c r="Y202" s="91">
        <v>2</v>
      </c>
      <c r="Z202" s="91">
        <v>5</v>
      </c>
      <c r="AA202" s="91">
        <v>4</v>
      </c>
      <c r="AB202" s="91">
        <v>4</v>
      </c>
      <c r="AC202" s="161" t="s">
        <v>339</v>
      </c>
      <c r="AD202" s="70"/>
      <c r="AE202" s="71">
        <v>5</v>
      </c>
      <c r="AF202" s="91" t="s">
        <v>10320</v>
      </c>
      <c r="AG202" s="91"/>
      <c r="AH202" s="91"/>
      <c r="AI202" s="91"/>
      <c r="AJ202" s="91"/>
      <c r="AK202" s="91"/>
      <c r="AL202" s="91"/>
      <c r="AM202" s="91"/>
      <c r="AN202" s="91"/>
      <c r="AO202" s="91"/>
      <c r="AP202" s="91"/>
      <c r="AQ202" s="91"/>
      <c r="AR202" s="91"/>
      <c r="AS202" s="91"/>
      <c r="AT202" s="91"/>
      <c r="AU202" s="91"/>
      <c r="AV202" s="91"/>
      <c r="AW202" s="91"/>
      <c r="AX202" s="91"/>
      <c r="AY202" s="91"/>
      <c r="AZ202" s="91"/>
      <c r="BA202" s="91"/>
      <c r="BB202" s="91"/>
      <c r="BC202" s="91"/>
      <c r="BD202" s="91"/>
    </row>
    <row r="203" spans="1:56" s="162" customFormat="1" ht="130">
      <c r="A203" s="68">
        <v>105</v>
      </c>
      <c r="B203" s="91" t="s">
        <v>9967</v>
      </c>
      <c r="C203" s="91" t="s">
        <v>10139</v>
      </c>
      <c r="D203" s="83"/>
      <c r="E203" s="91" t="s">
        <v>10151</v>
      </c>
      <c r="F203" s="91">
        <v>32094</v>
      </c>
      <c r="G203" s="91" t="s">
        <v>10336</v>
      </c>
      <c r="H203" s="91">
        <v>2022</v>
      </c>
      <c r="I203" s="91" t="s">
        <v>10337</v>
      </c>
      <c r="J203" s="70">
        <v>104109.53</v>
      </c>
      <c r="K203" s="91" t="s">
        <v>10282</v>
      </c>
      <c r="L203" s="173" t="s">
        <v>10199</v>
      </c>
      <c r="M203" s="173" t="s">
        <v>10179</v>
      </c>
      <c r="N203" s="91" t="s">
        <v>10338</v>
      </c>
      <c r="O203" s="91" t="s">
        <v>10339</v>
      </c>
      <c r="P203" s="91">
        <v>200005</v>
      </c>
      <c r="Q203" s="70"/>
      <c r="R203" s="70"/>
      <c r="S203" s="70"/>
      <c r="T203" s="70"/>
      <c r="U203" s="70"/>
      <c r="V203" s="157">
        <v>0</v>
      </c>
      <c r="W203" s="158">
        <v>4.95</v>
      </c>
      <c r="X203" s="91"/>
      <c r="Y203" s="91">
        <v>3</v>
      </c>
      <c r="Z203" s="91">
        <v>4</v>
      </c>
      <c r="AA203" s="91">
        <v>7</v>
      </c>
      <c r="AB203" s="91">
        <v>4</v>
      </c>
      <c r="AC203" s="161" t="s">
        <v>339</v>
      </c>
      <c r="AD203" s="70"/>
      <c r="AE203" s="71">
        <v>5</v>
      </c>
      <c r="AF203" s="91" t="s">
        <v>10320</v>
      </c>
      <c r="AG203" s="91"/>
      <c r="AH203" s="91"/>
      <c r="AI203" s="91"/>
      <c r="AJ203" s="91"/>
      <c r="AK203" s="91"/>
      <c r="AL203" s="91"/>
      <c r="AM203" s="91"/>
      <c r="AN203" s="91"/>
      <c r="AO203" s="91"/>
      <c r="AP203" s="91"/>
      <c r="AQ203" s="91"/>
      <c r="AR203" s="91"/>
      <c r="AS203" s="91"/>
      <c r="AT203" s="91"/>
      <c r="AU203" s="91"/>
      <c r="AV203" s="91"/>
      <c r="AW203" s="91"/>
      <c r="AX203" s="91"/>
      <c r="AY203" s="91"/>
      <c r="AZ203" s="91"/>
      <c r="BA203" s="91"/>
      <c r="BB203" s="91"/>
      <c r="BC203" s="91"/>
      <c r="BD203" s="91"/>
    </row>
    <row r="204" spans="1:56" s="162" customFormat="1" ht="110">
      <c r="A204" s="68">
        <v>105</v>
      </c>
      <c r="B204" s="91" t="s">
        <v>9967</v>
      </c>
      <c r="C204" s="91" t="s">
        <v>10139</v>
      </c>
      <c r="D204" s="83"/>
      <c r="E204" s="91" t="s">
        <v>10182</v>
      </c>
      <c r="F204" s="91">
        <v>32116</v>
      </c>
      <c r="G204" s="91" t="s">
        <v>10340</v>
      </c>
      <c r="H204" s="91">
        <v>2022</v>
      </c>
      <c r="I204" s="91" t="s">
        <v>10341</v>
      </c>
      <c r="J204" s="70">
        <v>101416.09</v>
      </c>
      <c r="K204" s="91" t="s">
        <v>10282</v>
      </c>
      <c r="L204" s="173" t="s">
        <v>10199</v>
      </c>
      <c r="M204" s="173" t="s">
        <v>10179</v>
      </c>
      <c r="N204" s="91" t="s">
        <v>10342</v>
      </c>
      <c r="O204" s="91" t="s">
        <v>10343</v>
      </c>
      <c r="P204" s="91">
        <v>200036</v>
      </c>
      <c r="Q204" s="70"/>
      <c r="R204" s="70"/>
      <c r="S204" s="70"/>
      <c r="T204" s="70"/>
      <c r="U204" s="70"/>
      <c r="V204" s="157">
        <v>0</v>
      </c>
      <c r="W204" s="158">
        <v>4.95</v>
      </c>
      <c r="X204" s="91"/>
      <c r="Y204" s="91">
        <v>3</v>
      </c>
      <c r="Z204" s="91">
        <v>4</v>
      </c>
      <c r="AA204" s="91">
        <v>7</v>
      </c>
      <c r="AB204" s="91">
        <v>4</v>
      </c>
      <c r="AC204" s="161" t="s">
        <v>339</v>
      </c>
      <c r="AD204" s="70"/>
      <c r="AE204" s="71">
        <v>5</v>
      </c>
      <c r="AF204" s="91" t="s">
        <v>10320</v>
      </c>
      <c r="AG204" s="91"/>
      <c r="AH204" s="91"/>
      <c r="AI204" s="91"/>
      <c r="AJ204" s="91"/>
      <c r="AK204" s="91"/>
      <c r="AL204" s="91"/>
      <c r="AM204" s="91"/>
      <c r="AN204" s="91"/>
      <c r="AO204" s="91"/>
      <c r="AP204" s="91"/>
      <c r="AQ204" s="91"/>
      <c r="AR204" s="91"/>
      <c r="AS204" s="91"/>
      <c r="AT204" s="91"/>
      <c r="AU204" s="91"/>
      <c r="AV204" s="91"/>
      <c r="AW204" s="91"/>
      <c r="AX204" s="91"/>
      <c r="AY204" s="91"/>
      <c r="AZ204" s="91"/>
      <c r="BA204" s="91"/>
      <c r="BB204" s="91"/>
      <c r="BC204" s="91"/>
      <c r="BD204" s="91"/>
    </row>
    <row r="205" spans="1:56" s="162" customFormat="1" ht="90">
      <c r="A205" s="68">
        <v>105</v>
      </c>
      <c r="B205" s="91" t="s">
        <v>9967</v>
      </c>
      <c r="C205" s="91" t="s">
        <v>10139</v>
      </c>
      <c r="D205" s="83"/>
      <c r="E205" s="91" t="s">
        <v>10182</v>
      </c>
      <c r="F205" s="91">
        <v>32116</v>
      </c>
      <c r="G205" s="91" t="s">
        <v>10344</v>
      </c>
      <c r="H205" s="91">
        <v>2022</v>
      </c>
      <c r="I205" s="91" t="s">
        <v>10345</v>
      </c>
      <c r="J205" s="70">
        <v>89838.02</v>
      </c>
      <c r="K205" s="91" t="s">
        <v>10282</v>
      </c>
      <c r="L205" s="173" t="s">
        <v>10199</v>
      </c>
      <c r="M205" s="173" t="s">
        <v>10179</v>
      </c>
      <c r="N205" s="91" t="s">
        <v>10346</v>
      </c>
      <c r="O205" s="91" t="s">
        <v>10347</v>
      </c>
      <c r="P205" s="91">
        <v>200034</v>
      </c>
      <c r="Q205" s="70"/>
      <c r="R205" s="70"/>
      <c r="S205" s="70"/>
      <c r="T205" s="70"/>
      <c r="U205" s="70"/>
      <c r="V205" s="157">
        <v>0</v>
      </c>
      <c r="W205" s="158">
        <v>4.95</v>
      </c>
      <c r="X205" s="91"/>
      <c r="Y205" s="91">
        <v>2</v>
      </c>
      <c r="Z205" s="91">
        <v>5</v>
      </c>
      <c r="AA205" s="91">
        <v>1</v>
      </c>
      <c r="AB205" s="91">
        <v>35</v>
      </c>
      <c r="AC205" s="161" t="s">
        <v>339</v>
      </c>
      <c r="AD205" s="70"/>
      <c r="AE205" s="71">
        <v>5</v>
      </c>
      <c r="AF205" s="91" t="s">
        <v>10320</v>
      </c>
      <c r="AG205" s="91"/>
      <c r="AH205" s="91"/>
      <c r="AI205" s="91"/>
      <c r="AJ205" s="91"/>
      <c r="AK205" s="91"/>
      <c r="AL205" s="91"/>
      <c r="AM205" s="91"/>
      <c r="AN205" s="91"/>
      <c r="AO205" s="91"/>
      <c r="AP205" s="91"/>
      <c r="AQ205" s="91"/>
      <c r="AR205" s="91"/>
      <c r="AS205" s="91"/>
      <c r="AT205" s="91"/>
      <c r="AU205" s="91"/>
      <c r="AV205" s="91"/>
      <c r="AW205" s="91"/>
      <c r="AX205" s="91"/>
      <c r="AY205" s="91"/>
      <c r="AZ205" s="91"/>
      <c r="BA205" s="91"/>
      <c r="BB205" s="91"/>
      <c r="BC205" s="91"/>
      <c r="BD205" s="91"/>
    </row>
    <row r="206" spans="1:56" s="162" customFormat="1" ht="260">
      <c r="A206" s="68">
        <v>105</v>
      </c>
      <c r="B206" s="91" t="s">
        <v>9967</v>
      </c>
      <c r="C206" s="91" t="s">
        <v>10139</v>
      </c>
      <c r="D206" s="83"/>
      <c r="E206" s="91" t="s">
        <v>10348</v>
      </c>
      <c r="F206" s="91">
        <v>34200</v>
      </c>
      <c r="G206" s="91" t="s">
        <v>10349</v>
      </c>
      <c r="H206" s="91">
        <v>2022</v>
      </c>
      <c r="I206" s="91" t="s">
        <v>10350</v>
      </c>
      <c r="J206" s="70">
        <v>53812.959999999999</v>
      </c>
      <c r="K206" s="91" t="s">
        <v>10282</v>
      </c>
      <c r="L206" s="173" t="s">
        <v>10199</v>
      </c>
      <c r="M206" s="173" t="s">
        <v>10179</v>
      </c>
      <c r="N206" s="91" t="s">
        <v>10351</v>
      </c>
      <c r="O206" s="91" t="s">
        <v>10352</v>
      </c>
      <c r="P206" s="91">
        <v>200035</v>
      </c>
      <c r="Q206" s="70"/>
      <c r="R206" s="70"/>
      <c r="S206" s="70"/>
      <c r="T206" s="70"/>
      <c r="U206" s="70"/>
      <c r="V206" s="157">
        <v>0</v>
      </c>
      <c r="W206" s="158">
        <v>4.95</v>
      </c>
      <c r="X206" s="91"/>
      <c r="Y206" s="91">
        <v>6</v>
      </c>
      <c r="Z206" s="91">
        <v>7</v>
      </c>
      <c r="AA206" s="91">
        <v>4</v>
      </c>
      <c r="AB206" s="91">
        <v>32</v>
      </c>
      <c r="AC206" s="161" t="s">
        <v>339</v>
      </c>
      <c r="AD206" s="70"/>
      <c r="AE206" s="71">
        <v>5</v>
      </c>
      <c r="AF206" s="91" t="s">
        <v>10320</v>
      </c>
      <c r="AG206" s="91"/>
      <c r="AH206" s="91"/>
      <c r="AI206" s="91"/>
      <c r="AJ206" s="91"/>
      <c r="AK206" s="91"/>
      <c r="AL206" s="91"/>
      <c r="AM206" s="91"/>
      <c r="AN206" s="91"/>
      <c r="AO206" s="91"/>
      <c r="AP206" s="91"/>
      <c r="AQ206" s="91"/>
      <c r="AR206" s="91"/>
      <c r="AS206" s="91"/>
      <c r="AT206" s="91"/>
      <c r="AU206" s="91"/>
      <c r="AV206" s="91"/>
      <c r="AW206" s="91"/>
      <c r="AX206" s="91"/>
      <c r="AY206" s="91"/>
      <c r="AZ206" s="91"/>
      <c r="BA206" s="91"/>
      <c r="BB206" s="91"/>
      <c r="BC206" s="91"/>
      <c r="BD206" s="91"/>
    </row>
    <row r="207" spans="1:56" s="162" customFormat="1" ht="160">
      <c r="A207" s="68">
        <v>105</v>
      </c>
      <c r="B207" s="91" t="s">
        <v>9967</v>
      </c>
      <c r="C207" s="91" t="s">
        <v>10105</v>
      </c>
      <c r="D207" s="83"/>
      <c r="E207" s="91" t="s">
        <v>10138</v>
      </c>
      <c r="F207" s="177">
        <v>31231</v>
      </c>
      <c r="G207" s="91" t="s">
        <v>10353</v>
      </c>
      <c r="H207" s="91">
        <v>2022</v>
      </c>
      <c r="I207" s="91" t="s">
        <v>10354</v>
      </c>
      <c r="J207" s="70">
        <v>637515.69999999995</v>
      </c>
      <c r="K207" s="91" t="s">
        <v>10282</v>
      </c>
      <c r="L207" s="83" t="s">
        <v>10355</v>
      </c>
      <c r="M207" s="83" t="s">
        <v>10356</v>
      </c>
      <c r="N207" s="91" t="s">
        <v>10357</v>
      </c>
      <c r="O207" s="91" t="s">
        <v>10358</v>
      </c>
      <c r="P207" s="91">
        <v>200009</v>
      </c>
      <c r="Q207" s="70"/>
      <c r="R207" s="70"/>
      <c r="S207" s="70"/>
      <c r="T207" s="70"/>
      <c r="U207" s="70"/>
      <c r="V207" s="157">
        <v>0</v>
      </c>
      <c r="W207" s="158">
        <v>4.95</v>
      </c>
      <c r="X207" s="91"/>
      <c r="Y207" s="91">
        <v>4</v>
      </c>
      <c r="Z207" s="91">
        <v>4</v>
      </c>
      <c r="AA207" s="91">
        <v>6</v>
      </c>
      <c r="AB207" s="91">
        <v>60</v>
      </c>
      <c r="AC207" s="161" t="s">
        <v>339</v>
      </c>
      <c r="AD207" s="70"/>
      <c r="AE207" s="71">
        <v>5</v>
      </c>
      <c r="AF207" s="91" t="s">
        <v>10320</v>
      </c>
      <c r="AG207" s="91"/>
      <c r="AH207" s="91"/>
      <c r="AI207" s="91"/>
      <c r="AJ207" s="91"/>
      <c r="AK207" s="91"/>
      <c r="AL207" s="91"/>
      <c r="AM207" s="91"/>
      <c r="AN207" s="91"/>
      <c r="AO207" s="91"/>
      <c r="AP207" s="91"/>
      <c r="AQ207" s="91"/>
      <c r="AR207" s="91"/>
      <c r="AS207" s="91"/>
      <c r="AT207" s="91"/>
      <c r="AU207" s="91"/>
      <c r="AV207" s="91"/>
      <c r="AW207" s="91"/>
      <c r="AX207" s="91"/>
      <c r="AY207" s="91"/>
      <c r="AZ207" s="91"/>
      <c r="BA207" s="91"/>
      <c r="BB207" s="91"/>
      <c r="BC207" s="91"/>
      <c r="BD207" s="91"/>
    </row>
    <row r="208" spans="1:56" s="162" customFormat="1" ht="90">
      <c r="A208" s="68">
        <v>105</v>
      </c>
      <c r="B208" s="91" t="s">
        <v>9967</v>
      </c>
      <c r="C208" s="91" t="s">
        <v>10105</v>
      </c>
      <c r="D208" s="83"/>
      <c r="E208" s="91" t="s">
        <v>10359</v>
      </c>
      <c r="F208" s="91">
        <v>22615</v>
      </c>
      <c r="G208" s="91" t="s">
        <v>10360</v>
      </c>
      <c r="H208" s="91">
        <v>2022</v>
      </c>
      <c r="I208" s="91" t="s">
        <v>10361</v>
      </c>
      <c r="J208" s="70">
        <v>191421.11</v>
      </c>
      <c r="K208" s="91" t="s">
        <v>10282</v>
      </c>
      <c r="L208" s="83" t="s">
        <v>10362</v>
      </c>
      <c r="M208" s="83" t="s">
        <v>10363</v>
      </c>
      <c r="N208" s="91" t="s">
        <v>10364</v>
      </c>
      <c r="O208" s="91" t="s">
        <v>10365</v>
      </c>
      <c r="P208" s="91">
        <v>200001</v>
      </c>
      <c r="Q208" s="70"/>
      <c r="R208" s="70"/>
      <c r="S208" s="70"/>
      <c r="T208" s="70"/>
      <c r="U208" s="70"/>
      <c r="V208" s="157">
        <v>0</v>
      </c>
      <c r="W208" s="158">
        <v>4.95</v>
      </c>
      <c r="X208" s="91"/>
      <c r="Y208" s="91">
        <v>3</v>
      </c>
      <c r="Z208" s="178">
        <v>5</v>
      </c>
      <c r="AA208" s="91">
        <v>1</v>
      </c>
      <c r="AB208" s="91">
        <v>60</v>
      </c>
      <c r="AC208" s="161" t="s">
        <v>339</v>
      </c>
      <c r="AD208" s="70"/>
      <c r="AE208" s="71">
        <v>5</v>
      </c>
      <c r="AF208" s="91" t="s">
        <v>10320</v>
      </c>
      <c r="AG208" s="91"/>
      <c r="AH208" s="91"/>
      <c r="AI208" s="91"/>
      <c r="AJ208" s="91"/>
      <c r="AK208" s="91"/>
      <c r="AL208" s="91"/>
      <c r="AM208" s="91"/>
      <c r="AN208" s="91"/>
      <c r="AO208" s="91"/>
      <c r="AP208" s="91"/>
      <c r="AQ208" s="91"/>
      <c r="AR208" s="91"/>
      <c r="AS208" s="91"/>
      <c r="AT208" s="91"/>
      <c r="AU208" s="91"/>
      <c r="AV208" s="91"/>
      <c r="AW208" s="91"/>
      <c r="AX208" s="91"/>
      <c r="AY208" s="91"/>
      <c r="AZ208" s="91"/>
      <c r="BA208" s="91"/>
      <c r="BB208" s="91"/>
      <c r="BC208" s="91"/>
      <c r="BD208" s="91"/>
    </row>
    <row r="209" spans="1:56" s="162" customFormat="1" ht="70">
      <c r="A209" s="68">
        <v>105</v>
      </c>
      <c r="B209" s="91" t="s">
        <v>9967</v>
      </c>
      <c r="C209" s="91" t="s">
        <v>10105</v>
      </c>
      <c r="D209" s="83"/>
      <c r="E209" s="91" t="s">
        <v>10366</v>
      </c>
      <c r="F209" s="91">
        <v>22615</v>
      </c>
      <c r="G209" s="91" t="s">
        <v>2854</v>
      </c>
      <c r="H209" s="91">
        <v>2022</v>
      </c>
      <c r="I209" s="91" t="s">
        <v>10367</v>
      </c>
      <c r="J209" s="70">
        <v>94749.82</v>
      </c>
      <c r="K209" s="91" t="s">
        <v>10282</v>
      </c>
      <c r="L209" s="83" t="s">
        <v>10368</v>
      </c>
      <c r="M209" s="83" t="s">
        <v>10369</v>
      </c>
      <c r="N209" s="91" t="s">
        <v>10370</v>
      </c>
      <c r="O209" s="91" t="s">
        <v>10371</v>
      </c>
      <c r="P209" s="91">
        <v>200027</v>
      </c>
      <c r="Q209" s="70"/>
      <c r="R209" s="70"/>
      <c r="S209" s="70"/>
      <c r="T209" s="70"/>
      <c r="U209" s="70"/>
      <c r="V209" s="157">
        <v>0</v>
      </c>
      <c r="W209" s="158">
        <v>4.95</v>
      </c>
      <c r="X209" s="91"/>
      <c r="Y209" s="91">
        <v>3</v>
      </c>
      <c r="Z209" s="178">
        <v>4</v>
      </c>
      <c r="AA209" s="91">
        <v>8</v>
      </c>
      <c r="AB209" s="91">
        <v>60</v>
      </c>
      <c r="AC209" s="161" t="s">
        <v>339</v>
      </c>
      <c r="AD209" s="70"/>
      <c r="AE209" s="71">
        <v>5</v>
      </c>
      <c r="AF209" s="91" t="s">
        <v>10320</v>
      </c>
      <c r="AG209" s="91"/>
      <c r="AH209" s="91"/>
      <c r="AI209" s="91"/>
      <c r="AJ209" s="91"/>
      <c r="AK209" s="91"/>
      <c r="AL209" s="91"/>
      <c r="AM209" s="91"/>
      <c r="AN209" s="91"/>
      <c r="AO209" s="91"/>
      <c r="AP209" s="91"/>
      <c r="AQ209" s="91"/>
      <c r="AR209" s="91"/>
      <c r="AS209" s="91"/>
      <c r="AT209" s="91"/>
      <c r="AU209" s="91"/>
      <c r="AV209" s="91"/>
      <c r="AW209" s="91"/>
      <c r="AX209" s="91"/>
      <c r="AY209" s="91"/>
      <c r="AZ209" s="91"/>
      <c r="BA209" s="91"/>
      <c r="BB209" s="91"/>
      <c r="BC209" s="91"/>
      <c r="BD209" s="91"/>
    </row>
    <row r="210" spans="1:56" s="162" customFormat="1" ht="150">
      <c r="A210" s="68">
        <v>105</v>
      </c>
      <c r="B210" s="91" t="s">
        <v>9967</v>
      </c>
      <c r="C210" s="91" t="s">
        <v>10105</v>
      </c>
      <c r="D210" s="83"/>
      <c r="E210" s="91" t="s">
        <v>10372</v>
      </c>
      <c r="F210" s="91">
        <v>22615</v>
      </c>
      <c r="G210" s="91" t="s">
        <v>10373</v>
      </c>
      <c r="H210" s="91">
        <v>2022</v>
      </c>
      <c r="I210" s="91" t="s">
        <v>10374</v>
      </c>
      <c r="J210" s="70">
        <v>47021.5</v>
      </c>
      <c r="K210" s="91" t="s">
        <v>10282</v>
      </c>
      <c r="L210" s="83" t="s">
        <v>10375</v>
      </c>
      <c r="M210" s="83" t="s">
        <v>10376</v>
      </c>
      <c r="N210" s="91" t="s">
        <v>10377</v>
      </c>
      <c r="O210" s="91" t="s">
        <v>10378</v>
      </c>
      <c r="P210" s="91">
        <v>200012</v>
      </c>
      <c r="Q210" s="70"/>
      <c r="R210" s="70"/>
      <c r="S210" s="70"/>
      <c r="T210" s="70"/>
      <c r="U210" s="70"/>
      <c r="V210" s="157">
        <v>0</v>
      </c>
      <c r="W210" s="158">
        <v>4.95</v>
      </c>
      <c r="X210" s="91"/>
      <c r="Y210" s="91">
        <v>3</v>
      </c>
      <c r="Z210" s="178">
        <v>4</v>
      </c>
      <c r="AA210" s="91">
        <v>8</v>
      </c>
      <c r="AB210" s="91">
        <v>60</v>
      </c>
      <c r="AC210" s="161" t="s">
        <v>339</v>
      </c>
      <c r="AD210" s="70"/>
      <c r="AE210" s="71">
        <v>5</v>
      </c>
      <c r="AF210" s="91" t="s">
        <v>10320</v>
      </c>
      <c r="AG210" s="91"/>
      <c r="AH210" s="91"/>
      <c r="AI210" s="91"/>
      <c r="AJ210" s="91"/>
      <c r="AK210" s="91"/>
      <c r="AL210" s="91"/>
      <c r="AM210" s="91"/>
      <c r="AN210" s="91"/>
      <c r="AO210" s="91"/>
      <c r="AP210" s="91"/>
      <c r="AQ210" s="91"/>
      <c r="AR210" s="91"/>
      <c r="AS210" s="91"/>
      <c r="AT210" s="91"/>
      <c r="AU210" s="91"/>
      <c r="AV210" s="91"/>
      <c r="AW210" s="91"/>
      <c r="AX210" s="91"/>
      <c r="AY210" s="91"/>
      <c r="AZ210" s="91"/>
      <c r="BA210" s="91"/>
      <c r="BB210" s="91"/>
      <c r="BC210" s="91"/>
      <c r="BD210" s="91"/>
    </row>
    <row r="211" spans="1:56" s="162" customFormat="1" ht="210">
      <c r="A211" s="68">
        <v>105</v>
      </c>
      <c r="B211" s="91" t="s">
        <v>9967</v>
      </c>
      <c r="C211" s="91" t="s">
        <v>10105</v>
      </c>
      <c r="D211" s="83"/>
      <c r="E211" s="91" t="s">
        <v>10372</v>
      </c>
      <c r="F211" s="91">
        <v>22615</v>
      </c>
      <c r="G211" s="91" t="s">
        <v>10379</v>
      </c>
      <c r="H211" s="91">
        <v>2022</v>
      </c>
      <c r="I211" s="91" t="s">
        <v>10380</v>
      </c>
      <c r="J211" s="70">
        <v>47021.5</v>
      </c>
      <c r="K211" s="91" t="s">
        <v>10282</v>
      </c>
      <c r="L211" s="83" t="s">
        <v>10381</v>
      </c>
      <c r="M211" s="83" t="s">
        <v>10382</v>
      </c>
      <c r="N211" s="91" t="s">
        <v>10383</v>
      </c>
      <c r="O211" s="91" t="s">
        <v>10384</v>
      </c>
      <c r="P211" s="91">
        <v>200013</v>
      </c>
      <c r="Q211" s="70"/>
      <c r="R211" s="70"/>
      <c r="S211" s="70"/>
      <c r="T211" s="70"/>
      <c r="U211" s="70"/>
      <c r="V211" s="157">
        <v>0</v>
      </c>
      <c r="W211" s="158">
        <v>4.95</v>
      </c>
      <c r="X211" s="91"/>
      <c r="Y211" s="91">
        <v>3</v>
      </c>
      <c r="Z211" s="178">
        <v>4</v>
      </c>
      <c r="AA211" s="91">
        <v>8</v>
      </c>
      <c r="AB211" s="91">
        <v>60</v>
      </c>
      <c r="AC211" s="161" t="s">
        <v>339</v>
      </c>
      <c r="AD211" s="70"/>
      <c r="AE211" s="71">
        <v>5</v>
      </c>
      <c r="AF211" s="91" t="s">
        <v>10320</v>
      </c>
      <c r="AG211" s="91"/>
      <c r="AH211" s="91"/>
      <c r="AI211" s="91"/>
      <c r="AJ211" s="91"/>
      <c r="AK211" s="91"/>
      <c r="AL211" s="91"/>
      <c r="AM211" s="91"/>
      <c r="AN211" s="91"/>
      <c r="AO211" s="91"/>
      <c r="AP211" s="91"/>
      <c r="AQ211" s="91"/>
      <c r="AR211" s="91"/>
      <c r="AS211" s="91"/>
      <c r="AT211" s="91"/>
      <c r="AU211" s="91"/>
      <c r="AV211" s="91"/>
      <c r="AW211" s="91"/>
      <c r="AX211" s="91"/>
      <c r="AY211" s="91"/>
      <c r="AZ211" s="91"/>
      <c r="BA211" s="91"/>
      <c r="BB211" s="91"/>
      <c r="BC211" s="91"/>
      <c r="BD211" s="91"/>
    </row>
    <row r="212" spans="1:56" s="162" customFormat="1" ht="140">
      <c r="A212" s="68">
        <v>105</v>
      </c>
      <c r="B212" s="91" t="s">
        <v>9967</v>
      </c>
      <c r="C212" s="91" t="s">
        <v>10105</v>
      </c>
      <c r="D212" s="83"/>
      <c r="E212" s="91" t="s">
        <v>10359</v>
      </c>
      <c r="F212" s="91">
        <v>22615</v>
      </c>
      <c r="G212" s="91" t="s">
        <v>10385</v>
      </c>
      <c r="H212" s="91">
        <v>2022</v>
      </c>
      <c r="I212" s="91" t="s">
        <v>10386</v>
      </c>
      <c r="J212" s="70">
        <v>91048</v>
      </c>
      <c r="K212" s="91" t="s">
        <v>10282</v>
      </c>
      <c r="L212" s="83" t="s">
        <v>10387</v>
      </c>
      <c r="M212" s="83" t="s">
        <v>10388</v>
      </c>
      <c r="N212" s="91" t="s">
        <v>10389</v>
      </c>
      <c r="O212" s="91" t="s">
        <v>10390</v>
      </c>
      <c r="P212" s="91">
        <v>200011</v>
      </c>
      <c r="Q212" s="70"/>
      <c r="R212" s="70"/>
      <c r="S212" s="70"/>
      <c r="T212" s="70"/>
      <c r="U212" s="70"/>
      <c r="V212" s="157">
        <v>0</v>
      </c>
      <c r="W212" s="158">
        <v>4.95</v>
      </c>
      <c r="X212" s="91"/>
      <c r="Y212" s="91">
        <v>3</v>
      </c>
      <c r="Z212" s="178">
        <v>4</v>
      </c>
      <c r="AA212" s="91">
        <v>8</v>
      </c>
      <c r="AB212" s="91">
        <v>60</v>
      </c>
      <c r="AC212" s="161" t="s">
        <v>339</v>
      </c>
      <c r="AD212" s="70"/>
      <c r="AE212" s="71">
        <v>5</v>
      </c>
      <c r="AF212" s="91" t="s">
        <v>10320</v>
      </c>
      <c r="AG212" s="91"/>
      <c r="AH212" s="91"/>
      <c r="AI212" s="91"/>
      <c r="AJ212" s="91"/>
      <c r="AK212" s="91"/>
      <c r="AL212" s="91"/>
      <c r="AM212" s="91"/>
      <c r="AN212" s="91"/>
      <c r="AO212" s="91"/>
      <c r="AP212" s="91"/>
      <c r="AQ212" s="91"/>
      <c r="AR212" s="91"/>
      <c r="AS212" s="91"/>
      <c r="AT212" s="91"/>
      <c r="AU212" s="91"/>
      <c r="AV212" s="91"/>
      <c r="AW212" s="91"/>
      <c r="AX212" s="91"/>
      <c r="AY212" s="91"/>
      <c r="AZ212" s="91"/>
      <c r="BA212" s="91"/>
      <c r="BB212" s="91"/>
      <c r="BC212" s="91"/>
      <c r="BD212" s="91"/>
    </row>
    <row r="213" spans="1:56" s="162" customFormat="1" ht="140">
      <c r="A213" s="68">
        <v>105</v>
      </c>
      <c r="B213" s="91" t="s">
        <v>9967</v>
      </c>
      <c r="C213" s="91" t="s">
        <v>10105</v>
      </c>
      <c r="D213" s="83"/>
      <c r="E213" s="91" t="s">
        <v>10391</v>
      </c>
      <c r="F213" s="91">
        <v>24937</v>
      </c>
      <c r="G213" s="91" t="s">
        <v>10392</v>
      </c>
      <c r="H213" s="91">
        <v>2022</v>
      </c>
      <c r="I213" s="91" t="s">
        <v>10393</v>
      </c>
      <c r="J213" s="70">
        <v>80977.919999999998</v>
      </c>
      <c r="K213" s="91" t="s">
        <v>10282</v>
      </c>
      <c r="L213" s="91" t="s">
        <v>10394</v>
      </c>
      <c r="M213" s="83" t="s">
        <v>10395</v>
      </c>
      <c r="N213" s="91" t="s">
        <v>10396</v>
      </c>
      <c r="O213" s="91" t="s">
        <v>10397</v>
      </c>
      <c r="P213" s="91">
        <v>200058</v>
      </c>
      <c r="Q213" s="70"/>
      <c r="R213" s="70"/>
      <c r="S213" s="70"/>
      <c r="T213" s="70"/>
      <c r="U213" s="70"/>
      <c r="V213" s="157">
        <v>0</v>
      </c>
      <c r="W213" s="158">
        <v>1.6500000000000001</v>
      </c>
      <c r="X213" s="91"/>
      <c r="Y213" s="91">
        <v>3</v>
      </c>
      <c r="Z213" s="91">
        <v>11</v>
      </c>
      <c r="AA213" s="91">
        <v>5</v>
      </c>
      <c r="AB213" s="91">
        <v>60</v>
      </c>
      <c r="AC213" s="161" t="s">
        <v>339</v>
      </c>
      <c r="AD213" s="70"/>
      <c r="AE213" s="71">
        <v>5</v>
      </c>
      <c r="AF213" s="91" t="s">
        <v>10320</v>
      </c>
      <c r="AG213" s="91"/>
      <c r="AH213" s="91"/>
      <c r="AI213" s="91"/>
      <c r="AJ213" s="91"/>
      <c r="AK213" s="91"/>
      <c r="AL213" s="91"/>
      <c r="AM213" s="91"/>
      <c r="AN213" s="91"/>
      <c r="AO213" s="91"/>
      <c r="AP213" s="91"/>
      <c r="AQ213" s="91"/>
      <c r="AR213" s="91"/>
      <c r="AS213" s="91"/>
      <c r="AT213" s="91"/>
      <c r="AU213" s="91"/>
      <c r="AV213" s="91"/>
      <c r="AW213" s="91"/>
      <c r="AX213" s="91"/>
      <c r="AY213" s="91"/>
      <c r="AZ213" s="91"/>
      <c r="BA213" s="91"/>
      <c r="BB213" s="91"/>
      <c r="BC213" s="91"/>
      <c r="BD213" s="91"/>
    </row>
    <row r="214" spans="1:56" s="162" customFormat="1" ht="150">
      <c r="A214" s="68">
        <v>105</v>
      </c>
      <c r="B214" s="91" t="s">
        <v>9967</v>
      </c>
      <c r="C214" s="91" t="s">
        <v>10190</v>
      </c>
      <c r="D214" s="83"/>
      <c r="E214" s="91" t="s">
        <v>10398</v>
      </c>
      <c r="F214" s="91">
        <v>29618</v>
      </c>
      <c r="G214" s="91" t="s">
        <v>10399</v>
      </c>
      <c r="H214" s="91">
        <v>2022</v>
      </c>
      <c r="I214" s="91" t="s">
        <v>10400</v>
      </c>
      <c r="J214" s="70">
        <v>140878.01</v>
      </c>
      <c r="K214" s="91" t="s">
        <v>10282</v>
      </c>
      <c r="L214" s="173" t="s">
        <v>10401</v>
      </c>
      <c r="M214" s="173" t="s">
        <v>10402</v>
      </c>
      <c r="N214" s="91" t="s">
        <v>10403</v>
      </c>
      <c r="O214" s="91" t="s">
        <v>10404</v>
      </c>
      <c r="P214" s="91">
        <v>200048</v>
      </c>
      <c r="Q214" s="70"/>
      <c r="R214" s="70"/>
      <c r="S214" s="70"/>
      <c r="T214" s="70"/>
      <c r="U214" s="70"/>
      <c r="V214" s="157">
        <v>0</v>
      </c>
      <c r="W214" s="158">
        <v>3.3000000000000003</v>
      </c>
      <c r="X214" s="91"/>
      <c r="Y214" s="91"/>
      <c r="Z214" s="91"/>
      <c r="AA214" s="91"/>
      <c r="AB214" s="91"/>
      <c r="AC214" s="161" t="s">
        <v>339</v>
      </c>
      <c r="AD214" s="70"/>
      <c r="AE214" s="71">
        <v>5</v>
      </c>
      <c r="AF214" s="91"/>
      <c r="AG214" s="91"/>
      <c r="AH214" s="91"/>
      <c r="AI214" s="91"/>
      <c r="AJ214" s="91"/>
      <c r="AK214" s="91"/>
      <c r="AL214" s="91"/>
      <c r="AM214" s="91"/>
      <c r="AN214" s="91"/>
      <c r="AO214" s="91"/>
      <c r="AP214" s="91"/>
      <c r="AQ214" s="91"/>
      <c r="AR214" s="91"/>
      <c r="AS214" s="91"/>
      <c r="AT214" s="91"/>
      <c r="AU214" s="91"/>
      <c r="AV214" s="91"/>
      <c r="AW214" s="91"/>
      <c r="AX214" s="91"/>
      <c r="AY214" s="91"/>
      <c r="AZ214" s="91"/>
      <c r="BA214" s="91"/>
      <c r="BB214" s="91"/>
      <c r="BC214" s="91"/>
      <c r="BD214" s="91"/>
    </row>
    <row r="215" spans="1:56" s="162" customFormat="1" ht="170">
      <c r="A215" s="68">
        <v>105</v>
      </c>
      <c r="B215" s="91" t="s">
        <v>9967</v>
      </c>
      <c r="C215" s="91" t="s">
        <v>10190</v>
      </c>
      <c r="D215" s="83"/>
      <c r="E215" s="91" t="s">
        <v>10405</v>
      </c>
      <c r="F215" s="91" t="s">
        <v>10406</v>
      </c>
      <c r="G215" s="91" t="s">
        <v>10407</v>
      </c>
      <c r="H215" s="91">
        <v>2022</v>
      </c>
      <c r="I215" s="91" t="s">
        <v>10408</v>
      </c>
      <c r="J215" s="70">
        <v>92964.800000000003</v>
      </c>
      <c r="K215" s="91" t="s">
        <v>10282</v>
      </c>
      <c r="L215" s="173" t="s">
        <v>10401</v>
      </c>
      <c r="M215" s="173" t="s">
        <v>10402</v>
      </c>
      <c r="N215" s="91" t="s">
        <v>10409</v>
      </c>
      <c r="O215" s="91" t="s">
        <v>10410</v>
      </c>
      <c r="P215" s="91">
        <v>200021</v>
      </c>
      <c r="Q215" s="70"/>
      <c r="R215" s="70"/>
      <c r="S215" s="70"/>
      <c r="T215" s="70"/>
      <c r="U215" s="70"/>
      <c r="V215" s="157">
        <v>0</v>
      </c>
      <c r="W215" s="158">
        <v>4.95</v>
      </c>
      <c r="X215" s="91"/>
      <c r="Y215" s="91"/>
      <c r="Z215" s="91"/>
      <c r="AA215" s="91"/>
      <c r="AB215" s="91"/>
      <c r="AC215" s="161" t="s">
        <v>339</v>
      </c>
      <c r="AD215" s="70"/>
      <c r="AE215" s="71">
        <v>5</v>
      </c>
      <c r="AF215" s="91"/>
      <c r="AG215" s="91"/>
      <c r="AH215" s="91"/>
      <c r="AI215" s="91"/>
      <c r="AJ215" s="91"/>
      <c r="AK215" s="91"/>
      <c r="AL215" s="91"/>
      <c r="AM215" s="91"/>
      <c r="AN215" s="91"/>
      <c r="AO215" s="91"/>
      <c r="AP215" s="91"/>
      <c r="AQ215" s="91"/>
      <c r="AR215" s="91"/>
      <c r="AS215" s="91"/>
      <c r="AT215" s="91"/>
      <c r="AU215" s="91"/>
      <c r="AV215" s="91"/>
      <c r="AW215" s="91"/>
      <c r="AX215" s="91"/>
      <c r="AY215" s="91"/>
      <c r="AZ215" s="91"/>
      <c r="BA215" s="91"/>
      <c r="BB215" s="91"/>
      <c r="BC215" s="91"/>
      <c r="BD215" s="91"/>
    </row>
    <row r="216" spans="1:56" s="76" customFormat="1" ht="50">
      <c r="A216" s="68">
        <v>106</v>
      </c>
      <c r="B216" s="68" t="s">
        <v>1957</v>
      </c>
      <c r="C216" s="68"/>
      <c r="D216" s="88" t="s">
        <v>1958</v>
      </c>
      <c r="E216" s="88" t="s">
        <v>1959</v>
      </c>
      <c r="F216" s="88">
        <v>1120</v>
      </c>
      <c r="G216" s="88" t="s">
        <v>1960</v>
      </c>
      <c r="H216" s="88">
        <v>2002</v>
      </c>
      <c r="I216" s="88" t="s">
        <v>1961</v>
      </c>
      <c r="J216" s="104">
        <v>53056</v>
      </c>
      <c r="K216" s="88" t="s">
        <v>519</v>
      </c>
      <c r="L216" s="88" t="s">
        <v>1962</v>
      </c>
      <c r="M216" s="88" t="s">
        <v>1963</v>
      </c>
      <c r="N216" s="88" t="s">
        <v>1964</v>
      </c>
      <c r="O216" s="88" t="s">
        <v>1965</v>
      </c>
      <c r="P216" s="88">
        <v>39555</v>
      </c>
      <c r="Q216" s="68">
        <v>36.5</v>
      </c>
      <c r="R216" s="74">
        <v>5.1015384615384622</v>
      </c>
      <c r="S216" s="68">
        <v>17.88</v>
      </c>
      <c r="T216" s="68">
        <v>12.38</v>
      </c>
      <c r="U216" s="68">
        <v>36.5</v>
      </c>
      <c r="V216" s="68">
        <v>100</v>
      </c>
      <c r="W216" s="88">
        <v>100</v>
      </c>
      <c r="X216" s="75" t="s">
        <v>1966</v>
      </c>
      <c r="Y216" s="68">
        <v>4</v>
      </c>
      <c r="Z216" s="68">
        <v>5</v>
      </c>
      <c r="AA216" s="68">
        <v>3</v>
      </c>
      <c r="AB216" s="68">
        <v>44</v>
      </c>
      <c r="AC216" s="88" t="s">
        <v>1967</v>
      </c>
      <c r="AD216" s="68"/>
      <c r="AE216" s="88">
        <v>5</v>
      </c>
      <c r="AF216" s="68">
        <v>100</v>
      </c>
      <c r="AG216" s="68" t="s">
        <v>1968</v>
      </c>
      <c r="AH216" s="68" t="s">
        <v>1969</v>
      </c>
      <c r="AI216" s="68">
        <v>100</v>
      </c>
      <c r="AJ216" s="68"/>
      <c r="AK216" s="68"/>
      <c r="AL216" s="68"/>
      <c r="AM216" s="68"/>
      <c r="AN216" s="68"/>
      <c r="AO216" s="68"/>
      <c r="AP216" s="68"/>
      <c r="AQ216" s="68"/>
      <c r="AR216" s="68"/>
      <c r="AS216" s="68"/>
      <c r="AT216" s="68"/>
      <c r="AU216" s="68"/>
      <c r="AV216" s="68"/>
      <c r="AW216" s="68"/>
      <c r="AX216" s="68"/>
      <c r="AY216" s="68"/>
      <c r="AZ216" s="68"/>
      <c r="BA216" s="68"/>
      <c r="BB216" s="68"/>
      <c r="BC216" s="68"/>
      <c r="BD216" s="68"/>
    </row>
    <row r="217" spans="1:56" s="76" customFormat="1" ht="60">
      <c r="A217" s="68">
        <v>106</v>
      </c>
      <c r="B217" s="68" t="s">
        <v>1957</v>
      </c>
      <c r="C217" s="68"/>
      <c r="D217" s="88" t="s">
        <v>1958</v>
      </c>
      <c r="E217" s="88" t="s">
        <v>1970</v>
      </c>
      <c r="F217" s="88">
        <v>18274</v>
      </c>
      <c r="G217" s="88" t="s">
        <v>1971</v>
      </c>
      <c r="H217" s="88">
        <v>2009</v>
      </c>
      <c r="I217" s="88" t="s">
        <v>1972</v>
      </c>
      <c r="J217" s="104">
        <v>113192.3</v>
      </c>
      <c r="K217" s="88" t="s">
        <v>278</v>
      </c>
      <c r="L217" s="88" t="s">
        <v>1973</v>
      </c>
      <c r="M217" s="88" t="s">
        <v>1974</v>
      </c>
      <c r="N217" s="88" t="s">
        <v>1975</v>
      </c>
      <c r="O217" s="88" t="s">
        <v>1976</v>
      </c>
      <c r="P217" s="88" t="s">
        <v>1977</v>
      </c>
      <c r="Q217" s="68">
        <v>44.15</v>
      </c>
      <c r="R217" s="74">
        <v>10.883875000000002</v>
      </c>
      <c r="S217" s="68">
        <v>17.88</v>
      </c>
      <c r="T217" s="68">
        <v>12.38</v>
      </c>
      <c r="U217" s="68">
        <v>44.15</v>
      </c>
      <c r="V217" s="68">
        <v>100</v>
      </c>
      <c r="W217" s="88">
        <v>100</v>
      </c>
      <c r="X217" s="75" t="s">
        <v>1966</v>
      </c>
      <c r="Y217" s="68">
        <v>3</v>
      </c>
      <c r="Z217" s="68">
        <v>1</v>
      </c>
      <c r="AA217" s="68">
        <v>2</v>
      </c>
      <c r="AB217" s="68">
        <v>47</v>
      </c>
      <c r="AC217" s="88" t="s">
        <v>1978</v>
      </c>
      <c r="AD217" s="68"/>
      <c r="AE217" s="88">
        <v>5</v>
      </c>
      <c r="AF217" s="68">
        <v>100</v>
      </c>
      <c r="AG217" s="68"/>
      <c r="AH217" s="68" t="s">
        <v>932</v>
      </c>
      <c r="AI217" s="68"/>
      <c r="AJ217" s="68"/>
      <c r="AK217" s="68"/>
      <c r="AL217" s="68"/>
      <c r="AM217" s="68"/>
      <c r="AN217" s="68"/>
      <c r="AO217" s="68"/>
      <c r="AP217" s="68"/>
      <c r="AQ217" s="68"/>
      <c r="AR217" s="68"/>
      <c r="AS217" s="68"/>
      <c r="AT217" s="68"/>
      <c r="AU217" s="68"/>
      <c r="AV217" s="68"/>
      <c r="AW217" s="68"/>
      <c r="AX217" s="68"/>
      <c r="AY217" s="68"/>
      <c r="AZ217" s="68"/>
      <c r="BA217" s="68"/>
      <c r="BB217" s="68"/>
      <c r="BC217" s="68"/>
      <c r="BD217" s="68"/>
    </row>
    <row r="218" spans="1:56" s="76" customFormat="1" ht="50">
      <c r="A218" s="68">
        <v>106</v>
      </c>
      <c r="B218" s="68" t="s">
        <v>1957</v>
      </c>
      <c r="C218" s="68"/>
      <c r="D218" s="88" t="s">
        <v>1766</v>
      </c>
      <c r="E218" s="88" t="s">
        <v>1979</v>
      </c>
      <c r="F218" s="88">
        <v>7561</v>
      </c>
      <c r="G218" s="88" t="s">
        <v>1980</v>
      </c>
      <c r="H218" s="88">
        <v>2006</v>
      </c>
      <c r="I218" s="88" t="s">
        <v>1981</v>
      </c>
      <c r="J218" s="104">
        <v>127191.87</v>
      </c>
      <c r="K218" s="88" t="s">
        <v>257</v>
      </c>
      <c r="L218" s="88" t="s">
        <v>1982</v>
      </c>
      <c r="M218" s="88" t="s">
        <v>1983</v>
      </c>
      <c r="N218" s="88" t="s">
        <v>1984</v>
      </c>
      <c r="O218" s="88"/>
      <c r="P218" s="88">
        <v>43218</v>
      </c>
      <c r="Q218" s="68">
        <v>45.22</v>
      </c>
      <c r="R218" s="74">
        <v>12.2299875</v>
      </c>
      <c r="S218" s="68">
        <v>17.88</v>
      </c>
      <c r="T218" s="68">
        <v>12.38</v>
      </c>
      <c r="U218" s="68">
        <v>45.22</v>
      </c>
      <c r="V218" s="68">
        <v>100</v>
      </c>
      <c r="W218" s="88">
        <v>100</v>
      </c>
      <c r="X218" s="75" t="s">
        <v>1966</v>
      </c>
      <c r="Y218" s="68">
        <v>4</v>
      </c>
      <c r="Z218" s="68">
        <v>6</v>
      </c>
      <c r="AA218" s="68">
        <v>3</v>
      </c>
      <c r="AB218" s="68">
        <v>66</v>
      </c>
      <c r="AC218" s="88" t="s">
        <v>1985</v>
      </c>
      <c r="AD218" s="68">
        <v>0</v>
      </c>
      <c r="AE218" s="88">
        <v>5</v>
      </c>
      <c r="AF218" s="68">
        <v>100</v>
      </c>
      <c r="AG218" s="68" t="s">
        <v>1766</v>
      </c>
      <c r="AH218" s="68" t="s">
        <v>1979</v>
      </c>
      <c r="AI218" s="68">
        <v>25</v>
      </c>
      <c r="AJ218" s="68" t="s">
        <v>1986</v>
      </c>
      <c r="AK218" s="68" t="s">
        <v>1987</v>
      </c>
      <c r="AL218" s="68">
        <v>25</v>
      </c>
      <c r="AM218" s="68" t="s">
        <v>1695</v>
      </c>
      <c r="AN218" s="68" t="s">
        <v>1988</v>
      </c>
      <c r="AO218" s="68">
        <v>25</v>
      </c>
      <c r="AP218" s="68" t="s">
        <v>1989</v>
      </c>
      <c r="AQ218" s="68" t="s">
        <v>1990</v>
      </c>
      <c r="AR218" s="68">
        <v>25</v>
      </c>
      <c r="AS218" s="68"/>
      <c r="AT218" s="68"/>
      <c r="AU218" s="68"/>
      <c r="AV218" s="68"/>
      <c r="AW218" s="68"/>
      <c r="AX218" s="68"/>
      <c r="AY218" s="68"/>
      <c r="AZ218" s="68"/>
      <c r="BA218" s="68"/>
      <c r="BB218" s="68"/>
      <c r="BC218" s="68"/>
      <c r="BD218" s="68"/>
    </row>
    <row r="219" spans="1:56" s="76" customFormat="1" ht="50">
      <c r="A219" s="68">
        <v>106</v>
      </c>
      <c r="B219" s="68" t="s">
        <v>1957</v>
      </c>
      <c r="C219" s="68"/>
      <c r="D219" s="88" t="s">
        <v>1991</v>
      </c>
      <c r="E219" s="88" t="s">
        <v>1992</v>
      </c>
      <c r="F219" s="88">
        <v>9081</v>
      </c>
      <c r="G219" s="88" t="s">
        <v>1993</v>
      </c>
      <c r="H219" s="88">
        <v>2010</v>
      </c>
      <c r="I219" s="88" t="s">
        <v>1994</v>
      </c>
      <c r="J219" s="104">
        <v>109209.9</v>
      </c>
      <c r="K219" s="88" t="s">
        <v>278</v>
      </c>
      <c r="L219" s="88" t="s">
        <v>1995</v>
      </c>
      <c r="M219" s="88" t="s">
        <v>1996</v>
      </c>
      <c r="N219" s="88" t="s">
        <v>1997</v>
      </c>
      <c r="O219" s="88" t="s">
        <v>1998</v>
      </c>
      <c r="P219" s="88" t="s">
        <v>1999</v>
      </c>
      <c r="Q219" s="68">
        <v>43.64</v>
      </c>
      <c r="R219" s="74">
        <v>10.500951923076922</v>
      </c>
      <c r="S219" s="68">
        <v>17.88</v>
      </c>
      <c r="T219" s="68">
        <v>12.38</v>
      </c>
      <c r="U219" s="68">
        <v>43.64</v>
      </c>
      <c r="V219" s="68">
        <v>100</v>
      </c>
      <c r="W219" s="88">
        <v>100</v>
      </c>
      <c r="X219" s="75" t="s">
        <v>1966</v>
      </c>
      <c r="Y219" s="68">
        <v>1</v>
      </c>
      <c r="Z219" s="68">
        <v>5</v>
      </c>
      <c r="AA219" s="68">
        <v>1</v>
      </c>
      <c r="AB219" s="68">
        <v>46</v>
      </c>
      <c r="AC219" s="88" t="s">
        <v>2000</v>
      </c>
      <c r="AD219" s="68"/>
      <c r="AE219" s="88">
        <v>5</v>
      </c>
      <c r="AF219" s="68">
        <v>0</v>
      </c>
      <c r="AG219" s="68"/>
      <c r="AH219" s="68" t="s">
        <v>932</v>
      </c>
      <c r="AI219" s="68"/>
      <c r="AJ219" s="68"/>
      <c r="AK219" s="68"/>
      <c r="AL219" s="68"/>
      <c r="AM219" s="68"/>
      <c r="AN219" s="68"/>
      <c r="AO219" s="68"/>
      <c r="AP219" s="68"/>
      <c r="AQ219" s="68"/>
      <c r="AR219" s="68"/>
      <c r="AS219" s="68"/>
      <c r="AT219" s="68"/>
      <c r="AU219" s="68"/>
      <c r="AV219" s="68"/>
      <c r="AW219" s="68"/>
      <c r="AX219" s="68"/>
      <c r="AY219" s="68"/>
      <c r="AZ219" s="68"/>
      <c r="BA219" s="68"/>
      <c r="BB219" s="68"/>
      <c r="BC219" s="68"/>
      <c r="BD219" s="68"/>
    </row>
    <row r="220" spans="1:56" s="76" customFormat="1" ht="50">
      <c r="A220" s="68">
        <v>106</v>
      </c>
      <c r="B220" s="68" t="s">
        <v>1957</v>
      </c>
      <c r="C220" s="68"/>
      <c r="D220" s="88" t="s">
        <v>2001</v>
      </c>
      <c r="E220" s="88" t="s">
        <v>2002</v>
      </c>
      <c r="F220" s="88">
        <v>1489</v>
      </c>
      <c r="G220" s="88" t="s">
        <v>2003</v>
      </c>
      <c r="H220" s="88">
        <v>2005</v>
      </c>
      <c r="I220" s="88" t="s">
        <v>2004</v>
      </c>
      <c r="J220" s="104">
        <v>89284.57</v>
      </c>
      <c r="K220" s="88" t="s">
        <v>257</v>
      </c>
      <c r="L220" s="88" t="s">
        <v>2005</v>
      </c>
      <c r="M220" s="88" t="s">
        <v>2006</v>
      </c>
      <c r="N220" s="88" t="s">
        <v>2007</v>
      </c>
      <c r="O220" s="88" t="s">
        <v>2008</v>
      </c>
      <c r="P220" s="88">
        <v>36659</v>
      </c>
      <c r="Q220" s="68">
        <v>40.76</v>
      </c>
      <c r="R220" s="74">
        <v>8.5850548076923072</v>
      </c>
      <c r="S220" s="68">
        <v>17.88</v>
      </c>
      <c r="T220" s="68">
        <v>12.38</v>
      </c>
      <c r="U220" s="68">
        <v>40.76</v>
      </c>
      <c r="V220" s="68">
        <v>100</v>
      </c>
      <c r="W220" s="88">
        <v>100</v>
      </c>
      <c r="X220" s="75" t="s">
        <v>1966</v>
      </c>
      <c r="Y220" s="68">
        <v>6</v>
      </c>
      <c r="Z220" s="68">
        <v>4</v>
      </c>
      <c r="AA220" s="68">
        <v>7</v>
      </c>
      <c r="AB220" s="68">
        <v>42</v>
      </c>
      <c r="AC220" s="88" t="s">
        <v>2009</v>
      </c>
      <c r="AD220" s="68"/>
      <c r="AE220" s="88">
        <v>5</v>
      </c>
      <c r="AF220" s="68">
        <v>100</v>
      </c>
      <c r="AG220" s="68" t="s">
        <v>2001</v>
      </c>
      <c r="AH220" s="68" t="s">
        <v>2010</v>
      </c>
      <c r="AI220" s="68">
        <v>33</v>
      </c>
      <c r="AJ220" s="68" t="s">
        <v>2011</v>
      </c>
      <c r="AK220" s="68" t="s">
        <v>2012</v>
      </c>
      <c r="AL220" s="68">
        <v>33</v>
      </c>
      <c r="AM220" s="68" t="s">
        <v>2013</v>
      </c>
      <c r="AN220" s="68" t="s">
        <v>2014</v>
      </c>
      <c r="AO220" s="68">
        <v>33</v>
      </c>
      <c r="AP220" s="68"/>
      <c r="AQ220" s="68"/>
      <c r="AR220" s="68"/>
      <c r="AS220" s="68"/>
      <c r="AT220" s="68"/>
      <c r="AU220" s="68"/>
      <c r="AV220" s="68"/>
      <c r="AW220" s="68"/>
      <c r="AX220" s="68"/>
      <c r="AY220" s="68"/>
      <c r="AZ220" s="68"/>
      <c r="BA220" s="68"/>
      <c r="BB220" s="68"/>
      <c r="BC220" s="68"/>
      <c r="BD220" s="68"/>
    </row>
    <row r="221" spans="1:56" s="76" customFormat="1" ht="50">
      <c r="A221" s="68">
        <v>106</v>
      </c>
      <c r="B221" s="68" t="s">
        <v>1957</v>
      </c>
      <c r="C221" s="68"/>
      <c r="D221" s="88" t="s">
        <v>2001</v>
      </c>
      <c r="E221" s="88" t="s">
        <v>2015</v>
      </c>
      <c r="F221" s="88">
        <v>12314</v>
      </c>
      <c r="G221" s="88" t="s">
        <v>2016</v>
      </c>
      <c r="H221" s="88">
        <v>2001</v>
      </c>
      <c r="I221" s="88" t="s">
        <v>2017</v>
      </c>
      <c r="J221" s="104">
        <v>65391.41</v>
      </c>
      <c r="K221" s="88" t="s">
        <v>1617</v>
      </c>
      <c r="L221" s="88" t="s">
        <v>2005</v>
      </c>
      <c r="M221" s="88" t="s">
        <v>2006</v>
      </c>
      <c r="N221" s="88" t="s">
        <v>2018</v>
      </c>
      <c r="O221" s="88" t="s">
        <v>2019</v>
      </c>
      <c r="P221" s="88">
        <v>38155</v>
      </c>
      <c r="Q221" s="68">
        <v>37.950000000000003</v>
      </c>
      <c r="R221" s="74">
        <v>6.2876355769230772</v>
      </c>
      <c r="S221" s="68">
        <v>17.88</v>
      </c>
      <c r="T221" s="68">
        <v>12.38</v>
      </c>
      <c r="U221" s="68">
        <v>37.950000000000003</v>
      </c>
      <c r="V221" s="68">
        <v>100</v>
      </c>
      <c r="W221" s="88">
        <v>100</v>
      </c>
      <c r="X221" s="75" t="s">
        <v>1966</v>
      </c>
      <c r="Y221" s="68">
        <v>3</v>
      </c>
      <c r="Z221" s="68">
        <v>1</v>
      </c>
      <c r="AA221" s="68">
        <v>6</v>
      </c>
      <c r="AB221" s="68">
        <v>41</v>
      </c>
      <c r="AC221" s="88" t="s">
        <v>2020</v>
      </c>
      <c r="AD221" s="68"/>
      <c r="AE221" s="88">
        <v>5</v>
      </c>
      <c r="AF221" s="68">
        <v>100</v>
      </c>
      <c r="AG221" s="68" t="s">
        <v>2001</v>
      </c>
      <c r="AH221" s="68" t="s">
        <v>2010</v>
      </c>
      <c r="AI221" s="68">
        <v>33</v>
      </c>
      <c r="AJ221" s="68" t="s">
        <v>2011</v>
      </c>
      <c r="AK221" s="68" t="s">
        <v>2012</v>
      </c>
      <c r="AL221" s="68">
        <v>33</v>
      </c>
      <c r="AM221" s="68" t="s">
        <v>2013</v>
      </c>
      <c r="AN221" s="68" t="s">
        <v>2014</v>
      </c>
      <c r="AO221" s="68">
        <v>33</v>
      </c>
      <c r="AP221" s="68"/>
      <c r="AQ221" s="68"/>
      <c r="AR221" s="68"/>
      <c r="AS221" s="68"/>
      <c r="AT221" s="68"/>
      <c r="AU221" s="68"/>
      <c r="AV221" s="68"/>
      <c r="AW221" s="68"/>
      <c r="AX221" s="68"/>
      <c r="AY221" s="68"/>
      <c r="AZ221" s="68"/>
      <c r="BA221" s="68"/>
      <c r="BB221" s="68"/>
      <c r="BC221" s="68"/>
      <c r="BD221" s="68"/>
    </row>
    <row r="222" spans="1:56" s="76" customFormat="1" ht="150">
      <c r="A222" s="68">
        <v>106</v>
      </c>
      <c r="B222" s="68" t="s">
        <v>1957</v>
      </c>
      <c r="C222" s="68"/>
      <c r="D222" s="88" t="s">
        <v>314</v>
      </c>
      <c r="E222" s="88" t="s">
        <v>2021</v>
      </c>
      <c r="F222" s="88">
        <v>4587</v>
      </c>
      <c r="G222" s="88" t="s">
        <v>2022</v>
      </c>
      <c r="H222" s="88">
        <v>2008</v>
      </c>
      <c r="I222" s="88" t="s">
        <v>2023</v>
      </c>
      <c r="J222" s="104">
        <v>61000</v>
      </c>
      <c r="K222" s="88" t="s">
        <v>240</v>
      </c>
      <c r="L222" s="88" t="s">
        <v>2024</v>
      </c>
      <c r="M222" s="88" t="s">
        <v>2025</v>
      </c>
      <c r="N222" s="88" t="s">
        <v>2026</v>
      </c>
      <c r="O222" s="88" t="s">
        <v>2027</v>
      </c>
      <c r="P222" s="88">
        <v>44888</v>
      </c>
      <c r="Q222" s="68">
        <v>37.44</v>
      </c>
      <c r="R222" s="74">
        <v>5.865384615384615</v>
      </c>
      <c r="S222" s="68">
        <v>17.88</v>
      </c>
      <c r="T222" s="68">
        <v>12.38</v>
      </c>
      <c r="U222" s="68">
        <v>37.44</v>
      </c>
      <c r="V222" s="68">
        <v>100</v>
      </c>
      <c r="W222" s="88">
        <v>100</v>
      </c>
      <c r="X222" s="75" t="s">
        <v>1966</v>
      </c>
      <c r="Y222" s="68">
        <v>3</v>
      </c>
      <c r="Z222" s="68">
        <v>12</v>
      </c>
      <c r="AA222" s="68">
        <v>3</v>
      </c>
      <c r="AB222" s="68">
        <v>44</v>
      </c>
      <c r="AC222" s="88" t="s">
        <v>2028</v>
      </c>
      <c r="AD222" s="68"/>
      <c r="AE222" s="88">
        <v>5</v>
      </c>
      <c r="AF222" s="68">
        <v>100</v>
      </c>
      <c r="AG222" s="68" t="s">
        <v>314</v>
      </c>
      <c r="AH222" s="68" t="s">
        <v>2029</v>
      </c>
      <c r="AI222" s="68">
        <v>33</v>
      </c>
      <c r="AJ222" s="68" t="s">
        <v>2030</v>
      </c>
      <c r="AK222" s="68" t="s">
        <v>2021</v>
      </c>
      <c r="AL222" s="68">
        <v>33</v>
      </c>
      <c r="AM222" s="68" t="s">
        <v>2031</v>
      </c>
      <c r="AN222" s="68" t="s">
        <v>2032</v>
      </c>
      <c r="AO222" s="68">
        <v>33</v>
      </c>
      <c r="AP222" s="68"/>
      <c r="AQ222" s="68"/>
      <c r="AR222" s="68"/>
      <c r="AS222" s="68"/>
      <c r="AT222" s="68"/>
      <c r="AU222" s="68"/>
      <c r="AV222" s="68"/>
      <c r="AW222" s="68"/>
      <c r="AX222" s="68"/>
      <c r="AY222" s="68"/>
      <c r="AZ222" s="68"/>
      <c r="BA222" s="68"/>
      <c r="BB222" s="68"/>
      <c r="BC222" s="68"/>
      <c r="BD222" s="68"/>
    </row>
    <row r="223" spans="1:56" s="76" customFormat="1" ht="90">
      <c r="A223" s="68">
        <v>106</v>
      </c>
      <c r="B223" s="68" t="s">
        <v>1957</v>
      </c>
      <c r="C223" s="68"/>
      <c r="D223" s="88" t="s">
        <v>2033</v>
      </c>
      <c r="E223" s="88" t="s">
        <v>2034</v>
      </c>
      <c r="F223" s="88">
        <v>2830</v>
      </c>
      <c r="G223" s="88" t="s">
        <v>2035</v>
      </c>
      <c r="H223" s="88">
        <v>2007</v>
      </c>
      <c r="I223" s="88" t="s">
        <v>2036</v>
      </c>
      <c r="J223" s="104">
        <v>78196.350000000006</v>
      </c>
      <c r="K223" s="88" t="s">
        <v>240</v>
      </c>
      <c r="L223" s="88" t="s">
        <v>2037</v>
      </c>
      <c r="M223" s="88" t="s">
        <v>2038</v>
      </c>
      <c r="N223" s="88" t="s">
        <v>2039</v>
      </c>
      <c r="O223" s="88" t="s">
        <v>2040</v>
      </c>
      <c r="P223" s="88" t="s">
        <v>2041</v>
      </c>
      <c r="Q223" s="68">
        <v>47.67</v>
      </c>
      <c r="R223" s="74">
        <v>7.5188798076923087</v>
      </c>
      <c r="S223" s="68">
        <v>17.88</v>
      </c>
      <c r="T223" s="68">
        <v>12.38</v>
      </c>
      <c r="U223" s="68">
        <v>47.67</v>
      </c>
      <c r="V223" s="68">
        <v>100</v>
      </c>
      <c r="W223" s="88">
        <v>100</v>
      </c>
      <c r="X223" s="75" t="s">
        <v>1966</v>
      </c>
      <c r="Y223" s="68">
        <v>6</v>
      </c>
      <c r="Z223" s="68">
        <v>4</v>
      </c>
      <c r="AA223" s="68"/>
      <c r="AB223" s="68">
        <v>46</v>
      </c>
      <c r="AC223" s="88" t="s">
        <v>2042</v>
      </c>
      <c r="AD223" s="68"/>
      <c r="AE223" s="88">
        <v>5</v>
      </c>
      <c r="AF223" s="68">
        <v>100</v>
      </c>
      <c r="AG223" s="68" t="s">
        <v>2043</v>
      </c>
      <c r="AH223" s="68" t="s">
        <v>2044</v>
      </c>
      <c r="AI223" s="68">
        <v>33</v>
      </c>
      <c r="AJ223" s="68" t="s">
        <v>2045</v>
      </c>
      <c r="AK223" s="68" t="s">
        <v>932</v>
      </c>
      <c r="AL223" s="68">
        <v>33</v>
      </c>
      <c r="AM223" s="68" t="s">
        <v>2046</v>
      </c>
      <c r="AN223" s="68" t="s">
        <v>932</v>
      </c>
      <c r="AO223" s="68">
        <v>33</v>
      </c>
      <c r="AP223" s="68"/>
      <c r="AQ223" s="68"/>
      <c r="AR223" s="68"/>
      <c r="AS223" s="68"/>
      <c r="AT223" s="68"/>
      <c r="AU223" s="68"/>
      <c r="AV223" s="68"/>
      <c r="AW223" s="68"/>
      <c r="AX223" s="68"/>
      <c r="AY223" s="68"/>
      <c r="AZ223" s="68"/>
      <c r="BA223" s="68"/>
      <c r="BB223" s="68"/>
      <c r="BC223" s="68"/>
      <c r="BD223" s="68"/>
    </row>
    <row r="224" spans="1:56" s="76" customFormat="1" ht="50">
      <c r="A224" s="68">
        <v>106</v>
      </c>
      <c r="B224" s="68" t="s">
        <v>1957</v>
      </c>
      <c r="C224" s="68"/>
      <c r="D224" s="88" t="s">
        <v>2047</v>
      </c>
      <c r="E224" s="88" t="s">
        <v>2048</v>
      </c>
      <c r="F224" s="88">
        <v>4540</v>
      </c>
      <c r="G224" s="88" t="s">
        <v>2049</v>
      </c>
      <c r="H224" s="88">
        <v>2002</v>
      </c>
      <c r="I224" s="88" t="s">
        <v>2050</v>
      </c>
      <c r="J224" s="104">
        <v>141575.19</v>
      </c>
      <c r="K224" s="88" t="s">
        <v>519</v>
      </c>
      <c r="L224" s="88" t="s">
        <v>2051</v>
      </c>
      <c r="M224" s="88" t="s">
        <v>2052</v>
      </c>
      <c r="N224" s="88" t="s">
        <v>2053</v>
      </c>
      <c r="O224" s="88" t="s">
        <v>2054</v>
      </c>
      <c r="P224" s="88">
        <v>39116</v>
      </c>
      <c r="Q224" s="68">
        <v>46.92</v>
      </c>
      <c r="R224" s="74">
        <v>13.612999038461538</v>
      </c>
      <c r="S224" s="68">
        <v>17.88</v>
      </c>
      <c r="T224" s="68">
        <v>12.38</v>
      </c>
      <c r="U224" s="68">
        <v>46.92</v>
      </c>
      <c r="V224" s="68">
        <v>100</v>
      </c>
      <c r="W224" s="88">
        <v>100</v>
      </c>
      <c r="X224" s="75" t="s">
        <v>1966</v>
      </c>
      <c r="Y224" s="68">
        <v>3</v>
      </c>
      <c r="Z224" s="68">
        <v>1</v>
      </c>
      <c r="AA224" s="68">
        <v>4</v>
      </c>
      <c r="AB224" s="68">
        <v>30</v>
      </c>
      <c r="AC224" s="88" t="s">
        <v>2055</v>
      </c>
      <c r="AD224" s="68"/>
      <c r="AE224" s="88">
        <v>5</v>
      </c>
      <c r="AF224" s="68">
        <v>100</v>
      </c>
      <c r="AG224" s="68" t="s">
        <v>2047</v>
      </c>
      <c r="AH224" s="68" t="s">
        <v>2056</v>
      </c>
      <c r="AI224" s="68">
        <v>50</v>
      </c>
      <c r="AJ224" s="68" t="s">
        <v>2057</v>
      </c>
      <c r="AK224" s="68" t="s">
        <v>2058</v>
      </c>
      <c r="AL224" s="68">
        <v>50</v>
      </c>
      <c r="AM224" s="68"/>
      <c r="AN224" s="68"/>
      <c r="AO224" s="68"/>
      <c r="AP224" s="68"/>
      <c r="AQ224" s="68"/>
      <c r="AR224" s="68"/>
      <c r="AS224" s="68"/>
      <c r="AT224" s="68"/>
      <c r="AU224" s="68"/>
      <c r="AV224" s="68"/>
      <c r="AW224" s="68"/>
      <c r="AX224" s="68"/>
      <c r="AY224" s="68"/>
      <c r="AZ224" s="68"/>
      <c r="BA224" s="68"/>
      <c r="BB224" s="68"/>
      <c r="BC224" s="68"/>
      <c r="BD224" s="68"/>
    </row>
    <row r="225" spans="1:56" s="76" customFormat="1" ht="50">
      <c r="A225" s="68">
        <v>106</v>
      </c>
      <c r="B225" s="68" t="s">
        <v>1957</v>
      </c>
      <c r="C225" s="68"/>
      <c r="D225" s="88" t="s">
        <v>2057</v>
      </c>
      <c r="E225" s="88" t="s">
        <v>2058</v>
      </c>
      <c r="F225" s="88">
        <v>3470</v>
      </c>
      <c r="G225" s="88" t="s">
        <v>2059</v>
      </c>
      <c r="H225" s="88">
        <v>2004</v>
      </c>
      <c r="I225" s="88" t="s">
        <v>2060</v>
      </c>
      <c r="J225" s="104">
        <v>121964.78</v>
      </c>
      <c r="K225" s="88" t="s">
        <v>257</v>
      </c>
      <c r="L225" s="88" t="s">
        <v>2051</v>
      </c>
      <c r="M225" s="88" t="s">
        <v>2052</v>
      </c>
      <c r="N225" s="88" t="s">
        <v>2061</v>
      </c>
      <c r="O225" s="88" t="s">
        <v>2062</v>
      </c>
      <c r="P225" s="88">
        <v>41008</v>
      </c>
      <c r="Q225" s="68">
        <v>44.61</v>
      </c>
      <c r="R225" s="74">
        <v>11.727382692307692</v>
      </c>
      <c r="S225" s="68">
        <v>17.88</v>
      </c>
      <c r="T225" s="68">
        <v>12.38</v>
      </c>
      <c r="U225" s="68">
        <v>44.61</v>
      </c>
      <c r="V225" s="68">
        <v>100</v>
      </c>
      <c r="W225" s="88">
        <v>100</v>
      </c>
      <c r="X225" s="75" t="s">
        <v>1966</v>
      </c>
      <c r="Y225" s="68">
        <v>3</v>
      </c>
      <c r="Z225" s="68">
        <v>1</v>
      </c>
      <c r="AA225" s="68">
        <v>4</v>
      </c>
      <c r="AB225" s="68">
        <v>30</v>
      </c>
      <c r="AC225" s="88" t="s">
        <v>2063</v>
      </c>
      <c r="AD225" s="68"/>
      <c r="AE225" s="88">
        <v>5</v>
      </c>
      <c r="AF225" s="68">
        <v>100</v>
      </c>
      <c r="AG225" s="68" t="s">
        <v>2057</v>
      </c>
      <c r="AH225" s="68" t="s">
        <v>2058</v>
      </c>
      <c r="AI225" s="68">
        <v>50</v>
      </c>
      <c r="AJ225" s="68" t="s">
        <v>2047</v>
      </c>
      <c r="AK225" s="68" t="s">
        <v>2056</v>
      </c>
      <c r="AL225" s="68">
        <v>50</v>
      </c>
      <c r="AM225" s="68"/>
      <c r="AN225" s="68"/>
      <c r="AO225" s="68"/>
      <c r="AP225" s="68"/>
      <c r="AQ225" s="68"/>
      <c r="AR225" s="68"/>
      <c r="AS225" s="68"/>
      <c r="AT225" s="68"/>
      <c r="AU225" s="68"/>
      <c r="AV225" s="68"/>
      <c r="AW225" s="68"/>
      <c r="AX225" s="68"/>
      <c r="AY225" s="68"/>
      <c r="AZ225" s="68"/>
      <c r="BA225" s="68"/>
      <c r="BB225" s="68"/>
      <c r="BC225" s="68"/>
      <c r="BD225" s="68"/>
    </row>
    <row r="226" spans="1:56" s="76" customFormat="1" ht="60">
      <c r="A226" s="68">
        <v>106</v>
      </c>
      <c r="B226" s="68" t="s">
        <v>1957</v>
      </c>
      <c r="C226" s="68"/>
      <c r="D226" s="88" t="s">
        <v>2064</v>
      </c>
      <c r="E226" s="88" t="s">
        <v>2065</v>
      </c>
      <c r="F226" s="88">
        <v>2757</v>
      </c>
      <c r="G226" s="88" t="s">
        <v>2066</v>
      </c>
      <c r="H226" s="88">
        <v>2004</v>
      </c>
      <c r="I226" s="88" t="s">
        <v>2067</v>
      </c>
      <c r="J226" s="104">
        <v>70905.759999999995</v>
      </c>
      <c r="K226" s="88" t="s">
        <v>257</v>
      </c>
      <c r="L226" s="88" t="s">
        <v>2068</v>
      </c>
      <c r="M226" s="88" t="s">
        <v>2069</v>
      </c>
      <c r="N226" s="88" t="s">
        <v>2070</v>
      </c>
      <c r="O226" s="88" t="s">
        <v>2071</v>
      </c>
      <c r="P226" s="88">
        <v>41282</v>
      </c>
      <c r="Q226" s="68">
        <v>38.6</v>
      </c>
      <c r="R226" s="74">
        <v>6.8178615384615382</v>
      </c>
      <c r="S226" s="68">
        <v>17.88</v>
      </c>
      <c r="T226" s="68">
        <v>12.38</v>
      </c>
      <c r="U226" s="68">
        <v>38.6</v>
      </c>
      <c r="V226" s="68">
        <v>100</v>
      </c>
      <c r="W226" s="88">
        <v>100</v>
      </c>
      <c r="X226" s="75" t="s">
        <v>1966</v>
      </c>
      <c r="Y226" s="68">
        <v>3</v>
      </c>
      <c r="Z226" s="68">
        <v>1</v>
      </c>
      <c r="AA226" s="68">
        <v>2</v>
      </c>
      <c r="AB226" s="68">
        <v>4</v>
      </c>
      <c r="AC226" s="88" t="s">
        <v>2072</v>
      </c>
      <c r="AD226" s="68"/>
      <c r="AE226" s="88">
        <v>5</v>
      </c>
      <c r="AF226" s="68">
        <v>100</v>
      </c>
      <c r="AG226" s="68" t="s">
        <v>2073</v>
      </c>
      <c r="AH226" s="68" t="s">
        <v>2074</v>
      </c>
      <c r="AI226" s="68">
        <v>25</v>
      </c>
      <c r="AJ226" s="68" t="s">
        <v>2075</v>
      </c>
      <c r="AK226" s="68" t="s">
        <v>2074</v>
      </c>
      <c r="AL226" s="68">
        <v>25</v>
      </c>
      <c r="AM226" s="68" t="s">
        <v>2076</v>
      </c>
      <c r="AN226" s="68" t="s">
        <v>2077</v>
      </c>
      <c r="AO226" s="68">
        <v>25</v>
      </c>
      <c r="AP226" s="68" t="s">
        <v>2078</v>
      </c>
      <c r="AQ226" s="68" t="s">
        <v>2077</v>
      </c>
      <c r="AR226" s="68">
        <v>25</v>
      </c>
      <c r="AS226" s="68"/>
      <c r="AT226" s="68"/>
      <c r="AU226" s="68"/>
      <c r="AV226" s="68"/>
      <c r="AW226" s="68"/>
      <c r="AX226" s="68"/>
      <c r="AY226" s="68"/>
      <c r="AZ226" s="68"/>
      <c r="BA226" s="68"/>
      <c r="BB226" s="68"/>
      <c r="BC226" s="68"/>
      <c r="BD226" s="68"/>
    </row>
    <row r="227" spans="1:56" s="76" customFormat="1" ht="50">
      <c r="A227" s="68">
        <v>106</v>
      </c>
      <c r="B227" s="68" t="s">
        <v>1957</v>
      </c>
      <c r="C227" s="68"/>
      <c r="D227" s="88" t="s">
        <v>2079</v>
      </c>
      <c r="E227" s="88" t="s">
        <v>2080</v>
      </c>
      <c r="F227" s="88">
        <v>5027</v>
      </c>
      <c r="G227" s="88" t="s">
        <v>2081</v>
      </c>
      <c r="H227" s="88">
        <v>2005</v>
      </c>
      <c r="I227" s="88" t="s">
        <v>2082</v>
      </c>
      <c r="J227" s="104">
        <v>251649.53</v>
      </c>
      <c r="K227" s="88" t="s">
        <v>257</v>
      </c>
      <c r="L227" s="88" t="s">
        <v>2083</v>
      </c>
      <c r="M227" s="88" t="s">
        <v>2084</v>
      </c>
      <c r="N227" s="88" t="s">
        <v>2085</v>
      </c>
      <c r="O227" s="88" t="s">
        <v>2086</v>
      </c>
      <c r="P227" s="88">
        <v>43605</v>
      </c>
      <c r="Q227" s="68">
        <v>59.87</v>
      </c>
      <c r="R227" s="74">
        <v>24.197070192307695</v>
      </c>
      <c r="S227" s="68">
        <v>17.88</v>
      </c>
      <c r="T227" s="68">
        <v>12.38</v>
      </c>
      <c r="U227" s="68">
        <v>59.87</v>
      </c>
      <c r="V227" s="68">
        <v>100</v>
      </c>
      <c r="W227" s="88">
        <v>100</v>
      </c>
      <c r="X227" s="75" t="s">
        <v>1966</v>
      </c>
      <c r="Y227" s="68">
        <v>3</v>
      </c>
      <c r="Z227" s="68">
        <v>2</v>
      </c>
      <c r="AA227" s="68">
        <v>3</v>
      </c>
      <c r="AB227" s="68">
        <v>32</v>
      </c>
      <c r="AC227" s="88" t="s">
        <v>2087</v>
      </c>
      <c r="AD227" s="68"/>
      <c r="AE227" s="88">
        <v>5</v>
      </c>
      <c r="AF227" s="68">
        <v>100</v>
      </c>
      <c r="AG227" s="68" t="s">
        <v>2088</v>
      </c>
      <c r="AH227" s="68" t="s">
        <v>932</v>
      </c>
      <c r="AI227" s="68">
        <v>25</v>
      </c>
      <c r="AJ227" s="68" t="s">
        <v>2089</v>
      </c>
      <c r="AK227" s="68" t="s">
        <v>932</v>
      </c>
      <c r="AL227" s="68">
        <v>25</v>
      </c>
      <c r="AM227" s="68" t="s">
        <v>2090</v>
      </c>
      <c r="AN227" s="68"/>
      <c r="AO227" s="68">
        <v>25</v>
      </c>
      <c r="AP227" s="68" t="s">
        <v>2091</v>
      </c>
      <c r="AQ227" s="68" t="s">
        <v>932</v>
      </c>
      <c r="AR227" s="68">
        <v>25</v>
      </c>
      <c r="AS227" s="68"/>
      <c r="AT227" s="68"/>
      <c r="AU227" s="68"/>
      <c r="AV227" s="68"/>
      <c r="AW227" s="68"/>
      <c r="AX227" s="68"/>
      <c r="AY227" s="68"/>
      <c r="AZ227" s="68"/>
      <c r="BA227" s="68"/>
      <c r="BB227" s="68"/>
      <c r="BC227" s="68"/>
      <c r="BD227" s="68"/>
    </row>
    <row r="228" spans="1:56" s="76" customFormat="1" ht="50">
      <c r="A228" s="68">
        <v>106</v>
      </c>
      <c r="B228" s="68" t="s">
        <v>1957</v>
      </c>
      <c r="C228" s="68"/>
      <c r="D228" s="88" t="s">
        <v>2079</v>
      </c>
      <c r="E228" s="88" t="s">
        <v>2080</v>
      </c>
      <c r="F228" s="88">
        <v>5027</v>
      </c>
      <c r="G228" s="88" t="s">
        <v>2092</v>
      </c>
      <c r="H228" s="88">
        <v>2004</v>
      </c>
      <c r="I228" s="88" t="s">
        <v>2093</v>
      </c>
      <c r="J228" s="104">
        <v>243141.67</v>
      </c>
      <c r="K228" s="88" t="s">
        <v>519</v>
      </c>
      <c r="L228" s="88" t="s">
        <v>2083</v>
      </c>
      <c r="M228" s="88" t="s">
        <v>2094</v>
      </c>
      <c r="N228" s="88" t="s">
        <v>2095</v>
      </c>
      <c r="O228" s="88" t="s">
        <v>2096</v>
      </c>
      <c r="P228" s="88">
        <v>39850</v>
      </c>
      <c r="Q228" s="68">
        <v>58.86</v>
      </c>
      <c r="R228" s="74">
        <v>23.37900673076923</v>
      </c>
      <c r="S228" s="68">
        <v>17.88</v>
      </c>
      <c r="T228" s="68">
        <v>12.38</v>
      </c>
      <c r="U228" s="68">
        <v>58.86</v>
      </c>
      <c r="V228" s="68">
        <v>100</v>
      </c>
      <c r="W228" s="88">
        <v>100</v>
      </c>
      <c r="X228" s="75" t="s">
        <v>1966</v>
      </c>
      <c r="Y228" s="68">
        <v>3</v>
      </c>
      <c r="Z228" s="68">
        <v>2</v>
      </c>
      <c r="AA228" s="68">
        <v>3</v>
      </c>
      <c r="AB228" s="68">
        <v>32</v>
      </c>
      <c r="AC228" s="88" t="s">
        <v>2097</v>
      </c>
      <c r="AD228" s="68"/>
      <c r="AE228" s="88">
        <v>5</v>
      </c>
      <c r="AF228" s="68">
        <v>100</v>
      </c>
      <c r="AG228" s="68" t="s">
        <v>2079</v>
      </c>
      <c r="AH228" s="68" t="s">
        <v>2080</v>
      </c>
      <c r="AI228" s="68">
        <v>25</v>
      </c>
      <c r="AJ228" s="68" t="s">
        <v>2098</v>
      </c>
      <c r="AK228" s="68" t="s">
        <v>2099</v>
      </c>
      <c r="AL228" s="68">
        <v>25</v>
      </c>
      <c r="AM228" s="68" t="s">
        <v>2100</v>
      </c>
      <c r="AN228" s="68" t="s">
        <v>2101</v>
      </c>
      <c r="AO228" s="68">
        <v>25</v>
      </c>
      <c r="AP228" s="68" t="s">
        <v>2102</v>
      </c>
      <c r="AQ228" s="68" t="s">
        <v>2103</v>
      </c>
      <c r="AR228" s="68">
        <v>25</v>
      </c>
      <c r="AS228" s="68"/>
      <c r="AT228" s="68"/>
      <c r="AU228" s="68"/>
      <c r="AV228" s="68"/>
      <c r="AW228" s="68"/>
      <c r="AX228" s="68"/>
      <c r="AY228" s="68"/>
      <c r="AZ228" s="68"/>
      <c r="BA228" s="68"/>
      <c r="BB228" s="68"/>
      <c r="BC228" s="68"/>
      <c r="BD228" s="68"/>
    </row>
    <row r="229" spans="1:56" s="76" customFormat="1" ht="50">
      <c r="A229" s="68">
        <v>106</v>
      </c>
      <c r="B229" s="68" t="s">
        <v>1957</v>
      </c>
      <c r="C229" s="68"/>
      <c r="D229" s="88" t="s">
        <v>2104</v>
      </c>
      <c r="E229" s="88" t="s">
        <v>2105</v>
      </c>
      <c r="F229" s="88">
        <v>14130</v>
      </c>
      <c r="G229" s="88" t="s">
        <v>2106</v>
      </c>
      <c r="H229" s="88">
        <v>2008</v>
      </c>
      <c r="I229" s="88" t="s">
        <v>2107</v>
      </c>
      <c r="J229" s="104">
        <v>210000</v>
      </c>
      <c r="K229" s="88" t="s">
        <v>240</v>
      </c>
      <c r="L229" s="88" t="s">
        <v>1599</v>
      </c>
      <c r="M229" s="88" t="s">
        <v>2108</v>
      </c>
      <c r="N229" s="88" t="s">
        <v>2109</v>
      </c>
      <c r="O229" s="88" t="s">
        <v>2110</v>
      </c>
      <c r="P229" s="88" t="s">
        <v>2111</v>
      </c>
      <c r="Q229" s="68">
        <v>54.97</v>
      </c>
      <c r="R229" s="74">
        <v>20.192307692307693</v>
      </c>
      <c r="S229" s="68">
        <v>17.88</v>
      </c>
      <c r="T229" s="68">
        <v>12.38</v>
      </c>
      <c r="U229" s="68">
        <v>54.97</v>
      </c>
      <c r="V229" s="68">
        <v>100</v>
      </c>
      <c r="W229" s="88">
        <v>100</v>
      </c>
      <c r="X229" s="75" t="s">
        <v>1966</v>
      </c>
      <c r="Y229" s="68">
        <v>6</v>
      </c>
      <c r="Z229" s="68">
        <v>1</v>
      </c>
      <c r="AA229" s="68">
        <v>1</v>
      </c>
      <c r="AB229" s="68">
        <v>45</v>
      </c>
      <c r="AC229" s="88" t="s">
        <v>2112</v>
      </c>
      <c r="AD229" s="68"/>
      <c r="AE229" s="88">
        <v>5</v>
      </c>
      <c r="AF229" s="68">
        <v>100</v>
      </c>
      <c r="AG229" s="68" t="s">
        <v>2104</v>
      </c>
      <c r="AH229" s="68" t="s">
        <v>2105</v>
      </c>
      <c r="AI229" s="68">
        <v>33</v>
      </c>
      <c r="AJ229" s="68" t="s">
        <v>2113</v>
      </c>
      <c r="AK229" s="68" t="s">
        <v>2114</v>
      </c>
      <c r="AL229" s="68">
        <v>33</v>
      </c>
      <c r="AM229" s="68" t="s">
        <v>2115</v>
      </c>
      <c r="AN229" s="68" t="s">
        <v>2116</v>
      </c>
      <c r="AO229" s="68">
        <v>33</v>
      </c>
      <c r="AP229" s="68"/>
      <c r="AQ229" s="68"/>
      <c r="AR229" s="68"/>
      <c r="AS229" s="68"/>
      <c r="AT229" s="68"/>
      <c r="AU229" s="68"/>
      <c r="AV229" s="68"/>
      <c r="AW229" s="68"/>
      <c r="AX229" s="68"/>
      <c r="AY229" s="68"/>
      <c r="AZ229" s="68"/>
      <c r="BA229" s="68"/>
      <c r="BB229" s="68"/>
      <c r="BC229" s="68"/>
      <c r="BD229" s="68"/>
    </row>
    <row r="230" spans="1:56" s="76" customFormat="1" ht="90">
      <c r="A230" s="68">
        <v>106</v>
      </c>
      <c r="B230" s="68" t="s">
        <v>1957</v>
      </c>
      <c r="C230" s="68"/>
      <c r="D230" s="88" t="s">
        <v>2117</v>
      </c>
      <c r="E230" s="88" t="s">
        <v>2118</v>
      </c>
      <c r="F230" s="88">
        <v>3332</v>
      </c>
      <c r="G230" s="88" t="s">
        <v>2119</v>
      </c>
      <c r="H230" s="88">
        <v>2007</v>
      </c>
      <c r="I230" s="88" t="s">
        <v>2120</v>
      </c>
      <c r="J230" s="104">
        <v>76157.899999999994</v>
      </c>
      <c r="K230" s="88" t="s">
        <v>240</v>
      </c>
      <c r="L230" s="88" t="s">
        <v>2121</v>
      </c>
      <c r="M230" s="88" t="s">
        <v>2122</v>
      </c>
      <c r="N230" s="88" t="s">
        <v>2123</v>
      </c>
      <c r="O230" s="88" t="s">
        <v>2124</v>
      </c>
      <c r="P230" s="88" t="s">
        <v>2125</v>
      </c>
      <c r="Q230" s="68">
        <v>39.22</v>
      </c>
      <c r="R230" s="74">
        <v>7.3228749999999998</v>
      </c>
      <c r="S230" s="68">
        <v>17.88</v>
      </c>
      <c r="T230" s="68">
        <v>12.38</v>
      </c>
      <c r="U230" s="68">
        <v>39.22</v>
      </c>
      <c r="V230" s="68">
        <v>100</v>
      </c>
      <c r="W230" s="88">
        <v>100</v>
      </c>
      <c r="X230" s="75" t="s">
        <v>1966</v>
      </c>
      <c r="Y230" s="68">
        <v>6</v>
      </c>
      <c r="Z230" s="68">
        <v>1</v>
      </c>
      <c r="AA230" s="68">
        <v>1</v>
      </c>
      <c r="AB230" s="68">
        <v>46</v>
      </c>
      <c r="AC230" s="88" t="s">
        <v>2126</v>
      </c>
      <c r="AD230" s="68"/>
      <c r="AE230" s="88">
        <v>5</v>
      </c>
      <c r="AF230" s="68">
        <v>100</v>
      </c>
      <c r="AG230" s="68" t="s">
        <v>2127</v>
      </c>
      <c r="AH230" s="68" t="s">
        <v>932</v>
      </c>
      <c r="AI230" s="68">
        <v>50</v>
      </c>
      <c r="AJ230" s="68" t="s">
        <v>2117</v>
      </c>
      <c r="AK230" s="68" t="s">
        <v>2128</v>
      </c>
      <c r="AL230" s="68">
        <v>50</v>
      </c>
      <c r="AM230" s="68"/>
      <c r="AN230" s="68"/>
      <c r="AO230" s="68"/>
      <c r="AP230" s="68"/>
      <c r="AQ230" s="68"/>
      <c r="AR230" s="68"/>
      <c r="AS230" s="68"/>
      <c r="AT230" s="68"/>
      <c r="AU230" s="68"/>
      <c r="AV230" s="68"/>
      <c r="AW230" s="68"/>
      <c r="AX230" s="68"/>
      <c r="AY230" s="68"/>
      <c r="AZ230" s="68"/>
      <c r="BA230" s="68"/>
      <c r="BB230" s="68"/>
      <c r="BC230" s="68"/>
      <c r="BD230" s="68"/>
    </row>
    <row r="231" spans="1:56" s="76" customFormat="1" ht="80">
      <c r="A231" s="68">
        <v>106</v>
      </c>
      <c r="B231" s="68" t="s">
        <v>1957</v>
      </c>
      <c r="C231" s="68"/>
      <c r="D231" s="88" t="s">
        <v>2011</v>
      </c>
      <c r="E231" s="88" t="s">
        <v>2015</v>
      </c>
      <c r="F231" s="88">
        <v>12314</v>
      </c>
      <c r="G231" s="88" t="s">
        <v>2129</v>
      </c>
      <c r="H231" s="88">
        <v>2012</v>
      </c>
      <c r="I231" s="88" t="s">
        <v>2130</v>
      </c>
      <c r="J231" s="104">
        <v>567120</v>
      </c>
      <c r="K231" s="88" t="s">
        <v>278</v>
      </c>
      <c r="L231" s="88" t="s">
        <v>2131</v>
      </c>
      <c r="M231" s="88" t="s">
        <v>2132</v>
      </c>
      <c r="N231" s="88" t="s">
        <v>2133</v>
      </c>
      <c r="O231" s="88" t="s">
        <v>2134</v>
      </c>
      <c r="P231" s="88" t="s">
        <v>2135</v>
      </c>
      <c r="Q231" s="68">
        <v>88.6</v>
      </c>
      <c r="R231" s="74">
        <v>54.530769230769231</v>
      </c>
      <c r="S231" s="68">
        <v>7.78</v>
      </c>
      <c r="T231" s="68">
        <v>14.1</v>
      </c>
      <c r="U231" s="68">
        <v>88.6</v>
      </c>
      <c r="V231" s="68">
        <v>100</v>
      </c>
      <c r="W231" s="88">
        <v>100</v>
      </c>
      <c r="X231" s="75" t="s">
        <v>1966</v>
      </c>
      <c r="Y231" s="68">
        <v>1</v>
      </c>
      <c r="Z231" s="68">
        <v>1</v>
      </c>
      <c r="AA231" s="68">
        <v>7</v>
      </c>
      <c r="AB231" s="68">
        <v>41</v>
      </c>
      <c r="AC231" s="88" t="s">
        <v>2136</v>
      </c>
      <c r="AD231" s="68"/>
      <c r="AE231" s="88">
        <v>5</v>
      </c>
      <c r="AF231" s="68">
        <v>100</v>
      </c>
      <c r="AG231" s="68" t="s">
        <v>2011</v>
      </c>
      <c r="AH231" s="68" t="s">
        <v>2012</v>
      </c>
      <c r="AI231" s="68">
        <v>33</v>
      </c>
      <c r="AJ231" s="68" t="s">
        <v>2001</v>
      </c>
      <c r="AK231" s="68" t="s">
        <v>2010</v>
      </c>
      <c r="AL231" s="68">
        <v>33</v>
      </c>
      <c r="AM231" s="68" t="s">
        <v>2137</v>
      </c>
      <c r="AN231" s="68" t="s">
        <v>2138</v>
      </c>
      <c r="AO231" s="68">
        <v>33</v>
      </c>
      <c r="AP231" s="68"/>
      <c r="AQ231" s="68"/>
      <c r="AR231" s="68"/>
      <c r="AS231" s="68"/>
      <c r="AT231" s="68"/>
      <c r="AU231" s="68"/>
      <c r="AV231" s="68"/>
      <c r="AW231" s="68"/>
      <c r="AX231" s="68"/>
      <c r="AY231" s="68"/>
      <c r="AZ231" s="68"/>
      <c r="BA231" s="68"/>
      <c r="BB231" s="68"/>
      <c r="BC231" s="68"/>
      <c r="BD231" s="68"/>
    </row>
    <row r="232" spans="1:56" s="76" customFormat="1" ht="50">
      <c r="A232" s="68">
        <v>106</v>
      </c>
      <c r="B232" s="68" t="s">
        <v>1957</v>
      </c>
      <c r="C232" s="68"/>
      <c r="D232" s="88" t="s">
        <v>2079</v>
      </c>
      <c r="E232" s="88" t="s">
        <v>2080</v>
      </c>
      <c r="F232" s="88">
        <v>5027</v>
      </c>
      <c r="G232" s="88" t="s">
        <v>2139</v>
      </c>
      <c r="H232" s="88">
        <v>2008</v>
      </c>
      <c r="I232" s="88" t="s">
        <v>2140</v>
      </c>
      <c r="J232" s="104">
        <v>78200</v>
      </c>
      <c r="K232" s="88" t="s">
        <v>240</v>
      </c>
      <c r="L232" s="88" t="s">
        <v>2083</v>
      </c>
      <c r="M232" s="88" t="s">
        <v>2141</v>
      </c>
      <c r="N232" s="88" t="s">
        <v>2142</v>
      </c>
      <c r="O232" s="88" t="s">
        <v>2143</v>
      </c>
      <c r="P232" s="88" t="s">
        <v>2144</v>
      </c>
      <c r="Q232" s="68">
        <v>39.46</v>
      </c>
      <c r="R232" s="74">
        <v>7.5192307692307692</v>
      </c>
      <c r="S232" s="68">
        <v>17.88</v>
      </c>
      <c r="T232" s="68">
        <v>12.38</v>
      </c>
      <c r="U232" s="68">
        <v>39.46</v>
      </c>
      <c r="V232" s="68">
        <v>100</v>
      </c>
      <c r="W232" s="88">
        <v>100</v>
      </c>
      <c r="X232" s="75" t="s">
        <v>1966</v>
      </c>
      <c r="Y232" s="68">
        <v>3</v>
      </c>
      <c r="Z232" s="68">
        <v>11</v>
      </c>
      <c r="AA232" s="68">
        <v>3</v>
      </c>
      <c r="AB232" s="68">
        <v>32</v>
      </c>
      <c r="AC232" s="88" t="s">
        <v>2145</v>
      </c>
      <c r="AD232" s="68"/>
      <c r="AE232" s="88">
        <v>5</v>
      </c>
      <c r="AF232" s="68">
        <v>100</v>
      </c>
      <c r="AG232" s="68" t="s">
        <v>2079</v>
      </c>
      <c r="AH232" s="68" t="s">
        <v>2080</v>
      </c>
      <c r="AI232" s="68">
        <v>25</v>
      </c>
      <c r="AJ232" s="68" t="s">
        <v>2146</v>
      </c>
      <c r="AK232" s="68" t="s">
        <v>2147</v>
      </c>
      <c r="AL232" s="68">
        <v>25</v>
      </c>
      <c r="AM232" s="68" t="s">
        <v>2148</v>
      </c>
      <c r="AN232" s="68" t="s">
        <v>2149</v>
      </c>
      <c r="AO232" s="68">
        <v>25</v>
      </c>
      <c r="AP232" s="68" t="s">
        <v>2150</v>
      </c>
      <c r="AQ232" s="68" t="s">
        <v>2151</v>
      </c>
      <c r="AR232" s="68">
        <v>25</v>
      </c>
      <c r="AS232" s="68"/>
      <c r="AT232" s="68"/>
      <c r="AU232" s="68"/>
      <c r="AV232" s="68"/>
      <c r="AW232" s="68"/>
      <c r="AX232" s="68"/>
      <c r="AY232" s="68"/>
      <c r="AZ232" s="68"/>
      <c r="BA232" s="68"/>
      <c r="BB232" s="68"/>
      <c r="BC232" s="68"/>
      <c r="BD232" s="68"/>
    </row>
    <row r="233" spans="1:56" s="76" customFormat="1" ht="120">
      <c r="A233" s="68">
        <v>106</v>
      </c>
      <c r="B233" s="68" t="s">
        <v>1957</v>
      </c>
      <c r="C233" s="68"/>
      <c r="D233" s="88" t="s">
        <v>2117</v>
      </c>
      <c r="E233" s="88" t="s">
        <v>2118</v>
      </c>
      <c r="F233" s="88">
        <v>3332</v>
      </c>
      <c r="G233" s="88" t="s">
        <v>2152</v>
      </c>
      <c r="H233" s="88">
        <v>2005</v>
      </c>
      <c r="I233" s="88" t="s">
        <v>2153</v>
      </c>
      <c r="J233" s="104">
        <v>121598.22</v>
      </c>
      <c r="K233" s="88" t="s">
        <v>257</v>
      </c>
      <c r="L233" s="88" t="s">
        <v>2154</v>
      </c>
      <c r="M233" s="88" t="s">
        <v>2155</v>
      </c>
      <c r="N233" s="88" t="s">
        <v>2156</v>
      </c>
      <c r="O233" s="88" t="s">
        <v>2157</v>
      </c>
      <c r="P233" s="88">
        <v>35941</v>
      </c>
      <c r="Q233" s="68">
        <v>44.57</v>
      </c>
      <c r="R233" s="74">
        <v>11.692136538461538</v>
      </c>
      <c r="S233" s="68">
        <v>17.88</v>
      </c>
      <c r="T233" s="68">
        <v>12.38</v>
      </c>
      <c r="U233" s="68">
        <v>44.57</v>
      </c>
      <c r="V233" s="68">
        <v>100</v>
      </c>
      <c r="W233" s="88">
        <v>100</v>
      </c>
      <c r="X233" s="75" t="s">
        <v>1966</v>
      </c>
      <c r="Y233" s="68">
        <v>5</v>
      </c>
      <c r="Z233" s="68">
        <v>1</v>
      </c>
      <c r="AA233" s="68"/>
      <c r="AB233" s="68">
        <v>34</v>
      </c>
      <c r="AC233" s="88" t="s">
        <v>2158</v>
      </c>
      <c r="AD233" s="68"/>
      <c r="AE233" s="88">
        <v>5</v>
      </c>
      <c r="AF233" s="68">
        <v>100</v>
      </c>
      <c r="AG233" s="68" t="s">
        <v>2117</v>
      </c>
      <c r="AH233" s="68" t="s">
        <v>2128</v>
      </c>
      <c r="AI233" s="68">
        <v>25</v>
      </c>
      <c r="AJ233" s="68" t="s">
        <v>2159</v>
      </c>
      <c r="AK233" s="68" t="s">
        <v>2160</v>
      </c>
      <c r="AL233" s="68">
        <v>25</v>
      </c>
      <c r="AM233" s="68" t="s">
        <v>2161</v>
      </c>
      <c r="AN233" s="68" t="s">
        <v>2160</v>
      </c>
      <c r="AO233" s="68">
        <v>25</v>
      </c>
      <c r="AP233" s="68" t="s">
        <v>2162</v>
      </c>
      <c r="AQ233" s="68" t="s">
        <v>2160</v>
      </c>
      <c r="AR233" s="68">
        <v>25</v>
      </c>
      <c r="AS233" s="68"/>
      <c r="AT233" s="68"/>
      <c r="AU233" s="68"/>
      <c r="AV233" s="68"/>
      <c r="AW233" s="68"/>
      <c r="AX233" s="68"/>
      <c r="AY233" s="68"/>
      <c r="AZ233" s="68"/>
      <c r="BA233" s="68"/>
      <c r="BB233" s="68"/>
      <c r="BC233" s="68"/>
      <c r="BD233" s="68"/>
    </row>
    <row r="234" spans="1:56" s="76" customFormat="1" ht="50">
      <c r="A234" s="68">
        <v>106</v>
      </c>
      <c r="B234" s="68" t="s">
        <v>1957</v>
      </c>
      <c r="C234" s="68"/>
      <c r="D234" s="88" t="s">
        <v>1766</v>
      </c>
      <c r="E234" s="88" t="s">
        <v>1979</v>
      </c>
      <c r="F234" s="88">
        <v>7561</v>
      </c>
      <c r="G234" s="88" t="s">
        <v>2163</v>
      </c>
      <c r="H234" s="88">
        <v>2003</v>
      </c>
      <c r="I234" s="88" t="s">
        <v>2164</v>
      </c>
      <c r="J234" s="104">
        <v>62522.8</v>
      </c>
      <c r="K234" s="88" t="s">
        <v>519</v>
      </c>
      <c r="L234" s="88" t="s">
        <v>2165</v>
      </c>
      <c r="M234" s="88" t="s">
        <v>2166</v>
      </c>
      <c r="N234" s="88" t="s">
        <v>2167</v>
      </c>
      <c r="O234" s="88"/>
      <c r="P234" s="88" t="s">
        <v>2168</v>
      </c>
      <c r="Q234" s="68">
        <v>37.619999999999997</v>
      </c>
      <c r="R234" s="74">
        <v>6.0118076923076931</v>
      </c>
      <c r="S234" s="68">
        <v>17.88</v>
      </c>
      <c r="T234" s="68">
        <v>12.38</v>
      </c>
      <c r="U234" s="68">
        <v>37.619999999999997</v>
      </c>
      <c r="V234" s="68">
        <v>100</v>
      </c>
      <c r="W234" s="88">
        <v>100</v>
      </c>
      <c r="X234" s="75" t="s">
        <v>1966</v>
      </c>
      <c r="Y234" s="68">
        <v>3</v>
      </c>
      <c r="Z234" s="68">
        <v>8</v>
      </c>
      <c r="AA234" s="68">
        <v>1</v>
      </c>
      <c r="AB234" s="68">
        <v>67</v>
      </c>
      <c r="AC234" s="88" t="s">
        <v>2169</v>
      </c>
      <c r="AD234" s="68">
        <v>0</v>
      </c>
      <c r="AE234" s="88">
        <v>5</v>
      </c>
      <c r="AF234" s="68">
        <v>100</v>
      </c>
      <c r="AG234" s="68" t="s">
        <v>1986</v>
      </c>
      <c r="AH234" s="68" t="s">
        <v>1987</v>
      </c>
      <c r="AI234" s="68">
        <v>25</v>
      </c>
      <c r="AJ234" s="68" t="s">
        <v>1766</v>
      </c>
      <c r="AK234" s="68" t="s">
        <v>1979</v>
      </c>
      <c r="AL234" s="68">
        <v>25</v>
      </c>
      <c r="AM234" s="68" t="s">
        <v>2170</v>
      </c>
      <c r="AN234" s="68" t="s">
        <v>1987</v>
      </c>
      <c r="AO234" s="68">
        <v>25</v>
      </c>
      <c r="AP234" s="68" t="s">
        <v>2171</v>
      </c>
      <c r="AQ234" s="68" t="s">
        <v>1979</v>
      </c>
      <c r="AR234" s="68">
        <v>25</v>
      </c>
      <c r="AS234" s="68"/>
      <c r="AT234" s="68"/>
      <c r="AU234" s="68"/>
      <c r="AV234" s="68"/>
      <c r="AW234" s="68"/>
      <c r="AX234" s="68"/>
      <c r="AY234" s="68"/>
      <c r="AZ234" s="68"/>
      <c r="BA234" s="68"/>
      <c r="BB234" s="68"/>
      <c r="BC234" s="68"/>
      <c r="BD234" s="68"/>
    </row>
    <row r="235" spans="1:56" s="76" customFormat="1" ht="60">
      <c r="A235" s="68">
        <v>106</v>
      </c>
      <c r="B235" s="68" t="s">
        <v>1957</v>
      </c>
      <c r="C235" s="68"/>
      <c r="D235" s="88" t="s">
        <v>2172</v>
      </c>
      <c r="E235" s="88" t="s">
        <v>2173</v>
      </c>
      <c r="F235" s="88">
        <v>1339</v>
      </c>
      <c r="G235" s="88" t="s">
        <v>2174</v>
      </c>
      <c r="H235" s="88">
        <v>2007</v>
      </c>
      <c r="I235" s="88" t="s">
        <v>2175</v>
      </c>
      <c r="J235" s="104">
        <v>67200</v>
      </c>
      <c r="K235" s="88" t="s">
        <v>240</v>
      </c>
      <c r="L235" s="88" t="s">
        <v>2176</v>
      </c>
      <c r="M235" s="88" t="s">
        <v>2177</v>
      </c>
      <c r="N235" s="88" t="s">
        <v>2178</v>
      </c>
      <c r="O235" s="88" t="s">
        <v>2179</v>
      </c>
      <c r="P235" s="88" t="s">
        <v>2180</v>
      </c>
      <c r="Q235" s="68">
        <v>38.17</v>
      </c>
      <c r="R235" s="74">
        <v>6.4615384615384617</v>
      </c>
      <c r="S235" s="68">
        <v>17.88</v>
      </c>
      <c r="T235" s="68">
        <v>12.38</v>
      </c>
      <c r="U235" s="68">
        <v>38.17</v>
      </c>
      <c r="V235" s="68">
        <v>100</v>
      </c>
      <c r="W235" s="88">
        <v>100</v>
      </c>
      <c r="X235" s="75" t="s">
        <v>1966</v>
      </c>
      <c r="Y235" s="68">
        <v>6</v>
      </c>
      <c r="Z235" s="68">
        <v>1</v>
      </c>
      <c r="AA235" s="68">
        <v>5</v>
      </c>
      <c r="AB235" s="68">
        <v>63</v>
      </c>
      <c r="AC235" s="88" t="s">
        <v>2181</v>
      </c>
      <c r="AD235" s="68">
        <v>0</v>
      </c>
      <c r="AE235" s="88">
        <v>5</v>
      </c>
      <c r="AF235" s="68">
        <v>100</v>
      </c>
      <c r="AG235" s="68" t="s">
        <v>2172</v>
      </c>
      <c r="AH235" s="68" t="s">
        <v>2182</v>
      </c>
      <c r="AI235" s="68">
        <v>25</v>
      </c>
      <c r="AJ235" s="68" t="s">
        <v>2172</v>
      </c>
      <c r="AK235" s="68" t="s">
        <v>2182</v>
      </c>
      <c r="AL235" s="68">
        <v>25</v>
      </c>
      <c r="AM235" s="68" t="s">
        <v>2172</v>
      </c>
      <c r="AN235" s="68" t="s">
        <v>2182</v>
      </c>
      <c r="AO235" s="68">
        <v>25</v>
      </c>
      <c r="AP235" s="68" t="s">
        <v>2172</v>
      </c>
      <c r="AQ235" s="68" t="s">
        <v>2182</v>
      </c>
      <c r="AR235" s="68">
        <v>25</v>
      </c>
      <c r="AS235" s="68"/>
      <c r="AT235" s="68"/>
      <c r="AU235" s="68"/>
      <c r="AV235" s="68"/>
      <c r="AW235" s="68"/>
      <c r="AX235" s="68"/>
      <c r="AY235" s="68"/>
      <c r="AZ235" s="68"/>
      <c r="BA235" s="68"/>
      <c r="BB235" s="68"/>
      <c r="BC235" s="68"/>
      <c r="BD235" s="68"/>
    </row>
    <row r="236" spans="1:56" s="76" customFormat="1" ht="50">
      <c r="A236" s="68">
        <v>106</v>
      </c>
      <c r="B236" s="68" t="s">
        <v>1957</v>
      </c>
      <c r="C236" s="68"/>
      <c r="D236" s="88" t="s">
        <v>314</v>
      </c>
      <c r="E236" s="88" t="s">
        <v>2021</v>
      </c>
      <c r="F236" s="88">
        <v>4587</v>
      </c>
      <c r="G236" s="88" t="s">
        <v>2183</v>
      </c>
      <c r="H236" s="88">
        <v>2004</v>
      </c>
      <c r="I236" s="88" t="s">
        <v>2184</v>
      </c>
      <c r="J236" s="104">
        <v>52228.55</v>
      </c>
      <c r="K236" s="88" t="s">
        <v>257</v>
      </c>
      <c r="L236" s="88" t="s">
        <v>2185</v>
      </c>
      <c r="M236" s="88" t="s">
        <v>2186</v>
      </c>
      <c r="N236" s="88" t="s">
        <v>2187</v>
      </c>
      <c r="O236" s="88" t="s">
        <v>2188</v>
      </c>
      <c r="P236" s="88">
        <v>41790</v>
      </c>
      <c r="Q236" s="68">
        <v>36.4</v>
      </c>
      <c r="R236" s="74">
        <v>5.0219759615384616</v>
      </c>
      <c r="S236" s="68">
        <v>17.88</v>
      </c>
      <c r="T236" s="68">
        <v>12.38</v>
      </c>
      <c r="U236" s="68">
        <v>36.4</v>
      </c>
      <c r="V236" s="68">
        <v>100</v>
      </c>
      <c r="W236" s="88">
        <v>100</v>
      </c>
      <c r="X236" s="75" t="s">
        <v>1966</v>
      </c>
      <c r="Y236" s="68">
        <v>6</v>
      </c>
      <c r="Z236" s="68">
        <v>3</v>
      </c>
      <c r="AA236" s="68">
        <v>4</v>
      </c>
      <c r="AB236" s="68">
        <v>44</v>
      </c>
      <c r="AC236" s="88" t="s">
        <v>2189</v>
      </c>
      <c r="AD236" s="68"/>
      <c r="AE236" s="88">
        <v>5</v>
      </c>
      <c r="AF236" s="68">
        <v>100</v>
      </c>
      <c r="AG236" s="68" t="s">
        <v>314</v>
      </c>
      <c r="AH236" s="68" t="s">
        <v>2029</v>
      </c>
      <c r="AI236" s="68">
        <v>25</v>
      </c>
      <c r="AJ236" s="68" t="s">
        <v>2031</v>
      </c>
      <c r="AK236" s="68" t="s">
        <v>2032</v>
      </c>
      <c r="AL236" s="68">
        <v>25</v>
      </c>
      <c r="AM236" s="68" t="s">
        <v>2190</v>
      </c>
      <c r="AN236" s="68" t="s">
        <v>2191</v>
      </c>
      <c r="AO236" s="68">
        <v>25</v>
      </c>
      <c r="AP236" s="68" t="s">
        <v>2031</v>
      </c>
      <c r="AQ236" s="68" t="s">
        <v>2032</v>
      </c>
      <c r="AR236" s="68">
        <v>25</v>
      </c>
      <c r="AS236" s="68"/>
      <c r="AT236" s="68"/>
      <c r="AU236" s="68"/>
      <c r="AV236" s="68"/>
      <c r="AW236" s="68"/>
      <c r="AX236" s="68"/>
      <c r="AY236" s="68"/>
      <c r="AZ236" s="68"/>
      <c r="BA236" s="68"/>
      <c r="BB236" s="68"/>
      <c r="BC236" s="68"/>
      <c r="BD236" s="68"/>
    </row>
    <row r="237" spans="1:56" s="76" customFormat="1" ht="50">
      <c r="A237" s="68">
        <v>106</v>
      </c>
      <c r="B237" s="68" t="s">
        <v>1957</v>
      </c>
      <c r="C237" s="68"/>
      <c r="D237" s="88" t="s">
        <v>314</v>
      </c>
      <c r="E237" s="88" t="s">
        <v>2021</v>
      </c>
      <c r="F237" s="88">
        <v>4587</v>
      </c>
      <c r="G237" s="88" t="s">
        <v>2192</v>
      </c>
      <c r="H237" s="88">
        <v>2002</v>
      </c>
      <c r="I237" s="88" t="s">
        <v>2193</v>
      </c>
      <c r="J237" s="104">
        <v>112852.06</v>
      </c>
      <c r="K237" s="88" t="s">
        <v>519</v>
      </c>
      <c r="L237" s="88" t="s">
        <v>2194</v>
      </c>
      <c r="M237" s="88" t="s">
        <v>2195</v>
      </c>
      <c r="N237" s="88" t="s">
        <v>2196</v>
      </c>
      <c r="O237" s="88" t="s">
        <v>2197</v>
      </c>
      <c r="P237" s="88">
        <v>39264</v>
      </c>
      <c r="Q237" s="68">
        <v>43.54</v>
      </c>
      <c r="R237" s="74">
        <v>10.851159615384615</v>
      </c>
      <c r="S237" s="68">
        <v>17.88</v>
      </c>
      <c r="T237" s="68">
        <v>12.38</v>
      </c>
      <c r="U237" s="68">
        <v>43.54</v>
      </c>
      <c r="V237" s="68">
        <v>100</v>
      </c>
      <c r="W237" s="88">
        <v>100</v>
      </c>
      <c r="X237" s="75" t="s">
        <v>1966</v>
      </c>
      <c r="Y237" s="68">
        <v>1</v>
      </c>
      <c r="Z237" s="68">
        <v>1</v>
      </c>
      <c r="AA237" s="68">
        <v>7</v>
      </c>
      <c r="AB237" s="68">
        <v>44</v>
      </c>
      <c r="AC237" s="88" t="s">
        <v>2198</v>
      </c>
      <c r="AD237" s="68"/>
      <c r="AE237" s="88">
        <v>5</v>
      </c>
      <c r="AF237" s="68">
        <v>100</v>
      </c>
      <c r="AG237" s="68" t="s">
        <v>314</v>
      </c>
      <c r="AH237" s="68" t="s">
        <v>2029</v>
      </c>
      <c r="AI237" s="68">
        <v>25</v>
      </c>
      <c r="AJ237" s="68" t="s">
        <v>2030</v>
      </c>
      <c r="AK237" s="68" t="s">
        <v>2021</v>
      </c>
      <c r="AL237" s="68">
        <v>25</v>
      </c>
      <c r="AM237" s="68" t="s">
        <v>2199</v>
      </c>
      <c r="AN237" s="68" t="s">
        <v>2032</v>
      </c>
      <c r="AO237" s="68">
        <v>25</v>
      </c>
      <c r="AP237" s="68" t="s">
        <v>2190</v>
      </c>
      <c r="AQ237" s="68" t="s">
        <v>2191</v>
      </c>
      <c r="AR237" s="68">
        <v>25</v>
      </c>
      <c r="AS237" s="68"/>
      <c r="AT237" s="68"/>
      <c r="AU237" s="68"/>
      <c r="AV237" s="68"/>
      <c r="AW237" s="68"/>
      <c r="AX237" s="68"/>
      <c r="AY237" s="68"/>
      <c r="AZ237" s="68"/>
      <c r="BA237" s="68"/>
      <c r="BB237" s="68"/>
      <c r="BC237" s="68"/>
      <c r="BD237" s="68"/>
    </row>
    <row r="238" spans="1:56" s="76" customFormat="1" ht="60">
      <c r="A238" s="68">
        <v>106</v>
      </c>
      <c r="B238" s="68" t="s">
        <v>1957</v>
      </c>
      <c r="C238" s="68"/>
      <c r="D238" s="88" t="s">
        <v>1968</v>
      </c>
      <c r="E238" s="88" t="s">
        <v>2200</v>
      </c>
      <c r="F238" s="88">
        <v>9089</v>
      </c>
      <c r="G238" s="88" t="s">
        <v>2201</v>
      </c>
      <c r="H238" s="88">
        <v>2007</v>
      </c>
      <c r="I238" s="88" t="s">
        <v>2202</v>
      </c>
      <c r="J238" s="104">
        <v>141378</v>
      </c>
      <c r="K238" s="88" t="s">
        <v>240</v>
      </c>
      <c r="L238" s="88" t="s">
        <v>2203</v>
      </c>
      <c r="M238" s="88" t="s">
        <v>2204</v>
      </c>
      <c r="N238" s="88" t="s">
        <v>2205</v>
      </c>
      <c r="O238" s="88" t="s">
        <v>2206</v>
      </c>
      <c r="P238" s="88" t="s">
        <v>2207</v>
      </c>
      <c r="Q238" s="68">
        <v>46.89</v>
      </c>
      <c r="R238" s="74">
        <v>13.594038461538462</v>
      </c>
      <c r="S238" s="68">
        <v>17.88</v>
      </c>
      <c r="T238" s="68">
        <v>12.38</v>
      </c>
      <c r="U238" s="68">
        <v>46.89</v>
      </c>
      <c r="V238" s="68">
        <v>100</v>
      </c>
      <c r="W238" s="88">
        <v>100</v>
      </c>
      <c r="X238" s="75" t="s">
        <v>1966</v>
      </c>
      <c r="Y238" s="68">
        <v>4</v>
      </c>
      <c r="Z238" s="68">
        <v>4</v>
      </c>
      <c r="AA238" s="68">
        <v>6</v>
      </c>
      <c r="AB238" s="68">
        <v>30</v>
      </c>
      <c r="AC238" s="88" t="s">
        <v>2208</v>
      </c>
      <c r="AD238" s="68"/>
      <c r="AE238" s="88">
        <v>5</v>
      </c>
      <c r="AF238" s="68">
        <v>100</v>
      </c>
      <c r="AG238" s="68" t="s">
        <v>1968</v>
      </c>
      <c r="AH238" s="68" t="s">
        <v>1969</v>
      </c>
      <c r="AI238" s="68">
        <v>100</v>
      </c>
      <c r="AJ238" s="68"/>
      <c r="AK238" s="68"/>
      <c r="AL238" s="68"/>
      <c r="AM238" s="68"/>
      <c r="AN238" s="68"/>
      <c r="AO238" s="68"/>
      <c r="AP238" s="68"/>
      <c r="AQ238" s="68"/>
      <c r="AR238" s="68"/>
      <c r="AS238" s="68"/>
      <c r="AT238" s="68"/>
      <c r="AU238" s="68"/>
      <c r="AV238" s="68"/>
      <c r="AW238" s="68"/>
      <c r="AX238" s="68"/>
      <c r="AY238" s="68"/>
      <c r="AZ238" s="68"/>
      <c r="BA238" s="68"/>
      <c r="BB238" s="68"/>
      <c r="BC238" s="68"/>
      <c r="BD238" s="68"/>
    </row>
    <row r="239" spans="1:56" s="76" customFormat="1" ht="50">
      <c r="A239" s="68">
        <v>106</v>
      </c>
      <c r="B239" s="68" t="s">
        <v>1957</v>
      </c>
      <c r="C239" s="68"/>
      <c r="D239" s="88" t="s">
        <v>1958</v>
      </c>
      <c r="E239" s="88" t="s">
        <v>2209</v>
      </c>
      <c r="F239" s="88">
        <v>7518</v>
      </c>
      <c r="G239" s="88" t="s">
        <v>2210</v>
      </c>
      <c r="H239" s="88">
        <v>2002</v>
      </c>
      <c r="I239" s="88" t="s">
        <v>2211</v>
      </c>
      <c r="J239" s="104">
        <v>129196.9</v>
      </c>
      <c r="K239" s="88" t="s">
        <v>519</v>
      </c>
      <c r="L239" s="88" t="s">
        <v>1962</v>
      </c>
      <c r="M239" s="88" t="s">
        <v>1963</v>
      </c>
      <c r="N239" s="88" t="s">
        <v>2212</v>
      </c>
      <c r="O239" s="88" t="s">
        <v>2213</v>
      </c>
      <c r="P239" s="88">
        <v>39291</v>
      </c>
      <c r="Q239" s="68">
        <v>45.46</v>
      </c>
      <c r="R239" s="74">
        <v>12.422778846153847</v>
      </c>
      <c r="S239" s="68">
        <v>17.88</v>
      </c>
      <c r="T239" s="68">
        <v>12.38</v>
      </c>
      <c r="U239" s="68">
        <v>45.46</v>
      </c>
      <c r="V239" s="68">
        <v>100</v>
      </c>
      <c r="W239" s="88">
        <v>100</v>
      </c>
      <c r="X239" s="75" t="s">
        <v>1966</v>
      </c>
      <c r="Y239" s="68">
        <v>3</v>
      </c>
      <c r="Z239" s="68">
        <v>1</v>
      </c>
      <c r="AA239" s="68">
        <v>3</v>
      </c>
      <c r="AB239" s="68">
        <v>44</v>
      </c>
      <c r="AC239" s="88" t="s">
        <v>2214</v>
      </c>
      <c r="AD239" s="68"/>
      <c r="AE239" s="88">
        <v>5</v>
      </c>
      <c r="AF239" s="68">
        <v>100</v>
      </c>
      <c r="AG239" s="68" t="s">
        <v>1958</v>
      </c>
      <c r="AH239" s="68" t="s">
        <v>2215</v>
      </c>
      <c r="AI239" s="68">
        <v>100</v>
      </c>
      <c r="AJ239" s="68"/>
      <c r="AK239" s="68"/>
      <c r="AL239" s="68"/>
      <c r="AM239" s="68"/>
      <c r="AN239" s="68"/>
      <c r="AO239" s="68"/>
      <c r="AP239" s="68"/>
      <c r="AQ239" s="68"/>
      <c r="AR239" s="68"/>
      <c r="AS239" s="68"/>
      <c r="AT239" s="68"/>
      <c r="AU239" s="68"/>
      <c r="AV239" s="68"/>
      <c r="AW239" s="68"/>
      <c r="AX239" s="68"/>
      <c r="AY239" s="68"/>
      <c r="AZ239" s="68"/>
      <c r="BA239" s="68"/>
      <c r="BB239" s="68"/>
      <c r="BC239" s="68"/>
      <c r="BD239" s="68"/>
    </row>
    <row r="240" spans="1:56" s="76" customFormat="1" ht="110">
      <c r="A240" s="68">
        <v>106</v>
      </c>
      <c r="B240" s="68" t="s">
        <v>1957</v>
      </c>
      <c r="C240" s="68"/>
      <c r="D240" s="88" t="s">
        <v>2216</v>
      </c>
      <c r="E240" s="88" t="s">
        <v>2217</v>
      </c>
      <c r="F240" s="88">
        <v>9090</v>
      </c>
      <c r="G240" s="88" t="s">
        <v>2218</v>
      </c>
      <c r="H240" s="88">
        <v>2007</v>
      </c>
      <c r="I240" s="88" t="s">
        <v>2219</v>
      </c>
      <c r="J240" s="104">
        <v>52450</v>
      </c>
      <c r="K240" s="88" t="s">
        <v>240</v>
      </c>
      <c r="L240" s="88" t="s">
        <v>2220</v>
      </c>
      <c r="M240" s="88" t="s">
        <v>2221</v>
      </c>
      <c r="N240" s="88" t="s">
        <v>2222</v>
      </c>
      <c r="O240" s="88" t="s">
        <v>2223</v>
      </c>
      <c r="P240" s="88" t="s">
        <v>2224</v>
      </c>
      <c r="Q240" s="68">
        <v>36.43</v>
      </c>
      <c r="R240" s="74">
        <v>5.0432692307692308</v>
      </c>
      <c r="S240" s="68">
        <v>17.88</v>
      </c>
      <c r="T240" s="68">
        <v>12.38</v>
      </c>
      <c r="U240" s="68">
        <v>36.43</v>
      </c>
      <c r="V240" s="68">
        <v>100</v>
      </c>
      <c r="W240" s="88">
        <v>100</v>
      </c>
      <c r="X240" s="75" t="s">
        <v>1966</v>
      </c>
      <c r="Y240" s="68">
        <v>1</v>
      </c>
      <c r="Z240" s="68">
        <v>1</v>
      </c>
      <c r="AA240" s="68">
        <v>3</v>
      </c>
      <c r="AB240" s="68">
        <v>44</v>
      </c>
      <c r="AC240" s="88" t="s">
        <v>2225</v>
      </c>
      <c r="AD240" s="68"/>
      <c r="AE240" s="88">
        <v>5</v>
      </c>
      <c r="AF240" s="68">
        <v>100</v>
      </c>
      <c r="AG240" s="68" t="s">
        <v>2216</v>
      </c>
      <c r="AH240" s="68" t="s">
        <v>2226</v>
      </c>
      <c r="AI240" s="68">
        <v>25</v>
      </c>
      <c r="AJ240" s="68" t="s">
        <v>2227</v>
      </c>
      <c r="AK240" s="68" t="s">
        <v>2228</v>
      </c>
      <c r="AL240" s="68">
        <v>25</v>
      </c>
      <c r="AM240" s="68" t="s">
        <v>2229</v>
      </c>
      <c r="AN240" s="68" t="s">
        <v>2230</v>
      </c>
      <c r="AO240" s="68">
        <v>25</v>
      </c>
      <c r="AP240" s="68" t="s">
        <v>2231</v>
      </c>
      <c r="AQ240" s="68" t="s">
        <v>2217</v>
      </c>
      <c r="AR240" s="68">
        <v>25</v>
      </c>
      <c r="AS240" s="68"/>
      <c r="AT240" s="68"/>
      <c r="AU240" s="68"/>
      <c r="AV240" s="68"/>
      <c r="AW240" s="68"/>
      <c r="AX240" s="68"/>
      <c r="AY240" s="68"/>
      <c r="AZ240" s="68"/>
      <c r="BA240" s="68"/>
      <c r="BB240" s="68"/>
      <c r="BC240" s="68"/>
      <c r="BD240" s="68"/>
    </row>
    <row r="241" spans="1:56" s="76" customFormat="1" ht="60">
      <c r="A241" s="68">
        <v>106</v>
      </c>
      <c r="B241" s="68" t="s">
        <v>1957</v>
      </c>
      <c r="C241" s="68"/>
      <c r="D241" s="88" t="s">
        <v>2064</v>
      </c>
      <c r="E241" s="88" t="s">
        <v>2232</v>
      </c>
      <c r="F241" s="88">
        <v>3317</v>
      </c>
      <c r="G241" s="88" t="s">
        <v>2233</v>
      </c>
      <c r="H241" s="88">
        <v>2012</v>
      </c>
      <c r="I241" s="88" t="s">
        <v>2234</v>
      </c>
      <c r="J241" s="104">
        <v>144840</v>
      </c>
      <c r="K241" s="88" t="s">
        <v>278</v>
      </c>
      <c r="L241" s="88" t="s">
        <v>2235</v>
      </c>
      <c r="M241" s="88" t="s">
        <v>2236</v>
      </c>
      <c r="N241" s="88" t="s">
        <v>2237</v>
      </c>
      <c r="O241" s="88" t="s">
        <v>2238</v>
      </c>
      <c r="P241" s="88" t="s">
        <v>2239</v>
      </c>
      <c r="Q241" s="68">
        <v>39.14</v>
      </c>
      <c r="R241" s="74">
        <v>13.926923076923076</v>
      </c>
      <c r="S241" s="68">
        <v>8</v>
      </c>
      <c r="T241" s="68">
        <v>14.1</v>
      </c>
      <c r="U241" s="68">
        <v>39.14</v>
      </c>
      <c r="V241" s="68">
        <v>100</v>
      </c>
      <c r="W241" s="88">
        <v>100</v>
      </c>
      <c r="X241" s="75" t="s">
        <v>1966</v>
      </c>
      <c r="Y241" s="68">
        <v>3</v>
      </c>
      <c r="Z241" s="68">
        <v>2</v>
      </c>
      <c r="AA241" s="68">
        <v>3</v>
      </c>
      <c r="AB241" s="68">
        <v>44</v>
      </c>
      <c r="AC241" s="88" t="s">
        <v>2240</v>
      </c>
      <c r="AD241" s="68"/>
      <c r="AE241" s="88">
        <v>5</v>
      </c>
      <c r="AF241" s="68">
        <v>100</v>
      </c>
      <c r="AG241" s="68" t="s">
        <v>2064</v>
      </c>
      <c r="AH241" s="68" t="s">
        <v>2232</v>
      </c>
      <c r="AI241" s="68">
        <v>100</v>
      </c>
      <c r="AJ241" s="68"/>
      <c r="AK241" s="68"/>
      <c r="AL241" s="68"/>
      <c r="AM241" s="68"/>
      <c r="AN241" s="68"/>
      <c r="AO241" s="68"/>
      <c r="AP241" s="68"/>
      <c r="AQ241" s="68"/>
      <c r="AR241" s="68"/>
      <c r="AS241" s="68"/>
      <c r="AT241" s="68"/>
      <c r="AU241" s="68"/>
      <c r="AV241" s="68"/>
      <c r="AW241" s="68"/>
      <c r="AX241" s="68"/>
      <c r="AY241" s="68"/>
      <c r="AZ241" s="68"/>
      <c r="BA241" s="68"/>
      <c r="BB241" s="68"/>
      <c r="BC241" s="68"/>
      <c r="BD241" s="68"/>
    </row>
    <row r="242" spans="1:56" s="76" customFormat="1" ht="110">
      <c r="A242" s="68">
        <v>106</v>
      </c>
      <c r="B242" s="68" t="s">
        <v>1957</v>
      </c>
      <c r="C242" s="68"/>
      <c r="D242" s="88" t="s">
        <v>1766</v>
      </c>
      <c r="E242" s="88" t="s">
        <v>2241</v>
      </c>
      <c r="F242" s="88">
        <v>18801</v>
      </c>
      <c r="G242" s="88" t="s">
        <v>2242</v>
      </c>
      <c r="H242" s="88">
        <v>2010</v>
      </c>
      <c r="I242" s="88" t="s">
        <v>2243</v>
      </c>
      <c r="J242" s="104">
        <v>901938</v>
      </c>
      <c r="K242" s="88" t="s">
        <v>278</v>
      </c>
      <c r="L242" s="88" t="s">
        <v>2244</v>
      </c>
      <c r="M242" s="88" t="s">
        <v>2245</v>
      </c>
      <c r="N242" s="88" t="s">
        <v>2246</v>
      </c>
      <c r="O242" s="88" t="s">
        <v>2247</v>
      </c>
      <c r="P242" s="88" t="s">
        <v>2248</v>
      </c>
      <c r="Q242" s="68">
        <v>136.37</v>
      </c>
      <c r="R242" s="74">
        <v>86.724807692307692</v>
      </c>
      <c r="S242" s="68">
        <v>17.88</v>
      </c>
      <c r="T242" s="68">
        <v>12.38</v>
      </c>
      <c r="U242" s="68">
        <v>136.37</v>
      </c>
      <c r="V242" s="68">
        <v>100</v>
      </c>
      <c r="W242" s="88">
        <v>100</v>
      </c>
      <c r="X242" s="75" t="s">
        <v>1966</v>
      </c>
      <c r="Y242" s="68">
        <v>4</v>
      </c>
      <c r="Z242" s="68">
        <v>6</v>
      </c>
      <c r="AA242" s="68">
        <v>3</v>
      </c>
      <c r="AB242" s="68">
        <v>11</v>
      </c>
      <c r="AC242" s="88" t="s">
        <v>2249</v>
      </c>
      <c r="AD242" s="68"/>
      <c r="AE242" s="88">
        <v>5</v>
      </c>
      <c r="AF242" s="68">
        <v>100</v>
      </c>
      <c r="AG242" s="68"/>
      <c r="AH242" s="68" t="s">
        <v>932</v>
      </c>
      <c r="AI242" s="68"/>
      <c r="AJ242" s="68"/>
      <c r="AK242" s="68"/>
      <c r="AL242" s="68"/>
      <c r="AM242" s="68"/>
      <c r="AN242" s="68"/>
      <c r="AO242" s="68"/>
      <c r="AP242" s="68"/>
      <c r="AQ242" s="68"/>
      <c r="AR242" s="68"/>
      <c r="AS242" s="68"/>
      <c r="AT242" s="68"/>
      <c r="AU242" s="68"/>
      <c r="AV242" s="68"/>
      <c r="AW242" s="68"/>
      <c r="AX242" s="68"/>
      <c r="AY242" s="68"/>
      <c r="AZ242" s="68"/>
      <c r="BA242" s="68"/>
      <c r="BB242" s="68"/>
      <c r="BC242" s="68"/>
      <c r="BD242" s="68"/>
    </row>
    <row r="243" spans="1:56" s="76" customFormat="1" ht="110">
      <c r="A243" s="68">
        <v>106</v>
      </c>
      <c r="B243" s="68" t="s">
        <v>1957</v>
      </c>
      <c r="C243" s="68"/>
      <c r="D243" s="88" t="s">
        <v>2216</v>
      </c>
      <c r="E243" s="88" t="s">
        <v>2250</v>
      </c>
      <c r="F243" s="88">
        <v>15703</v>
      </c>
      <c r="G243" s="88" t="s">
        <v>2251</v>
      </c>
      <c r="H243" s="88">
        <v>2011</v>
      </c>
      <c r="I243" s="88" t="s">
        <v>2252</v>
      </c>
      <c r="J243" s="104">
        <v>690000</v>
      </c>
      <c r="K243" s="88" t="s">
        <v>278</v>
      </c>
      <c r="L243" s="88" t="s">
        <v>2253</v>
      </c>
      <c r="M243" s="88" t="s">
        <v>2254</v>
      </c>
      <c r="N243" s="88" t="s">
        <v>2255</v>
      </c>
      <c r="O243" s="88" t="s">
        <v>2256</v>
      </c>
      <c r="P243" s="88" t="s">
        <v>2257</v>
      </c>
      <c r="Q243" s="68">
        <v>100.60647059999999</v>
      </c>
      <c r="R243" s="74">
        <v>66.34615384615384</v>
      </c>
      <c r="S243" s="68">
        <v>5.33</v>
      </c>
      <c r="T243" s="68">
        <v>14.1</v>
      </c>
      <c r="U243" s="68">
        <v>100.60647059999999</v>
      </c>
      <c r="V243" s="68">
        <v>100</v>
      </c>
      <c r="W243" s="88">
        <v>100</v>
      </c>
      <c r="X243" s="75" t="s">
        <v>1966</v>
      </c>
      <c r="Y243" s="68">
        <v>3</v>
      </c>
      <c r="Z243" s="68">
        <v>2</v>
      </c>
      <c r="AA243" s="68">
        <v>1</v>
      </c>
      <c r="AB243" s="68">
        <v>44</v>
      </c>
      <c r="AC243" s="88" t="s">
        <v>2258</v>
      </c>
      <c r="AD243" s="68">
        <v>40</v>
      </c>
      <c r="AE243" s="88">
        <v>5</v>
      </c>
      <c r="AF243" s="68">
        <v>100</v>
      </c>
      <c r="AG243" s="68" t="s">
        <v>2216</v>
      </c>
      <c r="AH243" s="68" t="s">
        <v>2226</v>
      </c>
      <c r="AI243" s="68">
        <v>100</v>
      </c>
      <c r="AJ243" s="68"/>
      <c r="AK243" s="68"/>
      <c r="AL243" s="68"/>
      <c r="AM243" s="68"/>
      <c r="AN243" s="68"/>
      <c r="AO243" s="68"/>
      <c r="AP243" s="68"/>
      <c r="AQ243" s="68"/>
      <c r="AR243" s="68"/>
      <c r="AS243" s="68"/>
      <c r="AT243" s="68"/>
      <c r="AU243" s="68"/>
      <c r="AV243" s="68"/>
      <c r="AW243" s="68"/>
      <c r="AX243" s="68"/>
      <c r="AY243" s="68"/>
      <c r="AZ243" s="68"/>
      <c r="BA243" s="68"/>
      <c r="BB243" s="68"/>
      <c r="BC243" s="68"/>
      <c r="BD243" s="68"/>
    </row>
    <row r="244" spans="1:56" s="76" customFormat="1" ht="60">
      <c r="A244" s="68">
        <v>106</v>
      </c>
      <c r="B244" s="68" t="s">
        <v>1957</v>
      </c>
      <c r="C244" s="68"/>
      <c r="D244" s="88" t="s">
        <v>2079</v>
      </c>
      <c r="E244" s="88" t="s">
        <v>2080</v>
      </c>
      <c r="F244" s="88">
        <v>5027</v>
      </c>
      <c r="G244" s="88" t="s">
        <v>2259</v>
      </c>
      <c r="H244" s="88">
        <v>2006</v>
      </c>
      <c r="I244" s="88" t="s">
        <v>2260</v>
      </c>
      <c r="J244" s="104">
        <v>806123.71</v>
      </c>
      <c r="K244" s="88" t="s">
        <v>257</v>
      </c>
      <c r="L244" s="88" t="s">
        <v>2083</v>
      </c>
      <c r="M244" s="88" t="s">
        <v>2084</v>
      </c>
      <c r="N244" s="88" t="s">
        <v>2261</v>
      </c>
      <c r="O244" s="88" t="s">
        <v>2262</v>
      </c>
      <c r="P244" s="88">
        <v>43149</v>
      </c>
      <c r="Q244" s="68">
        <v>125.1</v>
      </c>
      <c r="R244" s="74">
        <v>77.511895192307691</v>
      </c>
      <c r="S244" s="68">
        <v>17.88</v>
      </c>
      <c r="T244" s="68">
        <v>12.38</v>
      </c>
      <c r="U244" s="68">
        <v>125.1</v>
      </c>
      <c r="V244" s="68">
        <v>100</v>
      </c>
      <c r="W244" s="88">
        <v>100</v>
      </c>
      <c r="X244" s="75" t="s">
        <v>1966</v>
      </c>
      <c r="Y244" s="68">
        <v>3</v>
      </c>
      <c r="Z244" s="68">
        <v>2</v>
      </c>
      <c r="AA244" s="68">
        <v>3</v>
      </c>
      <c r="AB244" s="68">
        <v>32</v>
      </c>
      <c r="AC244" s="88" t="s">
        <v>2263</v>
      </c>
      <c r="AD244" s="68"/>
      <c r="AE244" s="88">
        <v>5</v>
      </c>
      <c r="AF244" s="68">
        <v>100</v>
      </c>
      <c r="AG244" s="68" t="s">
        <v>2264</v>
      </c>
      <c r="AH244" s="68" t="s">
        <v>932</v>
      </c>
      <c r="AI244" s="68">
        <v>25</v>
      </c>
      <c r="AJ244" s="68" t="s">
        <v>2265</v>
      </c>
      <c r="AK244" s="68"/>
      <c r="AL244" s="68">
        <v>25</v>
      </c>
      <c r="AM244" s="68" t="s">
        <v>2266</v>
      </c>
      <c r="AN244" s="68" t="s">
        <v>2267</v>
      </c>
      <c r="AO244" s="68">
        <v>25</v>
      </c>
      <c r="AP244" s="68" t="s">
        <v>2268</v>
      </c>
      <c r="AQ244" s="68" t="s">
        <v>932</v>
      </c>
      <c r="AR244" s="68">
        <v>25</v>
      </c>
      <c r="AS244" s="68"/>
      <c r="AT244" s="68"/>
      <c r="AU244" s="68"/>
      <c r="AV244" s="68"/>
      <c r="AW244" s="68"/>
      <c r="AX244" s="68"/>
      <c r="AY244" s="68"/>
      <c r="AZ244" s="68"/>
      <c r="BA244" s="68"/>
      <c r="BB244" s="68"/>
      <c r="BC244" s="68"/>
      <c r="BD244" s="68"/>
    </row>
    <row r="245" spans="1:56" s="76" customFormat="1" ht="50">
      <c r="A245" s="68">
        <v>106</v>
      </c>
      <c r="B245" s="68" t="s">
        <v>1957</v>
      </c>
      <c r="C245" s="68"/>
      <c r="D245" s="88" t="s">
        <v>2079</v>
      </c>
      <c r="E245" s="88" t="s">
        <v>2269</v>
      </c>
      <c r="F245" s="88">
        <v>8314</v>
      </c>
      <c r="G245" s="88" t="s">
        <v>2270</v>
      </c>
      <c r="H245" s="88">
        <v>2010</v>
      </c>
      <c r="I245" s="88" t="s">
        <v>2271</v>
      </c>
      <c r="J245" s="104">
        <v>191069</v>
      </c>
      <c r="K245" s="88" t="s">
        <v>278</v>
      </c>
      <c r="L245" s="88" t="s">
        <v>2272</v>
      </c>
      <c r="M245" s="88" t="s">
        <v>2273</v>
      </c>
      <c r="N245" s="88" t="s">
        <v>2274</v>
      </c>
      <c r="O245" s="88" t="s">
        <v>2275</v>
      </c>
      <c r="P245" s="88" t="s">
        <v>2276</v>
      </c>
      <c r="Q245" s="68">
        <v>52.74</v>
      </c>
      <c r="R245" s="74">
        <v>18.372019230769233</v>
      </c>
      <c r="S245" s="68">
        <v>17.88</v>
      </c>
      <c r="T245" s="68">
        <v>12.38</v>
      </c>
      <c r="U245" s="68">
        <v>52.74</v>
      </c>
      <c r="V245" s="68">
        <v>100</v>
      </c>
      <c r="W245" s="88">
        <v>100</v>
      </c>
      <c r="X245" s="75" t="s">
        <v>1966</v>
      </c>
      <c r="Y245" s="68">
        <v>1</v>
      </c>
      <c r="Z245" s="68">
        <v>8</v>
      </c>
      <c r="AA245" s="68">
        <v>1</v>
      </c>
      <c r="AB245" s="68">
        <v>32</v>
      </c>
      <c r="AC245" s="88" t="s">
        <v>2277</v>
      </c>
      <c r="AD245" s="68"/>
      <c r="AE245" s="88">
        <v>5</v>
      </c>
      <c r="AF245" s="68">
        <v>100</v>
      </c>
      <c r="AG245" s="68"/>
      <c r="AH245" s="68" t="s">
        <v>932</v>
      </c>
      <c r="AI245" s="68"/>
      <c r="AJ245" s="68"/>
      <c r="AK245" s="68"/>
      <c r="AL245" s="68"/>
      <c r="AM245" s="68"/>
      <c r="AN245" s="68"/>
      <c r="AO245" s="68"/>
      <c r="AP245" s="68"/>
      <c r="AQ245" s="68"/>
      <c r="AR245" s="68"/>
      <c r="AS245" s="68"/>
      <c r="AT245" s="68"/>
      <c r="AU245" s="68"/>
      <c r="AV245" s="68"/>
      <c r="AW245" s="68"/>
      <c r="AX245" s="68"/>
      <c r="AY245" s="68"/>
      <c r="AZ245" s="68"/>
      <c r="BA245" s="68"/>
      <c r="BB245" s="68"/>
      <c r="BC245" s="68"/>
      <c r="BD245" s="68"/>
    </row>
    <row r="246" spans="1:56" s="76" customFormat="1" ht="50">
      <c r="A246" s="68">
        <v>106</v>
      </c>
      <c r="B246" s="68" t="s">
        <v>1957</v>
      </c>
      <c r="C246" s="68"/>
      <c r="D246" s="88" t="s">
        <v>1991</v>
      </c>
      <c r="E246" s="88" t="s">
        <v>2278</v>
      </c>
      <c r="F246" s="88">
        <v>4763</v>
      </c>
      <c r="G246" s="88" t="s">
        <v>2279</v>
      </c>
      <c r="H246" s="88">
        <v>2004</v>
      </c>
      <c r="I246" s="88" t="s">
        <v>2280</v>
      </c>
      <c r="J246" s="104">
        <v>43886.05</v>
      </c>
      <c r="K246" s="88" t="s">
        <v>257</v>
      </c>
      <c r="L246" s="88" t="s">
        <v>2281</v>
      </c>
      <c r="M246" s="88" t="s">
        <v>2282</v>
      </c>
      <c r="N246" s="88" t="s">
        <v>2283</v>
      </c>
      <c r="O246" s="88" t="s">
        <v>2284</v>
      </c>
      <c r="P246" s="88">
        <v>41206</v>
      </c>
      <c r="Q246" s="68">
        <v>35.42</v>
      </c>
      <c r="R246" s="74">
        <v>4.2198125000000006</v>
      </c>
      <c r="S246" s="68">
        <v>17.88</v>
      </c>
      <c r="T246" s="68">
        <v>12.38</v>
      </c>
      <c r="U246" s="68">
        <v>35.42</v>
      </c>
      <c r="V246" s="68">
        <v>100</v>
      </c>
      <c r="W246" s="88">
        <v>100</v>
      </c>
      <c r="X246" s="75" t="s">
        <v>1966</v>
      </c>
      <c r="Y246" s="68">
        <v>4</v>
      </c>
      <c r="Z246" s="68">
        <v>2</v>
      </c>
      <c r="AA246" s="68">
        <v>3</v>
      </c>
      <c r="AB246" s="68">
        <v>30</v>
      </c>
      <c r="AC246" s="88" t="s">
        <v>2285</v>
      </c>
      <c r="AD246" s="68">
        <v>0</v>
      </c>
      <c r="AE246" s="88">
        <v>5</v>
      </c>
      <c r="AF246" s="68">
        <v>100</v>
      </c>
      <c r="AG246" s="68" t="s">
        <v>1991</v>
      </c>
      <c r="AH246" s="68" t="s">
        <v>2278</v>
      </c>
      <c r="AI246" s="68">
        <v>50</v>
      </c>
      <c r="AJ246" s="68" t="s">
        <v>2286</v>
      </c>
      <c r="AK246" s="68" t="s">
        <v>2287</v>
      </c>
      <c r="AL246" s="68">
        <v>50</v>
      </c>
      <c r="AM246" s="68"/>
      <c r="AN246" s="68"/>
      <c r="AO246" s="68"/>
      <c r="AP246" s="68"/>
      <c r="AQ246" s="68"/>
      <c r="AR246" s="68"/>
      <c r="AS246" s="68"/>
      <c r="AT246" s="68"/>
      <c r="AU246" s="68"/>
      <c r="AV246" s="68"/>
      <c r="AW246" s="68"/>
      <c r="AX246" s="68"/>
      <c r="AY246" s="68"/>
      <c r="AZ246" s="68"/>
      <c r="BA246" s="68"/>
      <c r="BB246" s="68"/>
      <c r="BC246" s="68"/>
      <c r="BD246" s="68"/>
    </row>
    <row r="247" spans="1:56" s="76" customFormat="1" ht="50">
      <c r="A247" s="68">
        <v>106</v>
      </c>
      <c r="B247" s="68" t="s">
        <v>1957</v>
      </c>
      <c r="C247" s="68"/>
      <c r="D247" s="88" t="s">
        <v>2079</v>
      </c>
      <c r="E247" s="88" t="s">
        <v>2080</v>
      </c>
      <c r="F247" s="88">
        <v>5027</v>
      </c>
      <c r="G247" s="88" t="s">
        <v>2288</v>
      </c>
      <c r="H247" s="88">
        <v>2003</v>
      </c>
      <c r="I247" s="88" t="s">
        <v>2289</v>
      </c>
      <c r="J247" s="104">
        <v>70881.63</v>
      </c>
      <c r="K247" s="88" t="s">
        <v>519</v>
      </c>
      <c r="L247" s="88" t="s">
        <v>2290</v>
      </c>
      <c r="M247" s="88" t="s">
        <v>2291</v>
      </c>
      <c r="N247" s="88" t="s">
        <v>2292</v>
      </c>
      <c r="O247" s="88" t="s">
        <v>2293</v>
      </c>
      <c r="P247" s="88">
        <v>39601</v>
      </c>
      <c r="Q247" s="68">
        <v>38.6</v>
      </c>
      <c r="R247" s="74">
        <v>6.8155413461538465</v>
      </c>
      <c r="S247" s="68">
        <v>17.88</v>
      </c>
      <c r="T247" s="68">
        <v>12.38</v>
      </c>
      <c r="U247" s="68">
        <v>38.6</v>
      </c>
      <c r="V247" s="68">
        <v>100</v>
      </c>
      <c r="W247" s="88">
        <v>100</v>
      </c>
      <c r="X247" s="75" t="s">
        <v>1966</v>
      </c>
      <c r="Y247" s="68">
        <v>3</v>
      </c>
      <c r="Z247" s="68">
        <v>2</v>
      </c>
      <c r="AA247" s="68">
        <v>2</v>
      </c>
      <c r="AB247" s="68">
        <v>32</v>
      </c>
      <c r="AC247" s="88" t="s">
        <v>2294</v>
      </c>
      <c r="AD247" s="68"/>
      <c r="AE247" s="88">
        <v>5</v>
      </c>
      <c r="AF247" s="68">
        <v>100</v>
      </c>
      <c r="AG247" s="68" t="s">
        <v>2079</v>
      </c>
      <c r="AH247" s="68" t="s">
        <v>2080</v>
      </c>
      <c r="AI247" s="68">
        <v>25</v>
      </c>
      <c r="AJ247" s="68" t="s">
        <v>2295</v>
      </c>
      <c r="AK247" s="68" t="s">
        <v>932</v>
      </c>
      <c r="AL247" s="68">
        <v>25</v>
      </c>
      <c r="AM247" s="68" t="s">
        <v>2296</v>
      </c>
      <c r="AN247" s="68" t="s">
        <v>932</v>
      </c>
      <c r="AO247" s="68">
        <v>25</v>
      </c>
      <c r="AP247" s="68" t="s">
        <v>2297</v>
      </c>
      <c r="AQ247" s="68" t="s">
        <v>932</v>
      </c>
      <c r="AR247" s="68">
        <v>25</v>
      </c>
      <c r="AS247" s="68"/>
      <c r="AT247" s="68"/>
      <c r="AU247" s="68"/>
      <c r="AV247" s="68"/>
      <c r="AW247" s="68"/>
      <c r="AX247" s="68"/>
      <c r="AY247" s="68"/>
      <c r="AZ247" s="68"/>
      <c r="BA247" s="68"/>
      <c r="BB247" s="68"/>
      <c r="BC247" s="68"/>
      <c r="BD247" s="68"/>
    </row>
    <row r="248" spans="1:56" s="76" customFormat="1" ht="50">
      <c r="A248" s="68">
        <v>106</v>
      </c>
      <c r="B248" s="68" t="s">
        <v>1957</v>
      </c>
      <c r="C248" s="68"/>
      <c r="D248" s="88" t="s">
        <v>2216</v>
      </c>
      <c r="E248" s="88" t="s">
        <v>2217</v>
      </c>
      <c r="F248" s="88">
        <v>9090</v>
      </c>
      <c r="G248" s="88" t="s">
        <v>2298</v>
      </c>
      <c r="H248" s="88">
        <v>2004</v>
      </c>
      <c r="I248" s="88" t="s">
        <v>2299</v>
      </c>
      <c r="J248" s="104">
        <v>62455.37</v>
      </c>
      <c r="K248" s="88" t="s">
        <v>257</v>
      </c>
      <c r="L248" s="88" t="s">
        <v>2300</v>
      </c>
      <c r="M248" s="88" t="s">
        <v>2301</v>
      </c>
      <c r="N248" s="88" t="s">
        <v>2302</v>
      </c>
      <c r="O248" s="88" t="s">
        <v>2303</v>
      </c>
      <c r="P248" s="88" t="s">
        <v>2304</v>
      </c>
      <c r="Q248" s="68">
        <v>37.61</v>
      </c>
      <c r="R248" s="74">
        <v>6.0053240384615387</v>
      </c>
      <c r="S248" s="68">
        <v>17.88</v>
      </c>
      <c r="T248" s="68">
        <v>12.38</v>
      </c>
      <c r="U248" s="68">
        <v>37.61</v>
      </c>
      <c r="V248" s="68">
        <v>100</v>
      </c>
      <c r="W248" s="88">
        <v>100</v>
      </c>
      <c r="X248" s="75" t="s">
        <v>1966</v>
      </c>
      <c r="Y248" s="68">
        <v>3</v>
      </c>
      <c r="Z248" s="68">
        <v>10</v>
      </c>
      <c r="AA248" s="68">
        <v>4</v>
      </c>
      <c r="AB248" s="68">
        <v>44</v>
      </c>
      <c r="AC248" s="88" t="s">
        <v>2305</v>
      </c>
      <c r="AD248" s="68"/>
      <c r="AE248" s="88">
        <v>5</v>
      </c>
      <c r="AF248" s="68">
        <v>100</v>
      </c>
      <c r="AG248" s="68" t="s">
        <v>2216</v>
      </c>
      <c r="AH248" s="68" t="s">
        <v>2226</v>
      </c>
      <c r="AI248" s="68">
        <v>20</v>
      </c>
      <c r="AJ248" s="68" t="s">
        <v>2227</v>
      </c>
      <c r="AK248" s="68" t="s">
        <v>2228</v>
      </c>
      <c r="AL248" s="68">
        <v>20</v>
      </c>
      <c r="AM248" s="68" t="s">
        <v>2229</v>
      </c>
      <c r="AN248" s="68" t="s">
        <v>2230</v>
      </c>
      <c r="AO248" s="68">
        <v>20</v>
      </c>
      <c r="AP248" s="68" t="s">
        <v>2231</v>
      </c>
      <c r="AQ248" s="68" t="s">
        <v>2217</v>
      </c>
      <c r="AR248" s="68">
        <v>20</v>
      </c>
      <c r="AS248" s="68" t="s">
        <v>2306</v>
      </c>
      <c r="AT248" s="68" t="s">
        <v>2307</v>
      </c>
      <c r="AU248" s="68">
        <v>20</v>
      </c>
      <c r="AV248" s="68"/>
      <c r="AW248" s="68"/>
      <c r="AX248" s="68"/>
      <c r="AY248" s="68"/>
      <c r="AZ248" s="68"/>
      <c r="BA248" s="68"/>
      <c r="BB248" s="68"/>
      <c r="BC248" s="68"/>
      <c r="BD248" s="68"/>
    </row>
    <row r="249" spans="1:56" s="76" customFormat="1" ht="70">
      <c r="A249" s="68">
        <v>106</v>
      </c>
      <c r="B249" s="68" t="s">
        <v>1957</v>
      </c>
      <c r="C249" s="68"/>
      <c r="D249" s="88" t="s">
        <v>1695</v>
      </c>
      <c r="E249" s="88" t="s">
        <v>1988</v>
      </c>
      <c r="F249" s="88">
        <v>412</v>
      </c>
      <c r="G249" s="88" t="s">
        <v>2308</v>
      </c>
      <c r="H249" s="88">
        <v>2008</v>
      </c>
      <c r="I249" s="88" t="s">
        <v>2309</v>
      </c>
      <c r="J249" s="104">
        <v>76263.839999999997</v>
      </c>
      <c r="K249" s="88" t="s">
        <v>240</v>
      </c>
      <c r="L249" s="88" t="s">
        <v>1599</v>
      </c>
      <c r="M249" s="88" t="s">
        <v>2310</v>
      </c>
      <c r="N249" s="88" t="s">
        <v>2311</v>
      </c>
      <c r="O249" s="88" t="s">
        <v>2312</v>
      </c>
      <c r="P249" s="88" t="s">
        <v>2313</v>
      </c>
      <c r="Q249" s="68">
        <v>39.229999999999997</v>
      </c>
      <c r="R249" s="74">
        <v>7.3330615384615383</v>
      </c>
      <c r="S249" s="68">
        <v>17.88</v>
      </c>
      <c r="T249" s="68">
        <v>12.38</v>
      </c>
      <c r="U249" s="68">
        <v>39.229999999999997</v>
      </c>
      <c r="V249" s="68">
        <v>100</v>
      </c>
      <c r="W249" s="88">
        <v>100</v>
      </c>
      <c r="X249" s="75" t="s">
        <v>1966</v>
      </c>
      <c r="Y249" s="68">
        <v>2</v>
      </c>
      <c r="Z249" s="68">
        <v>5</v>
      </c>
      <c r="AA249" s="68">
        <v>6</v>
      </c>
      <c r="AB249" s="68">
        <v>66</v>
      </c>
      <c r="AC249" s="88" t="s">
        <v>2314</v>
      </c>
      <c r="AD249" s="68"/>
      <c r="AE249" s="88">
        <v>5</v>
      </c>
      <c r="AF249" s="68">
        <v>100</v>
      </c>
      <c r="AG249" s="68" t="s">
        <v>1695</v>
      </c>
      <c r="AH249" s="68" t="s">
        <v>1988</v>
      </c>
      <c r="AI249" s="68">
        <v>25</v>
      </c>
      <c r="AJ249" s="68" t="s">
        <v>2315</v>
      </c>
      <c r="AK249" s="68" t="s">
        <v>1988</v>
      </c>
      <c r="AL249" s="68">
        <v>25</v>
      </c>
      <c r="AM249" s="68" t="s">
        <v>2316</v>
      </c>
      <c r="AN249" s="68" t="s">
        <v>2317</v>
      </c>
      <c r="AO249" s="68">
        <v>25</v>
      </c>
      <c r="AP249" s="68" t="s">
        <v>2318</v>
      </c>
      <c r="AQ249" s="68" t="s">
        <v>2319</v>
      </c>
      <c r="AR249" s="68">
        <v>25</v>
      </c>
      <c r="AS249" s="68"/>
      <c r="AT249" s="68"/>
      <c r="AU249" s="68"/>
      <c r="AV249" s="68"/>
      <c r="AW249" s="68"/>
      <c r="AX249" s="68"/>
      <c r="AY249" s="68"/>
      <c r="AZ249" s="68"/>
      <c r="BA249" s="68"/>
      <c r="BB249" s="68"/>
      <c r="BC249" s="68"/>
      <c r="BD249" s="68"/>
    </row>
    <row r="250" spans="1:56" s="76" customFormat="1" ht="60">
      <c r="A250" s="68">
        <v>106</v>
      </c>
      <c r="B250" s="68" t="s">
        <v>1957</v>
      </c>
      <c r="C250" s="68"/>
      <c r="D250" s="88" t="s">
        <v>310</v>
      </c>
      <c r="E250" s="88" t="s">
        <v>2320</v>
      </c>
      <c r="F250" s="88">
        <v>4355</v>
      </c>
      <c r="G250" s="88" t="s">
        <v>2321</v>
      </c>
      <c r="H250" s="88">
        <v>2007</v>
      </c>
      <c r="I250" s="88" t="s">
        <v>2322</v>
      </c>
      <c r="J250" s="104">
        <v>183609</v>
      </c>
      <c r="K250" s="88" t="s">
        <v>240</v>
      </c>
      <c r="L250" s="88" t="s">
        <v>2323</v>
      </c>
      <c r="M250" s="88" t="s">
        <v>2324</v>
      </c>
      <c r="N250" s="88" t="s">
        <v>2325</v>
      </c>
      <c r="O250" s="88" t="s">
        <v>2326</v>
      </c>
      <c r="P250" s="88" t="s">
        <v>2327</v>
      </c>
      <c r="Q250" s="68">
        <v>51.86</v>
      </c>
      <c r="R250" s="74">
        <v>17.654711538461541</v>
      </c>
      <c r="S250" s="68">
        <v>17.88</v>
      </c>
      <c r="T250" s="68">
        <v>12.38</v>
      </c>
      <c r="U250" s="68">
        <v>51.86</v>
      </c>
      <c r="V250" s="68">
        <v>100</v>
      </c>
      <c r="W250" s="88">
        <v>100</v>
      </c>
      <c r="X250" s="75" t="s">
        <v>1966</v>
      </c>
      <c r="Y250" s="68">
        <v>3</v>
      </c>
      <c r="Z250" s="68">
        <v>6</v>
      </c>
      <c r="AA250" s="68">
        <v>1</v>
      </c>
      <c r="AB250" s="68">
        <v>44</v>
      </c>
      <c r="AC250" s="88" t="s">
        <v>2328</v>
      </c>
      <c r="AD250" s="68"/>
      <c r="AE250" s="88">
        <v>5</v>
      </c>
      <c r="AF250" s="68">
        <v>100</v>
      </c>
      <c r="AG250" s="68" t="s">
        <v>310</v>
      </c>
      <c r="AH250" s="68" t="s">
        <v>2320</v>
      </c>
      <c r="AI250" s="68">
        <v>25</v>
      </c>
      <c r="AJ250" s="68" t="s">
        <v>2329</v>
      </c>
      <c r="AK250" s="68" t="s">
        <v>2330</v>
      </c>
      <c r="AL250" s="68">
        <v>25</v>
      </c>
      <c r="AM250" s="68" t="s">
        <v>2331</v>
      </c>
      <c r="AN250" s="68" t="s">
        <v>2332</v>
      </c>
      <c r="AO250" s="68">
        <v>25</v>
      </c>
      <c r="AP250" s="68" t="s">
        <v>2333</v>
      </c>
      <c r="AQ250" s="68" t="s">
        <v>2334</v>
      </c>
      <c r="AR250" s="68">
        <v>25</v>
      </c>
      <c r="AS250" s="68"/>
      <c r="AT250" s="68"/>
      <c r="AU250" s="68"/>
      <c r="AV250" s="68"/>
      <c r="AW250" s="68"/>
      <c r="AX250" s="68"/>
      <c r="AY250" s="68"/>
      <c r="AZ250" s="68"/>
      <c r="BA250" s="68"/>
      <c r="BB250" s="68"/>
      <c r="BC250" s="68"/>
      <c r="BD250" s="68"/>
    </row>
    <row r="251" spans="1:56" s="76" customFormat="1" ht="90">
      <c r="A251" s="68">
        <v>106</v>
      </c>
      <c r="B251" s="68" t="s">
        <v>1957</v>
      </c>
      <c r="C251" s="68"/>
      <c r="D251" s="88" t="s">
        <v>2216</v>
      </c>
      <c r="E251" s="88" t="s">
        <v>2250</v>
      </c>
      <c r="F251" s="88">
        <v>15703</v>
      </c>
      <c r="G251" s="88" t="s">
        <v>2335</v>
      </c>
      <c r="H251" s="88">
        <v>2006</v>
      </c>
      <c r="I251" s="88" t="s">
        <v>2336</v>
      </c>
      <c r="J251" s="104">
        <v>45450</v>
      </c>
      <c r="K251" s="88" t="s">
        <v>257</v>
      </c>
      <c r="L251" s="88" t="s">
        <v>2337</v>
      </c>
      <c r="M251" s="88" t="s">
        <v>2338</v>
      </c>
      <c r="N251" s="88" t="s">
        <v>2339</v>
      </c>
      <c r="O251" s="88" t="s">
        <v>2340</v>
      </c>
      <c r="P251" s="88">
        <v>43990</v>
      </c>
      <c r="Q251" s="68">
        <v>35.61</v>
      </c>
      <c r="R251" s="74">
        <v>4.3701923076923075</v>
      </c>
      <c r="S251" s="68">
        <v>17.88</v>
      </c>
      <c r="T251" s="68">
        <v>12.38</v>
      </c>
      <c r="U251" s="68">
        <v>35.61</v>
      </c>
      <c r="V251" s="68">
        <v>100</v>
      </c>
      <c r="W251" s="88">
        <v>100</v>
      </c>
      <c r="X251" s="75" t="s">
        <v>1966</v>
      </c>
      <c r="Y251" s="68">
        <v>3</v>
      </c>
      <c r="Z251" s="68">
        <v>6</v>
      </c>
      <c r="AA251" s="68">
        <v>1</v>
      </c>
      <c r="AB251" s="68">
        <v>44</v>
      </c>
      <c r="AC251" s="88" t="s">
        <v>2341</v>
      </c>
      <c r="AD251" s="68">
        <v>35</v>
      </c>
      <c r="AE251" s="88">
        <v>5</v>
      </c>
      <c r="AF251" s="68">
        <v>100</v>
      </c>
      <c r="AG251" s="68" t="s">
        <v>2216</v>
      </c>
      <c r="AH251" s="68" t="s">
        <v>2226</v>
      </c>
      <c r="AI251" s="68">
        <v>100</v>
      </c>
      <c r="AJ251" s="68"/>
      <c r="AK251" s="68"/>
      <c r="AL251" s="68"/>
      <c r="AM251" s="68"/>
      <c r="AN251" s="68"/>
      <c r="AO251" s="68"/>
      <c r="AP251" s="68"/>
      <c r="AQ251" s="68"/>
      <c r="AR251" s="68"/>
      <c r="AS251" s="68"/>
      <c r="AT251" s="68"/>
      <c r="AU251" s="68"/>
      <c r="AV251" s="68"/>
      <c r="AW251" s="68"/>
      <c r="AX251" s="68"/>
      <c r="AY251" s="68"/>
      <c r="AZ251" s="68"/>
      <c r="BA251" s="68"/>
      <c r="BB251" s="68"/>
      <c r="BC251" s="68"/>
      <c r="BD251" s="68"/>
    </row>
    <row r="252" spans="1:56" s="76" customFormat="1" ht="50">
      <c r="A252" s="68">
        <v>106</v>
      </c>
      <c r="B252" s="68" t="s">
        <v>1957</v>
      </c>
      <c r="C252" s="68"/>
      <c r="D252" s="88" t="s">
        <v>2079</v>
      </c>
      <c r="E252" s="88" t="s">
        <v>2080</v>
      </c>
      <c r="F252" s="88">
        <v>5027</v>
      </c>
      <c r="G252" s="88" t="s">
        <v>2342</v>
      </c>
      <c r="H252" s="88">
        <v>2008</v>
      </c>
      <c r="I252" s="88" t="s">
        <v>2343</v>
      </c>
      <c r="J252" s="104">
        <v>51327</v>
      </c>
      <c r="K252" s="88" t="s">
        <v>240</v>
      </c>
      <c r="L252" s="88" t="s">
        <v>2083</v>
      </c>
      <c r="M252" s="88" t="s">
        <v>2094</v>
      </c>
      <c r="N252" s="88" t="s">
        <v>2344</v>
      </c>
      <c r="O252" s="88" t="s">
        <v>2345</v>
      </c>
      <c r="P252" s="88" t="s">
        <v>2346</v>
      </c>
      <c r="Q252" s="68">
        <v>36.299999999999997</v>
      </c>
      <c r="R252" s="74">
        <v>4.9352884615384625</v>
      </c>
      <c r="S252" s="68">
        <v>17.88</v>
      </c>
      <c r="T252" s="68">
        <v>12.38</v>
      </c>
      <c r="U252" s="68">
        <v>36.299999999999997</v>
      </c>
      <c r="V252" s="68">
        <v>100</v>
      </c>
      <c r="W252" s="88">
        <v>100</v>
      </c>
      <c r="X252" s="75" t="s">
        <v>1966</v>
      </c>
      <c r="Y252" s="68">
        <v>4</v>
      </c>
      <c r="Z252" s="68">
        <v>2</v>
      </c>
      <c r="AA252" s="68">
        <v>2</v>
      </c>
      <c r="AB252" s="68">
        <v>32</v>
      </c>
      <c r="AC252" s="88" t="s">
        <v>2347</v>
      </c>
      <c r="AD252" s="68"/>
      <c r="AE252" s="88">
        <v>5</v>
      </c>
      <c r="AF252" s="68">
        <v>100</v>
      </c>
      <c r="AG252" s="68" t="s">
        <v>2088</v>
      </c>
      <c r="AH252" s="68"/>
      <c r="AI252" s="68">
        <v>50</v>
      </c>
      <c r="AJ252" s="68" t="s">
        <v>2089</v>
      </c>
      <c r="AK252" s="68" t="s">
        <v>932</v>
      </c>
      <c r="AL252" s="68">
        <v>50</v>
      </c>
      <c r="AM252" s="68"/>
      <c r="AN252" s="68"/>
      <c r="AO252" s="68"/>
      <c r="AP252" s="68"/>
      <c r="AQ252" s="68"/>
      <c r="AR252" s="68"/>
      <c r="AS252" s="68"/>
      <c r="AT252" s="68"/>
      <c r="AU252" s="68"/>
      <c r="AV252" s="68"/>
      <c r="AW252" s="68"/>
      <c r="AX252" s="68"/>
      <c r="AY252" s="68"/>
      <c r="AZ252" s="68"/>
      <c r="BA252" s="68"/>
      <c r="BB252" s="68"/>
      <c r="BC252" s="68"/>
      <c r="BD252" s="68"/>
    </row>
    <row r="253" spans="1:56" s="76" customFormat="1" ht="50">
      <c r="A253" s="68">
        <v>106</v>
      </c>
      <c r="B253" s="68" t="s">
        <v>1957</v>
      </c>
      <c r="C253" s="68"/>
      <c r="D253" s="88" t="s">
        <v>1991</v>
      </c>
      <c r="E253" s="88" t="s">
        <v>2278</v>
      </c>
      <c r="F253" s="88">
        <v>4763</v>
      </c>
      <c r="G253" s="88" t="s">
        <v>2348</v>
      </c>
      <c r="H253" s="88">
        <v>2002</v>
      </c>
      <c r="I253" s="88" t="s">
        <v>2349</v>
      </c>
      <c r="J253" s="104">
        <v>63209.42</v>
      </c>
      <c r="K253" s="88" t="s">
        <v>519</v>
      </c>
      <c r="L253" s="88" t="s">
        <v>2281</v>
      </c>
      <c r="M253" s="88" t="s">
        <v>2282</v>
      </c>
      <c r="N253" s="88" t="s">
        <v>2283</v>
      </c>
      <c r="O253" s="88" t="s">
        <v>2284</v>
      </c>
      <c r="P253" s="88">
        <v>39109</v>
      </c>
      <c r="Q253" s="68">
        <v>37.700000000000003</v>
      </c>
      <c r="R253" s="74">
        <v>6.0778288461538459</v>
      </c>
      <c r="S253" s="68">
        <v>17.88</v>
      </c>
      <c r="T253" s="68">
        <v>12.38</v>
      </c>
      <c r="U253" s="68">
        <v>37.700000000000003</v>
      </c>
      <c r="V253" s="68">
        <v>100</v>
      </c>
      <c r="W253" s="88">
        <v>100</v>
      </c>
      <c r="X253" s="75" t="s">
        <v>1966</v>
      </c>
      <c r="Y253" s="68">
        <v>4</v>
      </c>
      <c r="Z253" s="68">
        <v>2</v>
      </c>
      <c r="AA253" s="68">
        <v>3</v>
      </c>
      <c r="AB253" s="68">
        <v>21</v>
      </c>
      <c r="AC253" s="88" t="s">
        <v>2350</v>
      </c>
      <c r="AD253" s="68">
        <v>0</v>
      </c>
      <c r="AE253" s="88">
        <v>5</v>
      </c>
      <c r="AF253" s="68">
        <v>100</v>
      </c>
      <c r="AG253" s="68" t="s">
        <v>1991</v>
      </c>
      <c r="AH253" s="68" t="s">
        <v>2278</v>
      </c>
      <c r="AI253" s="68">
        <v>50</v>
      </c>
      <c r="AJ253" s="68" t="s">
        <v>2286</v>
      </c>
      <c r="AK253" s="68" t="s">
        <v>2287</v>
      </c>
      <c r="AL253" s="68">
        <v>50</v>
      </c>
      <c r="AM253" s="68"/>
      <c r="AN253" s="68"/>
      <c r="AO253" s="68"/>
      <c r="AP253" s="68"/>
      <c r="AQ253" s="68"/>
      <c r="AR253" s="68"/>
      <c r="AS253" s="68"/>
      <c r="AT253" s="68"/>
      <c r="AU253" s="68"/>
      <c r="AV253" s="68"/>
      <c r="AW253" s="68"/>
      <c r="AX253" s="68"/>
      <c r="AY253" s="68"/>
      <c r="AZ253" s="68"/>
      <c r="BA253" s="68"/>
      <c r="BB253" s="68"/>
      <c r="BC253" s="68"/>
      <c r="BD253" s="68"/>
    </row>
    <row r="254" spans="1:56" s="76" customFormat="1" ht="60">
      <c r="A254" s="68">
        <v>106</v>
      </c>
      <c r="B254" s="68" t="s">
        <v>1957</v>
      </c>
      <c r="C254" s="68"/>
      <c r="D254" s="88" t="s">
        <v>1766</v>
      </c>
      <c r="E254" s="88" t="s">
        <v>1979</v>
      </c>
      <c r="F254" s="88">
        <v>7561</v>
      </c>
      <c r="G254" s="88" t="s">
        <v>2351</v>
      </c>
      <c r="H254" s="88">
        <v>2006</v>
      </c>
      <c r="I254" s="88" t="s">
        <v>2351</v>
      </c>
      <c r="J254" s="104">
        <v>93769.75</v>
      </c>
      <c r="K254" s="88" t="s">
        <v>257</v>
      </c>
      <c r="L254" s="88" t="s">
        <v>1982</v>
      </c>
      <c r="M254" s="88" t="s">
        <v>2352</v>
      </c>
      <c r="N254" s="88" t="s">
        <v>2353</v>
      </c>
      <c r="O254" s="88"/>
      <c r="P254" s="88">
        <v>40973</v>
      </c>
      <c r="Q254" s="68">
        <v>41.29</v>
      </c>
      <c r="R254" s="74">
        <v>9.0163221153846163</v>
      </c>
      <c r="S254" s="68">
        <v>17.88</v>
      </c>
      <c r="T254" s="68">
        <v>12.38</v>
      </c>
      <c r="U254" s="68">
        <v>41.29</v>
      </c>
      <c r="V254" s="68">
        <v>100</v>
      </c>
      <c r="W254" s="88">
        <v>100</v>
      </c>
      <c r="X254" s="75" t="s">
        <v>1966</v>
      </c>
      <c r="Y254" s="68">
        <v>4</v>
      </c>
      <c r="Z254" s="68">
        <v>6</v>
      </c>
      <c r="AA254" s="68">
        <v>3</v>
      </c>
      <c r="AB254" s="68">
        <v>66</v>
      </c>
      <c r="AC254" s="88" t="s">
        <v>2354</v>
      </c>
      <c r="AD254" s="68">
        <v>0</v>
      </c>
      <c r="AE254" s="88">
        <v>5</v>
      </c>
      <c r="AF254" s="68">
        <v>100</v>
      </c>
      <c r="AG254" s="68" t="s">
        <v>1766</v>
      </c>
      <c r="AH254" s="68" t="s">
        <v>1979</v>
      </c>
      <c r="AI254" s="68">
        <v>25</v>
      </c>
      <c r="AJ254" s="68" t="s">
        <v>1986</v>
      </c>
      <c r="AK254" s="68" t="s">
        <v>1987</v>
      </c>
      <c r="AL254" s="68">
        <v>25</v>
      </c>
      <c r="AM254" s="68" t="s">
        <v>1695</v>
      </c>
      <c r="AN254" s="68" t="s">
        <v>1988</v>
      </c>
      <c r="AO254" s="68">
        <v>25</v>
      </c>
      <c r="AP254" s="68" t="s">
        <v>1989</v>
      </c>
      <c r="AQ254" s="68" t="s">
        <v>1990</v>
      </c>
      <c r="AR254" s="68">
        <v>25</v>
      </c>
      <c r="AS254" s="68"/>
      <c r="AT254" s="68"/>
      <c r="AU254" s="68"/>
      <c r="AV254" s="68"/>
      <c r="AW254" s="68"/>
      <c r="AX254" s="68"/>
      <c r="AY254" s="68"/>
      <c r="AZ254" s="68"/>
      <c r="BA254" s="68"/>
      <c r="BB254" s="68"/>
      <c r="BC254" s="68"/>
      <c r="BD254" s="68"/>
    </row>
    <row r="255" spans="1:56" s="76" customFormat="1" ht="50">
      <c r="A255" s="68">
        <v>106</v>
      </c>
      <c r="B255" s="68" t="s">
        <v>1957</v>
      </c>
      <c r="C255" s="68"/>
      <c r="D255" s="88" t="s">
        <v>1968</v>
      </c>
      <c r="E255" s="88" t="s">
        <v>2200</v>
      </c>
      <c r="F255" s="88">
        <v>9089</v>
      </c>
      <c r="G255" s="88" t="s">
        <v>2355</v>
      </c>
      <c r="H255" s="88">
        <v>2010</v>
      </c>
      <c r="I255" s="88" t="s">
        <v>2356</v>
      </c>
      <c r="J255" s="104">
        <v>149933</v>
      </c>
      <c r="K255" s="88" t="s">
        <v>278</v>
      </c>
      <c r="L255" s="88" t="s">
        <v>2357</v>
      </c>
      <c r="M255" s="88" t="s">
        <v>2358</v>
      </c>
      <c r="N255" s="88" t="s">
        <v>2359</v>
      </c>
      <c r="O255" s="88" t="s">
        <v>2360</v>
      </c>
      <c r="P255" s="88" t="s">
        <v>2361</v>
      </c>
      <c r="Q255" s="68">
        <v>47.9</v>
      </c>
      <c r="R255" s="74">
        <v>14.416634615384616</v>
      </c>
      <c r="S255" s="68">
        <v>17.88</v>
      </c>
      <c r="T255" s="68">
        <v>12.38</v>
      </c>
      <c r="U255" s="68">
        <v>47.9</v>
      </c>
      <c r="V255" s="68">
        <v>100</v>
      </c>
      <c r="W255" s="88">
        <v>100</v>
      </c>
      <c r="X255" s="75" t="s">
        <v>1966</v>
      </c>
      <c r="Y255" s="68">
        <v>4</v>
      </c>
      <c r="Z255" s="68">
        <v>4</v>
      </c>
      <c r="AA255" s="68">
        <v>6</v>
      </c>
      <c r="AB255" s="68">
        <v>30</v>
      </c>
      <c r="AC255" s="88" t="s">
        <v>2362</v>
      </c>
      <c r="AD255" s="68"/>
      <c r="AE255" s="88">
        <v>5</v>
      </c>
      <c r="AF255" s="68">
        <v>100</v>
      </c>
      <c r="AG255" s="68"/>
      <c r="AH255" s="68" t="s">
        <v>932</v>
      </c>
      <c r="AI255" s="68"/>
      <c r="AJ255" s="68"/>
      <c r="AK255" s="68"/>
      <c r="AL255" s="68"/>
      <c r="AM255" s="68"/>
      <c r="AN255" s="68"/>
      <c r="AO255" s="68"/>
      <c r="AP255" s="68"/>
      <c r="AQ255" s="68"/>
      <c r="AR255" s="68"/>
      <c r="AS255" s="68"/>
      <c r="AT255" s="68"/>
      <c r="AU255" s="68"/>
      <c r="AV255" s="68"/>
      <c r="AW255" s="68"/>
      <c r="AX255" s="68"/>
      <c r="AY255" s="68"/>
      <c r="AZ255" s="68"/>
      <c r="BA255" s="68"/>
      <c r="BB255" s="68"/>
      <c r="BC255" s="68"/>
      <c r="BD255" s="68"/>
    </row>
    <row r="256" spans="1:56" s="76" customFormat="1" ht="60">
      <c r="A256" s="68">
        <v>106</v>
      </c>
      <c r="B256" s="68" t="s">
        <v>1957</v>
      </c>
      <c r="C256" s="68"/>
      <c r="D256" s="88" t="s">
        <v>1991</v>
      </c>
      <c r="E256" s="88" t="s">
        <v>2363</v>
      </c>
      <c r="F256" s="88">
        <v>7525</v>
      </c>
      <c r="G256" s="88" t="s">
        <v>2364</v>
      </c>
      <c r="H256" s="88">
        <v>2009</v>
      </c>
      <c r="I256" s="88" t="s">
        <v>2365</v>
      </c>
      <c r="J256" s="104">
        <v>139812</v>
      </c>
      <c r="K256" s="88" t="s">
        <v>278</v>
      </c>
      <c r="L256" s="88" t="s">
        <v>2366</v>
      </c>
      <c r="M256" s="88" t="s">
        <v>2367</v>
      </c>
      <c r="N256" s="88" t="s">
        <v>2368</v>
      </c>
      <c r="O256" s="88" t="s">
        <v>2369</v>
      </c>
      <c r="P256" s="88" t="s">
        <v>2370</v>
      </c>
      <c r="Q256" s="68">
        <v>46.71</v>
      </c>
      <c r="R256" s="88">
        <v>0</v>
      </c>
      <c r="S256" s="68">
        <v>17.88</v>
      </c>
      <c r="T256" s="68">
        <v>12.38</v>
      </c>
      <c r="U256" s="68">
        <v>46.71</v>
      </c>
      <c r="V256" s="68">
        <v>100</v>
      </c>
      <c r="W256" s="88">
        <v>100</v>
      </c>
      <c r="X256" s="75" t="s">
        <v>1966</v>
      </c>
      <c r="Y256" s="68">
        <v>6</v>
      </c>
      <c r="Z256" s="68">
        <v>6</v>
      </c>
      <c r="AA256" s="68">
        <v>6</v>
      </c>
      <c r="AB256" s="68">
        <v>14</v>
      </c>
      <c r="AC256" s="88" t="s">
        <v>2371</v>
      </c>
      <c r="AD256" s="68"/>
      <c r="AE256" s="88">
        <v>4</v>
      </c>
      <c r="AF256" s="68">
        <v>100</v>
      </c>
      <c r="AG256" s="68"/>
      <c r="AH256" s="68" t="s">
        <v>932</v>
      </c>
      <c r="AI256" s="68"/>
      <c r="AJ256" s="68"/>
      <c r="AK256" s="68"/>
      <c r="AL256" s="68"/>
      <c r="AM256" s="68"/>
      <c r="AN256" s="68"/>
      <c r="AO256" s="68"/>
      <c r="AP256" s="68"/>
      <c r="AQ256" s="68"/>
      <c r="AR256" s="68"/>
      <c r="AS256" s="68"/>
      <c r="AT256" s="68"/>
      <c r="AU256" s="68"/>
      <c r="AV256" s="68"/>
      <c r="AW256" s="68"/>
      <c r="AX256" s="68"/>
      <c r="AY256" s="68"/>
      <c r="AZ256" s="68"/>
      <c r="BA256" s="68"/>
      <c r="BB256" s="68"/>
      <c r="BC256" s="68"/>
      <c r="BD256" s="68"/>
    </row>
    <row r="257" spans="1:56" s="76" customFormat="1" ht="50">
      <c r="A257" s="68">
        <v>106</v>
      </c>
      <c r="B257" s="68" t="s">
        <v>1957</v>
      </c>
      <c r="C257" s="68"/>
      <c r="D257" s="88" t="s">
        <v>2104</v>
      </c>
      <c r="E257" s="88" t="s">
        <v>2372</v>
      </c>
      <c r="F257" s="88">
        <v>1100</v>
      </c>
      <c r="G257" s="88" t="s">
        <v>2373</v>
      </c>
      <c r="H257" s="88">
        <v>2012</v>
      </c>
      <c r="I257" s="88" t="s">
        <v>2374</v>
      </c>
      <c r="J257" s="104">
        <v>134912</v>
      </c>
      <c r="K257" s="88" t="s">
        <v>278</v>
      </c>
      <c r="L257" s="88" t="s">
        <v>2375</v>
      </c>
      <c r="M257" s="88" t="s">
        <v>2376</v>
      </c>
      <c r="N257" s="88" t="s">
        <v>2377</v>
      </c>
      <c r="O257" s="88" t="s">
        <v>2378</v>
      </c>
      <c r="P257" s="88" t="s">
        <v>2379</v>
      </c>
      <c r="Q257" s="68">
        <v>38.262</v>
      </c>
      <c r="R257" s="88">
        <v>0</v>
      </c>
      <c r="S257" s="68">
        <v>8.2899999999999991</v>
      </c>
      <c r="T257" s="68">
        <v>14.1</v>
      </c>
      <c r="U257" s="68">
        <v>38.262</v>
      </c>
      <c r="V257" s="68">
        <v>100</v>
      </c>
      <c r="W257" s="88">
        <v>100</v>
      </c>
      <c r="X257" s="75" t="s">
        <v>1966</v>
      </c>
      <c r="Y257" s="68">
        <v>6</v>
      </c>
      <c r="Z257" s="68">
        <v>1</v>
      </c>
      <c r="AA257" s="68">
        <v>1</v>
      </c>
      <c r="AB257" s="68">
        <v>12</v>
      </c>
      <c r="AC257" s="88" t="s">
        <v>2380</v>
      </c>
      <c r="AD257" s="68">
        <v>0</v>
      </c>
      <c r="AE257" s="88">
        <v>4</v>
      </c>
      <c r="AF257" s="68">
        <v>100</v>
      </c>
      <c r="AG257" s="68" t="s">
        <v>2381</v>
      </c>
      <c r="AH257" s="68" t="s">
        <v>2105</v>
      </c>
      <c r="AI257" s="68">
        <v>40</v>
      </c>
      <c r="AJ257" s="68" t="s">
        <v>2382</v>
      </c>
      <c r="AK257" s="68" t="s">
        <v>2114</v>
      </c>
      <c r="AL257" s="68">
        <v>40</v>
      </c>
      <c r="AM257" s="68" t="s">
        <v>2383</v>
      </c>
      <c r="AN257" s="68" t="s">
        <v>2116</v>
      </c>
      <c r="AO257" s="68">
        <v>20</v>
      </c>
      <c r="AP257" s="68"/>
      <c r="AQ257" s="68"/>
      <c r="AR257" s="68"/>
      <c r="AS257" s="68"/>
      <c r="AT257" s="68"/>
      <c r="AU257" s="68"/>
      <c r="AV257" s="68"/>
      <c r="AW257" s="68"/>
      <c r="AX257" s="68"/>
      <c r="AY257" s="68"/>
      <c r="AZ257" s="68"/>
      <c r="BA257" s="68"/>
      <c r="BB257" s="68"/>
      <c r="BC257" s="68"/>
      <c r="BD257" s="68"/>
    </row>
    <row r="258" spans="1:56" s="76" customFormat="1" ht="50">
      <c r="A258" s="68">
        <v>106</v>
      </c>
      <c r="B258" s="68" t="s">
        <v>1957</v>
      </c>
      <c r="C258" s="68"/>
      <c r="D258" s="88" t="s">
        <v>1991</v>
      </c>
      <c r="E258" s="88" t="s">
        <v>2278</v>
      </c>
      <c r="F258" s="88">
        <v>4763</v>
      </c>
      <c r="G258" s="88" t="s">
        <v>2384</v>
      </c>
      <c r="H258" s="88">
        <v>2008</v>
      </c>
      <c r="I258" s="88" t="s">
        <v>2385</v>
      </c>
      <c r="J258" s="104">
        <v>700000</v>
      </c>
      <c r="K258" s="88" t="s">
        <v>240</v>
      </c>
      <c r="L258" s="88" t="s">
        <v>2281</v>
      </c>
      <c r="M258" s="88" t="s">
        <v>2282</v>
      </c>
      <c r="N258" s="88" t="s">
        <v>2386</v>
      </c>
      <c r="O258" s="88" t="s">
        <v>2387</v>
      </c>
      <c r="P258" s="88" t="s">
        <v>2388</v>
      </c>
      <c r="Q258" s="68">
        <v>112.61</v>
      </c>
      <c r="R258" s="74">
        <v>67.307692307692307</v>
      </c>
      <c r="S258" s="68">
        <v>17.88</v>
      </c>
      <c r="T258" s="68">
        <v>12.38</v>
      </c>
      <c r="U258" s="68">
        <v>112.61</v>
      </c>
      <c r="V258" s="68">
        <v>100</v>
      </c>
      <c r="W258" s="88">
        <v>100</v>
      </c>
      <c r="X258" s="75" t="s">
        <v>1966</v>
      </c>
      <c r="Y258" s="68">
        <v>4</v>
      </c>
      <c r="Z258" s="68">
        <v>2</v>
      </c>
      <c r="AA258" s="68">
        <v>3</v>
      </c>
      <c r="AB258" s="68">
        <v>38</v>
      </c>
      <c r="AC258" s="88" t="s">
        <v>2389</v>
      </c>
      <c r="AD258" s="68">
        <v>0</v>
      </c>
      <c r="AE258" s="88">
        <v>5</v>
      </c>
      <c r="AF258" s="68">
        <v>100</v>
      </c>
      <c r="AG258" s="68" t="s">
        <v>1991</v>
      </c>
      <c r="AH258" s="68" t="s">
        <v>2278</v>
      </c>
      <c r="AI258" s="68">
        <v>100</v>
      </c>
      <c r="AJ258" s="68"/>
      <c r="AK258" s="68"/>
      <c r="AL258" s="68"/>
      <c r="AM258" s="68"/>
      <c r="AN258" s="68"/>
      <c r="AO258" s="68"/>
      <c r="AP258" s="68"/>
      <c r="AQ258" s="68"/>
      <c r="AR258" s="68"/>
      <c r="AS258" s="68"/>
      <c r="AT258" s="68"/>
      <c r="AU258" s="68"/>
      <c r="AV258" s="68"/>
      <c r="AW258" s="68"/>
      <c r="AX258" s="68"/>
      <c r="AY258" s="68"/>
      <c r="AZ258" s="68"/>
      <c r="BA258" s="68"/>
      <c r="BB258" s="68"/>
      <c r="BC258" s="68"/>
      <c r="BD258" s="68"/>
    </row>
    <row r="259" spans="1:56" s="76" customFormat="1" ht="50">
      <c r="A259" s="68">
        <v>106</v>
      </c>
      <c r="B259" s="68" t="s">
        <v>1957</v>
      </c>
      <c r="C259" s="68"/>
      <c r="D259" s="88" t="s">
        <v>1991</v>
      </c>
      <c r="E259" s="88" t="s">
        <v>2278</v>
      </c>
      <c r="F259" s="88">
        <v>4763</v>
      </c>
      <c r="G259" s="88" t="s">
        <v>2390</v>
      </c>
      <c r="H259" s="88">
        <v>2005</v>
      </c>
      <c r="I259" s="88" t="s">
        <v>2391</v>
      </c>
      <c r="J259" s="104">
        <v>43805.21</v>
      </c>
      <c r="K259" s="88" t="s">
        <v>257</v>
      </c>
      <c r="L259" s="88" t="s">
        <v>2392</v>
      </c>
      <c r="M259" s="88" t="s">
        <v>2393</v>
      </c>
      <c r="N259" s="88" t="s">
        <v>2394</v>
      </c>
      <c r="O259" s="88" t="s">
        <v>2395</v>
      </c>
      <c r="P259" s="88">
        <v>42669</v>
      </c>
      <c r="Q259" s="68">
        <v>35.409999999999997</v>
      </c>
      <c r="R259" s="88">
        <v>0</v>
      </c>
      <c r="S259" s="68">
        <v>17.88</v>
      </c>
      <c r="T259" s="68">
        <v>12.38</v>
      </c>
      <c r="U259" s="68">
        <v>35.409999999999997</v>
      </c>
      <c r="V259" s="68">
        <v>100</v>
      </c>
      <c r="W259" s="88">
        <v>100</v>
      </c>
      <c r="X259" s="75" t="s">
        <v>1966</v>
      </c>
      <c r="Y259" s="68">
        <v>6</v>
      </c>
      <c r="Z259" s="68">
        <v>1</v>
      </c>
      <c r="AA259" s="68">
        <v>5</v>
      </c>
      <c r="AB259" s="68">
        <v>14</v>
      </c>
      <c r="AC259" s="88" t="s">
        <v>2396</v>
      </c>
      <c r="AD259" s="68">
        <v>0</v>
      </c>
      <c r="AE259" s="88">
        <v>4</v>
      </c>
      <c r="AF259" s="68">
        <v>100</v>
      </c>
      <c r="AG259" s="68" t="s">
        <v>1991</v>
      </c>
      <c r="AH259" s="68" t="s">
        <v>2278</v>
      </c>
      <c r="AI259" s="68">
        <v>50</v>
      </c>
      <c r="AJ259" s="68" t="s">
        <v>2286</v>
      </c>
      <c r="AK259" s="68" t="s">
        <v>2287</v>
      </c>
      <c r="AL259" s="68">
        <v>50</v>
      </c>
      <c r="AM259" s="68"/>
      <c r="AN259" s="68"/>
      <c r="AO259" s="68"/>
      <c r="AP259" s="68"/>
      <c r="AQ259" s="68"/>
      <c r="AR259" s="68"/>
      <c r="AS259" s="68"/>
      <c r="AT259" s="68"/>
      <c r="AU259" s="68"/>
      <c r="AV259" s="68"/>
      <c r="AW259" s="68"/>
      <c r="AX259" s="68"/>
      <c r="AY259" s="68"/>
      <c r="AZ259" s="68"/>
      <c r="BA259" s="68"/>
      <c r="BB259" s="68"/>
      <c r="BC259" s="68"/>
      <c r="BD259" s="68"/>
    </row>
    <row r="260" spans="1:56" s="76" customFormat="1" ht="50">
      <c r="A260" s="68">
        <v>106</v>
      </c>
      <c r="B260" s="68" t="s">
        <v>1957</v>
      </c>
      <c r="C260" s="68"/>
      <c r="D260" s="88" t="s">
        <v>1958</v>
      </c>
      <c r="E260" s="88" t="s">
        <v>1970</v>
      </c>
      <c r="F260" s="88">
        <v>18274</v>
      </c>
      <c r="G260" s="88" t="s">
        <v>2397</v>
      </c>
      <c r="H260" s="88">
        <v>2002</v>
      </c>
      <c r="I260" s="88" t="s">
        <v>2398</v>
      </c>
      <c r="J260" s="104">
        <v>74577.23</v>
      </c>
      <c r="K260" s="88" t="s">
        <v>519</v>
      </c>
      <c r="L260" s="88" t="s">
        <v>1962</v>
      </c>
      <c r="M260" s="88" t="s">
        <v>1963</v>
      </c>
      <c r="N260" s="88" t="s">
        <v>2399</v>
      </c>
      <c r="O260" s="88" t="s">
        <v>2400</v>
      </c>
      <c r="P260" s="88">
        <v>38884</v>
      </c>
      <c r="Q260" s="68">
        <v>39.03</v>
      </c>
      <c r="R260" s="74">
        <v>7.1708875000000001</v>
      </c>
      <c r="S260" s="68">
        <v>17.88</v>
      </c>
      <c r="T260" s="68">
        <v>12.38</v>
      </c>
      <c r="U260" s="68">
        <v>39.03</v>
      </c>
      <c r="V260" s="68">
        <v>100</v>
      </c>
      <c r="W260" s="88">
        <v>100</v>
      </c>
      <c r="X260" s="75" t="s">
        <v>1966</v>
      </c>
      <c r="Y260" s="68">
        <v>1</v>
      </c>
      <c r="Z260" s="68">
        <v>7</v>
      </c>
      <c r="AA260" s="68">
        <v>4</v>
      </c>
      <c r="AB260" s="68">
        <v>4</v>
      </c>
      <c r="AC260" s="88" t="s">
        <v>2401</v>
      </c>
      <c r="AD260" s="68"/>
      <c r="AE260" s="88">
        <v>5</v>
      </c>
      <c r="AF260" s="68">
        <v>100</v>
      </c>
      <c r="AG260" s="68" t="s">
        <v>1958</v>
      </c>
      <c r="AH260" s="68" t="s">
        <v>2215</v>
      </c>
      <c r="AI260" s="68">
        <v>100</v>
      </c>
      <c r="AJ260" s="68"/>
      <c r="AK260" s="68"/>
      <c r="AL260" s="68"/>
      <c r="AM260" s="68"/>
      <c r="AN260" s="68"/>
      <c r="AO260" s="68"/>
      <c r="AP260" s="68"/>
      <c r="AQ260" s="68"/>
      <c r="AR260" s="68"/>
      <c r="AS260" s="68"/>
      <c r="AT260" s="68"/>
      <c r="AU260" s="68"/>
      <c r="AV260" s="68"/>
      <c r="AW260" s="68"/>
      <c r="AX260" s="68"/>
      <c r="AY260" s="68"/>
      <c r="AZ260" s="68"/>
      <c r="BA260" s="68"/>
      <c r="BB260" s="68"/>
      <c r="BC260" s="68"/>
      <c r="BD260" s="68"/>
    </row>
    <row r="261" spans="1:56" s="76" customFormat="1" ht="130">
      <c r="A261" s="68">
        <v>106</v>
      </c>
      <c r="B261" s="68" t="s">
        <v>1957</v>
      </c>
      <c r="C261" s="68"/>
      <c r="D261" s="88" t="s">
        <v>2216</v>
      </c>
      <c r="E261" s="88" t="s">
        <v>2250</v>
      </c>
      <c r="F261" s="88">
        <v>15703</v>
      </c>
      <c r="G261" s="88" t="s">
        <v>2402</v>
      </c>
      <c r="H261" s="88">
        <v>2007</v>
      </c>
      <c r="I261" s="88" t="s">
        <v>2403</v>
      </c>
      <c r="J261" s="104">
        <v>145260</v>
      </c>
      <c r="K261" s="88" t="s">
        <v>240</v>
      </c>
      <c r="L261" s="88" t="s">
        <v>2337</v>
      </c>
      <c r="M261" s="88" t="s">
        <v>2338</v>
      </c>
      <c r="N261" s="88" t="s">
        <v>2404</v>
      </c>
      <c r="O261" s="88" t="s">
        <v>2405</v>
      </c>
      <c r="P261" s="88" t="s">
        <v>2406</v>
      </c>
      <c r="Q261" s="68">
        <v>47.35</v>
      </c>
      <c r="R261" s="74">
        <v>13.967307692307692</v>
      </c>
      <c r="S261" s="68">
        <v>17.88</v>
      </c>
      <c r="T261" s="68">
        <v>12.38</v>
      </c>
      <c r="U261" s="68">
        <v>47.35</v>
      </c>
      <c r="V261" s="68">
        <v>100</v>
      </c>
      <c r="W261" s="88">
        <v>100</v>
      </c>
      <c r="X261" s="75" t="s">
        <v>1966</v>
      </c>
      <c r="Y261" s="68">
        <v>1</v>
      </c>
      <c r="Z261" s="68">
        <v>1</v>
      </c>
      <c r="AA261" s="68">
        <v>1</v>
      </c>
      <c r="AB261" s="68">
        <v>44</v>
      </c>
      <c r="AC261" s="88" t="s">
        <v>2407</v>
      </c>
      <c r="AD261" s="68">
        <v>40</v>
      </c>
      <c r="AE261" s="88">
        <v>5</v>
      </c>
      <c r="AF261" s="68">
        <v>100</v>
      </c>
      <c r="AG261" s="68" t="s">
        <v>2216</v>
      </c>
      <c r="AH261" s="68" t="s">
        <v>2226</v>
      </c>
      <c r="AI261" s="68">
        <v>100</v>
      </c>
      <c r="AJ261" s="68"/>
      <c r="AK261" s="68"/>
      <c r="AL261" s="68"/>
      <c r="AM261" s="68"/>
      <c r="AN261" s="68"/>
      <c r="AO261" s="68"/>
      <c r="AP261" s="68"/>
      <c r="AQ261" s="68"/>
      <c r="AR261" s="68"/>
      <c r="AS261" s="68"/>
      <c r="AT261" s="68"/>
      <c r="AU261" s="68"/>
      <c r="AV261" s="68"/>
      <c r="AW261" s="68"/>
      <c r="AX261" s="68"/>
      <c r="AY261" s="68"/>
      <c r="AZ261" s="68"/>
      <c r="BA261" s="68"/>
      <c r="BB261" s="68"/>
      <c r="BC261" s="68"/>
      <c r="BD261" s="68"/>
    </row>
    <row r="262" spans="1:56" s="76" customFormat="1" ht="60">
      <c r="A262" s="68">
        <v>106</v>
      </c>
      <c r="B262" s="68" t="s">
        <v>1957</v>
      </c>
      <c r="C262" s="68"/>
      <c r="D262" s="88" t="s">
        <v>310</v>
      </c>
      <c r="E262" s="88" t="s">
        <v>2330</v>
      </c>
      <c r="F262" s="88">
        <v>3937</v>
      </c>
      <c r="G262" s="88" t="s">
        <v>2408</v>
      </c>
      <c r="H262" s="88">
        <v>2002</v>
      </c>
      <c r="I262" s="88" t="s">
        <v>2409</v>
      </c>
      <c r="J262" s="104">
        <v>53892.47</v>
      </c>
      <c r="K262" s="88" t="s">
        <v>519</v>
      </c>
      <c r="L262" s="88" t="s">
        <v>2410</v>
      </c>
      <c r="M262" s="88" t="s">
        <v>2324</v>
      </c>
      <c r="N262" s="88" t="s">
        <v>2411</v>
      </c>
      <c r="O262" s="88" t="s">
        <v>2412</v>
      </c>
      <c r="P262" s="88">
        <v>39874</v>
      </c>
      <c r="Q262" s="68">
        <v>36.6</v>
      </c>
      <c r="R262" s="74">
        <v>5.1819682692307696</v>
      </c>
      <c r="S262" s="68">
        <v>17.88</v>
      </c>
      <c r="T262" s="68">
        <v>12.38</v>
      </c>
      <c r="U262" s="68">
        <v>36.6</v>
      </c>
      <c r="V262" s="68">
        <v>100</v>
      </c>
      <c r="W262" s="88">
        <v>100</v>
      </c>
      <c r="X262" s="75" t="s">
        <v>1966</v>
      </c>
      <c r="Y262" s="68">
        <v>1</v>
      </c>
      <c r="Z262" s="68">
        <v>3</v>
      </c>
      <c r="AA262" s="68">
        <v>1</v>
      </c>
      <c r="AB262" s="68">
        <v>44</v>
      </c>
      <c r="AC262" s="88" t="s">
        <v>2413</v>
      </c>
      <c r="AD262" s="68"/>
      <c r="AE262" s="88">
        <v>5</v>
      </c>
      <c r="AF262" s="68">
        <v>100</v>
      </c>
      <c r="AG262" s="68" t="s">
        <v>310</v>
      </c>
      <c r="AH262" s="68" t="s">
        <v>2320</v>
      </c>
      <c r="AI262" s="68">
        <v>25</v>
      </c>
      <c r="AJ262" s="68" t="s">
        <v>2329</v>
      </c>
      <c r="AK262" s="68" t="s">
        <v>2330</v>
      </c>
      <c r="AL262" s="68">
        <v>25</v>
      </c>
      <c r="AM262" s="68" t="s">
        <v>2414</v>
      </c>
      <c r="AN262" s="68" t="s">
        <v>2320</v>
      </c>
      <c r="AO262" s="68">
        <v>25</v>
      </c>
      <c r="AP262" s="68" t="s">
        <v>2415</v>
      </c>
      <c r="AQ262" s="68" t="s">
        <v>2416</v>
      </c>
      <c r="AR262" s="68">
        <v>25</v>
      </c>
      <c r="AS262" s="68"/>
      <c r="AT262" s="68"/>
      <c r="AU262" s="68"/>
      <c r="AV262" s="68"/>
      <c r="AW262" s="68"/>
      <c r="AX262" s="68"/>
      <c r="AY262" s="68"/>
      <c r="AZ262" s="68"/>
      <c r="BA262" s="68"/>
      <c r="BB262" s="68"/>
      <c r="BC262" s="68"/>
      <c r="BD262" s="68"/>
    </row>
    <row r="263" spans="1:56" s="76" customFormat="1" ht="50">
      <c r="A263" s="68">
        <v>106</v>
      </c>
      <c r="B263" s="68" t="s">
        <v>1957</v>
      </c>
      <c r="C263" s="68"/>
      <c r="D263" s="88" t="s">
        <v>1958</v>
      </c>
      <c r="E263" s="88" t="s">
        <v>2417</v>
      </c>
      <c r="F263" s="88">
        <v>1106</v>
      </c>
      <c r="G263" s="88" t="s">
        <v>2418</v>
      </c>
      <c r="H263" s="88">
        <v>2005</v>
      </c>
      <c r="I263" s="88" t="s">
        <v>2419</v>
      </c>
      <c r="J263" s="104">
        <v>214015.54</v>
      </c>
      <c r="K263" s="88" t="s">
        <v>257</v>
      </c>
      <c r="L263" s="88" t="s">
        <v>1962</v>
      </c>
      <c r="M263" s="88" t="s">
        <v>1963</v>
      </c>
      <c r="N263" s="88" t="s">
        <v>2420</v>
      </c>
      <c r="O263" s="88" t="s">
        <v>2421</v>
      </c>
      <c r="P263" s="88">
        <v>43705</v>
      </c>
      <c r="Q263" s="68">
        <v>55.44</v>
      </c>
      <c r="R263" s="74">
        <v>20.578417307692312</v>
      </c>
      <c r="S263" s="68">
        <v>17.88</v>
      </c>
      <c r="T263" s="68">
        <v>12.38</v>
      </c>
      <c r="U263" s="68">
        <v>55.44</v>
      </c>
      <c r="V263" s="68">
        <v>100</v>
      </c>
      <c r="W263" s="88">
        <v>100</v>
      </c>
      <c r="X263" s="75" t="s">
        <v>1966</v>
      </c>
      <c r="Y263" s="68">
        <v>3</v>
      </c>
      <c r="Z263" s="68">
        <v>1</v>
      </c>
      <c r="AA263" s="68">
        <v>5</v>
      </c>
      <c r="AB263" s="68">
        <v>44</v>
      </c>
      <c r="AC263" s="88" t="s">
        <v>2422</v>
      </c>
      <c r="AD263" s="68"/>
      <c r="AE263" s="88">
        <v>5</v>
      </c>
      <c r="AF263" s="68">
        <v>100</v>
      </c>
      <c r="AG263" s="68" t="s">
        <v>1958</v>
      </c>
      <c r="AH263" s="68" t="s">
        <v>2215</v>
      </c>
      <c r="AI263" s="68">
        <v>100</v>
      </c>
      <c r="AJ263" s="68"/>
      <c r="AK263" s="68" t="s">
        <v>932</v>
      </c>
      <c r="AL263" s="68"/>
      <c r="AM263" s="68"/>
      <c r="AN263" s="68"/>
      <c r="AO263" s="68"/>
      <c r="AP263" s="68"/>
      <c r="AQ263" s="68"/>
      <c r="AR263" s="68"/>
      <c r="AS263" s="68"/>
      <c r="AT263" s="68"/>
      <c r="AU263" s="68"/>
      <c r="AV263" s="68"/>
      <c r="AW263" s="68"/>
      <c r="AX263" s="68"/>
      <c r="AY263" s="68"/>
      <c r="AZ263" s="68"/>
      <c r="BA263" s="68"/>
      <c r="BB263" s="68"/>
      <c r="BC263" s="68"/>
      <c r="BD263" s="68"/>
    </row>
    <row r="264" spans="1:56" s="76" customFormat="1" ht="50">
      <c r="A264" s="68">
        <v>106</v>
      </c>
      <c r="B264" s="68" t="s">
        <v>1957</v>
      </c>
      <c r="C264" s="68"/>
      <c r="D264" s="88" t="s">
        <v>2423</v>
      </c>
      <c r="E264" s="88" t="s">
        <v>2424</v>
      </c>
      <c r="F264" s="88">
        <v>3323</v>
      </c>
      <c r="G264" s="88" t="s">
        <v>2425</v>
      </c>
      <c r="H264" s="88">
        <v>2010</v>
      </c>
      <c r="I264" s="88" t="s">
        <v>2426</v>
      </c>
      <c r="J264" s="104">
        <v>91925</v>
      </c>
      <c r="K264" s="88" t="s">
        <v>278</v>
      </c>
      <c r="L264" s="88" t="s">
        <v>2427</v>
      </c>
      <c r="M264" s="88" t="s">
        <v>2428</v>
      </c>
      <c r="N264" s="88" t="s">
        <v>2429</v>
      </c>
      <c r="O264" s="88" t="s">
        <v>2430</v>
      </c>
      <c r="P264" s="88" t="s">
        <v>2431</v>
      </c>
      <c r="Q264" s="68">
        <v>41.07</v>
      </c>
      <c r="R264" s="74">
        <v>8.8389423076923084</v>
      </c>
      <c r="S264" s="68">
        <v>17.88</v>
      </c>
      <c r="T264" s="68">
        <v>12.38</v>
      </c>
      <c r="U264" s="68">
        <v>41.07</v>
      </c>
      <c r="V264" s="68">
        <v>100</v>
      </c>
      <c r="W264" s="88">
        <v>100</v>
      </c>
      <c r="X264" s="75" t="s">
        <v>1966</v>
      </c>
      <c r="Y264" s="68">
        <v>6</v>
      </c>
      <c r="Z264" s="68">
        <v>1</v>
      </c>
      <c r="AA264" s="68">
        <v>5</v>
      </c>
      <c r="AB264" s="68">
        <v>59</v>
      </c>
      <c r="AC264" s="88" t="s">
        <v>2432</v>
      </c>
      <c r="AD264" s="68"/>
      <c r="AE264" s="88">
        <v>5</v>
      </c>
      <c r="AF264" s="68">
        <v>100</v>
      </c>
      <c r="AG264" s="68"/>
      <c r="AH264" s="68" t="s">
        <v>932</v>
      </c>
      <c r="AI264" s="68"/>
      <c r="AJ264" s="68"/>
      <c r="AK264" s="68"/>
      <c r="AL264" s="68"/>
      <c r="AM264" s="68"/>
      <c r="AN264" s="68"/>
      <c r="AO264" s="68"/>
      <c r="AP264" s="68"/>
      <c r="AQ264" s="68"/>
      <c r="AR264" s="68"/>
      <c r="AS264" s="68"/>
      <c r="AT264" s="68"/>
      <c r="AU264" s="68"/>
      <c r="AV264" s="68"/>
      <c r="AW264" s="68"/>
      <c r="AX264" s="68"/>
      <c r="AY264" s="68"/>
      <c r="AZ264" s="68"/>
      <c r="BA264" s="68"/>
      <c r="BB264" s="68"/>
      <c r="BC264" s="68"/>
      <c r="BD264" s="68"/>
    </row>
    <row r="265" spans="1:56" s="76" customFormat="1" ht="60">
      <c r="A265" s="68">
        <v>106</v>
      </c>
      <c r="B265" s="68" t="s">
        <v>1957</v>
      </c>
      <c r="C265" s="68"/>
      <c r="D265" s="88" t="s">
        <v>1695</v>
      </c>
      <c r="E265" s="88" t="s">
        <v>1988</v>
      </c>
      <c r="F265" s="88">
        <v>412</v>
      </c>
      <c r="G265" s="88" t="s">
        <v>2433</v>
      </c>
      <c r="H265" s="88">
        <v>2010</v>
      </c>
      <c r="I265" s="88" t="s">
        <v>2434</v>
      </c>
      <c r="J265" s="104">
        <v>209563.86</v>
      </c>
      <c r="K265" s="88" t="s">
        <v>278</v>
      </c>
      <c r="L265" s="88" t="s">
        <v>2435</v>
      </c>
      <c r="M265" s="88" t="s">
        <v>2436</v>
      </c>
      <c r="N265" s="88" t="s">
        <v>2437</v>
      </c>
      <c r="O265" s="88" t="s">
        <v>2438</v>
      </c>
      <c r="P265" s="88" t="s">
        <v>2439</v>
      </c>
      <c r="Q265" s="68">
        <v>54.91</v>
      </c>
      <c r="R265" s="74">
        <v>20.150371153846152</v>
      </c>
      <c r="S265" s="68">
        <v>17.88</v>
      </c>
      <c r="T265" s="68">
        <v>12.38</v>
      </c>
      <c r="U265" s="68">
        <v>54.91</v>
      </c>
      <c r="V265" s="68">
        <v>100</v>
      </c>
      <c r="W265" s="88">
        <v>100</v>
      </c>
      <c r="X265" s="75" t="s">
        <v>1966</v>
      </c>
      <c r="Y265" s="68">
        <v>4</v>
      </c>
      <c r="Z265" s="68">
        <v>7</v>
      </c>
      <c r="AA265" s="68">
        <v>5</v>
      </c>
      <c r="AB265" s="68">
        <v>66</v>
      </c>
      <c r="AC265" s="88" t="s">
        <v>2440</v>
      </c>
      <c r="AD265" s="68"/>
      <c r="AE265" s="88">
        <v>5</v>
      </c>
      <c r="AF265" s="68">
        <v>100</v>
      </c>
      <c r="AG265" s="68"/>
      <c r="AH265" s="68" t="s">
        <v>932</v>
      </c>
      <c r="AI265" s="68"/>
      <c r="AJ265" s="68"/>
      <c r="AK265" s="68"/>
      <c r="AL265" s="68"/>
      <c r="AM265" s="68"/>
      <c r="AN265" s="68"/>
      <c r="AO265" s="68"/>
      <c r="AP265" s="68"/>
      <c r="AQ265" s="68"/>
      <c r="AR265" s="68"/>
      <c r="AS265" s="68"/>
      <c r="AT265" s="68"/>
      <c r="AU265" s="68"/>
      <c r="AV265" s="68"/>
      <c r="AW265" s="68"/>
      <c r="AX265" s="68"/>
      <c r="AY265" s="68"/>
      <c r="AZ265" s="68"/>
      <c r="BA265" s="68"/>
      <c r="BB265" s="68"/>
      <c r="BC265" s="68"/>
      <c r="BD265" s="68"/>
    </row>
    <row r="266" spans="1:56" s="76" customFormat="1" ht="230">
      <c r="A266" s="68">
        <v>106</v>
      </c>
      <c r="B266" s="68" t="s">
        <v>1957</v>
      </c>
      <c r="C266" s="68"/>
      <c r="D266" s="88" t="s">
        <v>2423</v>
      </c>
      <c r="E266" s="88" t="s">
        <v>2441</v>
      </c>
      <c r="F266" s="88">
        <v>8949</v>
      </c>
      <c r="G266" s="88" t="s">
        <v>2442</v>
      </c>
      <c r="H266" s="88">
        <v>2008</v>
      </c>
      <c r="I266" s="88" t="s">
        <v>2443</v>
      </c>
      <c r="J266" s="104">
        <v>148000</v>
      </c>
      <c r="K266" s="88" t="s">
        <v>240</v>
      </c>
      <c r="L266" s="88" t="s">
        <v>2444</v>
      </c>
      <c r="M266" s="88" t="s">
        <v>2445</v>
      </c>
      <c r="N266" s="88" t="s">
        <v>2446</v>
      </c>
      <c r="O266" s="88" t="s">
        <v>2447</v>
      </c>
      <c r="P266" s="88" t="s">
        <v>2448</v>
      </c>
      <c r="Q266" s="68">
        <v>73.790000000000006</v>
      </c>
      <c r="R266" s="74">
        <v>17.78846153846154</v>
      </c>
      <c r="S266" s="68">
        <v>17.88</v>
      </c>
      <c r="T266" s="68">
        <v>12.38</v>
      </c>
      <c r="U266" s="68">
        <v>73.790000000000006</v>
      </c>
      <c r="V266" s="68">
        <v>100</v>
      </c>
      <c r="W266" s="88">
        <v>100</v>
      </c>
      <c r="X266" s="75" t="s">
        <v>1966</v>
      </c>
      <c r="Y266" s="68">
        <v>6</v>
      </c>
      <c r="Z266" s="68">
        <v>1</v>
      </c>
      <c r="AA266" s="68">
        <v>5</v>
      </c>
      <c r="AB266" s="68">
        <v>25</v>
      </c>
      <c r="AC266" s="88" t="s">
        <v>2449</v>
      </c>
      <c r="AD266" s="68"/>
      <c r="AE266" s="88">
        <v>4</v>
      </c>
      <c r="AF266" s="68">
        <v>100</v>
      </c>
      <c r="AG266" s="68" t="s">
        <v>2450</v>
      </c>
      <c r="AH266" s="68" t="s">
        <v>932</v>
      </c>
      <c r="AI266" s="68">
        <v>25</v>
      </c>
      <c r="AJ266" s="68" t="s">
        <v>2451</v>
      </c>
      <c r="AK266" s="68" t="s">
        <v>932</v>
      </c>
      <c r="AL266" s="68">
        <v>25</v>
      </c>
      <c r="AM266" s="68" t="s">
        <v>2452</v>
      </c>
      <c r="AN266" s="68" t="s">
        <v>932</v>
      </c>
      <c r="AO266" s="68">
        <v>25</v>
      </c>
      <c r="AP266" s="68" t="s">
        <v>2453</v>
      </c>
      <c r="AQ266" s="68" t="s">
        <v>932</v>
      </c>
      <c r="AR266" s="68">
        <v>25</v>
      </c>
      <c r="AS266" s="68"/>
      <c r="AT266" s="68"/>
      <c r="AU266" s="68"/>
      <c r="AV266" s="68"/>
      <c r="AW266" s="68"/>
      <c r="AX266" s="68"/>
      <c r="AY266" s="68"/>
      <c r="AZ266" s="68"/>
      <c r="BA266" s="68"/>
      <c r="BB266" s="68"/>
      <c r="BC266" s="68"/>
      <c r="BD266" s="68"/>
    </row>
    <row r="267" spans="1:56" s="76" customFormat="1" ht="80">
      <c r="A267" s="68">
        <v>106</v>
      </c>
      <c r="B267" s="68" t="s">
        <v>1957</v>
      </c>
      <c r="C267" s="68"/>
      <c r="D267" s="88" t="s">
        <v>2117</v>
      </c>
      <c r="E267" s="88" t="s">
        <v>2118</v>
      </c>
      <c r="F267" s="88">
        <v>3332</v>
      </c>
      <c r="G267" s="88" t="s">
        <v>2454</v>
      </c>
      <c r="H267" s="88">
        <v>2004</v>
      </c>
      <c r="I267" s="88" t="s">
        <v>2455</v>
      </c>
      <c r="J267" s="104">
        <v>92262.75</v>
      </c>
      <c r="K267" s="88" t="s">
        <v>519</v>
      </c>
      <c r="L267" s="88" t="s">
        <v>2456</v>
      </c>
      <c r="M267" s="88" t="s">
        <v>2457</v>
      </c>
      <c r="N267" s="88" t="s">
        <v>2458</v>
      </c>
      <c r="O267" s="88" t="s">
        <v>2459</v>
      </c>
      <c r="P267" s="88">
        <v>36658</v>
      </c>
      <c r="Q267" s="68">
        <v>41.11</v>
      </c>
      <c r="R267" s="74">
        <v>8.8714182692307695</v>
      </c>
      <c r="S267" s="68">
        <v>17.88</v>
      </c>
      <c r="T267" s="68">
        <v>12.38</v>
      </c>
      <c r="U267" s="68">
        <v>41.11</v>
      </c>
      <c r="V267" s="68">
        <v>100</v>
      </c>
      <c r="W267" s="88">
        <v>100</v>
      </c>
      <c r="X267" s="75" t="s">
        <v>1966</v>
      </c>
      <c r="Y267" s="68">
        <v>4</v>
      </c>
      <c r="Z267" s="68">
        <v>3</v>
      </c>
      <c r="AA267" s="68">
        <v>2</v>
      </c>
      <c r="AB267" s="68">
        <v>46</v>
      </c>
      <c r="AC267" s="88" t="s">
        <v>2460</v>
      </c>
      <c r="AD267" s="68"/>
      <c r="AE267" s="88">
        <v>5</v>
      </c>
      <c r="AF267" s="68">
        <v>100</v>
      </c>
      <c r="AG267" s="68" t="s">
        <v>2461</v>
      </c>
      <c r="AH267" s="68" t="s">
        <v>932</v>
      </c>
      <c r="AI267" s="68">
        <v>100</v>
      </c>
      <c r="AJ267" s="68"/>
      <c r="AK267" s="68"/>
      <c r="AL267" s="68"/>
      <c r="AM267" s="68"/>
      <c r="AN267" s="68"/>
      <c r="AO267" s="68"/>
      <c r="AP267" s="68"/>
      <c r="AQ267" s="68"/>
      <c r="AR267" s="68"/>
      <c r="AS267" s="68"/>
      <c r="AT267" s="68"/>
      <c r="AU267" s="68"/>
      <c r="AV267" s="68"/>
      <c r="AW267" s="68"/>
      <c r="AX267" s="68"/>
      <c r="AY267" s="68"/>
      <c r="AZ267" s="68"/>
      <c r="BA267" s="68"/>
      <c r="BB267" s="68"/>
      <c r="BC267" s="68"/>
      <c r="BD267" s="68"/>
    </row>
    <row r="268" spans="1:56" s="76" customFormat="1" ht="50">
      <c r="A268" s="68">
        <v>106</v>
      </c>
      <c r="B268" s="68" t="s">
        <v>1957</v>
      </c>
      <c r="C268" s="68"/>
      <c r="D268" s="88" t="s">
        <v>2079</v>
      </c>
      <c r="E268" s="88" t="s">
        <v>2462</v>
      </c>
      <c r="F268" s="88">
        <v>12315</v>
      </c>
      <c r="G268" s="88" t="s">
        <v>2463</v>
      </c>
      <c r="H268" s="88">
        <v>2010</v>
      </c>
      <c r="I268" s="88" t="s">
        <v>2464</v>
      </c>
      <c r="J268" s="104">
        <v>149885.1</v>
      </c>
      <c r="K268" s="88" t="s">
        <v>278</v>
      </c>
      <c r="L268" s="88" t="s">
        <v>2465</v>
      </c>
      <c r="M268" s="88" t="s">
        <v>2466</v>
      </c>
      <c r="N268" s="88" t="s">
        <v>2467</v>
      </c>
      <c r="O268" s="88" t="s">
        <v>2468</v>
      </c>
      <c r="P268" s="88" t="s">
        <v>2469</v>
      </c>
      <c r="Q268" s="68">
        <v>48.47</v>
      </c>
      <c r="R268" s="74">
        <v>14.412028846153849</v>
      </c>
      <c r="S268" s="68">
        <v>17.88</v>
      </c>
      <c r="T268" s="68">
        <v>12.38</v>
      </c>
      <c r="U268" s="68">
        <v>48.47</v>
      </c>
      <c r="V268" s="68">
        <v>100</v>
      </c>
      <c r="W268" s="88">
        <v>100</v>
      </c>
      <c r="X268" s="75" t="s">
        <v>1966</v>
      </c>
      <c r="Y268" s="68">
        <v>3</v>
      </c>
      <c r="Z268" s="68">
        <v>2</v>
      </c>
      <c r="AA268" s="68">
        <v>3</v>
      </c>
      <c r="AB268" s="68">
        <v>4</v>
      </c>
      <c r="AC268" s="88" t="s">
        <v>2470</v>
      </c>
      <c r="AD268" s="68"/>
      <c r="AE268" s="88">
        <v>5</v>
      </c>
      <c r="AF268" s="68">
        <v>100</v>
      </c>
      <c r="AG268" s="68"/>
      <c r="AH268" s="68" t="s">
        <v>932</v>
      </c>
      <c r="AI268" s="68"/>
      <c r="AJ268" s="68"/>
      <c r="AK268" s="68"/>
      <c r="AL268" s="68"/>
      <c r="AM268" s="68"/>
      <c r="AN268" s="68"/>
      <c r="AO268" s="68"/>
      <c r="AP268" s="68"/>
      <c r="AQ268" s="68"/>
      <c r="AR268" s="68"/>
      <c r="AS268" s="68"/>
      <c r="AT268" s="68"/>
      <c r="AU268" s="68"/>
      <c r="AV268" s="68"/>
      <c r="AW268" s="68"/>
      <c r="AX268" s="68"/>
      <c r="AY268" s="68"/>
      <c r="AZ268" s="68"/>
      <c r="BA268" s="68"/>
      <c r="BB268" s="68"/>
      <c r="BC268" s="68"/>
      <c r="BD268" s="68"/>
    </row>
    <row r="269" spans="1:56" s="76" customFormat="1" ht="50">
      <c r="A269" s="68">
        <v>106</v>
      </c>
      <c r="B269" s="68" t="s">
        <v>1957</v>
      </c>
      <c r="C269" s="68"/>
      <c r="D269" s="88" t="s">
        <v>2216</v>
      </c>
      <c r="E269" s="88" t="s">
        <v>2217</v>
      </c>
      <c r="F269" s="88">
        <v>9090</v>
      </c>
      <c r="G269" s="88" t="s">
        <v>2471</v>
      </c>
      <c r="H269" s="88">
        <v>2007</v>
      </c>
      <c r="I269" s="88" t="s">
        <v>2472</v>
      </c>
      <c r="J269" s="104">
        <v>52406</v>
      </c>
      <c r="K269" s="88" t="s">
        <v>240</v>
      </c>
      <c r="L269" s="88" t="s">
        <v>2300</v>
      </c>
      <c r="M269" s="88" t="s">
        <v>2473</v>
      </c>
      <c r="N269" s="88" t="s">
        <v>2474</v>
      </c>
      <c r="O269" s="88" t="s">
        <v>2475</v>
      </c>
      <c r="P269" s="88" t="s">
        <v>2476</v>
      </c>
      <c r="Q269" s="68">
        <v>36.43</v>
      </c>
      <c r="R269" s="74">
        <v>5.0390384615384622</v>
      </c>
      <c r="S269" s="68">
        <v>17.88</v>
      </c>
      <c r="T269" s="68">
        <v>12.38</v>
      </c>
      <c r="U269" s="68">
        <v>36.43</v>
      </c>
      <c r="V269" s="68">
        <v>100</v>
      </c>
      <c r="W269" s="88">
        <v>100</v>
      </c>
      <c r="X269" s="75" t="s">
        <v>1966</v>
      </c>
      <c r="Y269" s="68">
        <v>1</v>
      </c>
      <c r="Z269" s="68">
        <v>6</v>
      </c>
      <c r="AA269" s="68">
        <v>2</v>
      </c>
      <c r="AB269" s="68">
        <v>44</v>
      </c>
      <c r="AC269" s="88" t="s">
        <v>2477</v>
      </c>
      <c r="AD269" s="68"/>
      <c r="AE269" s="88">
        <v>5</v>
      </c>
      <c r="AF269" s="68">
        <v>100</v>
      </c>
      <c r="AG269" s="68" t="s">
        <v>2216</v>
      </c>
      <c r="AH269" s="68" t="s">
        <v>2226</v>
      </c>
      <c r="AI269" s="68">
        <v>20</v>
      </c>
      <c r="AJ269" s="68" t="s">
        <v>2227</v>
      </c>
      <c r="AK269" s="68" t="s">
        <v>2228</v>
      </c>
      <c r="AL269" s="68">
        <v>20</v>
      </c>
      <c r="AM269" s="68" t="s">
        <v>2229</v>
      </c>
      <c r="AN269" s="68" t="s">
        <v>2230</v>
      </c>
      <c r="AO269" s="68">
        <v>20</v>
      </c>
      <c r="AP269" s="68" t="s">
        <v>2231</v>
      </c>
      <c r="AQ269" s="68" t="s">
        <v>2217</v>
      </c>
      <c r="AR269" s="68">
        <v>20</v>
      </c>
      <c r="AS269" s="68" t="s">
        <v>2478</v>
      </c>
      <c r="AT269" s="68" t="s">
        <v>2479</v>
      </c>
      <c r="AU269" s="68">
        <v>20</v>
      </c>
      <c r="AV269" s="68"/>
      <c r="AW269" s="68"/>
      <c r="AX269" s="68"/>
      <c r="AY269" s="68"/>
      <c r="AZ269" s="68"/>
      <c r="BA269" s="68"/>
      <c r="BB269" s="68"/>
      <c r="BC269" s="68"/>
      <c r="BD269" s="68"/>
    </row>
    <row r="270" spans="1:56" s="76" customFormat="1" ht="50">
      <c r="A270" s="68">
        <v>106</v>
      </c>
      <c r="B270" s="68" t="s">
        <v>1957</v>
      </c>
      <c r="C270" s="68"/>
      <c r="D270" s="88" t="s">
        <v>312</v>
      </c>
      <c r="E270" s="88" t="s">
        <v>2480</v>
      </c>
      <c r="F270" s="88">
        <v>8012</v>
      </c>
      <c r="G270" s="88" t="s">
        <v>2481</v>
      </c>
      <c r="H270" s="88">
        <v>2002</v>
      </c>
      <c r="I270" s="88" t="s">
        <v>2482</v>
      </c>
      <c r="J270" s="104">
        <v>134161.38</v>
      </c>
      <c r="K270" s="88" t="s">
        <v>519</v>
      </c>
      <c r="L270" s="88" t="s">
        <v>2483</v>
      </c>
      <c r="M270" s="88" t="s">
        <v>2484</v>
      </c>
      <c r="N270" s="88" t="s">
        <v>2485</v>
      </c>
      <c r="O270" s="88" t="s">
        <v>2486</v>
      </c>
      <c r="P270" s="88">
        <v>38402</v>
      </c>
      <c r="Q270" s="68">
        <v>46.04</v>
      </c>
      <c r="R270" s="74">
        <v>12.900132692307693</v>
      </c>
      <c r="S270" s="68">
        <v>17.88</v>
      </c>
      <c r="T270" s="68">
        <v>12.38</v>
      </c>
      <c r="U270" s="68">
        <v>46.04</v>
      </c>
      <c r="V270" s="68">
        <v>100</v>
      </c>
      <c r="W270" s="88">
        <v>100</v>
      </c>
      <c r="X270" s="75" t="s">
        <v>1966</v>
      </c>
      <c r="Y270" s="68">
        <v>3</v>
      </c>
      <c r="Z270" s="68">
        <v>8</v>
      </c>
      <c r="AA270" s="68">
        <v>1</v>
      </c>
      <c r="AB270" s="68">
        <v>4</v>
      </c>
      <c r="AC270" s="88" t="s">
        <v>2487</v>
      </c>
      <c r="AD270" s="68"/>
      <c r="AE270" s="88">
        <v>5</v>
      </c>
      <c r="AF270" s="68">
        <v>100</v>
      </c>
      <c r="AG270" s="68" t="s">
        <v>312</v>
      </c>
      <c r="AH270" s="68" t="s">
        <v>2480</v>
      </c>
      <c r="AI270" s="68">
        <v>25</v>
      </c>
      <c r="AJ270" s="68" t="s">
        <v>2488</v>
      </c>
      <c r="AK270" s="68" t="s">
        <v>2489</v>
      </c>
      <c r="AL270" s="68">
        <v>25</v>
      </c>
      <c r="AM270" s="68" t="s">
        <v>2490</v>
      </c>
      <c r="AN270" s="68" t="s">
        <v>2480</v>
      </c>
      <c r="AO270" s="68">
        <v>25</v>
      </c>
      <c r="AP270" s="68" t="s">
        <v>2491</v>
      </c>
      <c r="AQ270" s="68" t="s">
        <v>816</v>
      </c>
      <c r="AR270" s="68">
        <v>25</v>
      </c>
      <c r="AS270" s="68"/>
      <c r="AT270" s="68"/>
      <c r="AU270" s="68"/>
      <c r="AV270" s="68"/>
      <c r="AW270" s="68"/>
      <c r="AX270" s="68"/>
      <c r="AY270" s="68"/>
      <c r="AZ270" s="68"/>
      <c r="BA270" s="68"/>
      <c r="BB270" s="68"/>
      <c r="BC270" s="68"/>
      <c r="BD270" s="68"/>
    </row>
    <row r="271" spans="1:56" s="76" customFormat="1" ht="50">
      <c r="A271" s="68">
        <v>106</v>
      </c>
      <c r="B271" s="68" t="s">
        <v>1957</v>
      </c>
      <c r="C271" s="68"/>
      <c r="D271" s="88" t="s">
        <v>1766</v>
      </c>
      <c r="E271" s="88" t="s">
        <v>1979</v>
      </c>
      <c r="F271" s="88">
        <v>7561</v>
      </c>
      <c r="G271" s="88" t="s">
        <v>2492</v>
      </c>
      <c r="H271" s="88">
        <v>2002</v>
      </c>
      <c r="I271" s="88" t="s">
        <v>2493</v>
      </c>
      <c r="J271" s="104">
        <v>39944.910000000003</v>
      </c>
      <c r="K271" s="88" t="s">
        <v>519</v>
      </c>
      <c r="L271" s="88" t="s">
        <v>2494</v>
      </c>
      <c r="M271" s="88" t="s">
        <v>2495</v>
      </c>
      <c r="N271" s="88" t="s">
        <v>2496</v>
      </c>
      <c r="O271" s="88"/>
      <c r="P271" s="88">
        <v>39167</v>
      </c>
      <c r="Q271" s="68">
        <v>34.96</v>
      </c>
      <c r="R271" s="74">
        <v>3.8408567307692314</v>
      </c>
      <c r="S271" s="68">
        <v>17.88</v>
      </c>
      <c r="T271" s="68">
        <v>12.38</v>
      </c>
      <c r="U271" s="68">
        <v>34.96</v>
      </c>
      <c r="V271" s="68">
        <v>100</v>
      </c>
      <c r="W271" s="88">
        <v>100</v>
      </c>
      <c r="X271" s="75" t="s">
        <v>1966</v>
      </c>
      <c r="Y271" s="68">
        <v>2</v>
      </c>
      <c r="Z271" s="68">
        <v>2</v>
      </c>
      <c r="AA271" s="68">
        <v>2</v>
      </c>
      <c r="AB271" s="68">
        <v>4</v>
      </c>
      <c r="AC271" s="88" t="s">
        <v>2497</v>
      </c>
      <c r="AD271" s="68">
        <v>0</v>
      </c>
      <c r="AE271" s="88">
        <v>5</v>
      </c>
      <c r="AF271" s="68">
        <v>100</v>
      </c>
      <c r="AG271" s="68" t="s">
        <v>1766</v>
      </c>
      <c r="AH271" s="68" t="s">
        <v>1979</v>
      </c>
      <c r="AI271" s="68">
        <v>25</v>
      </c>
      <c r="AJ271" s="68" t="s">
        <v>1986</v>
      </c>
      <c r="AK271" s="68" t="s">
        <v>1987</v>
      </c>
      <c r="AL271" s="68">
        <v>25</v>
      </c>
      <c r="AM271" s="68" t="s">
        <v>2498</v>
      </c>
      <c r="AN271" s="68" t="s">
        <v>1979</v>
      </c>
      <c r="AO271" s="68">
        <v>25</v>
      </c>
      <c r="AP271" s="68" t="s">
        <v>2499</v>
      </c>
      <c r="AQ271" s="68" t="s">
        <v>2241</v>
      </c>
      <c r="AR271" s="68">
        <v>25</v>
      </c>
      <c r="AS271" s="68"/>
      <c r="AT271" s="68"/>
      <c r="AU271" s="68"/>
      <c r="AV271" s="68"/>
      <c r="AW271" s="68"/>
      <c r="AX271" s="68"/>
      <c r="AY271" s="68"/>
      <c r="AZ271" s="68"/>
      <c r="BA271" s="68"/>
      <c r="BB271" s="68"/>
      <c r="BC271" s="68"/>
      <c r="BD271" s="68"/>
    </row>
    <row r="272" spans="1:56" s="76" customFormat="1" ht="270">
      <c r="A272" s="68">
        <v>106</v>
      </c>
      <c r="B272" s="68" t="s">
        <v>1957</v>
      </c>
      <c r="C272" s="68"/>
      <c r="D272" s="88" t="s">
        <v>1766</v>
      </c>
      <c r="E272" s="88" t="s">
        <v>1979</v>
      </c>
      <c r="F272" s="88">
        <v>7561</v>
      </c>
      <c r="G272" s="88" t="s">
        <v>2500</v>
      </c>
      <c r="H272" s="88">
        <v>2003</v>
      </c>
      <c r="I272" s="88" t="s">
        <v>2501</v>
      </c>
      <c r="J272" s="104">
        <v>49824.93</v>
      </c>
      <c r="K272" s="88" t="s">
        <v>519</v>
      </c>
      <c r="L272" s="88" t="s">
        <v>2502</v>
      </c>
      <c r="M272" s="88" t="s">
        <v>2503</v>
      </c>
      <c r="N272" s="88" t="s">
        <v>2504</v>
      </c>
      <c r="O272" s="88" t="s">
        <v>2505</v>
      </c>
      <c r="P272" s="88">
        <v>37061</v>
      </c>
      <c r="Q272" s="68">
        <v>36.119999999999997</v>
      </c>
      <c r="R272" s="74">
        <v>4.7908586538461542</v>
      </c>
      <c r="S272" s="68">
        <v>17.88</v>
      </c>
      <c r="T272" s="68">
        <v>12.38</v>
      </c>
      <c r="U272" s="68">
        <v>36.119999999999997</v>
      </c>
      <c r="V272" s="68">
        <v>100</v>
      </c>
      <c r="W272" s="88">
        <v>100</v>
      </c>
      <c r="X272" s="75" t="s">
        <v>1966</v>
      </c>
      <c r="Y272" s="68">
        <v>2</v>
      </c>
      <c r="Z272" s="68">
        <v>5</v>
      </c>
      <c r="AA272" s="68">
        <v>4</v>
      </c>
      <c r="AB272" s="68">
        <v>11</v>
      </c>
      <c r="AC272" s="88" t="s">
        <v>2506</v>
      </c>
      <c r="AD272" s="68">
        <v>0</v>
      </c>
      <c r="AE272" s="88">
        <v>5</v>
      </c>
      <c r="AF272" s="68">
        <v>100</v>
      </c>
      <c r="AG272" s="68" t="s">
        <v>1766</v>
      </c>
      <c r="AH272" s="68" t="s">
        <v>1979</v>
      </c>
      <c r="AI272" s="68">
        <v>25</v>
      </c>
      <c r="AJ272" s="68" t="s">
        <v>1986</v>
      </c>
      <c r="AK272" s="68" t="s">
        <v>1987</v>
      </c>
      <c r="AL272" s="68">
        <v>25</v>
      </c>
      <c r="AM272" s="68" t="s">
        <v>2498</v>
      </c>
      <c r="AN272" s="68" t="s">
        <v>1979</v>
      </c>
      <c r="AO272" s="68">
        <v>25</v>
      </c>
      <c r="AP272" s="68" t="s">
        <v>1695</v>
      </c>
      <c r="AQ272" s="68" t="s">
        <v>1988</v>
      </c>
      <c r="AR272" s="68">
        <v>25</v>
      </c>
      <c r="AS272" s="68"/>
      <c r="AT272" s="68"/>
      <c r="AU272" s="68"/>
      <c r="AV272" s="68"/>
      <c r="AW272" s="68"/>
      <c r="AX272" s="68"/>
      <c r="AY272" s="68"/>
      <c r="AZ272" s="68"/>
      <c r="BA272" s="68"/>
      <c r="BB272" s="68"/>
      <c r="BC272" s="68"/>
      <c r="BD272" s="68"/>
    </row>
    <row r="273" spans="1:56" s="76" customFormat="1" ht="60">
      <c r="A273" s="68">
        <v>106</v>
      </c>
      <c r="B273" s="68" t="s">
        <v>1957</v>
      </c>
      <c r="C273" s="68"/>
      <c r="D273" s="88" t="s">
        <v>2033</v>
      </c>
      <c r="E273" s="88" t="s">
        <v>2034</v>
      </c>
      <c r="F273" s="88">
        <v>2830</v>
      </c>
      <c r="G273" s="88" t="s">
        <v>2507</v>
      </c>
      <c r="H273" s="88">
        <v>2004</v>
      </c>
      <c r="I273" s="88" t="s">
        <v>2508</v>
      </c>
      <c r="J273" s="104">
        <v>55467.4</v>
      </c>
      <c r="K273" s="88" t="s">
        <v>257</v>
      </c>
      <c r="L273" s="88" t="s">
        <v>2037</v>
      </c>
      <c r="M273" s="88" t="s">
        <v>2038</v>
      </c>
      <c r="N273" s="88" t="s">
        <v>2509</v>
      </c>
      <c r="O273" s="88" t="s">
        <v>2510</v>
      </c>
      <c r="P273" s="88">
        <v>41202</v>
      </c>
      <c r="Q273" s="68">
        <v>36.79</v>
      </c>
      <c r="R273" s="74">
        <v>5.3334038461538471</v>
      </c>
      <c r="S273" s="68">
        <v>17.88</v>
      </c>
      <c r="T273" s="68">
        <v>12.38</v>
      </c>
      <c r="U273" s="68">
        <v>36.79</v>
      </c>
      <c r="V273" s="68">
        <v>100</v>
      </c>
      <c r="W273" s="88">
        <v>100</v>
      </c>
      <c r="X273" s="75" t="s">
        <v>1966</v>
      </c>
      <c r="Y273" s="68">
        <v>6</v>
      </c>
      <c r="Z273" s="68">
        <v>1</v>
      </c>
      <c r="AA273" s="68">
        <v>5</v>
      </c>
      <c r="AB273" s="68">
        <v>1</v>
      </c>
      <c r="AC273" s="88" t="s">
        <v>2511</v>
      </c>
      <c r="AD273" s="68"/>
      <c r="AE273" s="88">
        <v>5</v>
      </c>
      <c r="AF273" s="68">
        <v>100</v>
      </c>
      <c r="AG273" s="68" t="s">
        <v>2043</v>
      </c>
      <c r="AH273" s="68" t="s">
        <v>2044</v>
      </c>
      <c r="AI273" s="68">
        <v>25</v>
      </c>
      <c r="AJ273" s="68" t="s">
        <v>2512</v>
      </c>
      <c r="AK273" s="68" t="s">
        <v>2513</v>
      </c>
      <c r="AL273" s="68">
        <v>25</v>
      </c>
      <c r="AM273" s="68" t="s">
        <v>2514</v>
      </c>
      <c r="AN273" s="68" t="s">
        <v>2044</v>
      </c>
      <c r="AO273" s="68">
        <v>25</v>
      </c>
      <c r="AP273" s="68" t="s">
        <v>2515</v>
      </c>
      <c r="AQ273" s="68" t="s">
        <v>2034</v>
      </c>
      <c r="AR273" s="68">
        <v>25</v>
      </c>
      <c r="AS273" s="68"/>
      <c r="AT273" s="68"/>
      <c r="AU273" s="68"/>
      <c r="AV273" s="68"/>
      <c r="AW273" s="68"/>
      <c r="AX273" s="68"/>
      <c r="AY273" s="68"/>
      <c r="AZ273" s="68"/>
      <c r="BA273" s="68"/>
      <c r="BB273" s="68"/>
      <c r="BC273" s="68"/>
      <c r="BD273" s="68"/>
    </row>
    <row r="274" spans="1:56" s="76" customFormat="1" ht="60">
      <c r="A274" s="68">
        <v>106</v>
      </c>
      <c r="B274" s="68" t="s">
        <v>1957</v>
      </c>
      <c r="C274" s="68"/>
      <c r="D274" s="88" t="s">
        <v>2033</v>
      </c>
      <c r="E274" s="88" t="s">
        <v>2034</v>
      </c>
      <c r="F274" s="88">
        <v>2830</v>
      </c>
      <c r="G274" s="88" t="s">
        <v>2516</v>
      </c>
      <c r="H274" s="88">
        <v>2002</v>
      </c>
      <c r="I274" s="88" t="s">
        <v>2517</v>
      </c>
      <c r="J274" s="104">
        <v>45971.96</v>
      </c>
      <c r="K274" s="88" t="s">
        <v>519</v>
      </c>
      <c r="L274" s="88" t="s">
        <v>2037</v>
      </c>
      <c r="M274" s="88" t="s">
        <v>2038</v>
      </c>
      <c r="N274" s="88" t="s">
        <v>2518</v>
      </c>
      <c r="O274" s="88" t="s">
        <v>2519</v>
      </c>
      <c r="P274" s="88" t="s">
        <v>2520</v>
      </c>
      <c r="Q274" s="68">
        <v>43.78</v>
      </c>
      <c r="R274" s="74">
        <v>4.4203807692307695</v>
      </c>
      <c r="S274" s="68">
        <v>17.88</v>
      </c>
      <c r="T274" s="68">
        <v>12.38</v>
      </c>
      <c r="U274" s="68">
        <v>43.78</v>
      </c>
      <c r="V274" s="68">
        <v>100</v>
      </c>
      <c r="W274" s="88">
        <v>100</v>
      </c>
      <c r="X274" s="75" t="s">
        <v>1966</v>
      </c>
      <c r="Y274" s="68">
        <v>6</v>
      </c>
      <c r="Z274" s="68">
        <v>4</v>
      </c>
      <c r="AA274" s="68"/>
      <c r="AB274" s="68">
        <v>46</v>
      </c>
      <c r="AC274" s="88" t="s">
        <v>2521</v>
      </c>
      <c r="AD274" s="68"/>
      <c r="AE274" s="88">
        <v>5</v>
      </c>
      <c r="AF274" s="68">
        <v>100</v>
      </c>
      <c r="AG274" s="68" t="s">
        <v>2522</v>
      </c>
      <c r="AH274" s="68" t="s">
        <v>2034</v>
      </c>
      <c r="AI274" s="68">
        <v>33</v>
      </c>
      <c r="AJ274" s="68" t="s">
        <v>2033</v>
      </c>
      <c r="AK274" s="68" t="s">
        <v>2044</v>
      </c>
      <c r="AL274" s="68">
        <v>33</v>
      </c>
      <c r="AM274" s="68" t="s">
        <v>2523</v>
      </c>
      <c r="AN274" s="68" t="s">
        <v>2034</v>
      </c>
      <c r="AO274" s="68">
        <v>33</v>
      </c>
      <c r="AP274" s="68"/>
      <c r="AQ274" s="68"/>
      <c r="AR274" s="68"/>
      <c r="AS274" s="68"/>
      <c r="AT274" s="68"/>
      <c r="AU274" s="68"/>
      <c r="AV274" s="68"/>
      <c r="AW274" s="68"/>
      <c r="AX274" s="68"/>
      <c r="AY274" s="68"/>
      <c r="AZ274" s="68"/>
      <c r="BA274" s="68"/>
      <c r="BB274" s="68"/>
      <c r="BC274" s="68"/>
      <c r="BD274" s="68"/>
    </row>
    <row r="275" spans="1:56" s="76" customFormat="1" ht="50">
      <c r="A275" s="68">
        <v>106</v>
      </c>
      <c r="B275" s="68" t="s">
        <v>1957</v>
      </c>
      <c r="C275" s="68"/>
      <c r="D275" s="88" t="s">
        <v>2524</v>
      </c>
      <c r="E275" s="88" t="s">
        <v>2525</v>
      </c>
      <c r="F275" s="88">
        <v>8501</v>
      </c>
      <c r="G275" s="88" t="s">
        <v>2526</v>
      </c>
      <c r="H275" s="88">
        <v>2011</v>
      </c>
      <c r="I275" s="88" t="s">
        <v>2527</v>
      </c>
      <c r="J275" s="104">
        <v>120704.79</v>
      </c>
      <c r="K275" s="88" t="s">
        <v>278</v>
      </c>
      <c r="L275" s="88" t="s">
        <v>2528</v>
      </c>
      <c r="M275" s="88" t="s">
        <v>2529</v>
      </c>
      <c r="N275" s="88" t="s">
        <v>2530</v>
      </c>
      <c r="O275" s="88" t="s">
        <v>2531</v>
      </c>
      <c r="P275" s="88" t="s">
        <v>2532</v>
      </c>
      <c r="Q275" s="68">
        <v>34.29056353</v>
      </c>
      <c r="R275" s="74">
        <v>14.507787259615384</v>
      </c>
      <c r="S275" s="68">
        <v>5.99</v>
      </c>
      <c r="T275" s="68">
        <v>14.1</v>
      </c>
      <c r="U275" s="68">
        <v>34.29056353</v>
      </c>
      <c r="V275" s="68">
        <v>100</v>
      </c>
      <c r="W275" s="88">
        <v>100</v>
      </c>
      <c r="X275" s="75" t="s">
        <v>1966</v>
      </c>
      <c r="Y275" s="68">
        <v>6</v>
      </c>
      <c r="Z275" s="68">
        <v>1</v>
      </c>
      <c r="AA275" s="68">
        <v>5</v>
      </c>
      <c r="AB275" s="68">
        <v>14</v>
      </c>
      <c r="AC275" s="88" t="s">
        <v>2533</v>
      </c>
      <c r="AD275" s="68"/>
      <c r="AE275" s="88">
        <v>4</v>
      </c>
      <c r="AF275" s="68">
        <v>100</v>
      </c>
      <c r="AG275" s="68" t="s">
        <v>2524</v>
      </c>
      <c r="AH275" s="68" t="s">
        <v>2525</v>
      </c>
      <c r="AI275" s="68">
        <v>25</v>
      </c>
      <c r="AJ275" s="68" t="s">
        <v>2534</v>
      </c>
      <c r="AK275" s="68" t="s">
        <v>2535</v>
      </c>
      <c r="AL275" s="68">
        <v>25</v>
      </c>
      <c r="AM275" s="68" t="s">
        <v>2536</v>
      </c>
      <c r="AN275" s="68" t="s">
        <v>2537</v>
      </c>
      <c r="AO275" s="68">
        <v>25</v>
      </c>
      <c r="AP275" s="68" t="s">
        <v>2538</v>
      </c>
      <c r="AQ275" s="68" t="s">
        <v>2539</v>
      </c>
      <c r="AR275" s="68">
        <v>25</v>
      </c>
      <c r="AS275" s="68"/>
      <c r="AT275" s="68"/>
      <c r="AU275" s="68"/>
      <c r="AV275" s="68"/>
      <c r="AW275" s="68"/>
      <c r="AX275" s="68"/>
      <c r="AY275" s="68"/>
      <c r="AZ275" s="68"/>
      <c r="BA275" s="68"/>
      <c r="BB275" s="68"/>
      <c r="BC275" s="68"/>
      <c r="BD275" s="68"/>
    </row>
    <row r="276" spans="1:56" s="76" customFormat="1" ht="120">
      <c r="A276" s="68">
        <v>106</v>
      </c>
      <c r="B276" s="68" t="s">
        <v>1957</v>
      </c>
      <c r="C276" s="68"/>
      <c r="D276" s="88" t="s">
        <v>2524</v>
      </c>
      <c r="E276" s="88" t="s">
        <v>2540</v>
      </c>
      <c r="F276" s="88">
        <v>2275</v>
      </c>
      <c r="G276" s="88" t="s">
        <v>2541</v>
      </c>
      <c r="H276" s="88">
        <v>2003</v>
      </c>
      <c r="I276" s="88" t="s">
        <v>2542</v>
      </c>
      <c r="J276" s="104">
        <v>89787.63</v>
      </c>
      <c r="K276" s="88" t="s">
        <v>519</v>
      </c>
      <c r="L276" s="88" t="s">
        <v>2543</v>
      </c>
      <c r="M276" s="88" t="s">
        <v>2544</v>
      </c>
      <c r="N276" s="88" t="s">
        <v>2545</v>
      </c>
      <c r="O276" s="88" t="s">
        <v>2546</v>
      </c>
      <c r="P276" s="88">
        <v>38457</v>
      </c>
      <c r="Q276" s="68">
        <v>40.82</v>
      </c>
      <c r="R276" s="74">
        <v>10.791782451923078</v>
      </c>
      <c r="S276" s="68">
        <v>17.88</v>
      </c>
      <c r="T276" s="68">
        <v>12.38</v>
      </c>
      <c r="U276" s="68">
        <v>40.82</v>
      </c>
      <c r="V276" s="68">
        <v>100</v>
      </c>
      <c r="W276" s="88">
        <v>100</v>
      </c>
      <c r="X276" s="75" t="s">
        <v>1966</v>
      </c>
      <c r="Y276" s="68">
        <v>6</v>
      </c>
      <c r="Z276" s="68">
        <v>1</v>
      </c>
      <c r="AA276" s="68">
        <v>3</v>
      </c>
      <c r="AB276" s="68">
        <v>14</v>
      </c>
      <c r="AC276" s="88" t="s">
        <v>2547</v>
      </c>
      <c r="AD276" s="68">
        <v>0</v>
      </c>
      <c r="AE276" s="88">
        <v>4</v>
      </c>
      <c r="AF276" s="68">
        <v>100</v>
      </c>
      <c r="AG276" s="68" t="s">
        <v>2524</v>
      </c>
      <c r="AH276" s="68" t="s">
        <v>2540</v>
      </c>
      <c r="AI276" s="68">
        <v>25</v>
      </c>
      <c r="AJ276" s="68" t="s">
        <v>2548</v>
      </c>
      <c r="AK276" s="68" t="s">
        <v>2525</v>
      </c>
      <c r="AL276" s="68">
        <v>25</v>
      </c>
      <c r="AM276" s="68" t="s">
        <v>2549</v>
      </c>
      <c r="AN276" s="68" t="s">
        <v>2550</v>
      </c>
      <c r="AO276" s="68">
        <v>25</v>
      </c>
      <c r="AP276" s="68" t="s">
        <v>2551</v>
      </c>
      <c r="AQ276" s="68" t="s">
        <v>2525</v>
      </c>
      <c r="AR276" s="68">
        <v>25</v>
      </c>
      <c r="AS276" s="68"/>
      <c r="AT276" s="68"/>
      <c r="AU276" s="68"/>
      <c r="AV276" s="68"/>
      <c r="AW276" s="68"/>
      <c r="AX276" s="68"/>
      <c r="AY276" s="68"/>
      <c r="AZ276" s="68"/>
      <c r="BA276" s="68"/>
      <c r="BB276" s="68"/>
      <c r="BC276" s="68"/>
      <c r="BD276" s="68"/>
    </row>
    <row r="277" spans="1:56" s="76" customFormat="1" ht="120">
      <c r="A277" s="68">
        <v>106</v>
      </c>
      <c r="B277" s="68" t="s">
        <v>1957</v>
      </c>
      <c r="C277" s="68"/>
      <c r="D277" s="88" t="s">
        <v>2524</v>
      </c>
      <c r="E277" s="88" t="s">
        <v>2525</v>
      </c>
      <c r="F277" s="88">
        <v>8501</v>
      </c>
      <c r="G277" s="88" t="s">
        <v>2552</v>
      </c>
      <c r="H277" s="88">
        <v>2004</v>
      </c>
      <c r="I277" s="88" t="s">
        <v>2553</v>
      </c>
      <c r="J277" s="104">
        <v>103792.37</v>
      </c>
      <c r="K277" s="88" t="s">
        <v>257</v>
      </c>
      <c r="L277" s="88" t="s">
        <v>2543</v>
      </c>
      <c r="M277" s="88" t="s">
        <v>2544</v>
      </c>
      <c r="N277" s="88" t="s">
        <v>2554</v>
      </c>
      <c r="O277" s="88" t="s">
        <v>2555</v>
      </c>
      <c r="P277" s="88">
        <v>35911</v>
      </c>
      <c r="Q277" s="68">
        <v>42.47</v>
      </c>
      <c r="R277" s="74">
        <v>12.475044471153845</v>
      </c>
      <c r="S277" s="68">
        <v>17.88</v>
      </c>
      <c r="T277" s="68">
        <v>12.38</v>
      </c>
      <c r="U277" s="68">
        <v>42.47</v>
      </c>
      <c r="V277" s="68">
        <v>100</v>
      </c>
      <c r="W277" s="88">
        <v>100</v>
      </c>
      <c r="X277" s="75" t="s">
        <v>1966</v>
      </c>
      <c r="Y277" s="68">
        <v>6</v>
      </c>
      <c r="Z277" s="68">
        <v>1</v>
      </c>
      <c r="AA277" s="68">
        <v>4</v>
      </c>
      <c r="AB277" s="68">
        <v>14</v>
      </c>
      <c r="AC277" s="88" t="s">
        <v>2556</v>
      </c>
      <c r="AD277" s="68">
        <v>0</v>
      </c>
      <c r="AE277" s="88">
        <v>4</v>
      </c>
      <c r="AF277" s="68">
        <v>100</v>
      </c>
      <c r="AG277" s="68" t="s">
        <v>2524</v>
      </c>
      <c r="AH277" s="68" t="s">
        <v>2540</v>
      </c>
      <c r="AI277" s="68">
        <v>25</v>
      </c>
      <c r="AJ277" s="68" t="s">
        <v>2557</v>
      </c>
      <c r="AK277" s="68" t="s">
        <v>2525</v>
      </c>
      <c r="AL277" s="68">
        <v>25</v>
      </c>
      <c r="AM277" s="68" t="s">
        <v>2558</v>
      </c>
      <c r="AN277" s="68" t="s">
        <v>2525</v>
      </c>
      <c r="AO277" s="68">
        <v>25</v>
      </c>
      <c r="AP277" s="68" t="s">
        <v>2559</v>
      </c>
      <c r="AQ277" s="68" t="s">
        <v>2525</v>
      </c>
      <c r="AR277" s="68">
        <v>25</v>
      </c>
      <c r="AS277" s="68"/>
      <c r="AT277" s="68"/>
      <c r="AU277" s="68"/>
      <c r="AV277" s="68"/>
      <c r="AW277" s="68"/>
      <c r="AX277" s="68"/>
      <c r="AY277" s="68"/>
      <c r="AZ277" s="68"/>
      <c r="BA277" s="68"/>
      <c r="BB277" s="68"/>
      <c r="BC277" s="68"/>
      <c r="BD277" s="68"/>
    </row>
    <row r="278" spans="1:56" s="76" customFormat="1" ht="70">
      <c r="A278" s="68">
        <v>106</v>
      </c>
      <c r="B278" s="68" t="s">
        <v>1957</v>
      </c>
      <c r="C278" s="68"/>
      <c r="D278" s="88" t="s">
        <v>2423</v>
      </c>
      <c r="E278" s="88" t="s">
        <v>2441</v>
      </c>
      <c r="F278" s="88">
        <v>8949</v>
      </c>
      <c r="G278" s="88" t="s">
        <v>2560</v>
      </c>
      <c r="H278" s="88">
        <v>2004</v>
      </c>
      <c r="I278" s="88" t="s">
        <v>2561</v>
      </c>
      <c r="J278" s="104">
        <v>118827.27</v>
      </c>
      <c r="K278" s="88" t="s">
        <v>257</v>
      </c>
      <c r="L278" s="88" t="s">
        <v>2562</v>
      </c>
      <c r="M278" s="88" t="s">
        <v>2563</v>
      </c>
      <c r="N278" s="88" t="s">
        <v>2564</v>
      </c>
      <c r="O278" s="88" t="s">
        <v>2565</v>
      </c>
      <c r="P278" s="88">
        <v>40973</v>
      </c>
      <c r="Q278" s="68">
        <v>44.24</v>
      </c>
      <c r="R278" s="74">
        <v>14.282123798076924</v>
      </c>
      <c r="S278" s="68">
        <v>17.88</v>
      </c>
      <c r="T278" s="68">
        <v>12.38</v>
      </c>
      <c r="U278" s="68">
        <v>44.24</v>
      </c>
      <c r="V278" s="68">
        <v>100</v>
      </c>
      <c r="W278" s="88">
        <v>100</v>
      </c>
      <c r="X278" s="75" t="s">
        <v>1966</v>
      </c>
      <c r="Y278" s="68">
        <v>6</v>
      </c>
      <c r="Z278" s="68">
        <v>1</v>
      </c>
      <c r="AA278" s="68">
        <v>5</v>
      </c>
      <c r="AB278" s="68">
        <v>63</v>
      </c>
      <c r="AC278" s="88" t="s">
        <v>2566</v>
      </c>
      <c r="AD278" s="68"/>
      <c r="AE278" s="88">
        <v>4</v>
      </c>
      <c r="AF278" s="68">
        <v>100</v>
      </c>
      <c r="AG278" s="68" t="s">
        <v>2567</v>
      </c>
      <c r="AH278" s="68" t="s">
        <v>932</v>
      </c>
      <c r="AI278" s="68">
        <v>25</v>
      </c>
      <c r="AJ278" s="68" t="s">
        <v>2568</v>
      </c>
      <c r="AK278" s="68" t="s">
        <v>2569</v>
      </c>
      <c r="AL278" s="68">
        <v>25</v>
      </c>
      <c r="AM278" s="68" t="s">
        <v>2570</v>
      </c>
      <c r="AN278" s="68" t="s">
        <v>932</v>
      </c>
      <c r="AO278" s="68">
        <v>25</v>
      </c>
      <c r="AP278" s="68" t="s">
        <v>2571</v>
      </c>
      <c r="AQ278" s="68" t="s">
        <v>932</v>
      </c>
      <c r="AR278" s="68">
        <v>25</v>
      </c>
      <c r="AS278" s="68"/>
      <c r="AT278" s="68"/>
      <c r="AU278" s="68"/>
      <c r="AV278" s="68"/>
      <c r="AW278" s="68"/>
      <c r="AX278" s="68"/>
      <c r="AY278" s="68"/>
      <c r="AZ278" s="68"/>
      <c r="BA278" s="68"/>
      <c r="BB278" s="68"/>
      <c r="BC278" s="68"/>
      <c r="BD278" s="68"/>
    </row>
    <row r="279" spans="1:56" s="76" customFormat="1" ht="180">
      <c r="A279" s="68">
        <v>106</v>
      </c>
      <c r="B279" s="68" t="s">
        <v>1957</v>
      </c>
      <c r="C279" s="68"/>
      <c r="D279" s="88" t="s">
        <v>2572</v>
      </c>
      <c r="E279" s="88" t="s">
        <v>2573</v>
      </c>
      <c r="F279" s="88">
        <v>19910</v>
      </c>
      <c r="G279" s="88" t="s">
        <v>2574</v>
      </c>
      <c r="H279" s="88">
        <v>2007</v>
      </c>
      <c r="I279" s="88" t="s">
        <v>2575</v>
      </c>
      <c r="J279" s="104">
        <v>100000</v>
      </c>
      <c r="K279" s="88" t="s">
        <v>240</v>
      </c>
      <c r="L279" s="88" t="s">
        <v>2576</v>
      </c>
      <c r="M279" s="88" t="s">
        <v>2577</v>
      </c>
      <c r="N279" s="88" t="s">
        <v>2578</v>
      </c>
      <c r="O279" s="88" t="s">
        <v>2579</v>
      </c>
      <c r="P279" s="88" t="s">
        <v>2580</v>
      </c>
      <c r="Q279" s="68">
        <v>59.67</v>
      </c>
      <c r="R279" s="74">
        <v>12.01923076923077</v>
      </c>
      <c r="S279" s="68">
        <v>17.88</v>
      </c>
      <c r="T279" s="68">
        <v>12.38</v>
      </c>
      <c r="U279" s="68">
        <v>59.67</v>
      </c>
      <c r="V279" s="68">
        <v>100</v>
      </c>
      <c r="W279" s="88">
        <v>100</v>
      </c>
      <c r="X279" s="75" t="s">
        <v>1966</v>
      </c>
      <c r="Y279" s="68">
        <v>6</v>
      </c>
      <c r="Z279" s="68">
        <v>1</v>
      </c>
      <c r="AA279" s="68">
        <v>4</v>
      </c>
      <c r="AB279" s="68">
        <v>14</v>
      </c>
      <c r="AC279" s="88" t="s">
        <v>2581</v>
      </c>
      <c r="AD279" s="68"/>
      <c r="AE279" s="88">
        <v>4</v>
      </c>
      <c r="AF279" s="68">
        <v>100</v>
      </c>
      <c r="AG279" s="68" t="s">
        <v>2582</v>
      </c>
      <c r="AH279" s="68" t="s">
        <v>932</v>
      </c>
      <c r="AI279" s="68">
        <v>25</v>
      </c>
      <c r="AJ279" s="68" t="s">
        <v>2583</v>
      </c>
      <c r="AK279" s="68" t="s">
        <v>932</v>
      </c>
      <c r="AL279" s="68">
        <v>25</v>
      </c>
      <c r="AM279" s="68" t="s">
        <v>2584</v>
      </c>
      <c r="AN279" s="68" t="s">
        <v>932</v>
      </c>
      <c r="AO279" s="68">
        <v>25</v>
      </c>
      <c r="AP279" s="68" t="s">
        <v>2585</v>
      </c>
      <c r="AQ279" s="68" t="s">
        <v>2573</v>
      </c>
      <c r="AR279" s="68">
        <v>25</v>
      </c>
      <c r="AS279" s="68"/>
      <c r="AT279" s="68"/>
      <c r="AU279" s="68"/>
      <c r="AV279" s="68"/>
      <c r="AW279" s="68"/>
      <c r="AX279" s="68"/>
      <c r="AY279" s="68"/>
      <c r="AZ279" s="68"/>
      <c r="BA279" s="68"/>
      <c r="BB279" s="68"/>
      <c r="BC279" s="68"/>
      <c r="BD279" s="68"/>
    </row>
    <row r="280" spans="1:56" s="76" customFormat="1" ht="100">
      <c r="A280" s="68">
        <v>106</v>
      </c>
      <c r="B280" s="68" t="s">
        <v>1957</v>
      </c>
      <c r="C280" s="68"/>
      <c r="D280" s="88" t="s">
        <v>2572</v>
      </c>
      <c r="E280" s="88" t="s">
        <v>2586</v>
      </c>
      <c r="F280" s="88">
        <v>12057</v>
      </c>
      <c r="G280" s="88" t="s">
        <v>2574</v>
      </c>
      <c r="H280" s="88">
        <v>2010</v>
      </c>
      <c r="I280" s="88" t="s">
        <v>2587</v>
      </c>
      <c r="J280" s="104">
        <v>179400</v>
      </c>
      <c r="K280" s="88" t="s">
        <v>278</v>
      </c>
      <c r="L280" s="88" t="s">
        <v>2588</v>
      </c>
      <c r="M280" s="88" t="s">
        <v>2589</v>
      </c>
      <c r="N280" s="88" t="s">
        <v>2590</v>
      </c>
      <c r="O280" s="88" t="s">
        <v>2591</v>
      </c>
      <c r="P280" s="88" t="s">
        <v>2592</v>
      </c>
      <c r="Q280" s="68">
        <v>51.37</v>
      </c>
      <c r="R280" s="74">
        <v>21.5625</v>
      </c>
      <c r="S280" s="68">
        <v>17.88</v>
      </c>
      <c r="T280" s="68">
        <v>12.38</v>
      </c>
      <c r="U280" s="68">
        <v>51.37</v>
      </c>
      <c r="V280" s="68">
        <v>100</v>
      </c>
      <c r="W280" s="88">
        <v>100</v>
      </c>
      <c r="X280" s="75" t="s">
        <v>1966</v>
      </c>
      <c r="Y280" s="68">
        <v>6</v>
      </c>
      <c r="Z280" s="68">
        <v>1</v>
      </c>
      <c r="AA280" s="68">
        <v>4</v>
      </c>
      <c r="AB280" s="68">
        <v>14</v>
      </c>
      <c r="AC280" s="88" t="s">
        <v>2593</v>
      </c>
      <c r="AD280" s="68"/>
      <c r="AE280" s="88">
        <v>4</v>
      </c>
      <c r="AF280" s="68">
        <v>100</v>
      </c>
      <c r="AG280" s="68"/>
      <c r="AH280" s="68" t="s">
        <v>932</v>
      </c>
      <c r="AI280" s="68"/>
      <c r="AJ280" s="68"/>
      <c r="AK280" s="68"/>
      <c r="AL280" s="68"/>
      <c r="AM280" s="68"/>
      <c r="AN280" s="68"/>
      <c r="AO280" s="68"/>
      <c r="AP280" s="68"/>
      <c r="AQ280" s="68"/>
      <c r="AR280" s="68"/>
      <c r="AS280" s="68"/>
      <c r="AT280" s="68"/>
      <c r="AU280" s="68"/>
      <c r="AV280" s="68"/>
      <c r="AW280" s="68"/>
      <c r="AX280" s="68"/>
      <c r="AY280" s="68"/>
      <c r="AZ280" s="68"/>
      <c r="BA280" s="68"/>
      <c r="BB280" s="68"/>
      <c r="BC280" s="68"/>
      <c r="BD280" s="68"/>
    </row>
    <row r="281" spans="1:56" s="76" customFormat="1" ht="60">
      <c r="A281" s="68">
        <v>106</v>
      </c>
      <c r="B281" s="68" t="s">
        <v>1957</v>
      </c>
      <c r="C281" s="68"/>
      <c r="D281" s="88" t="s">
        <v>2064</v>
      </c>
      <c r="E281" s="88" t="s">
        <v>2232</v>
      </c>
      <c r="F281" s="88">
        <v>3317</v>
      </c>
      <c r="G281" s="88" t="s">
        <v>2594</v>
      </c>
      <c r="H281" s="88">
        <v>2010</v>
      </c>
      <c r="I281" s="88" t="s">
        <v>2595</v>
      </c>
      <c r="J281" s="104">
        <v>133200</v>
      </c>
      <c r="K281" s="88" t="s">
        <v>278</v>
      </c>
      <c r="L281" s="88" t="s">
        <v>2596</v>
      </c>
      <c r="M281" s="88" t="s">
        <v>2597</v>
      </c>
      <c r="N281" s="88" t="s">
        <v>2598</v>
      </c>
      <c r="O281" s="88" t="s">
        <v>2599</v>
      </c>
      <c r="P281" s="88" t="s">
        <v>2600</v>
      </c>
      <c r="Q281" s="68">
        <v>45.93</v>
      </c>
      <c r="R281" s="74">
        <v>12.807692307692308</v>
      </c>
      <c r="S281" s="68">
        <v>17.88</v>
      </c>
      <c r="T281" s="68">
        <v>12.38</v>
      </c>
      <c r="U281" s="68">
        <v>45.93</v>
      </c>
      <c r="V281" s="68">
        <v>100</v>
      </c>
      <c r="W281" s="88">
        <v>100</v>
      </c>
      <c r="X281" s="75" t="s">
        <v>1966</v>
      </c>
      <c r="Y281" s="68">
        <v>3</v>
      </c>
      <c r="Z281" s="68">
        <v>1</v>
      </c>
      <c r="AA281" s="68">
        <v>1</v>
      </c>
      <c r="AB281" s="68">
        <v>4</v>
      </c>
      <c r="AC281" s="88" t="s">
        <v>2601</v>
      </c>
      <c r="AD281" s="68"/>
      <c r="AE281" s="88">
        <v>5</v>
      </c>
      <c r="AF281" s="68">
        <v>100</v>
      </c>
      <c r="AG281" s="68"/>
      <c r="AH281" s="68" t="s">
        <v>932</v>
      </c>
      <c r="AI281" s="68"/>
      <c r="AJ281" s="68"/>
      <c r="AK281" s="68"/>
      <c r="AL281" s="68"/>
      <c r="AM281" s="68"/>
      <c r="AN281" s="68"/>
      <c r="AO281" s="68"/>
      <c r="AP281" s="68"/>
      <c r="AQ281" s="68"/>
      <c r="AR281" s="68"/>
      <c r="AS281" s="68"/>
      <c r="AT281" s="68"/>
      <c r="AU281" s="68"/>
      <c r="AV281" s="68"/>
      <c r="AW281" s="68"/>
      <c r="AX281" s="68"/>
      <c r="AY281" s="68"/>
      <c r="AZ281" s="68"/>
      <c r="BA281" s="68"/>
      <c r="BB281" s="68"/>
      <c r="BC281" s="68"/>
      <c r="BD281" s="68"/>
    </row>
    <row r="282" spans="1:56" s="76" customFormat="1" ht="110">
      <c r="A282" s="68">
        <v>106</v>
      </c>
      <c r="B282" s="68" t="s">
        <v>1957</v>
      </c>
      <c r="C282" s="68"/>
      <c r="D282" s="88" t="s">
        <v>2602</v>
      </c>
      <c r="E282" s="88" t="s">
        <v>2603</v>
      </c>
      <c r="F282" s="88">
        <v>6875</v>
      </c>
      <c r="G282" s="88" t="s">
        <v>2604</v>
      </c>
      <c r="H282" s="88">
        <v>2004</v>
      </c>
      <c r="I282" s="88" t="s">
        <v>2605</v>
      </c>
      <c r="J282" s="104">
        <v>53344.08</v>
      </c>
      <c r="K282" s="88" t="s">
        <v>257</v>
      </c>
      <c r="L282" s="88" t="s">
        <v>2606</v>
      </c>
      <c r="M282" s="88" t="s">
        <v>2607</v>
      </c>
      <c r="N282" s="88" t="s">
        <v>2608</v>
      </c>
      <c r="O282" s="88" t="s">
        <v>2609</v>
      </c>
      <c r="P282" s="88">
        <v>41068</v>
      </c>
      <c r="Q282" s="68">
        <v>36.54</v>
      </c>
      <c r="R282" s="74">
        <v>6.4115480769230775</v>
      </c>
      <c r="S282" s="68">
        <v>17.88</v>
      </c>
      <c r="T282" s="68">
        <v>12.38</v>
      </c>
      <c r="U282" s="68">
        <v>36.54</v>
      </c>
      <c r="V282" s="68">
        <v>100</v>
      </c>
      <c r="W282" s="88">
        <v>100</v>
      </c>
      <c r="X282" s="75" t="s">
        <v>1966</v>
      </c>
      <c r="Y282" s="68">
        <v>6</v>
      </c>
      <c r="Z282" s="68">
        <v>1</v>
      </c>
      <c r="AA282" s="68">
        <v>4</v>
      </c>
      <c r="AB282" s="68">
        <v>25</v>
      </c>
      <c r="AC282" s="88" t="s">
        <v>2610</v>
      </c>
      <c r="AD282" s="68"/>
      <c r="AE282" s="88">
        <v>4</v>
      </c>
      <c r="AF282" s="68">
        <v>100</v>
      </c>
      <c r="AG282" s="68" t="s">
        <v>2602</v>
      </c>
      <c r="AH282" s="68" t="s">
        <v>2603</v>
      </c>
      <c r="AI282" s="68">
        <v>20</v>
      </c>
      <c r="AJ282" s="68" t="s">
        <v>2611</v>
      </c>
      <c r="AK282" s="68" t="s">
        <v>2612</v>
      </c>
      <c r="AL282" s="68">
        <v>20</v>
      </c>
      <c r="AM282" s="68" t="s">
        <v>2613</v>
      </c>
      <c r="AN282" s="68" t="s">
        <v>932</v>
      </c>
      <c r="AO282" s="68">
        <v>20</v>
      </c>
      <c r="AP282" s="68" t="s">
        <v>2614</v>
      </c>
      <c r="AQ282" s="68" t="s">
        <v>932</v>
      </c>
      <c r="AR282" s="68">
        <v>20</v>
      </c>
      <c r="AS282" s="68" t="s">
        <v>2615</v>
      </c>
      <c r="AT282" s="68" t="s">
        <v>932</v>
      </c>
      <c r="AU282" s="68">
        <v>20</v>
      </c>
      <c r="AV282" s="68"/>
      <c r="AW282" s="68"/>
      <c r="AX282" s="68"/>
      <c r="AY282" s="68"/>
      <c r="AZ282" s="68"/>
      <c r="BA282" s="68"/>
      <c r="BB282" s="68"/>
      <c r="BC282" s="68"/>
      <c r="BD282" s="68"/>
    </row>
    <row r="283" spans="1:56" s="76" customFormat="1" ht="50">
      <c r="A283" s="68">
        <v>106</v>
      </c>
      <c r="B283" s="68" t="s">
        <v>1957</v>
      </c>
      <c r="C283" s="68"/>
      <c r="D283" s="88" t="s">
        <v>2064</v>
      </c>
      <c r="E283" s="88" t="s">
        <v>2065</v>
      </c>
      <c r="F283" s="88">
        <v>2757</v>
      </c>
      <c r="G283" s="88" t="s">
        <v>2616</v>
      </c>
      <c r="H283" s="88">
        <v>2007</v>
      </c>
      <c r="I283" s="88" t="s">
        <v>2617</v>
      </c>
      <c r="J283" s="104">
        <v>52000</v>
      </c>
      <c r="K283" s="88" t="s">
        <v>240</v>
      </c>
      <c r="L283" s="88" t="s">
        <v>2618</v>
      </c>
      <c r="M283" s="88" t="s">
        <v>2619</v>
      </c>
      <c r="N283" s="88" t="s">
        <v>2620</v>
      </c>
      <c r="O283" s="88" t="s">
        <v>2621</v>
      </c>
      <c r="P283" s="88" t="s">
        <v>2622</v>
      </c>
      <c r="Q283" s="68">
        <v>36.380000000000003</v>
      </c>
      <c r="R283" s="74">
        <v>5</v>
      </c>
      <c r="S283" s="68">
        <v>17.88</v>
      </c>
      <c r="T283" s="68">
        <v>12.38</v>
      </c>
      <c r="U283" s="68">
        <v>36.380000000000003</v>
      </c>
      <c r="V283" s="68">
        <v>100</v>
      </c>
      <c r="W283" s="88">
        <v>100</v>
      </c>
      <c r="X283" s="75" t="s">
        <v>1966</v>
      </c>
      <c r="Y283" s="68">
        <v>3</v>
      </c>
      <c r="Z283" s="68">
        <v>8</v>
      </c>
      <c r="AA283" s="68">
        <v>1</v>
      </c>
      <c r="AB283" s="68">
        <v>4</v>
      </c>
      <c r="AC283" s="88" t="s">
        <v>2623</v>
      </c>
      <c r="AD283" s="68"/>
      <c r="AE283" s="88">
        <v>5</v>
      </c>
      <c r="AF283" s="68">
        <v>100</v>
      </c>
      <c r="AG283" s="68" t="s">
        <v>2075</v>
      </c>
      <c r="AH283" s="68" t="s">
        <v>2074</v>
      </c>
      <c r="AI283" s="68">
        <v>50</v>
      </c>
      <c r="AJ283" s="68" t="s">
        <v>2078</v>
      </c>
      <c r="AK283" s="68" t="s">
        <v>2077</v>
      </c>
      <c r="AL283" s="68">
        <v>50</v>
      </c>
      <c r="AM283" s="68"/>
      <c r="AN283" s="68"/>
      <c r="AO283" s="68"/>
      <c r="AP283" s="68"/>
      <c r="AQ283" s="68"/>
      <c r="AR283" s="68"/>
      <c r="AS283" s="68"/>
      <c r="AT283" s="68"/>
      <c r="AU283" s="68"/>
      <c r="AV283" s="68"/>
      <c r="AW283" s="68"/>
      <c r="AX283" s="68"/>
      <c r="AY283" s="68"/>
      <c r="AZ283" s="68"/>
      <c r="BA283" s="68"/>
      <c r="BB283" s="68"/>
      <c r="BC283" s="68"/>
      <c r="BD283" s="68"/>
    </row>
    <row r="284" spans="1:56" s="76" customFormat="1" ht="70">
      <c r="A284" s="68">
        <v>106</v>
      </c>
      <c r="B284" s="68" t="s">
        <v>1957</v>
      </c>
      <c r="C284" s="68"/>
      <c r="D284" s="88" t="s">
        <v>2624</v>
      </c>
      <c r="E284" s="88" t="s">
        <v>2625</v>
      </c>
      <c r="F284" s="88">
        <v>17165</v>
      </c>
      <c r="G284" s="88" t="s">
        <v>2626</v>
      </c>
      <c r="H284" s="88">
        <v>2005</v>
      </c>
      <c r="I284" s="88" t="s">
        <v>2627</v>
      </c>
      <c r="J284" s="104">
        <v>62618.400000000001</v>
      </c>
      <c r="K284" s="88" t="s">
        <v>257</v>
      </c>
      <c r="L284" s="88" t="s">
        <v>2628</v>
      </c>
      <c r="M284" s="88" t="s">
        <v>2629</v>
      </c>
      <c r="N284" s="88" t="s">
        <v>2630</v>
      </c>
      <c r="O284" s="88" t="s">
        <v>2631</v>
      </c>
      <c r="P284" s="88" t="s">
        <v>2632</v>
      </c>
      <c r="Q284" s="68">
        <v>37.630000000000003</v>
      </c>
      <c r="R284" s="74">
        <v>6.0209999999999999</v>
      </c>
      <c r="S284" s="68">
        <v>17.88</v>
      </c>
      <c r="T284" s="68">
        <v>12.38</v>
      </c>
      <c r="U284" s="68">
        <v>37.630000000000003</v>
      </c>
      <c r="V284" s="68">
        <v>100</v>
      </c>
      <c r="W284" s="88">
        <v>100</v>
      </c>
      <c r="X284" s="75" t="s">
        <v>1966</v>
      </c>
      <c r="Y284" s="68">
        <v>3</v>
      </c>
      <c r="Z284" s="68">
        <v>10</v>
      </c>
      <c r="AA284" s="68">
        <v>2</v>
      </c>
      <c r="AB284" s="68">
        <v>44</v>
      </c>
      <c r="AC284" s="88" t="s">
        <v>2633</v>
      </c>
      <c r="AD284" s="68"/>
      <c r="AE284" s="88">
        <v>5</v>
      </c>
      <c r="AF284" s="68">
        <v>100</v>
      </c>
      <c r="AG284" s="68" t="s">
        <v>2624</v>
      </c>
      <c r="AH284" s="68" t="s">
        <v>2634</v>
      </c>
      <c r="AI284" s="68">
        <v>50</v>
      </c>
      <c r="AJ284" s="68" t="s">
        <v>2635</v>
      </c>
      <c r="AK284" s="68" t="s">
        <v>2636</v>
      </c>
      <c r="AL284" s="68">
        <v>50</v>
      </c>
      <c r="AM284" s="68"/>
      <c r="AN284" s="68"/>
      <c r="AO284" s="68"/>
      <c r="AP284" s="68"/>
      <c r="AQ284" s="68"/>
      <c r="AR284" s="68"/>
      <c r="AS284" s="68"/>
      <c r="AT284" s="68"/>
      <c r="AU284" s="68"/>
      <c r="AV284" s="68"/>
      <c r="AW284" s="68"/>
      <c r="AX284" s="68"/>
      <c r="AY284" s="68"/>
      <c r="AZ284" s="68"/>
      <c r="BA284" s="68"/>
      <c r="BB284" s="68"/>
      <c r="BC284" s="68"/>
      <c r="BD284" s="68"/>
    </row>
    <row r="285" spans="1:56" s="76" customFormat="1" ht="50">
      <c r="A285" s="68">
        <v>106</v>
      </c>
      <c r="B285" s="68" t="s">
        <v>1957</v>
      </c>
      <c r="C285" s="68"/>
      <c r="D285" s="88" t="s">
        <v>1968</v>
      </c>
      <c r="E285" s="88" t="s">
        <v>1959</v>
      </c>
      <c r="F285" s="88">
        <v>1120</v>
      </c>
      <c r="G285" s="88" t="s">
        <v>2637</v>
      </c>
      <c r="H285" s="88">
        <v>2007</v>
      </c>
      <c r="I285" s="88" t="s">
        <v>2638</v>
      </c>
      <c r="J285" s="104">
        <v>115000</v>
      </c>
      <c r="K285" s="88" t="s">
        <v>240</v>
      </c>
      <c r="L285" s="88" t="s">
        <v>1962</v>
      </c>
      <c r="M285" s="88" t="s">
        <v>1963</v>
      </c>
      <c r="N285" s="88" t="s">
        <v>2639</v>
      </c>
      <c r="O285" s="88" t="s">
        <v>2640</v>
      </c>
      <c r="P285" s="88" t="s">
        <v>2641</v>
      </c>
      <c r="Q285" s="68">
        <v>43.79</v>
      </c>
      <c r="R285" s="74">
        <v>11.057692307692308</v>
      </c>
      <c r="S285" s="68">
        <v>17.88</v>
      </c>
      <c r="T285" s="68">
        <v>12.38</v>
      </c>
      <c r="U285" s="68">
        <v>43.79</v>
      </c>
      <c r="V285" s="68">
        <v>100</v>
      </c>
      <c r="W285" s="88">
        <v>100</v>
      </c>
      <c r="X285" s="75" t="s">
        <v>1966</v>
      </c>
      <c r="Y285" s="68">
        <v>1</v>
      </c>
      <c r="Z285" s="68">
        <v>2</v>
      </c>
      <c r="AA285" s="68">
        <v>3</v>
      </c>
      <c r="AB285" s="68">
        <v>44</v>
      </c>
      <c r="AC285" s="88" t="s">
        <v>2642</v>
      </c>
      <c r="AD285" s="68"/>
      <c r="AE285" s="88">
        <v>5</v>
      </c>
      <c r="AF285" s="68">
        <v>100</v>
      </c>
      <c r="AG285" s="68" t="s">
        <v>1968</v>
      </c>
      <c r="AH285" s="68" t="s">
        <v>1969</v>
      </c>
      <c r="AI285" s="68">
        <v>100</v>
      </c>
      <c r="AJ285" s="68"/>
      <c r="AK285" s="68"/>
      <c r="AL285" s="68"/>
      <c r="AM285" s="68"/>
      <c r="AN285" s="68"/>
      <c r="AO285" s="68"/>
      <c r="AP285" s="68"/>
      <c r="AQ285" s="68"/>
      <c r="AR285" s="68"/>
      <c r="AS285" s="68"/>
      <c r="AT285" s="68"/>
      <c r="AU285" s="68"/>
      <c r="AV285" s="68"/>
      <c r="AW285" s="68"/>
      <c r="AX285" s="68"/>
      <c r="AY285" s="68"/>
      <c r="AZ285" s="68"/>
      <c r="BA285" s="68"/>
      <c r="BB285" s="68"/>
      <c r="BC285" s="68"/>
      <c r="BD285" s="68"/>
    </row>
    <row r="286" spans="1:56" s="76" customFormat="1" ht="80">
      <c r="A286" s="68">
        <v>106</v>
      </c>
      <c r="B286" s="68" t="s">
        <v>1957</v>
      </c>
      <c r="C286" s="68"/>
      <c r="D286" s="88" t="s">
        <v>2643</v>
      </c>
      <c r="E286" s="88" t="s">
        <v>2644</v>
      </c>
      <c r="F286" s="88">
        <v>4540</v>
      </c>
      <c r="G286" s="88" t="s">
        <v>2645</v>
      </c>
      <c r="H286" s="88">
        <v>2008</v>
      </c>
      <c r="I286" s="88" t="s">
        <v>2646</v>
      </c>
      <c r="J286" s="104">
        <v>320000</v>
      </c>
      <c r="K286" s="88" t="s">
        <v>240</v>
      </c>
      <c r="L286" s="88" t="s">
        <v>2647</v>
      </c>
      <c r="M286" s="88" t="s">
        <v>2052</v>
      </c>
      <c r="N286" s="88" t="s">
        <v>2648</v>
      </c>
      <c r="O286" s="88" t="s">
        <v>2649</v>
      </c>
      <c r="P286" s="88" t="s">
        <v>2650</v>
      </c>
      <c r="Q286" s="68">
        <v>67.91</v>
      </c>
      <c r="R286" s="74">
        <v>30.76923076923077</v>
      </c>
      <c r="S286" s="68">
        <v>17.88</v>
      </c>
      <c r="T286" s="68">
        <v>12.38</v>
      </c>
      <c r="U286" s="68">
        <v>67.91</v>
      </c>
      <c r="V286" s="68">
        <v>100</v>
      </c>
      <c r="W286" s="88">
        <v>100</v>
      </c>
      <c r="X286" s="75" t="s">
        <v>1966</v>
      </c>
      <c r="Y286" s="68">
        <v>3</v>
      </c>
      <c r="Z286" s="68">
        <v>1</v>
      </c>
      <c r="AA286" s="68">
        <v>4</v>
      </c>
      <c r="AB286" s="68">
        <v>30</v>
      </c>
      <c r="AC286" s="88" t="s">
        <v>2651</v>
      </c>
      <c r="AD286" s="68"/>
      <c r="AE286" s="88">
        <v>5</v>
      </c>
      <c r="AF286" s="68">
        <v>100</v>
      </c>
      <c r="AG286" s="68" t="s">
        <v>2047</v>
      </c>
      <c r="AH286" s="68" t="s">
        <v>2056</v>
      </c>
      <c r="AI286" s="68">
        <v>50</v>
      </c>
      <c r="AJ286" s="68" t="s">
        <v>2057</v>
      </c>
      <c r="AK286" s="68" t="s">
        <v>2058</v>
      </c>
      <c r="AL286" s="68">
        <v>50</v>
      </c>
      <c r="AM286" s="68"/>
      <c r="AN286" s="68"/>
      <c r="AO286" s="68"/>
      <c r="AP286" s="68"/>
      <c r="AQ286" s="68"/>
      <c r="AR286" s="68"/>
      <c r="AS286" s="68"/>
      <c r="AT286" s="68"/>
      <c r="AU286" s="68"/>
      <c r="AV286" s="68"/>
      <c r="AW286" s="68"/>
      <c r="AX286" s="68"/>
      <c r="AY286" s="68"/>
      <c r="AZ286" s="68"/>
      <c r="BA286" s="68"/>
      <c r="BB286" s="68"/>
      <c r="BC286" s="68"/>
      <c r="BD286" s="68"/>
    </row>
    <row r="287" spans="1:56" s="76" customFormat="1" ht="140">
      <c r="A287" s="68">
        <v>106</v>
      </c>
      <c r="B287" s="68" t="s">
        <v>1957</v>
      </c>
      <c r="C287" s="68"/>
      <c r="D287" s="88" t="s">
        <v>1968</v>
      </c>
      <c r="E287" s="88" t="s">
        <v>2652</v>
      </c>
      <c r="F287" s="88">
        <v>18273</v>
      </c>
      <c r="G287" s="88" t="s">
        <v>2653</v>
      </c>
      <c r="H287" s="88">
        <v>2007</v>
      </c>
      <c r="I287" s="88" t="s">
        <v>2654</v>
      </c>
      <c r="J287" s="104">
        <v>147200</v>
      </c>
      <c r="K287" s="88" t="s">
        <v>240</v>
      </c>
      <c r="L287" s="88" t="s">
        <v>2655</v>
      </c>
      <c r="M287" s="88" t="s">
        <v>2204</v>
      </c>
      <c r="N287" s="88" t="s">
        <v>2656</v>
      </c>
      <c r="O287" s="88" t="s">
        <v>2657</v>
      </c>
      <c r="P287" s="88" t="s">
        <v>2658</v>
      </c>
      <c r="Q287" s="68">
        <v>47.58</v>
      </c>
      <c r="R287" s="74">
        <v>14.153846153846153</v>
      </c>
      <c r="S287" s="68">
        <v>17.88</v>
      </c>
      <c r="T287" s="68">
        <v>12.38</v>
      </c>
      <c r="U287" s="68">
        <v>47.58</v>
      </c>
      <c r="V287" s="68">
        <v>100</v>
      </c>
      <c r="W287" s="88">
        <v>100</v>
      </c>
      <c r="X287" s="75" t="s">
        <v>1966</v>
      </c>
      <c r="Y287" s="68">
        <v>3</v>
      </c>
      <c r="Z287" s="68">
        <v>1</v>
      </c>
      <c r="AA287" s="68">
        <v>7</v>
      </c>
      <c r="AB287" s="68">
        <v>11</v>
      </c>
      <c r="AC287" s="88" t="s">
        <v>2659</v>
      </c>
      <c r="AD287" s="68"/>
      <c r="AE287" s="88">
        <v>5</v>
      </c>
      <c r="AF287" s="68">
        <v>100</v>
      </c>
      <c r="AG287" s="68" t="s">
        <v>2660</v>
      </c>
      <c r="AH287" s="68" t="s">
        <v>2652</v>
      </c>
      <c r="AI287" s="68">
        <v>25</v>
      </c>
      <c r="AJ287" s="68" t="s">
        <v>2661</v>
      </c>
      <c r="AK287" s="68" t="s">
        <v>2652</v>
      </c>
      <c r="AL287" s="68">
        <v>25</v>
      </c>
      <c r="AM287" s="68" t="s">
        <v>2662</v>
      </c>
      <c r="AN287" s="68" t="s">
        <v>2663</v>
      </c>
      <c r="AO287" s="68">
        <v>25</v>
      </c>
      <c r="AP287" s="68" t="s">
        <v>2664</v>
      </c>
      <c r="AQ287" s="68" t="s">
        <v>2665</v>
      </c>
      <c r="AR287" s="68">
        <v>25</v>
      </c>
      <c r="AS287" s="68"/>
      <c r="AT287" s="68"/>
      <c r="AU287" s="68"/>
      <c r="AV287" s="68"/>
      <c r="AW287" s="68"/>
      <c r="AX287" s="68"/>
      <c r="AY287" s="68"/>
      <c r="AZ287" s="68"/>
      <c r="BA287" s="68"/>
      <c r="BB287" s="68"/>
      <c r="BC287" s="68"/>
      <c r="BD287" s="68"/>
    </row>
    <row r="288" spans="1:56" s="76" customFormat="1" ht="50">
      <c r="A288" s="68">
        <v>106</v>
      </c>
      <c r="B288" s="68" t="s">
        <v>1957</v>
      </c>
      <c r="C288" s="68"/>
      <c r="D288" s="88" t="s">
        <v>2079</v>
      </c>
      <c r="E288" s="88" t="s">
        <v>2080</v>
      </c>
      <c r="F288" s="88">
        <v>5027</v>
      </c>
      <c r="G288" s="88" t="s">
        <v>2666</v>
      </c>
      <c r="H288" s="88">
        <v>2008</v>
      </c>
      <c r="I288" s="88" t="s">
        <v>2667</v>
      </c>
      <c r="J288" s="104">
        <v>58444</v>
      </c>
      <c r="K288" s="88" t="s">
        <v>240</v>
      </c>
      <c r="L288" s="88" t="s">
        <v>2083</v>
      </c>
      <c r="M288" s="88" t="s">
        <v>2084</v>
      </c>
      <c r="N288" s="88" t="s">
        <v>2668</v>
      </c>
      <c r="O288" s="88" t="s">
        <v>2669</v>
      </c>
      <c r="P288" s="88" t="s">
        <v>2670</v>
      </c>
      <c r="Q288" s="68">
        <v>37.14</v>
      </c>
      <c r="R288" s="74">
        <v>5.6196153846153853</v>
      </c>
      <c r="S288" s="68">
        <v>17.88</v>
      </c>
      <c r="T288" s="68">
        <v>12.38</v>
      </c>
      <c r="U288" s="68">
        <v>37.14</v>
      </c>
      <c r="V288" s="68">
        <v>100</v>
      </c>
      <c r="W288" s="88">
        <v>100</v>
      </c>
      <c r="X288" s="75" t="s">
        <v>1966</v>
      </c>
      <c r="Y288" s="68">
        <v>3</v>
      </c>
      <c r="Z288" s="68">
        <v>2</v>
      </c>
      <c r="AA288" s="68">
        <v>2</v>
      </c>
      <c r="AB288" s="68">
        <v>32</v>
      </c>
      <c r="AC288" s="88" t="s">
        <v>2671</v>
      </c>
      <c r="AD288" s="68"/>
      <c r="AE288" s="88">
        <v>5</v>
      </c>
      <c r="AF288" s="68">
        <v>100</v>
      </c>
      <c r="AG288" s="68" t="s">
        <v>2672</v>
      </c>
      <c r="AH288" s="68" t="s">
        <v>2673</v>
      </c>
      <c r="AI288" s="68">
        <v>50</v>
      </c>
      <c r="AJ288" s="68" t="s">
        <v>2079</v>
      </c>
      <c r="AK288" s="68" t="s">
        <v>2080</v>
      </c>
      <c r="AL288" s="68">
        <v>50</v>
      </c>
      <c r="AM288" s="68"/>
      <c r="AN288" s="68"/>
      <c r="AO288" s="68"/>
      <c r="AP288" s="68"/>
      <c r="AQ288" s="68"/>
      <c r="AR288" s="68"/>
      <c r="AS288" s="68"/>
      <c r="AT288" s="68"/>
      <c r="AU288" s="68"/>
      <c r="AV288" s="68"/>
      <c r="AW288" s="68"/>
      <c r="AX288" s="68"/>
      <c r="AY288" s="68"/>
      <c r="AZ288" s="68"/>
      <c r="BA288" s="68"/>
      <c r="BB288" s="68"/>
      <c r="BC288" s="68"/>
      <c r="BD288" s="68"/>
    </row>
    <row r="289" spans="1:56" s="76" customFormat="1" ht="50">
      <c r="A289" s="68">
        <v>106</v>
      </c>
      <c r="B289" s="68" t="s">
        <v>1957</v>
      </c>
      <c r="C289" s="68"/>
      <c r="D289" s="88" t="s">
        <v>2057</v>
      </c>
      <c r="E289" s="88" t="s">
        <v>2058</v>
      </c>
      <c r="F289" s="88">
        <v>3470</v>
      </c>
      <c r="G289" s="88" t="s">
        <v>2674</v>
      </c>
      <c r="H289" s="88">
        <v>2011</v>
      </c>
      <c r="I289" s="88" t="s">
        <v>2675</v>
      </c>
      <c r="J289" s="104">
        <v>216802.64</v>
      </c>
      <c r="K289" s="88" t="s">
        <v>278</v>
      </c>
      <c r="L289" s="88" t="s">
        <v>2051</v>
      </c>
      <c r="M289" s="88" t="s">
        <v>2052</v>
      </c>
      <c r="N289" s="88" t="s">
        <v>2676</v>
      </c>
      <c r="O289" s="88" t="s">
        <v>2677</v>
      </c>
      <c r="P289" s="88" t="s">
        <v>2678</v>
      </c>
      <c r="Q289" s="68">
        <v>45.066192940000001</v>
      </c>
      <c r="R289" s="74">
        <v>20.846407692307697</v>
      </c>
      <c r="S289" s="68">
        <v>5.46</v>
      </c>
      <c r="T289" s="68">
        <v>14.1</v>
      </c>
      <c r="U289" s="68">
        <v>45.066192940000001</v>
      </c>
      <c r="V289" s="68">
        <v>100</v>
      </c>
      <c r="W289" s="88">
        <v>100</v>
      </c>
      <c r="X289" s="75" t="s">
        <v>1966</v>
      </c>
      <c r="Y289" s="68">
        <v>3</v>
      </c>
      <c r="Z289" s="68">
        <v>1</v>
      </c>
      <c r="AA289" s="68">
        <v>4</v>
      </c>
      <c r="AB289" s="68">
        <v>30</v>
      </c>
      <c r="AC289" s="88" t="s">
        <v>2679</v>
      </c>
      <c r="AD289" s="68"/>
      <c r="AE289" s="88">
        <v>5</v>
      </c>
      <c r="AF289" s="68">
        <v>100</v>
      </c>
      <c r="AG289" s="68" t="s">
        <v>2057</v>
      </c>
      <c r="AH289" s="68" t="s">
        <v>2058</v>
      </c>
      <c r="AI289" s="68">
        <v>50</v>
      </c>
      <c r="AJ289" s="68" t="s">
        <v>2047</v>
      </c>
      <c r="AK289" s="68" t="s">
        <v>2056</v>
      </c>
      <c r="AL289" s="68">
        <v>50</v>
      </c>
      <c r="AM289" s="68"/>
      <c r="AN289" s="68"/>
      <c r="AO289" s="68"/>
      <c r="AP289" s="68"/>
      <c r="AQ289" s="68"/>
      <c r="AR289" s="68"/>
      <c r="AS289" s="68"/>
      <c r="AT289" s="68"/>
      <c r="AU289" s="68"/>
      <c r="AV289" s="68"/>
      <c r="AW289" s="68"/>
      <c r="AX289" s="68"/>
      <c r="AY289" s="68"/>
      <c r="AZ289" s="68"/>
      <c r="BA289" s="68"/>
      <c r="BB289" s="68"/>
      <c r="BC289" s="68"/>
      <c r="BD289" s="68"/>
    </row>
    <row r="290" spans="1:56" s="76" customFormat="1" ht="110">
      <c r="A290" s="68">
        <v>106</v>
      </c>
      <c r="B290" s="68" t="s">
        <v>1957</v>
      </c>
      <c r="C290" s="68"/>
      <c r="D290" s="88" t="s">
        <v>1968</v>
      </c>
      <c r="E290" s="88" t="s">
        <v>2652</v>
      </c>
      <c r="F290" s="88">
        <v>18273</v>
      </c>
      <c r="G290" s="88" t="s">
        <v>2680</v>
      </c>
      <c r="H290" s="88">
        <v>2007</v>
      </c>
      <c r="I290" s="88" t="s">
        <v>2681</v>
      </c>
      <c r="J290" s="104">
        <v>89750</v>
      </c>
      <c r="K290" s="88" t="s">
        <v>240</v>
      </c>
      <c r="L290" s="88" t="s">
        <v>2655</v>
      </c>
      <c r="M290" s="88" t="s">
        <v>2204</v>
      </c>
      <c r="N290" s="88" t="s">
        <v>2682</v>
      </c>
      <c r="O290" s="88" t="s">
        <v>2683</v>
      </c>
      <c r="P290" s="88" t="s">
        <v>2684</v>
      </c>
      <c r="Q290" s="68">
        <v>40.82</v>
      </c>
      <c r="R290" s="74">
        <v>8.6298076923076916</v>
      </c>
      <c r="S290" s="68">
        <v>17.88</v>
      </c>
      <c r="T290" s="68">
        <v>12.38</v>
      </c>
      <c r="U290" s="68">
        <v>40.82</v>
      </c>
      <c r="V290" s="68">
        <v>100</v>
      </c>
      <c r="W290" s="88">
        <v>100</v>
      </c>
      <c r="X290" s="75" t="s">
        <v>1966</v>
      </c>
      <c r="Y290" s="68">
        <v>2</v>
      </c>
      <c r="Z290" s="68">
        <v>1</v>
      </c>
      <c r="AA290" s="68">
        <v>1</v>
      </c>
      <c r="AB290" s="68">
        <v>11</v>
      </c>
      <c r="AC290" s="88" t="s">
        <v>2685</v>
      </c>
      <c r="AD290" s="68"/>
      <c r="AE290" s="88">
        <v>5</v>
      </c>
      <c r="AF290" s="68">
        <v>100</v>
      </c>
      <c r="AG290" s="68" t="s">
        <v>2660</v>
      </c>
      <c r="AH290" s="68" t="s">
        <v>2652</v>
      </c>
      <c r="AI290" s="68">
        <v>50</v>
      </c>
      <c r="AJ290" s="68" t="s">
        <v>2661</v>
      </c>
      <c r="AK290" s="68" t="s">
        <v>2652</v>
      </c>
      <c r="AL290" s="68">
        <v>50</v>
      </c>
      <c r="AM290" s="68"/>
      <c r="AN290" s="68"/>
      <c r="AO290" s="68"/>
      <c r="AP290" s="68"/>
      <c r="AQ290" s="68"/>
      <c r="AR290" s="68"/>
      <c r="AS290" s="68"/>
      <c r="AT290" s="68"/>
      <c r="AU290" s="68"/>
      <c r="AV290" s="68"/>
      <c r="AW290" s="68"/>
      <c r="AX290" s="68"/>
      <c r="AY290" s="68"/>
      <c r="AZ290" s="68"/>
      <c r="BA290" s="68"/>
      <c r="BB290" s="68"/>
      <c r="BC290" s="68"/>
      <c r="BD290" s="68"/>
    </row>
    <row r="291" spans="1:56" s="76" customFormat="1" ht="50">
      <c r="A291" s="68">
        <v>106</v>
      </c>
      <c r="B291" s="68" t="s">
        <v>1957</v>
      </c>
      <c r="C291" s="68"/>
      <c r="D291" s="88" t="s">
        <v>2047</v>
      </c>
      <c r="E291" s="88" t="s">
        <v>2686</v>
      </c>
      <c r="F291" s="88">
        <v>11241</v>
      </c>
      <c r="G291" s="88" t="s">
        <v>2687</v>
      </c>
      <c r="H291" s="88">
        <v>2010</v>
      </c>
      <c r="I291" s="88" t="s">
        <v>2688</v>
      </c>
      <c r="J291" s="104">
        <v>167988</v>
      </c>
      <c r="K291" s="88" t="s">
        <v>278</v>
      </c>
      <c r="L291" s="88" t="s">
        <v>2689</v>
      </c>
      <c r="M291" s="88" t="s">
        <v>2690</v>
      </c>
      <c r="N291" s="88" t="s">
        <v>2691</v>
      </c>
      <c r="O291" s="88" t="s">
        <v>2692</v>
      </c>
      <c r="P291" s="88" t="s">
        <v>2693</v>
      </c>
      <c r="Q291" s="68">
        <v>50.02</v>
      </c>
      <c r="R291" s="74">
        <v>16.152692307692305</v>
      </c>
      <c r="S291" s="68">
        <v>17.88</v>
      </c>
      <c r="T291" s="68">
        <v>12.38</v>
      </c>
      <c r="U291" s="68">
        <v>50.02</v>
      </c>
      <c r="V291" s="68">
        <v>100</v>
      </c>
      <c r="W291" s="88">
        <v>100</v>
      </c>
      <c r="X291" s="75" t="s">
        <v>1966</v>
      </c>
      <c r="Y291" s="68">
        <v>3</v>
      </c>
      <c r="Z291" s="68">
        <v>1</v>
      </c>
      <c r="AA291" s="68">
        <v>4</v>
      </c>
      <c r="AB291" s="68">
        <v>30</v>
      </c>
      <c r="AC291" s="88" t="s">
        <v>2694</v>
      </c>
      <c r="AD291" s="68"/>
      <c r="AE291" s="88">
        <v>5</v>
      </c>
      <c r="AF291" s="68">
        <v>100</v>
      </c>
      <c r="AG291" s="68"/>
      <c r="AH291" s="68" t="s">
        <v>932</v>
      </c>
      <c r="AI291" s="68"/>
      <c r="AJ291" s="68"/>
      <c r="AK291" s="68"/>
      <c r="AL291" s="68"/>
      <c r="AM291" s="68"/>
      <c r="AN291" s="68"/>
      <c r="AO291" s="68"/>
      <c r="AP291" s="68"/>
      <c r="AQ291" s="68"/>
      <c r="AR291" s="68"/>
      <c r="AS291" s="68"/>
      <c r="AT291" s="68"/>
      <c r="AU291" s="68"/>
      <c r="AV291" s="68"/>
      <c r="AW291" s="68"/>
      <c r="AX291" s="68"/>
      <c r="AY291" s="68"/>
      <c r="AZ291" s="68"/>
      <c r="BA291" s="68"/>
      <c r="BB291" s="68"/>
      <c r="BC291" s="68"/>
      <c r="BD291" s="68"/>
    </row>
    <row r="292" spans="1:56" s="76" customFormat="1" ht="70">
      <c r="A292" s="68">
        <v>106</v>
      </c>
      <c r="B292" s="68" t="s">
        <v>1957</v>
      </c>
      <c r="C292" s="68"/>
      <c r="D292" s="88" t="s">
        <v>1766</v>
      </c>
      <c r="E292" s="88" t="s">
        <v>1979</v>
      </c>
      <c r="F292" s="88">
        <v>7561</v>
      </c>
      <c r="G292" s="88" t="s">
        <v>2695</v>
      </c>
      <c r="H292" s="88">
        <v>2008</v>
      </c>
      <c r="I292" s="88" t="s">
        <v>2696</v>
      </c>
      <c r="J292" s="104">
        <v>263938</v>
      </c>
      <c r="K292" s="88" t="s">
        <v>240</v>
      </c>
      <c r="L292" s="88" t="s">
        <v>2165</v>
      </c>
      <c r="M292" s="88" t="s">
        <v>2697</v>
      </c>
      <c r="N292" s="88" t="s">
        <v>2698</v>
      </c>
      <c r="O292" s="88" t="s">
        <v>2699</v>
      </c>
      <c r="P292" s="88" t="s">
        <v>2700</v>
      </c>
      <c r="Q292" s="68">
        <v>61.31</v>
      </c>
      <c r="R292" s="74">
        <v>25.378653846153849</v>
      </c>
      <c r="S292" s="68">
        <v>17.88</v>
      </c>
      <c r="T292" s="68">
        <v>12.38</v>
      </c>
      <c r="U292" s="68">
        <v>61.31</v>
      </c>
      <c r="V292" s="68">
        <v>100</v>
      </c>
      <c r="W292" s="88">
        <v>100</v>
      </c>
      <c r="X292" s="75" t="s">
        <v>1966</v>
      </c>
      <c r="Y292" s="68">
        <v>3</v>
      </c>
      <c r="Z292" s="68">
        <v>11</v>
      </c>
      <c r="AA292" s="68">
        <v>6</v>
      </c>
      <c r="AB292" s="68">
        <v>66</v>
      </c>
      <c r="AC292" s="88" t="s">
        <v>2701</v>
      </c>
      <c r="AD292" s="68">
        <v>0</v>
      </c>
      <c r="AE292" s="88">
        <v>5</v>
      </c>
      <c r="AF292" s="68">
        <v>100</v>
      </c>
      <c r="AG292" s="68" t="s">
        <v>1986</v>
      </c>
      <c r="AH292" s="68" t="s">
        <v>1987</v>
      </c>
      <c r="AI292" s="68">
        <v>25</v>
      </c>
      <c r="AJ292" s="68" t="s">
        <v>1766</v>
      </c>
      <c r="AK292" s="68" t="s">
        <v>1979</v>
      </c>
      <c r="AL292" s="68">
        <v>25</v>
      </c>
      <c r="AM292" s="68" t="s">
        <v>2170</v>
      </c>
      <c r="AN292" s="68" t="s">
        <v>1987</v>
      </c>
      <c r="AO292" s="68">
        <v>25</v>
      </c>
      <c r="AP292" s="68" t="s">
        <v>2171</v>
      </c>
      <c r="AQ292" s="68" t="s">
        <v>1979</v>
      </c>
      <c r="AR292" s="68">
        <v>25</v>
      </c>
      <c r="AS292" s="68"/>
      <c r="AT292" s="68"/>
      <c r="AU292" s="68"/>
      <c r="AV292" s="68"/>
      <c r="AW292" s="68"/>
      <c r="AX292" s="68"/>
      <c r="AY292" s="68"/>
      <c r="AZ292" s="68"/>
      <c r="BA292" s="68"/>
      <c r="BB292" s="68"/>
      <c r="BC292" s="68"/>
      <c r="BD292" s="68"/>
    </row>
    <row r="293" spans="1:56" s="76" customFormat="1" ht="50">
      <c r="A293" s="68">
        <v>106</v>
      </c>
      <c r="B293" s="68" t="s">
        <v>1957</v>
      </c>
      <c r="C293" s="68"/>
      <c r="D293" s="88" t="s">
        <v>1968</v>
      </c>
      <c r="E293" s="88" t="s">
        <v>2702</v>
      </c>
      <c r="F293" s="88">
        <v>15644</v>
      </c>
      <c r="G293" s="88" t="s">
        <v>2703</v>
      </c>
      <c r="H293" s="88">
        <v>2007</v>
      </c>
      <c r="I293" s="88" t="s">
        <v>2704</v>
      </c>
      <c r="J293" s="104">
        <v>65087</v>
      </c>
      <c r="K293" s="88" t="s">
        <v>240</v>
      </c>
      <c r="L293" s="88" t="s">
        <v>2655</v>
      </c>
      <c r="M293" s="88" t="s">
        <v>2204</v>
      </c>
      <c r="N293" s="88" t="s">
        <v>2705</v>
      </c>
      <c r="O293" s="88" t="s">
        <v>2706</v>
      </c>
      <c r="P293" s="88" t="s">
        <v>2707</v>
      </c>
      <c r="Q293" s="68">
        <v>37.92</v>
      </c>
      <c r="R293" s="74">
        <v>6.2583653846153853</v>
      </c>
      <c r="S293" s="68">
        <v>17.88</v>
      </c>
      <c r="T293" s="68">
        <v>12.38</v>
      </c>
      <c r="U293" s="68">
        <v>37.92</v>
      </c>
      <c r="V293" s="68">
        <v>100</v>
      </c>
      <c r="W293" s="88">
        <v>100</v>
      </c>
      <c r="X293" s="75" t="s">
        <v>1966</v>
      </c>
      <c r="Y293" s="68">
        <v>4</v>
      </c>
      <c r="Z293" s="68">
        <v>2</v>
      </c>
      <c r="AA293" s="68">
        <v>3</v>
      </c>
      <c r="AB293" s="68">
        <v>44</v>
      </c>
      <c r="AC293" s="88" t="s">
        <v>2708</v>
      </c>
      <c r="AD293" s="68"/>
      <c r="AE293" s="88">
        <v>5</v>
      </c>
      <c r="AF293" s="68">
        <v>100</v>
      </c>
      <c r="AG293" s="68" t="s">
        <v>1958</v>
      </c>
      <c r="AH293" s="68" t="s">
        <v>2215</v>
      </c>
      <c r="AI293" s="68">
        <v>33</v>
      </c>
      <c r="AJ293" s="68" t="s">
        <v>2709</v>
      </c>
      <c r="AK293" s="68" t="s">
        <v>2702</v>
      </c>
      <c r="AL293" s="68">
        <v>33</v>
      </c>
      <c r="AM293" s="68" t="s">
        <v>2710</v>
      </c>
      <c r="AN293" s="68" t="s">
        <v>2711</v>
      </c>
      <c r="AO293" s="68">
        <v>33</v>
      </c>
      <c r="AP293" s="68"/>
      <c r="AQ293" s="68"/>
      <c r="AR293" s="68"/>
      <c r="AS293" s="68"/>
      <c r="AT293" s="68"/>
      <c r="AU293" s="68"/>
      <c r="AV293" s="68"/>
      <c r="AW293" s="68"/>
      <c r="AX293" s="68"/>
      <c r="AY293" s="68"/>
      <c r="AZ293" s="68"/>
      <c r="BA293" s="68"/>
      <c r="BB293" s="68"/>
      <c r="BC293" s="68"/>
      <c r="BD293" s="68"/>
    </row>
    <row r="294" spans="1:56" s="76" customFormat="1" ht="120">
      <c r="A294" s="68">
        <v>106</v>
      </c>
      <c r="B294" s="68" t="s">
        <v>1957</v>
      </c>
      <c r="C294" s="68"/>
      <c r="D294" s="88" t="s">
        <v>1766</v>
      </c>
      <c r="E294" s="88" t="s">
        <v>1979</v>
      </c>
      <c r="F294" s="88">
        <v>7561</v>
      </c>
      <c r="G294" s="88" t="s">
        <v>2712</v>
      </c>
      <c r="H294" s="88">
        <v>2005</v>
      </c>
      <c r="I294" s="88" t="s">
        <v>2713</v>
      </c>
      <c r="J294" s="104">
        <v>163744.12</v>
      </c>
      <c r="K294" s="88" t="s">
        <v>257</v>
      </c>
      <c r="L294" s="88" t="s">
        <v>2714</v>
      </c>
      <c r="M294" s="88" t="s">
        <v>2715</v>
      </c>
      <c r="N294" s="88" t="s">
        <v>2716</v>
      </c>
      <c r="O294" s="88"/>
      <c r="P294" s="88">
        <v>44952</v>
      </c>
      <c r="Q294" s="68">
        <v>49.52</v>
      </c>
      <c r="R294" s="74">
        <v>15.744626923076924</v>
      </c>
      <c r="S294" s="68">
        <v>17.88</v>
      </c>
      <c r="T294" s="68">
        <v>12.38</v>
      </c>
      <c r="U294" s="68">
        <v>49.52</v>
      </c>
      <c r="V294" s="68">
        <v>100</v>
      </c>
      <c r="W294" s="88">
        <v>100</v>
      </c>
      <c r="X294" s="75" t="s">
        <v>1966</v>
      </c>
      <c r="Y294" s="68">
        <v>2</v>
      </c>
      <c r="Z294" s="68">
        <v>5</v>
      </c>
      <c r="AA294" s="68">
        <v>1</v>
      </c>
      <c r="AB294" s="68">
        <v>67</v>
      </c>
      <c r="AC294" s="88" t="s">
        <v>2717</v>
      </c>
      <c r="AD294" s="68">
        <v>0</v>
      </c>
      <c r="AE294" s="88">
        <v>5</v>
      </c>
      <c r="AF294" s="68">
        <v>100</v>
      </c>
      <c r="AG294" s="68" t="s">
        <v>1766</v>
      </c>
      <c r="AH294" s="68" t="s">
        <v>1979</v>
      </c>
      <c r="AI294" s="68">
        <v>25</v>
      </c>
      <c r="AJ294" s="68" t="s">
        <v>1986</v>
      </c>
      <c r="AK294" s="68" t="s">
        <v>1987</v>
      </c>
      <c r="AL294" s="68">
        <v>25</v>
      </c>
      <c r="AM294" s="68" t="s">
        <v>1695</v>
      </c>
      <c r="AN294" s="68" t="s">
        <v>1988</v>
      </c>
      <c r="AO294" s="68">
        <v>25</v>
      </c>
      <c r="AP294" s="68" t="s">
        <v>1989</v>
      </c>
      <c r="AQ294" s="68" t="s">
        <v>1990</v>
      </c>
      <c r="AR294" s="68">
        <v>25</v>
      </c>
      <c r="AS294" s="68"/>
      <c r="AT294" s="68"/>
      <c r="AU294" s="68"/>
      <c r="AV294" s="68"/>
      <c r="AW294" s="68"/>
      <c r="AX294" s="68"/>
      <c r="AY294" s="68"/>
      <c r="AZ294" s="68"/>
      <c r="BA294" s="68"/>
      <c r="BB294" s="68"/>
      <c r="BC294" s="68"/>
      <c r="BD294" s="68"/>
    </row>
    <row r="295" spans="1:56" s="76" customFormat="1" ht="80">
      <c r="A295" s="68">
        <v>106</v>
      </c>
      <c r="B295" s="68" t="s">
        <v>1957</v>
      </c>
      <c r="C295" s="68"/>
      <c r="D295" s="88" t="s">
        <v>1991</v>
      </c>
      <c r="E295" s="88" t="s">
        <v>2718</v>
      </c>
      <c r="F295" s="88">
        <v>8725</v>
      </c>
      <c r="G295" s="88" t="s">
        <v>2719</v>
      </c>
      <c r="H295" s="88">
        <v>2011</v>
      </c>
      <c r="I295" s="88" t="s">
        <v>2720</v>
      </c>
      <c r="J295" s="104">
        <v>905347.69</v>
      </c>
      <c r="K295" s="88" t="s">
        <v>278</v>
      </c>
      <c r="L295" s="88" t="s">
        <v>2721</v>
      </c>
      <c r="M295" s="88" t="s">
        <v>2722</v>
      </c>
      <c r="N295" s="88" t="s">
        <v>2723</v>
      </c>
      <c r="O295" s="88" t="s">
        <v>2724</v>
      </c>
      <c r="P295" s="88" t="s">
        <v>2725</v>
      </c>
      <c r="Q295" s="68">
        <v>125.9114929</v>
      </c>
      <c r="R295" s="74">
        <v>87.052662499999997</v>
      </c>
      <c r="S295" s="68">
        <v>5.3</v>
      </c>
      <c r="T295" s="68">
        <v>14.1</v>
      </c>
      <c r="U295" s="68">
        <v>125.9114929</v>
      </c>
      <c r="V295" s="68">
        <v>100</v>
      </c>
      <c r="W295" s="88">
        <v>100</v>
      </c>
      <c r="X295" s="75" t="s">
        <v>1966</v>
      </c>
      <c r="Y295" s="68">
        <v>4</v>
      </c>
      <c r="Z295" s="68">
        <v>2</v>
      </c>
      <c r="AA295" s="68"/>
      <c r="AB295" s="68">
        <v>41</v>
      </c>
      <c r="AC295" s="88" t="s">
        <v>2726</v>
      </c>
      <c r="AD295" s="68"/>
      <c r="AE295" s="88">
        <v>5</v>
      </c>
      <c r="AF295" s="68">
        <v>100</v>
      </c>
      <c r="AG295" s="68" t="s">
        <v>1991</v>
      </c>
      <c r="AH295" s="68" t="s">
        <v>2278</v>
      </c>
      <c r="AI295" s="68">
        <v>100</v>
      </c>
      <c r="AJ295" s="68"/>
      <c r="AK295" s="68"/>
      <c r="AL295" s="68"/>
      <c r="AM295" s="68"/>
      <c r="AN295" s="68"/>
      <c r="AO295" s="68"/>
      <c r="AP295" s="68"/>
      <c r="AQ295" s="68"/>
      <c r="AR295" s="68"/>
      <c r="AS295" s="68"/>
      <c r="AT295" s="68"/>
      <c r="AU295" s="68"/>
      <c r="AV295" s="68"/>
      <c r="AW295" s="68"/>
      <c r="AX295" s="68"/>
      <c r="AY295" s="68"/>
      <c r="AZ295" s="68"/>
      <c r="BA295" s="68"/>
      <c r="BB295" s="68"/>
      <c r="BC295" s="68"/>
      <c r="BD295" s="68"/>
    </row>
    <row r="296" spans="1:56" s="76" customFormat="1" ht="50">
      <c r="A296" s="68">
        <v>106</v>
      </c>
      <c r="B296" s="68" t="s">
        <v>1957</v>
      </c>
      <c r="C296" s="68"/>
      <c r="D296" s="88" t="s">
        <v>1991</v>
      </c>
      <c r="E296" s="88" t="s">
        <v>2278</v>
      </c>
      <c r="F296" s="88">
        <v>4763</v>
      </c>
      <c r="G296" s="88" t="s">
        <v>2727</v>
      </c>
      <c r="H296" s="88">
        <v>2003</v>
      </c>
      <c r="I296" s="88" t="s">
        <v>2728</v>
      </c>
      <c r="J296" s="104">
        <v>83616.47</v>
      </c>
      <c r="K296" s="88" t="s">
        <v>519</v>
      </c>
      <c r="L296" s="88" t="s">
        <v>2392</v>
      </c>
      <c r="M296" s="88" t="s">
        <v>2393</v>
      </c>
      <c r="N296" s="88" t="s">
        <v>2394</v>
      </c>
      <c r="O296" s="88" t="s">
        <v>2395</v>
      </c>
      <c r="P296" s="88">
        <v>39887</v>
      </c>
      <c r="Q296" s="68">
        <v>40.1</v>
      </c>
      <c r="R296" s="74">
        <v>10.050056490384616</v>
      </c>
      <c r="S296" s="68">
        <v>17.88</v>
      </c>
      <c r="T296" s="68">
        <v>12.38</v>
      </c>
      <c r="U296" s="68">
        <v>40.1</v>
      </c>
      <c r="V296" s="68">
        <v>100</v>
      </c>
      <c r="W296" s="88">
        <v>100</v>
      </c>
      <c r="X296" s="75" t="s">
        <v>1966</v>
      </c>
      <c r="Y296" s="68">
        <v>6</v>
      </c>
      <c r="Z296" s="68">
        <v>1</v>
      </c>
      <c r="AA296" s="68">
        <v>5</v>
      </c>
      <c r="AB296" s="68">
        <v>14</v>
      </c>
      <c r="AC296" s="88" t="s">
        <v>2729</v>
      </c>
      <c r="AD296" s="68">
        <v>0</v>
      </c>
      <c r="AE296" s="88">
        <v>4</v>
      </c>
      <c r="AF296" s="68">
        <v>100</v>
      </c>
      <c r="AG296" s="68" t="s">
        <v>1991</v>
      </c>
      <c r="AH296" s="68" t="s">
        <v>2278</v>
      </c>
      <c r="AI296" s="68">
        <v>50</v>
      </c>
      <c r="AJ296" s="68" t="s">
        <v>2286</v>
      </c>
      <c r="AK296" s="68" t="s">
        <v>2287</v>
      </c>
      <c r="AL296" s="68">
        <v>50</v>
      </c>
      <c r="AM296" s="68"/>
      <c r="AN296" s="68"/>
      <c r="AO296" s="68"/>
      <c r="AP296" s="68"/>
      <c r="AQ296" s="68"/>
      <c r="AR296" s="68"/>
      <c r="AS296" s="68"/>
      <c r="AT296" s="68"/>
      <c r="AU296" s="68"/>
      <c r="AV296" s="68"/>
      <c r="AW296" s="68"/>
      <c r="AX296" s="68"/>
      <c r="AY296" s="68"/>
      <c r="AZ296" s="68"/>
      <c r="BA296" s="68"/>
      <c r="BB296" s="68"/>
      <c r="BC296" s="68"/>
      <c r="BD296" s="68"/>
    </row>
    <row r="297" spans="1:56" s="76" customFormat="1" ht="50">
      <c r="A297" s="68">
        <v>106</v>
      </c>
      <c r="B297" s="68" t="s">
        <v>1957</v>
      </c>
      <c r="C297" s="68"/>
      <c r="D297" s="88" t="s">
        <v>1991</v>
      </c>
      <c r="E297" s="88" t="s">
        <v>2278</v>
      </c>
      <c r="F297" s="88">
        <v>4763</v>
      </c>
      <c r="G297" s="88" t="s">
        <v>2730</v>
      </c>
      <c r="H297" s="88">
        <v>2007</v>
      </c>
      <c r="I297" s="88" t="s">
        <v>2731</v>
      </c>
      <c r="J297" s="104">
        <v>140000</v>
      </c>
      <c r="K297" s="88" t="s">
        <v>240</v>
      </c>
      <c r="L297" s="88" t="s">
        <v>2732</v>
      </c>
      <c r="M297" s="88" t="s">
        <v>2733</v>
      </c>
      <c r="N297" s="88" t="s">
        <v>2394</v>
      </c>
      <c r="O297" s="88" t="s">
        <v>2395</v>
      </c>
      <c r="P297" s="88" t="s">
        <v>2734</v>
      </c>
      <c r="Q297" s="68">
        <v>46.73</v>
      </c>
      <c r="R297" s="74">
        <v>16.826923076923077</v>
      </c>
      <c r="S297" s="68">
        <v>17.88</v>
      </c>
      <c r="T297" s="68">
        <v>12.38</v>
      </c>
      <c r="U297" s="68">
        <v>46.73</v>
      </c>
      <c r="V297" s="68">
        <v>100</v>
      </c>
      <c r="W297" s="88">
        <v>100</v>
      </c>
      <c r="X297" s="75" t="s">
        <v>1966</v>
      </c>
      <c r="Y297" s="68">
        <v>6</v>
      </c>
      <c r="Z297" s="68">
        <v>1</v>
      </c>
      <c r="AA297" s="68">
        <v>5</v>
      </c>
      <c r="AB297" s="68">
        <v>14</v>
      </c>
      <c r="AC297" s="88" t="s">
        <v>2735</v>
      </c>
      <c r="AD297" s="68"/>
      <c r="AE297" s="88">
        <v>4</v>
      </c>
      <c r="AF297" s="68">
        <v>100</v>
      </c>
      <c r="AG297" s="68" t="s">
        <v>1991</v>
      </c>
      <c r="AH297" s="68" t="s">
        <v>2278</v>
      </c>
      <c r="AI297" s="68">
        <v>50</v>
      </c>
      <c r="AJ297" s="68" t="s">
        <v>2286</v>
      </c>
      <c r="AK297" s="68" t="s">
        <v>2287</v>
      </c>
      <c r="AL297" s="68">
        <v>50</v>
      </c>
      <c r="AM297" s="68"/>
      <c r="AN297" s="68"/>
      <c r="AO297" s="68"/>
      <c r="AP297" s="68"/>
      <c r="AQ297" s="68"/>
      <c r="AR297" s="68"/>
      <c r="AS297" s="68"/>
      <c r="AT297" s="68"/>
      <c r="AU297" s="68"/>
      <c r="AV297" s="68"/>
      <c r="AW297" s="68"/>
      <c r="AX297" s="68"/>
      <c r="AY297" s="68"/>
      <c r="AZ297" s="68"/>
      <c r="BA297" s="68"/>
      <c r="BB297" s="68"/>
      <c r="BC297" s="68"/>
      <c r="BD297" s="68"/>
    </row>
    <row r="298" spans="1:56" s="76" customFormat="1" ht="50">
      <c r="A298" s="68">
        <v>106</v>
      </c>
      <c r="B298" s="68" t="s">
        <v>1957</v>
      </c>
      <c r="C298" s="68"/>
      <c r="D298" s="88" t="s">
        <v>2047</v>
      </c>
      <c r="E298" s="88" t="s">
        <v>2048</v>
      </c>
      <c r="F298" s="88">
        <v>4540</v>
      </c>
      <c r="G298" s="88" t="s">
        <v>2736</v>
      </c>
      <c r="H298" s="88">
        <v>2004</v>
      </c>
      <c r="I298" s="88" t="s">
        <v>2737</v>
      </c>
      <c r="J298" s="104">
        <v>150337.82</v>
      </c>
      <c r="K298" s="88" t="s">
        <v>257</v>
      </c>
      <c r="L298" s="88" t="s">
        <v>2051</v>
      </c>
      <c r="M298" s="88" t="s">
        <v>2052</v>
      </c>
      <c r="N298" s="88" t="s">
        <v>2738</v>
      </c>
      <c r="O298" s="88" t="s">
        <v>2739</v>
      </c>
      <c r="P298" s="88">
        <v>43591</v>
      </c>
      <c r="Q298" s="68">
        <v>47.95</v>
      </c>
      <c r="R298" s="74">
        <v>14.455559615384617</v>
      </c>
      <c r="S298" s="68">
        <v>17.88</v>
      </c>
      <c r="T298" s="68">
        <v>12.38</v>
      </c>
      <c r="U298" s="68">
        <v>47.95</v>
      </c>
      <c r="V298" s="68">
        <v>100</v>
      </c>
      <c r="W298" s="88">
        <v>100</v>
      </c>
      <c r="X298" s="75" t="s">
        <v>1966</v>
      </c>
      <c r="Y298" s="68">
        <v>3</v>
      </c>
      <c r="Z298" s="68">
        <v>6</v>
      </c>
      <c r="AA298" s="68">
        <v>1</v>
      </c>
      <c r="AB298" s="68">
        <v>30</v>
      </c>
      <c r="AC298" s="88" t="s">
        <v>2740</v>
      </c>
      <c r="AD298" s="68"/>
      <c r="AE298" s="88">
        <v>5</v>
      </c>
      <c r="AF298" s="68">
        <v>100</v>
      </c>
      <c r="AG298" s="68" t="s">
        <v>2047</v>
      </c>
      <c r="AH298" s="68" t="s">
        <v>2056</v>
      </c>
      <c r="AI298" s="68">
        <v>50</v>
      </c>
      <c r="AJ298" s="68" t="s">
        <v>2057</v>
      </c>
      <c r="AK298" s="68" t="s">
        <v>2058</v>
      </c>
      <c r="AL298" s="68">
        <v>50</v>
      </c>
      <c r="AM298" s="68"/>
      <c r="AN298" s="68"/>
      <c r="AO298" s="68"/>
      <c r="AP298" s="68"/>
      <c r="AQ298" s="68"/>
      <c r="AR298" s="68"/>
      <c r="AS298" s="68"/>
      <c r="AT298" s="68"/>
      <c r="AU298" s="68"/>
      <c r="AV298" s="68"/>
      <c r="AW298" s="68"/>
      <c r="AX298" s="68"/>
      <c r="AY298" s="68"/>
      <c r="AZ298" s="68"/>
      <c r="BA298" s="68"/>
      <c r="BB298" s="68"/>
      <c r="BC298" s="68"/>
      <c r="BD298" s="68"/>
    </row>
    <row r="299" spans="1:56" s="76" customFormat="1" ht="80">
      <c r="A299" s="68">
        <v>106</v>
      </c>
      <c r="B299" s="68" t="s">
        <v>1957</v>
      </c>
      <c r="C299" s="68"/>
      <c r="D299" s="88" t="s">
        <v>2117</v>
      </c>
      <c r="E299" s="88" t="s">
        <v>2118</v>
      </c>
      <c r="F299" s="88">
        <v>3332</v>
      </c>
      <c r="G299" s="88" t="s">
        <v>2741</v>
      </c>
      <c r="H299" s="88">
        <v>2002</v>
      </c>
      <c r="I299" s="88" t="s">
        <v>2742</v>
      </c>
      <c r="J299" s="104">
        <v>65181.46</v>
      </c>
      <c r="K299" s="88" t="s">
        <v>519</v>
      </c>
      <c r="L299" s="88" t="s">
        <v>2743</v>
      </c>
      <c r="M299" s="88" t="s">
        <v>2122</v>
      </c>
      <c r="N299" s="88" t="s">
        <v>2744</v>
      </c>
      <c r="O299" s="88" t="s">
        <v>2745</v>
      </c>
      <c r="P299" s="88">
        <v>38926</v>
      </c>
      <c r="Q299" s="68">
        <v>37.93</v>
      </c>
      <c r="R299" s="74">
        <v>6.2674480769230776</v>
      </c>
      <c r="S299" s="68">
        <v>17.88</v>
      </c>
      <c r="T299" s="68">
        <v>12.38</v>
      </c>
      <c r="U299" s="68">
        <v>37.93</v>
      </c>
      <c r="V299" s="68">
        <v>100</v>
      </c>
      <c r="W299" s="88">
        <v>100</v>
      </c>
      <c r="X299" s="75" t="s">
        <v>1966</v>
      </c>
      <c r="Y299" s="68">
        <v>6</v>
      </c>
      <c r="Z299" s="68">
        <v>3</v>
      </c>
      <c r="AA299" s="68">
        <v>1</v>
      </c>
      <c r="AB299" s="68">
        <v>46</v>
      </c>
      <c r="AC299" s="88" t="s">
        <v>2746</v>
      </c>
      <c r="AD299" s="68"/>
      <c r="AE299" s="88">
        <v>5</v>
      </c>
      <c r="AF299" s="68">
        <v>100</v>
      </c>
      <c r="AG299" s="68" t="s">
        <v>2747</v>
      </c>
      <c r="AH299" s="68" t="s">
        <v>932</v>
      </c>
      <c r="AI299" s="68">
        <v>25</v>
      </c>
      <c r="AJ299" s="68" t="s">
        <v>2748</v>
      </c>
      <c r="AK299" s="68" t="s">
        <v>932</v>
      </c>
      <c r="AL299" s="68">
        <v>25</v>
      </c>
      <c r="AM299" s="68" t="s">
        <v>2749</v>
      </c>
      <c r="AN299" s="68" t="s">
        <v>2750</v>
      </c>
      <c r="AO299" s="68">
        <v>25</v>
      </c>
      <c r="AP299" s="68" t="s">
        <v>2751</v>
      </c>
      <c r="AQ299" s="68" t="s">
        <v>2118</v>
      </c>
      <c r="AR299" s="68">
        <v>25</v>
      </c>
      <c r="AS299" s="68"/>
      <c r="AT299" s="68"/>
      <c r="AU299" s="68"/>
      <c r="AV299" s="68"/>
      <c r="AW299" s="68"/>
      <c r="AX299" s="68"/>
      <c r="AY299" s="68"/>
      <c r="AZ299" s="68"/>
      <c r="BA299" s="68"/>
      <c r="BB299" s="68"/>
      <c r="BC299" s="68"/>
      <c r="BD299" s="68"/>
    </row>
    <row r="300" spans="1:56" s="76" customFormat="1" ht="50">
      <c r="A300" s="68">
        <v>106</v>
      </c>
      <c r="B300" s="68" t="s">
        <v>1957</v>
      </c>
      <c r="C300" s="68"/>
      <c r="D300" s="88" t="s">
        <v>2752</v>
      </c>
      <c r="E300" s="88" t="s">
        <v>2753</v>
      </c>
      <c r="F300" s="88">
        <v>15148</v>
      </c>
      <c r="G300" s="88" t="s">
        <v>2754</v>
      </c>
      <c r="H300" s="88">
        <v>2003</v>
      </c>
      <c r="I300" s="88" t="s">
        <v>2755</v>
      </c>
      <c r="J300" s="104">
        <v>130782.84</v>
      </c>
      <c r="K300" s="88" t="s">
        <v>519</v>
      </c>
      <c r="L300" s="88" t="s">
        <v>2756</v>
      </c>
      <c r="M300" s="88" t="s">
        <v>2757</v>
      </c>
      <c r="N300" s="88" t="s">
        <v>2758</v>
      </c>
      <c r="O300" s="88" t="s">
        <v>2759</v>
      </c>
      <c r="P300" s="88">
        <v>36637</v>
      </c>
      <c r="Q300" s="68">
        <v>45.65</v>
      </c>
      <c r="R300" s="74">
        <v>12.575273076923077</v>
      </c>
      <c r="S300" s="68">
        <v>17.88</v>
      </c>
      <c r="T300" s="68">
        <v>12.38</v>
      </c>
      <c r="U300" s="68">
        <v>45.65</v>
      </c>
      <c r="V300" s="68">
        <v>100</v>
      </c>
      <c r="W300" s="88">
        <v>100</v>
      </c>
      <c r="X300" s="75" t="s">
        <v>1966</v>
      </c>
      <c r="Y300" s="68">
        <v>4</v>
      </c>
      <c r="Z300" s="68">
        <v>2</v>
      </c>
      <c r="AA300" s="68">
        <v>2</v>
      </c>
      <c r="AB300" s="68">
        <v>4</v>
      </c>
      <c r="AC300" s="88" t="s">
        <v>2760</v>
      </c>
      <c r="AD300" s="68"/>
      <c r="AE300" s="88">
        <v>5</v>
      </c>
      <c r="AF300" s="68">
        <v>100</v>
      </c>
      <c r="AG300" s="68" t="s">
        <v>2752</v>
      </c>
      <c r="AH300" s="68" t="s">
        <v>2761</v>
      </c>
      <c r="AI300" s="68">
        <v>25</v>
      </c>
      <c r="AJ300" s="68" t="s">
        <v>2762</v>
      </c>
      <c r="AK300" s="68" t="s">
        <v>991</v>
      </c>
      <c r="AL300" s="68">
        <v>25</v>
      </c>
      <c r="AM300" s="68" t="s">
        <v>2763</v>
      </c>
      <c r="AN300" s="68" t="s">
        <v>932</v>
      </c>
      <c r="AO300" s="68">
        <v>25</v>
      </c>
      <c r="AP300" s="68" t="s">
        <v>2764</v>
      </c>
      <c r="AQ300" s="68" t="s">
        <v>932</v>
      </c>
      <c r="AR300" s="68">
        <v>25</v>
      </c>
      <c r="AS300" s="68"/>
      <c r="AT300" s="68"/>
      <c r="AU300" s="68"/>
      <c r="AV300" s="68"/>
      <c r="AW300" s="68"/>
      <c r="AX300" s="68"/>
      <c r="AY300" s="68"/>
      <c r="AZ300" s="68"/>
      <c r="BA300" s="68"/>
      <c r="BB300" s="68"/>
      <c r="BC300" s="68"/>
      <c r="BD300" s="68"/>
    </row>
    <row r="301" spans="1:56" s="76" customFormat="1" ht="80">
      <c r="A301" s="68">
        <v>106</v>
      </c>
      <c r="B301" s="68" t="s">
        <v>1957</v>
      </c>
      <c r="C301" s="68"/>
      <c r="D301" s="88" t="s">
        <v>1968</v>
      </c>
      <c r="E301" s="88" t="s">
        <v>2765</v>
      </c>
      <c r="F301" s="88">
        <v>7527</v>
      </c>
      <c r="G301" s="88" t="s">
        <v>2766</v>
      </c>
      <c r="H301" s="88">
        <v>2008</v>
      </c>
      <c r="I301" s="88" t="s">
        <v>2767</v>
      </c>
      <c r="J301" s="104">
        <v>667668</v>
      </c>
      <c r="K301" s="88" t="s">
        <v>240</v>
      </c>
      <c r="L301" s="88" t="s">
        <v>2655</v>
      </c>
      <c r="M301" s="88" t="s">
        <v>2204</v>
      </c>
      <c r="N301" s="88" t="s">
        <v>2768</v>
      </c>
      <c r="O301" s="88" t="s">
        <v>2769</v>
      </c>
      <c r="P301" s="88" t="s">
        <v>2770</v>
      </c>
      <c r="Q301" s="68">
        <v>108.81</v>
      </c>
      <c r="R301" s="74">
        <v>64.198846153846162</v>
      </c>
      <c r="S301" s="68">
        <v>17.88</v>
      </c>
      <c r="T301" s="68">
        <v>12.38</v>
      </c>
      <c r="U301" s="68">
        <v>108.81</v>
      </c>
      <c r="V301" s="68">
        <v>100</v>
      </c>
      <c r="W301" s="88">
        <v>100</v>
      </c>
      <c r="X301" s="75" t="s">
        <v>1966</v>
      </c>
      <c r="Y301" s="68">
        <v>3</v>
      </c>
      <c r="Z301" s="68">
        <v>1</v>
      </c>
      <c r="AA301" s="68">
        <v>3</v>
      </c>
      <c r="AB301" s="68">
        <v>4</v>
      </c>
      <c r="AC301" s="88" t="s">
        <v>2771</v>
      </c>
      <c r="AD301" s="68"/>
      <c r="AE301" s="88">
        <v>5</v>
      </c>
      <c r="AF301" s="68">
        <v>100</v>
      </c>
      <c r="AG301" s="68" t="s">
        <v>1958</v>
      </c>
      <c r="AH301" s="68" t="s">
        <v>2215</v>
      </c>
      <c r="AI301" s="68">
        <v>100</v>
      </c>
      <c r="AJ301" s="68"/>
      <c r="AK301" s="68"/>
      <c r="AL301" s="68"/>
      <c r="AM301" s="68"/>
      <c r="AN301" s="68"/>
      <c r="AO301" s="68"/>
      <c r="AP301" s="68"/>
      <c r="AQ301" s="68"/>
      <c r="AR301" s="68"/>
      <c r="AS301" s="68"/>
      <c r="AT301" s="68"/>
      <c r="AU301" s="68"/>
      <c r="AV301" s="68"/>
      <c r="AW301" s="68"/>
      <c r="AX301" s="68"/>
      <c r="AY301" s="68"/>
      <c r="AZ301" s="68"/>
      <c r="BA301" s="68"/>
      <c r="BB301" s="68"/>
      <c r="BC301" s="68"/>
      <c r="BD301" s="68"/>
    </row>
    <row r="302" spans="1:56" s="76" customFormat="1" ht="60">
      <c r="A302" s="68">
        <v>106</v>
      </c>
      <c r="B302" s="68" t="s">
        <v>1957</v>
      </c>
      <c r="C302" s="68"/>
      <c r="D302" s="88" t="s">
        <v>310</v>
      </c>
      <c r="E302" s="88" t="s">
        <v>1024</v>
      </c>
      <c r="F302" s="88">
        <v>2556</v>
      </c>
      <c r="G302" s="88" t="s">
        <v>2772</v>
      </c>
      <c r="H302" s="88">
        <v>2007</v>
      </c>
      <c r="I302" s="88" t="s">
        <v>2773</v>
      </c>
      <c r="J302" s="104">
        <v>62593.9</v>
      </c>
      <c r="K302" s="88" t="s">
        <v>240</v>
      </c>
      <c r="L302" s="88" t="s">
        <v>2323</v>
      </c>
      <c r="M302" s="88" t="s">
        <v>2324</v>
      </c>
      <c r="N302" s="88" t="s">
        <v>2774</v>
      </c>
      <c r="O302" s="88" t="s">
        <v>2775</v>
      </c>
      <c r="P302" s="88" t="s">
        <v>2776</v>
      </c>
      <c r="Q302" s="68">
        <v>37.619999999999997</v>
      </c>
      <c r="R302" s="74">
        <v>6.0186442307692314</v>
      </c>
      <c r="S302" s="68">
        <v>17.88</v>
      </c>
      <c r="T302" s="68">
        <v>12.38</v>
      </c>
      <c r="U302" s="68">
        <v>37.619999999999997</v>
      </c>
      <c r="V302" s="68">
        <v>100</v>
      </c>
      <c r="W302" s="88">
        <v>100</v>
      </c>
      <c r="X302" s="75" t="s">
        <v>1966</v>
      </c>
      <c r="Y302" s="68">
        <v>3</v>
      </c>
      <c r="Z302" s="68">
        <v>4</v>
      </c>
      <c r="AA302" s="68">
        <v>3</v>
      </c>
      <c r="AB302" s="68">
        <v>44</v>
      </c>
      <c r="AC302" s="88" t="s">
        <v>2651</v>
      </c>
      <c r="AD302" s="68"/>
      <c r="AE302" s="88">
        <v>5</v>
      </c>
      <c r="AF302" s="68">
        <v>100</v>
      </c>
      <c r="AG302" s="68" t="s">
        <v>310</v>
      </c>
      <c r="AH302" s="68" t="s">
        <v>2320</v>
      </c>
      <c r="AI302" s="68">
        <v>25</v>
      </c>
      <c r="AJ302" s="68" t="s">
        <v>2331</v>
      </c>
      <c r="AK302" s="68" t="s">
        <v>2332</v>
      </c>
      <c r="AL302" s="68">
        <v>25</v>
      </c>
      <c r="AM302" s="68" t="s">
        <v>2777</v>
      </c>
      <c r="AN302" s="68" t="s">
        <v>2778</v>
      </c>
      <c r="AO302" s="68">
        <v>25</v>
      </c>
      <c r="AP302" s="68" t="s">
        <v>2333</v>
      </c>
      <c r="AQ302" s="68" t="s">
        <v>2334</v>
      </c>
      <c r="AR302" s="68">
        <v>25</v>
      </c>
      <c r="AS302" s="68"/>
      <c r="AT302" s="68"/>
      <c r="AU302" s="68"/>
      <c r="AV302" s="68"/>
      <c r="AW302" s="68"/>
      <c r="AX302" s="68"/>
      <c r="AY302" s="68"/>
      <c r="AZ302" s="68"/>
      <c r="BA302" s="68"/>
      <c r="BB302" s="68"/>
      <c r="BC302" s="68"/>
      <c r="BD302" s="68"/>
    </row>
    <row r="303" spans="1:56" s="76" customFormat="1" ht="110">
      <c r="A303" s="68">
        <v>106</v>
      </c>
      <c r="B303" s="68" t="s">
        <v>1957</v>
      </c>
      <c r="C303" s="68"/>
      <c r="D303" s="88" t="s">
        <v>310</v>
      </c>
      <c r="E303" s="88" t="s">
        <v>2330</v>
      </c>
      <c r="F303" s="88">
        <v>3937</v>
      </c>
      <c r="G303" s="88" t="s">
        <v>2779</v>
      </c>
      <c r="H303" s="88">
        <v>2008</v>
      </c>
      <c r="I303" s="88" t="s">
        <v>2780</v>
      </c>
      <c r="J303" s="104">
        <v>676014</v>
      </c>
      <c r="K303" s="88" t="s">
        <v>240</v>
      </c>
      <c r="L303" s="88" t="s">
        <v>2323</v>
      </c>
      <c r="M303" s="88" t="s">
        <v>2324</v>
      </c>
      <c r="N303" s="88" t="s">
        <v>2781</v>
      </c>
      <c r="O303" s="88" t="s">
        <v>2782</v>
      </c>
      <c r="P303" s="88" t="s">
        <v>2783</v>
      </c>
      <c r="Q303" s="68">
        <v>109.79</v>
      </c>
      <c r="R303" s="74">
        <v>65.001346153846157</v>
      </c>
      <c r="S303" s="68">
        <v>17.88</v>
      </c>
      <c r="T303" s="68">
        <v>12.38</v>
      </c>
      <c r="U303" s="68">
        <v>109.79</v>
      </c>
      <c r="V303" s="68">
        <v>100</v>
      </c>
      <c r="W303" s="88">
        <v>100</v>
      </c>
      <c r="X303" s="75" t="s">
        <v>1966</v>
      </c>
      <c r="Y303" s="68">
        <v>3</v>
      </c>
      <c r="Z303" s="68">
        <v>5</v>
      </c>
      <c r="AA303" s="68">
        <v>1</v>
      </c>
      <c r="AB303" s="68">
        <v>44</v>
      </c>
      <c r="AC303" s="88" t="s">
        <v>2784</v>
      </c>
      <c r="AD303" s="68"/>
      <c r="AE303" s="88">
        <v>5</v>
      </c>
      <c r="AF303" s="68">
        <v>100</v>
      </c>
      <c r="AG303" s="68" t="s">
        <v>310</v>
      </c>
      <c r="AH303" s="68" t="s">
        <v>2320</v>
      </c>
      <c r="AI303" s="68">
        <v>25</v>
      </c>
      <c r="AJ303" s="68" t="s">
        <v>2329</v>
      </c>
      <c r="AK303" s="68" t="s">
        <v>2330</v>
      </c>
      <c r="AL303" s="68">
        <v>25</v>
      </c>
      <c r="AM303" s="68" t="s">
        <v>2414</v>
      </c>
      <c r="AN303" s="68" t="s">
        <v>2320</v>
      </c>
      <c r="AO303" s="68">
        <v>25</v>
      </c>
      <c r="AP303" s="68" t="s">
        <v>2333</v>
      </c>
      <c r="AQ303" s="68" t="s">
        <v>2334</v>
      </c>
      <c r="AR303" s="68">
        <v>25</v>
      </c>
      <c r="AS303" s="68"/>
      <c r="AT303" s="68"/>
      <c r="AU303" s="68"/>
      <c r="AV303" s="68"/>
      <c r="AW303" s="68"/>
      <c r="AX303" s="68"/>
      <c r="AY303" s="68"/>
      <c r="AZ303" s="68"/>
      <c r="BA303" s="68"/>
      <c r="BB303" s="68"/>
      <c r="BC303" s="68"/>
      <c r="BD303" s="68"/>
    </row>
    <row r="304" spans="1:56" s="76" customFormat="1" ht="50">
      <c r="A304" s="68">
        <v>106</v>
      </c>
      <c r="B304" s="68" t="s">
        <v>1957</v>
      </c>
      <c r="C304" s="68"/>
      <c r="D304" s="88" t="s">
        <v>1958</v>
      </c>
      <c r="E304" s="88" t="s">
        <v>2785</v>
      </c>
      <c r="F304" s="88">
        <v>7560</v>
      </c>
      <c r="G304" s="88" t="s">
        <v>2786</v>
      </c>
      <c r="H304" s="88">
        <v>2005</v>
      </c>
      <c r="I304" s="88" t="s">
        <v>2787</v>
      </c>
      <c r="J304" s="104">
        <v>210353.15</v>
      </c>
      <c r="K304" s="88" t="s">
        <v>257</v>
      </c>
      <c r="L304" s="88" t="s">
        <v>1962</v>
      </c>
      <c r="M304" s="88" t="s">
        <v>1963</v>
      </c>
      <c r="N304" s="88" t="s">
        <v>2788</v>
      </c>
      <c r="O304" s="88" t="s">
        <v>2789</v>
      </c>
      <c r="P304" s="88">
        <v>43890</v>
      </c>
      <c r="Q304" s="68">
        <v>55.01</v>
      </c>
      <c r="R304" s="74">
        <v>20.226264423076927</v>
      </c>
      <c r="S304" s="68">
        <v>17.88</v>
      </c>
      <c r="T304" s="68">
        <v>12.38</v>
      </c>
      <c r="U304" s="68">
        <v>55.01</v>
      </c>
      <c r="V304" s="68">
        <v>100</v>
      </c>
      <c r="W304" s="88">
        <v>100</v>
      </c>
      <c r="X304" s="75" t="s">
        <v>1966</v>
      </c>
      <c r="Y304" s="68">
        <v>3</v>
      </c>
      <c r="Z304" s="68">
        <v>5</v>
      </c>
      <c r="AA304" s="68">
        <v>1</v>
      </c>
      <c r="AB304" s="68">
        <v>44</v>
      </c>
      <c r="AC304" s="88" t="s">
        <v>2790</v>
      </c>
      <c r="AD304" s="68"/>
      <c r="AE304" s="88">
        <v>5</v>
      </c>
      <c r="AF304" s="68">
        <v>100</v>
      </c>
      <c r="AG304" s="68" t="s">
        <v>1968</v>
      </c>
      <c r="AH304" s="68" t="s">
        <v>1969</v>
      </c>
      <c r="AI304" s="68">
        <v>25</v>
      </c>
      <c r="AJ304" s="68" t="s">
        <v>2791</v>
      </c>
      <c r="AK304" s="68" t="s">
        <v>932</v>
      </c>
      <c r="AL304" s="68">
        <v>25</v>
      </c>
      <c r="AM304" s="68" t="s">
        <v>2792</v>
      </c>
      <c r="AN304" s="68" t="s">
        <v>932</v>
      </c>
      <c r="AO304" s="68">
        <v>25</v>
      </c>
      <c r="AP304" s="68" t="s">
        <v>2793</v>
      </c>
      <c r="AQ304" s="68" t="s">
        <v>932</v>
      </c>
      <c r="AR304" s="68">
        <v>25</v>
      </c>
      <c r="AS304" s="68"/>
      <c r="AT304" s="68"/>
      <c r="AU304" s="68"/>
      <c r="AV304" s="68"/>
      <c r="AW304" s="68"/>
      <c r="AX304" s="68"/>
      <c r="AY304" s="68"/>
      <c r="AZ304" s="68"/>
      <c r="BA304" s="68"/>
      <c r="BB304" s="68"/>
      <c r="BC304" s="68"/>
      <c r="BD304" s="68"/>
    </row>
    <row r="305" spans="1:56" s="76" customFormat="1" ht="130">
      <c r="A305" s="68">
        <v>106</v>
      </c>
      <c r="B305" s="68" t="s">
        <v>1957</v>
      </c>
      <c r="C305" s="68"/>
      <c r="D305" s="88" t="s">
        <v>2216</v>
      </c>
      <c r="E305" s="88" t="s">
        <v>2250</v>
      </c>
      <c r="F305" s="88">
        <v>15703</v>
      </c>
      <c r="G305" s="88" t="s">
        <v>2794</v>
      </c>
      <c r="H305" s="88">
        <v>2005</v>
      </c>
      <c r="I305" s="88" t="s">
        <v>2795</v>
      </c>
      <c r="J305" s="104">
        <v>395000</v>
      </c>
      <c r="K305" s="88" t="s">
        <v>2796</v>
      </c>
      <c r="L305" s="88" t="s">
        <v>2337</v>
      </c>
      <c r="M305" s="88" t="s">
        <v>2338</v>
      </c>
      <c r="N305" s="88" t="s">
        <v>2797</v>
      </c>
      <c r="O305" s="88" t="s">
        <v>2798</v>
      </c>
      <c r="P305" s="88">
        <v>41908</v>
      </c>
      <c r="Q305" s="68">
        <v>76.73</v>
      </c>
      <c r="R305" s="74">
        <v>37.980769230769234</v>
      </c>
      <c r="S305" s="68">
        <v>17.88</v>
      </c>
      <c r="T305" s="68">
        <v>12.38</v>
      </c>
      <c r="U305" s="68">
        <v>76.73</v>
      </c>
      <c r="V305" s="68">
        <v>100</v>
      </c>
      <c r="W305" s="88">
        <v>100</v>
      </c>
      <c r="X305" s="75" t="s">
        <v>1966</v>
      </c>
      <c r="Y305" s="68">
        <v>3</v>
      </c>
      <c r="Z305" s="68">
        <v>1</v>
      </c>
      <c r="AA305" s="68">
        <v>6</v>
      </c>
      <c r="AB305" s="68">
        <v>44</v>
      </c>
      <c r="AC305" s="88" t="s">
        <v>2799</v>
      </c>
      <c r="AD305" s="68">
        <v>40</v>
      </c>
      <c r="AE305" s="88">
        <v>5</v>
      </c>
      <c r="AF305" s="68">
        <v>100</v>
      </c>
      <c r="AG305" s="68" t="s">
        <v>2216</v>
      </c>
      <c r="AH305" s="68" t="s">
        <v>2226</v>
      </c>
      <c r="AI305" s="68">
        <v>100</v>
      </c>
      <c r="AJ305" s="68"/>
      <c r="AK305" s="68"/>
      <c r="AL305" s="68"/>
      <c r="AM305" s="68"/>
      <c r="AN305" s="68"/>
      <c r="AO305" s="68"/>
      <c r="AP305" s="68"/>
      <c r="AQ305" s="68"/>
      <c r="AR305" s="68"/>
      <c r="AS305" s="68"/>
      <c r="AT305" s="68"/>
      <c r="AU305" s="68"/>
      <c r="AV305" s="68"/>
      <c r="AW305" s="68"/>
      <c r="AX305" s="68"/>
      <c r="AY305" s="68"/>
      <c r="AZ305" s="68"/>
      <c r="BA305" s="68"/>
      <c r="BB305" s="68"/>
      <c r="BC305" s="68"/>
      <c r="BD305" s="68"/>
    </row>
    <row r="306" spans="1:56" s="76" customFormat="1" ht="50">
      <c r="A306" s="68">
        <v>106</v>
      </c>
      <c r="B306" s="68" t="s">
        <v>1957</v>
      </c>
      <c r="C306" s="68"/>
      <c r="D306" s="88" t="s">
        <v>2624</v>
      </c>
      <c r="E306" s="88" t="s">
        <v>2634</v>
      </c>
      <c r="F306" s="88">
        <v>3477</v>
      </c>
      <c r="G306" s="88" t="s">
        <v>2800</v>
      </c>
      <c r="H306" s="88">
        <v>2002</v>
      </c>
      <c r="I306" s="88" t="s">
        <v>2801</v>
      </c>
      <c r="J306" s="104">
        <v>72502</v>
      </c>
      <c r="K306" s="88" t="s">
        <v>1617</v>
      </c>
      <c r="L306" s="88" t="s">
        <v>2628</v>
      </c>
      <c r="M306" s="88" t="s">
        <v>2802</v>
      </c>
      <c r="N306" s="88" t="s">
        <v>2803</v>
      </c>
      <c r="O306" s="88" t="s">
        <v>2804</v>
      </c>
      <c r="P306" s="88" t="s">
        <v>2805</v>
      </c>
      <c r="Q306" s="68">
        <v>38.79</v>
      </c>
      <c r="R306" s="74">
        <v>6.971346153846155</v>
      </c>
      <c r="S306" s="68">
        <v>17.88</v>
      </c>
      <c r="T306" s="68">
        <v>12.38</v>
      </c>
      <c r="U306" s="68">
        <v>38.79</v>
      </c>
      <c r="V306" s="68">
        <v>100</v>
      </c>
      <c r="W306" s="88">
        <v>100</v>
      </c>
      <c r="X306" s="75" t="s">
        <v>1966</v>
      </c>
      <c r="Y306" s="68">
        <v>3</v>
      </c>
      <c r="Z306" s="68">
        <v>7</v>
      </c>
      <c r="AA306" s="68">
        <v>1</v>
      </c>
      <c r="AB306" s="68">
        <v>44</v>
      </c>
      <c r="AC306" s="88" t="s">
        <v>2806</v>
      </c>
      <c r="AD306" s="68"/>
      <c r="AE306" s="88">
        <v>5</v>
      </c>
      <c r="AF306" s="68">
        <v>100</v>
      </c>
      <c r="AG306" s="68" t="s">
        <v>2624</v>
      </c>
      <c r="AH306" s="68" t="s">
        <v>2634</v>
      </c>
      <c r="AI306" s="68">
        <v>50</v>
      </c>
      <c r="AJ306" s="68" t="s">
        <v>2635</v>
      </c>
      <c r="AK306" s="68" t="s">
        <v>2636</v>
      </c>
      <c r="AL306" s="68">
        <v>50</v>
      </c>
      <c r="AM306" s="68"/>
      <c r="AN306" s="68"/>
      <c r="AO306" s="68"/>
      <c r="AP306" s="68"/>
      <c r="AQ306" s="68"/>
      <c r="AR306" s="68"/>
      <c r="AS306" s="68"/>
      <c r="AT306" s="68"/>
      <c r="AU306" s="68"/>
      <c r="AV306" s="68"/>
      <c r="AW306" s="68"/>
      <c r="AX306" s="68"/>
      <c r="AY306" s="68"/>
      <c r="AZ306" s="68"/>
      <c r="BA306" s="68"/>
      <c r="BB306" s="68"/>
      <c r="BC306" s="68"/>
      <c r="BD306" s="68"/>
    </row>
    <row r="307" spans="1:56" s="76" customFormat="1" ht="60">
      <c r="A307" s="68">
        <v>106</v>
      </c>
      <c r="B307" s="68" t="s">
        <v>1957</v>
      </c>
      <c r="C307" s="68"/>
      <c r="D307" s="88" t="s">
        <v>2807</v>
      </c>
      <c r="E307" s="88" t="s">
        <v>2808</v>
      </c>
      <c r="F307" s="88">
        <v>27819</v>
      </c>
      <c r="G307" s="88" t="s">
        <v>2809</v>
      </c>
      <c r="H307" s="88">
        <v>2015</v>
      </c>
      <c r="I307" s="88" t="s">
        <v>2810</v>
      </c>
      <c r="J307" s="104">
        <v>123789.21</v>
      </c>
      <c r="K307" s="68" t="s">
        <v>233</v>
      </c>
      <c r="L307" s="88" t="s">
        <v>2812</v>
      </c>
      <c r="M307" s="88" t="s">
        <v>2813</v>
      </c>
      <c r="N307" s="88" t="s">
        <v>2814</v>
      </c>
      <c r="O307" s="88" t="s">
        <v>2815</v>
      </c>
      <c r="P307" s="88" t="s">
        <v>2816</v>
      </c>
      <c r="Q307" s="68" t="s">
        <v>2817</v>
      </c>
      <c r="R307" s="88">
        <v>0</v>
      </c>
      <c r="S307" s="68" t="s">
        <v>2818</v>
      </c>
      <c r="T307" s="68" t="s">
        <v>2818</v>
      </c>
      <c r="U307" s="68" t="s">
        <v>2817</v>
      </c>
      <c r="V307" s="68">
        <v>100</v>
      </c>
      <c r="W307" s="88">
        <v>100</v>
      </c>
      <c r="X307" s="75" t="s">
        <v>1966</v>
      </c>
      <c r="Y307" s="68">
        <v>6</v>
      </c>
      <c r="Z307" s="68">
        <v>1</v>
      </c>
      <c r="AA307" s="68">
        <v>4</v>
      </c>
      <c r="AB307" s="68">
        <v>14</v>
      </c>
      <c r="AC307" s="88" t="s">
        <v>2811</v>
      </c>
      <c r="AD307" s="68"/>
      <c r="AE307" s="88">
        <v>4</v>
      </c>
      <c r="AF307" s="68">
        <v>100</v>
      </c>
      <c r="AG307" s="68" t="s">
        <v>2807</v>
      </c>
      <c r="AH307" s="68" t="s">
        <v>2819</v>
      </c>
      <c r="AI307" s="68">
        <v>10</v>
      </c>
      <c r="AJ307" s="68" t="s">
        <v>2820</v>
      </c>
      <c r="AK307" s="68" t="s">
        <v>2808</v>
      </c>
      <c r="AL307" s="68">
        <v>60</v>
      </c>
      <c r="AM307" s="68" t="s">
        <v>2821</v>
      </c>
      <c r="AN307" s="68" t="s">
        <v>2808</v>
      </c>
      <c r="AO307" s="68">
        <v>10</v>
      </c>
      <c r="AP307" s="68" t="s">
        <v>2822</v>
      </c>
      <c r="AQ307" s="68" t="s">
        <v>2823</v>
      </c>
      <c r="AR307" s="68">
        <v>10</v>
      </c>
      <c r="AS307" s="68" t="s">
        <v>2824</v>
      </c>
      <c r="AT307" s="68" t="s">
        <v>2825</v>
      </c>
      <c r="AU307" s="68">
        <v>10</v>
      </c>
      <c r="AV307" s="68"/>
      <c r="AW307" s="68"/>
      <c r="AX307" s="68"/>
      <c r="AY307" s="68"/>
      <c r="AZ307" s="68"/>
      <c r="BA307" s="68"/>
      <c r="BB307" s="68"/>
      <c r="BC307" s="68"/>
      <c r="BD307" s="68"/>
    </row>
    <row r="308" spans="1:56" s="76" customFormat="1" ht="70">
      <c r="A308" s="68">
        <v>106</v>
      </c>
      <c r="B308" s="68" t="s">
        <v>1957</v>
      </c>
      <c r="C308" s="68"/>
      <c r="D308" s="88" t="s">
        <v>2572</v>
      </c>
      <c r="E308" s="88" t="s">
        <v>2826</v>
      </c>
      <c r="F308" s="88">
        <v>3841</v>
      </c>
      <c r="G308" s="88" t="s">
        <v>2827</v>
      </c>
      <c r="H308" s="88">
        <v>2015</v>
      </c>
      <c r="I308" s="88" t="s">
        <v>2828</v>
      </c>
      <c r="J308" s="104">
        <v>142656.54999999999</v>
      </c>
      <c r="K308" s="68" t="s">
        <v>233</v>
      </c>
      <c r="L308" s="88" t="s">
        <v>2830</v>
      </c>
      <c r="M308" s="88" t="s">
        <v>2831</v>
      </c>
      <c r="N308" s="88" t="s">
        <v>2832</v>
      </c>
      <c r="O308" s="88" t="s">
        <v>2833</v>
      </c>
      <c r="P308" s="88" t="s">
        <v>2834</v>
      </c>
      <c r="Q308" s="68" t="s">
        <v>2835</v>
      </c>
      <c r="R308" s="88">
        <v>0</v>
      </c>
      <c r="S308" s="68" t="s">
        <v>2836</v>
      </c>
      <c r="T308" s="68" t="s">
        <v>2836</v>
      </c>
      <c r="U308" s="68" t="s">
        <v>2837</v>
      </c>
      <c r="V308" s="68">
        <v>100</v>
      </c>
      <c r="W308" s="88">
        <v>100</v>
      </c>
      <c r="X308" s="75" t="s">
        <v>1966</v>
      </c>
      <c r="Y308" s="68">
        <v>6</v>
      </c>
      <c r="Z308" s="68">
        <v>1</v>
      </c>
      <c r="AA308" s="68">
        <v>4</v>
      </c>
      <c r="AB308" s="68">
        <v>14</v>
      </c>
      <c r="AC308" s="88" t="s">
        <v>2829</v>
      </c>
      <c r="AD308" s="68"/>
      <c r="AE308" s="88">
        <v>4</v>
      </c>
      <c r="AF308" s="68">
        <v>100</v>
      </c>
      <c r="AG308" s="68" t="s">
        <v>2572</v>
      </c>
      <c r="AH308" s="68" t="s">
        <v>2838</v>
      </c>
      <c r="AI308" s="68">
        <v>50</v>
      </c>
      <c r="AJ308" s="68" t="s">
        <v>2839</v>
      </c>
      <c r="AK308" s="68" t="s">
        <v>2840</v>
      </c>
      <c r="AL308" s="68">
        <v>25</v>
      </c>
      <c r="AM308" s="68" t="s">
        <v>2841</v>
      </c>
      <c r="AN308" s="68" t="s">
        <v>2842</v>
      </c>
      <c r="AO308" s="68">
        <v>25</v>
      </c>
      <c r="AP308" s="68"/>
      <c r="AQ308" s="68"/>
      <c r="AR308" s="68"/>
      <c r="AS308" s="68"/>
      <c r="AT308" s="68"/>
      <c r="AU308" s="68"/>
      <c r="AV308" s="68"/>
      <c r="AW308" s="68"/>
      <c r="AX308" s="68"/>
      <c r="AY308" s="68"/>
      <c r="AZ308" s="68"/>
      <c r="BA308" s="68"/>
      <c r="BB308" s="68"/>
      <c r="BC308" s="68"/>
      <c r="BD308" s="68"/>
    </row>
    <row r="309" spans="1:56" s="76" customFormat="1" ht="60">
      <c r="A309" s="68">
        <v>106</v>
      </c>
      <c r="B309" s="68" t="s">
        <v>1957</v>
      </c>
      <c r="C309" s="68"/>
      <c r="D309" s="88" t="s">
        <v>2216</v>
      </c>
      <c r="E309" s="88" t="s">
        <v>2843</v>
      </c>
      <c r="F309" s="88">
        <v>18271</v>
      </c>
      <c r="G309" s="88" t="s">
        <v>2844</v>
      </c>
      <c r="H309" s="88">
        <v>2016</v>
      </c>
      <c r="I309" s="88" t="s">
        <v>2845</v>
      </c>
      <c r="J309" s="104">
        <v>122179.01</v>
      </c>
      <c r="K309" s="68" t="s">
        <v>233</v>
      </c>
      <c r="L309" s="88" t="s">
        <v>2847</v>
      </c>
      <c r="M309" s="88" t="s">
        <v>2848</v>
      </c>
      <c r="N309" s="88" t="s">
        <v>2849</v>
      </c>
      <c r="O309" s="88" t="s">
        <v>2850</v>
      </c>
      <c r="P309" s="88">
        <v>60700</v>
      </c>
      <c r="Q309" s="68">
        <v>12.06</v>
      </c>
      <c r="R309" s="74">
        <v>11.747981730769231</v>
      </c>
      <c r="S309" s="68">
        <v>17.88</v>
      </c>
      <c r="T309" s="68">
        <v>12.38</v>
      </c>
      <c r="U309" s="68">
        <v>12.06</v>
      </c>
      <c r="V309" s="68">
        <v>100</v>
      </c>
      <c r="W309" s="88">
        <v>100</v>
      </c>
      <c r="X309" s="75" t="s">
        <v>1966</v>
      </c>
      <c r="Y309" s="68">
        <v>3</v>
      </c>
      <c r="Z309" s="68">
        <v>10</v>
      </c>
      <c r="AA309" s="68">
        <v>5</v>
      </c>
      <c r="AB309" s="68">
        <v>44</v>
      </c>
      <c r="AC309" s="88" t="s">
        <v>2846</v>
      </c>
      <c r="AD309" s="68"/>
      <c r="AE309" s="88">
        <v>5</v>
      </c>
      <c r="AF309" s="68">
        <v>100</v>
      </c>
      <c r="AG309" s="68" t="s">
        <v>2851</v>
      </c>
      <c r="AH309" s="68" t="s">
        <v>2843</v>
      </c>
      <c r="AI309" s="68">
        <v>50</v>
      </c>
      <c r="AJ309" s="68" t="s">
        <v>2852</v>
      </c>
      <c r="AK309" s="68" t="s">
        <v>2853</v>
      </c>
      <c r="AL309" s="68">
        <v>50</v>
      </c>
      <c r="AM309" s="68"/>
      <c r="AN309" s="68"/>
      <c r="AO309" s="68"/>
      <c r="AP309" s="68"/>
      <c r="AQ309" s="68"/>
      <c r="AR309" s="68"/>
      <c r="AS309" s="68"/>
      <c r="AT309" s="68"/>
      <c r="AU309" s="68"/>
      <c r="AV309" s="68"/>
      <c r="AW309" s="68"/>
      <c r="AX309" s="68"/>
      <c r="AY309" s="68"/>
      <c r="AZ309" s="68"/>
      <c r="BA309" s="68"/>
      <c r="BB309" s="68"/>
      <c r="BC309" s="68"/>
      <c r="BD309" s="68"/>
    </row>
    <row r="310" spans="1:56" s="76" customFormat="1" ht="60">
      <c r="A310" s="68">
        <v>106</v>
      </c>
      <c r="B310" s="68" t="s">
        <v>1957</v>
      </c>
      <c r="C310" s="68"/>
      <c r="D310" s="88" t="s">
        <v>2216</v>
      </c>
      <c r="E310" s="88" t="s">
        <v>2843</v>
      </c>
      <c r="F310" s="88">
        <v>18271</v>
      </c>
      <c r="G310" s="88" t="s">
        <v>2854</v>
      </c>
      <c r="H310" s="88">
        <v>2016</v>
      </c>
      <c r="I310" s="88" t="s">
        <v>2855</v>
      </c>
      <c r="J310" s="104">
        <v>56211.5</v>
      </c>
      <c r="K310" s="68" t="s">
        <v>233</v>
      </c>
      <c r="L310" s="88" t="s">
        <v>2857</v>
      </c>
      <c r="M310" s="88" t="s">
        <v>2858</v>
      </c>
      <c r="N310" s="88" t="s">
        <v>2859</v>
      </c>
      <c r="O310" s="88" t="s">
        <v>2860</v>
      </c>
      <c r="P310" s="88">
        <v>60492</v>
      </c>
      <c r="Q310" s="68">
        <v>6.77</v>
      </c>
      <c r="R310" s="74">
        <v>5.4049519230769238</v>
      </c>
      <c r="S310" s="68">
        <v>17.88</v>
      </c>
      <c r="T310" s="68">
        <v>12.38</v>
      </c>
      <c r="U310" s="68">
        <v>6.77</v>
      </c>
      <c r="V310" s="68">
        <v>100</v>
      </c>
      <c r="W310" s="88">
        <v>100</v>
      </c>
      <c r="X310" s="75" t="s">
        <v>1966</v>
      </c>
      <c r="Y310" s="68">
        <v>3</v>
      </c>
      <c r="Z310" s="68">
        <v>4</v>
      </c>
      <c r="AA310" s="68">
        <v>4</v>
      </c>
      <c r="AB310" s="68">
        <v>44</v>
      </c>
      <c r="AC310" s="88" t="s">
        <v>2856</v>
      </c>
      <c r="AD310" s="68"/>
      <c r="AE310" s="88">
        <v>5</v>
      </c>
      <c r="AF310" s="68">
        <v>100</v>
      </c>
      <c r="AG310" s="68" t="s">
        <v>2851</v>
      </c>
      <c r="AH310" s="68" t="s">
        <v>2843</v>
      </c>
      <c r="AI310" s="68">
        <v>50</v>
      </c>
      <c r="AJ310" s="68" t="s">
        <v>2861</v>
      </c>
      <c r="AK310" s="68" t="s">
        <v>2217</v>
      </c>
      <c r="AL310" s="68">
        <v>25</v>
      </c>
      <c r="AM310" s="68" t="s">
        <v>2862</v>
      </c>
      <c r="AN310" s="68" t="s">
        <v>2843</v>
      </c>
      <c r="AO310" s="68">
        <v>25</v>
      </c>
      <c r="AP310" s="68"/>
      <c r="AQ310" s="68"/>
      <c r="AR310" s="68"/>
      <c r="AS310" s="68"/>
      <c r="AT310" s="68"/>
      <c r="AU310" s="68"/>
      <c r="AV310" s="68"/>
      <c r="AW310" s="68"/>
      <c r="AX310" s="68"/>
      <c r="AY310" s="68"/>
      <c r="AZ310" s="68"/>
      <c r="BA310" s="68"/>
      <c r="BB310" s="68"/>
      <c r="BC310" s="68"/>
      <c r="BD310" s="68"/>
    </row>
    <row r="311" spans="1:56" s="76" customFormat="1" ht="50">
      <c r="A311" s="68">
        <v>106</v>
      </c>
      <c r="B311" s="68" t="s">
        <v>1957</v>
      </c>
      <c r="C311" s="68"/>
      <c r="D311" s="88" t="s">
        <v>1766</v>
      </c>
      <c r="E311" s="88" t="s">
        <v>2863</v>
      </c>
      <c r="F311" s="88">
        <v>3776</v>
      </c>
      <c r="G311" s="88" t="s">
        <v>2864</v>
      </c>
      <c r="H311" s="88">
        <v>2016</v>
      </c>
      <c r="I311" s="88" t="s">
        <v>2865</v>
      </c>
      <c r="J311" s="104">
        <v>284507.45</v>
      </c>
      <c r="K311" s="68" t="s">
        <v>233</v>
      </c>
      <c r="L311" s="88" t="s">
        <v>2867</v>
      </c>
      <c r="M311" s="88" t="s">
        <v>2868</v>
      </c>
      <c r="N311" s="88" t="s">
        <v>2869</v>
      </c>
      <c r="O311" s="88" t="s">
        <v>2870</v>
      </c>
      <c r="P311" s="88">
        <v>60664</v>
      </c>
      <c r="Q311" s="68">
        <v>57.29</v>
      </c>
      <c r="R311" s="74">
        <v>27.356485576923081</v>
      </c>
      <c r="S311" s="68">
        <v>17.88</v>
      </c>
      <c r="T311" s="68">
        <v>12.38</v>
      </c>
      <c r="U311" s="68">
        <v>57.29</v>
      </c>
      <c r="V311" s="68">
        <v>100</v>
      </c>
      <c r="W311" s="88">
        <v>100</v>
      </c>
      <c r="X311" s="75" t="s">
        <v>1966</v>
      </c>
      <c r="Y311" s="68">
        <v>4</v>
      </c>
      <c r="Z311" s="68">
        <v>5</v>
      </c>
      <c r="AA311" s="68">
        <v>4</v>
      </c>
      <c r="AB311" s="68">
        <v>10</v>
      </c>
      <c r="AC311" s="88" t="s">
        <v>2866</v>
      </c>
      <c r="AD311" s="68"/>
      <c r="AE311" s="88">
        <v>5</v>
      </c>
      <c r="AF311" s="68">
        <v>100</v>
      </c>
      <c r="AG311" s="68" t="s">
        <v>1766</v>
      </c>
      <c r="AH311" s="68" t="s">
        <v>2863</v>
      </c>
      <c r="AI311" s="68">
        <v>75</v>
      </c>
      <c r="AJ311" s="68" t="s">
        <v>2871</v>
      </c>
      <c r="AK311" s="68" t="s">
        <v>1979</v>
      </c>
      <c r="AL311" s="68">
        <v>25</v>
      </c>
      <c r="AM311" s="68"/>
      <c r="AN311" s="68"/>
      <c r="AO311" s="68"/>
      <c r="AP311" s="68"/>
      <c r="AQ311" s="68"/>
      <c r="AR311" s="68"/>
      <c r="AS311" s="68"/>
      <c r="AT311" s="68"/>
      <c r="AU311" s="68"/>
      <c r="AV311" s="68"/>
      <c r="AW311" s="68"/>
      <c r="AX311" s="68"/>
      <c r="AY311" s="68"/>
      <c r="AZ311" s="68"/>
      <c r="BA311" s="68"/>
      <c r="BB311" s="68"/>
      <c r="BC311" s="68"/>
      <c r="BD311" s="68"/>
    </row>
    <row r="312" spans="1:56" s="76" customFormat="1" ht="200">
      <c r="A312" s="68">
        <v>106</v>
      </c>
      <c r="B312" s="68" t="s">
        <v>1957</v>
      </c>
      <c r="C312" s="68"/>
      <c r="D312" s="88" t="s">
        <v>2423</v>
      </c>
      <c r="E312" s="88" t="s">
        <v>2424</v>
      </c>
      <c r="F312" s="88">
        <v>2013</v>
      </c>
      <c r="G312" s="88" t="s">
        <v>2872</v>
      </c>
      <c r="H312" s="88">
        <v>2016</v>
      </c>
      <c r="I312" s="88" t="s">
        <v>2873</v>
      </c>
      <c r="J312" s="104">
        <v>134836.21</v>
      </c>
      <c r="K312" s="68" t="s">
        <v>233</v>
      </c>
      <c r="L312" s="88" t="s">
        <v>2874</v>
      </c>
      <c r="M312" s="88" t="s">
        <v>2875</v>
      </c>
      <c r="N312" s="88" t="s">
        <v>2876</v>
      </c>
      <c r="O312" s="88" t="s">
        <v>2877</v>
      </c>
      <c r="P312" s="88" t="s">
        <v>2878</v>
      </c>
      <c r="Q312" s="68">
        <v>41.07</v>
      </c>
      <c r="R312" s="74">
        <v>16.206275240384613</v>
      </c>
      <c r="S312" s="68">
        <v>17.88</v>
      </c>
      <c r="T312" s="68">
        <v>12.38</v>
      </c>
      <c r="U312" s="68">
        <v>41.07</v>
      </c>
      <c r="V312" s="68">
        <v>100</v>
      </c>
      <c r="W312" s="88">
        <v>100</v>
      </c>
      <c r="X312" s="75" t="s">
        <v>1966</v>
      </c>
      <c r="Y312" s="68">
        <v>6</v>
      </c>
      <c r="Z312" s="86">
        <v>44202</v>
      </c>
      <c r="AA312" s="179">
        <v>38358</v>
      </c>
      <c r="AB312" s="68">
        <v>25</v>
      </c>
      <c r="AC312" s="88" t="s">
        <v>2879</v>
      </c>
      <c r="AD312" s="68"/>
      <c r="AE312" s="88">
        <v>4</v>
      </c>
      <c r="AF312" s="68">
        <v>100</v>
      </c>
      <c r="AG312" s="68" t="s">
        <v>2423</v>
      </c>
      <c r="AH312" s="68" t="s">
        <v>2880</v>
      </c>
      <c r="AI312" s="68"/>
      <c r="AJ312" s="68"/>
      <c r="AK312" s="68"/>
      <c r="AL312" s="68"/>
      <c r="AM312" s="68"/>
      <c r="AN312" s="68"/>
      <c r="AO312" s="68"/>
      <c r="AP312" s="68"/>
      <c r="AQ312" s="68"/>
      <c r="AR312" s="68"/>
      <c r="AS312" s="68"/>
      <c r="AT312" s="68"/>
      <c r="AU312" s="68"/>
      <c r="AV312" s="68"/>
      <c r="AW312" s="68"/>
      <c r="AX312" s="68"/>
      <c r="AY312" s="68"/>
      <c r="AZ312" s="68"/>
      <c r="BA312" s="68"/>
      <c r="BB312" s="68"/>
      <c r="BC312" s="68"/>
      <c r="BD312" s="68"/>
    </row>
    <row r="313" spans="1:56" s="76" customFormat="1" ht="70">
      <c r="A313" s="68">
        <v>106</v>
      </c>
      <c r="B313" s="68" t="s">
        <v>1957</v>
      </c>
      <c r="C313" s="68"/>
      <c r="D313" s="88" t="s">
        <v>2047</v>
      </c>
      <c r="E313" s="88" t="s">
        <v>2056</v>
      </c>
      <c r="F313" s="88">
        <v>4540</v>
      </c>
      <c r="G313" s="88" t="s">
        <v>2881</v>
      </c>
      <c r="H313" s="88">
        <v>2016</v>
      </c>
      <c r="I313" s="88" t="s">
        <v>2882</v>
      </c>
      <c r="J313" s="104">
        <v>94056.41</v>
      </c>
      <c r="K313" s="88" t="s">
        <v>233</v>
      </c>
      <c r="L313" s="88" t="s">
        <v>2883</v>
      </c>
      <c r="M313" s="88" t="s">
        <v>2884</v>
      </c>
      <c r="N313" s="88" t="s">
        <v>2885</v>
      </c>
      <c r="O313" s="88" t="s">
        <v>2886</v>
      </c>
      <c r="P313" s="88" t="s">
        <v>2887</v>
      </c>
      <c r="Q313" s="68">
        <v>10.8</v>
      </c>
      <c r="R313" s="74">
        <v>9.0438855769230777</v>
      </c>
      <c r="S313" s="68">
        <v>17.88</v>
      </c>
      <c r="T313" s="68">
        <v>12.38</v>
      </c>
      <c r="U313" s="68">
        <v>10.8</v>
      </c>
      <c r="V313" s="68">
        <v>100</v>
      </c>
      <c r="W313" s="88">
        <v>100</v>
      </c>
      <c r="X313" s="75" t="s">
        <v>1966</v>
      </c>
      <c r="Y313" s="68"/>
      <c r="Z313" s="68"/>
      <c r="AA313" s="68"/>
      <c r="AB313" s="68"/>
      <c r="AC313" s="88" t="s">
        <v>2888</v>
      </c>
      <c r="AD313" s="68"/>
      <c r="AE313" s="88">
        <v>5</v>
      </c>
      <c r="AF313" s="68">
        <v>100</v>
      </c>
      <c r="AG313" s="68" t="s">
        <v>2889</v>
      </c>
      <c r="AH313" s="68" t="s">
        <v>2890</v>
      </c>
      <c r="AI313" s="68">
        <v>100</v>
      </c>
      <c r="AJ313" s="68"/>
      <c r="AK313" s="68"/>
      <c r="AL313" s="68"/>
      <c r="AM313" s="68"/>
      <c r="AN313" s="68"/>
      <c r="AO313" s="68"/>
      <c r="AP313" s="68"/>
      <c r="AQ313" s="68"/>
      <c r="AR313" s="68"/>
      <c r="AS313" s="68"/>
      <c r="AT313" s="68"/>
      <c r="AU313" s="68"/>
      <c r="AV313" s="68"/>
      <c r="AW313" s="68"/>
      <c r="AX313" s="68"/>
      <c r="AY313" s="68"/>
      <c r="AZ313" s="68"/>
      <c r="BA313" s="68"/>
      <c r="BB313" s="68"/>
      <c r="BC313" s="68"/>
      <c r="BD313" s="68"/>
    </row>
    <row r="314" spans="1:56" s="76" customFormat="1" ht="100">
      <c r="A314" s="68">
        <v>106</v>
      </c>
      <c r="B314" s="68" t="s">
        <v>1957</v>
      </c>
      <c r="C314" s="68"/>
      <c r="D314" s="88" t="s">
        <v>1958</v>
      </c>
      <c r="E314" s="88" t="s">
        <v>2891</v>
      </c>
      <c r="F314" s="88">
        <v>3939</v>
      </c>
      <c r="G314" s="88" t="s">
        <v>2892</v>
      </c>
      <c r="H314" s="88">
        <v>2016</v>
      </c>
      <c r="I314" s="88" t="s">
        <v>2893</v>
      </c>
      <c r="J314" s="104">
        <v>595580.86</v>
      </c>
      <c r="K314" s="88" t="s">
        <v>233</v>
      </c>
      <c r="L314" s="88" t="s">
        <v>2895</v>
      </c>
      <c r="M314" s="88" t="s">
        <v>2896</v>
      </c>
      <c r="N314" s="88" t="s">
        <v>2897</v>
      </c>
      <c r="O314" s="88" t="s">
        <v>2898</v>
      </c>
      <c r="P314" s="88">
        <v>60901</v>
      </c>
      <c r="Q314" s="68">
        <v>120</v>
      </c>
      <c r="R314" s="74">
        <v>57.267390384615389</v>
      </c>
      <c r="S314" s="68">
        <v>53.73</v>
      </c>
      <c r="T314" s="68">
        <v>17.27</v>
      </c>
      <c r="U314" s="68">
        <v>120</v>
      </c>
      <c r="V314" s="68">
        <v>100</v>
      </c>
      <c r="W314" s="88">
        <v>100</v>
      </c>
      <c r="X314" s="75" t="s">
        <v>1966</v>
      </c>
      <c r="Y314" s="68">
        <v>3</v>
      </c>
      <c r="Z314" s="68">
        <v>9</v>
      </c>
      <c r="AA314" s="68">
        <v>2</v>
      </c>
      <c r="AB314" s="68">
        <v>44</v>
      </c>
      <c r="AC314" s="88" t="s">
        <v>2894</v>
      </c>
      <c r="AD314" s="68" t="s">
        <v>339</v>
      </c>
      <c r="AE314" s="88">
        <v>5</v>
      </c>
      <c r="AF314" s="68">
        <v>100</v>
      </c>
      <c r="AG314" s="68" t="s">
        <v>1958</v>
      </c>
      <c r="AH314" s="68" t="s">
        <v>2899</v>
      </c>
      <c r="AI314" s="68">
        <v>75</v>
      </c>
      <c r="AJ314" s="68" t="s">
        <v>2900</v>
      </c>
      <c r="AK314" s="68" t="s">
        <v>2901</v>
      </c>
      <c r="AL314" s="68">
        <v>25</v>
      </c>
      <c r="AM314" s="68"/>
      <c r="AN314" s="68"/>
      <c r="AO314" s="68"/>
      <c r="AP314" s="68"/>
      <c r="AQ314" s="68"/>
      <c r="AR314" s="68"/>
      <c r="AS314" s="68"/>
      <c r="AT314" s="68"/>
      <c r="AU314" s="68"/>
      <c r="AV314" s="68"/>
      <c r="AW314" s="68"/>
      <c r="AX314" s="68"/>
      <c r="AY314" s="68"/>
      <c r="AZ314" s="68"/>
      <c r="BA314" s="68"/>
      <c r="BB314" s="68"/>
      <c r="BC314" s="68"/>
      <c r="BD314" s="68"/>
    </row>
    <row r="315" spans="1:56" s="76" customFormat="1" ht="60">
      <c r="A315" s="68">
        <v>106</v>
      </c>
      <c r="B315" s="68" t="s">
        <v>1957</v>
      </c>
      <c r="C315" s="68"/>
      <c r="D315" s="88" t="s">
        <v>1991</v>
      </c>
      <c r="E315" s="88" t="s">
        <v>2902</v>
      </c>
      <c r="F315" s="88">
        <v>3438</v>
      </c>
      <c r="G315" s="88" t="s">
        <v>2903</v>
      </c>
      <c r="H315" s="88">
        <v>2016</v>
      </c>
      <c r="I315" s="88" t="s">
        <v>2365</v>
      </c>
      <c r="J315" s="104">
        <v>155049.95000000001</v>
      </c>
      <c r="K315" s="88" t="s">
        <v>233</v>
      </c>
      <c r="L315" s="88" t="s">
        <v>2366</v>
      </c>
      <c r="M315" s="88" t="s">
        <v>2367</v>
      </c>
      <c r="N315" s="88" t="s">
        <v>2368</v>
      </c>
      <c r="O315" s="88" t="s">
        <v>2369</v>
      </c>
      <c r="P315" s="88" t="s">
        <v>2905</v>
      </c>
      <c r="Q315" s="68">
        <v>46.71</v>
      </c>
      <c r="R315" s="74">
        <v>18.635811298076923</v>
      </c>
      <c r="S315" s="68">
        <v>17.88</v>
      </c>
      <c r="T315" s="68">
        <v>12.38</v>
      </c>
      <c r="U315" s="68">
        <v>46.71</v>
      </c>
      <c r="V315" s="68">
        <v>100</v>
      </c>
      <c r="W315" s="88">
        <v>100</v>
      </c>
      <c r="X315" s="75" t="s">
        <v>1966</v>
      </c>
      <c r="Y315" s="68">
        <v>6</v>
      </c>
      <c r="Z315" s="68">
        <v>6</v>
      </c>
      <c r="AA315" s="68">
        <v>6</v>
      </c>
      <c r="AB315" s="68">
        <v>14</v>
      </c>
      <c r="AC315" s="88" t="s">
        <v>2904</v>
      </c>
      <c r="AD315" s="68"/>
      <c r="AE315" s="88">
        <v>4</v>
      </c>
      <c r="AF315" s="68">
        <v>100</v>
      </c>
      <c r="AG315" s="68"/>
      <c r="AH315" s="68" t="s">
        <v>932</v>
      </c>
      <c r="AI315" s="68"/>
      <c r="AJ315" s="68"/>
      <c r="AK315" s="68"/>
      <c r="AL315" s="68"/>
      <c r="AM315" s="68"/>
      <c r="AN315" s="68"/>
      <c r="AO315" s="68"/>
      <c r="AP315" s="68"/>
      <c r="AQ315" s="68"/>
      <c r="AR315" s="68"/>
      <c r="AS315" s="68"/>
      <c r="AT315" s="68"/>
      <c r="AU315" s="68"/>
      <c r="AV315" s="68"/>
      <c r="AW315" s="68"/>
      <c r="AX315" s="68"/>
      <c r="AY315" s="68"/>
      <c r="AZ315" s="68"/>
      <c r="BA315" s="68"/>
      <c r="BB315" s="68"/>
      <c r="BC315" s="68"/>
      <c r="BD315" s="68"/>
    </row>
    <row r="316" spans="1:56" s="76" customFormat="1" ht="80">
      <c r="A316" s="68">
        <v>106</v>
      </c>
      <c r="B316" s="68" t="s">
        <v>1957</v>
      </c>
      <c r="C316" s="68"/>
      <c r="D316" s="88" t="s">
        <v>1968</v>
      </c>
      <c r="E316" s="88" t="s">
        <v>2200</v>
      </c>
      <c r="F316" s="88">
        <v>9089</v>
      </c>
      <c r="G316" s="88" t="s">
        <v>2906</v>
      </c>
      <c r="H316" s="88">
        <v>2017</v>
      </c>
      <c r="I316" s="88" t="s">
        <v>2907</v>
      </c>
      <c r="J316" s="104">
        <v>834346.88</v>
      </c>
      <c r="K316" s="88" t="s">
        <v>233</v>
      </c>
      <c r="L316" s="88" t="s">
        <v>2909</v>
      </c>
      <c r="M316" s="88" t="s">
        <v>2910</v>
      </c>
      <c r="N316" s="88" t="s">
        <v>2911</v>
      </c>
      <c r="O316" s="88" t="s">
        <v>2912</v>
      </c>
      <c r="P316" s="88">
        <v>62061</v>
      </c>
      <c r="Q316" s="68" t="s">
        <v>2913</v>
      </c>
      <c r="R316" s="74">
        <v>80.225661538461551</v>
      </c>
      <c r="S316" s="68" t="s">
        <v>2914</v>
      </c>
      <c r="T316" s="68" t="s">
        <v>2915</v>
      </c>
      <c r="U316" s="68" t="s">
        <v>2913</v>
      </c>
      <c r="V316" s="68">
        <v>100</v>
      </c>
      <c r="W316" s="88">
        <v>100</v>
      </c>
      <c r="X316" s="75" t="s">
        <v>1966</v>
      </c>
      <c r="Y316" s="68"/>
      <c r="Z316" s="68"/>
      <c r="AA316" s="68"/>
      <c r="AB316" s="68"/>
      <c r="AC316" s="88" t="s">
        <v>2908</v>
      </c>
      <c r="AD316" s="68"/>
      <c r="AE316" s="88">
        <v>5</v>
      </c>
      <c r="AF316" s="68">
        <v>100</v>
      </c>
      <c r="AG316" s="68" t="s">
        <v>2660</v>
      </c>
      <c r="AH316" s="68" t="s">
        <v>2916</v>
      </c>
      <c r="AI316" s="68" t="s">
        <v>2917</v>
      </c>
      <c r="AJ316" s="68"/>
      <c r="AK316" s="68"/>
      <c r="AL316" s="68"/>
      <c r="AM316" s="68"/>
      <c r="AN316" s="68"/>
      <c r="AO316" s="68"/>
      <c r="AP316" s="68"/>
      <c r="AQ316" s="68"/>
      <c r="AR316" s="68"/>
      <c r="AS316" s="68"/>
      <c r="AT316" s="68"/>
      <c r="AU316" s="68"/>
      <c r="AV316" s="68"/>
      <c r="AW316" s="68"/>
      <c r="AX316" s="68"/>
      <c r="AY316" s="68"/>
      <c r="AZ316" s="68"/>
      <c r="BA316" s="68"/>
      <c r="BB316" s="68"/>
      <c r="BC316" s="68"/>
      <c r="BD316" s="68"/>
    </row>
    <row r="317" spans="1:56" s="76" customFormat="1" ht="80">
      <c r="A317" s="68">
        <v>106</v>
      </c>
      <c r="B317" s="68" t="s">
        <v>1957</v>
      </c>
      <c r="C317" s="68"/>
      <c r="D317" s="88" t="s">
        <v>2572</v>
      </c>
      <c r="E317" s="88" t="s">
        <v>2918</v>
      </c>
      <c r="F317" s="88">
        <v>3111</v>
      </c>
      <c r="G317" s="88" t="s">
        <v>2919</v>
      </c>
      <c r="H317" s="88">
        <v>2017</v>
      </c>
      <c r="I317" s="88" t="s">
        <v>2920</v>
      </c>
      <c r="J317" s="104">
        <v>173296.16</v>
      </c>
      <c r="K317" s="88" t="s">
        <v>233</v>
      </c>
      <c r="L317" s="88" t="s">
        <v>2922</v>
      </c>
      <c r="M317" s="88" t="s">
        <v>2923</v>
      </c>
      <c r="N317" s="88" t="s">
        <v>2924</v>
      </c>
      <c r="O317" s="88" t="s">
        <v>2925</v>
      </c>
      <c r="P317" s="88">
        <v>62555</v>
      </c>
      <c r="Q317" s="68">
        <v>31.63</v>
      </c>
      <c r="R317" s="74">
        <v>16.66309230769231</v>
      </c>
      <c r="S317" s="68">
        <v>17.88</v>
      </c>
      <c r="T317" s="68">
        <v>12.38</v>
      </c>
      <c r="U317" s="68">
        <v>44.01</v>
      </c>
      <c r="V317" s="68">
        <v>100</v>
      </c>
      <c r="W317" s="88">
        <v>100</v>
      </c>
      <c r="X317" s="75" t="s">
        <v>1966</v>
      </c>
      <c r="Y317" s="68">
        <v>6</v>
      </c>
      <c r="Z317" s="68">
        <v>4</v>
      </c>
      <c r="AA317" s="68">
        <v>1</v>
      </c>
      <c r="AB317" s="68">
        <v>46</v>
      </c>
      <c r="AC317" s="88" t="s">
        <v>2921</v>
      </c>
      <c r="AD317" s="68">
        <v>12.38</v>
      </c>
      <c r="AE317" s="88">
        <v>5</v>
      </c>
      <c r="AF317" s="68">
        <v>100</v>
      </c>
      <c r="AG317" s="68" t="s">
        <v>2572</v>
      </c>
      <c r="AH317" s="68" t="s">
        <v>2926</v>
      </c>
      <c r="AI317" s="68">
        <v>100</v>
      </c>
      <c r="AJ317" s="68"/>
      <c r="AK317" s="68"/>
      <c r="AL317" s="68"/>
      <c r="AM317" s="68"/>
      <c r="AN317" s="68"/>
      <c r="AO317" s="68"/>
      <c r="AP317" s="68"/>
      <c r="AQ317" s="68"/>
      <c r="AR317" s="68"/>
      <c r="AS317" s="68"/>
      <c r="AT317" s="68"/>
      <c r="AU317" s="68"/>
      <c r="AV317" s="68"/>
      <c r="AW317" s="68"/>
      <c r="AX317" s="68"/>
      <c r="AY317" s="68"/>
      <c r="AZ317" s="68"/>
      <c r="BA317" s="68"/>
      <c r="BB317" s="68"/>
      <c r="BC317" s="68"/>
      <c r="BD317" s="68"/>
    </row>
    <row r="318" spans="1:56" s="76" customFormat="1" ht="100">
      <c r="A318" s="68">
        <v>106</v>
      </c>
      <c r="B318" s="68" t="s">
        <v>1957</v>
      </c>
      <c r="C318" s="68"/>
      <c r="D318" s="88" t="s">
        <v>2057</v>
      </c>
      <c r="E318" s="88" t="s">
        <v>2927</v>
      </c>
      <c r="F318" s="88">
        <v>2885</v>
      </c>
      <c r="G318" s="88" t="s">
        <v>2928</v>
      </c>
      <c r="H318" s="88">
        <v>2017</v>
      </c>
      <c r="I318" s="88" t="s">
        <v>2929</v>
      </c>
      <c r="J318" s="104">
        <v>152286.88</v>
      </c>
      <c r="K318" s="88" t="s">
        <v>233</v>
      </c>
      <c r="L318" s="88" t="s">
        <v>2930</v>
      </c>
      <c r="M318" s="88" t="s">
        <v>2931</v>
      </c>
      <c r="N318" s="88" t="s">
        <v>2932</v>
      </c>
      <c r="O318" s="88" t="s">
        <v>2933</v>
      </c>
      <c r="P318" s="88" t="s">
        <v>2934</v>
      </c>
      <c r="Q318" s="68">
        <v>41.07</v>
      </c>
      <c r="R318" s="74">
        <v>14.642969230769232</v>
      </c>
      <c r="S318" s="68">
        <v>17.88</v>
      </c>
      <c r="T318" s="68">
        <v>18.899999999999999</v>
      </c>
      <c r="U318" s="68"/>
      <c r="V318" s="68">
        <v>100</v>
      </c>
      <c r="W318" s="88">
        <v>100</v>
      </c>
      <c r="X318" s="75" t="s">
        <v>1966</v>
      </c>
      <c r="Y318" s="68">
        <v>3</v>
      </c>
      <c r="Z318" s="68">
        <v>1</v>
      </c>
      <c r="AA318" s="68">
        <v>7</v>
      </c>
      <c r="AB318" s="68">
        <v>30</v>
      </c>
      <c r="AC318" s="88" t="s">
        <v>2935</v>
      </c>
      <c r="AD318" s="68"/>
      <c r="AE318" s="88">
        <v>5</v>
      </c>
      <c r="AF318" s="68">
        <v>100</v>
      </c>
      <c r="AG318" s="68" t="s">
        <v>2057</v>
      </c>
      <c r="AH318" s="68" t="s">
        <v>2927</v>
      </c>
      <c r="AI318" s="68"/>
      <c r="AJ318" s="68"/>
      <c r="AK318" s="68"/>
      <c r="AL318" s="68"/>
      <c r="AM318" s="68"/>
      <c r="AN318" s="68"/>
      <c r="AO318" s="68"/>
      <c r="AP318" s="68"/>
      <c r="AQ318" s="68"/>
      <c r="AR318" s="68"/>
      <c r="AS318" s="68"/>
      <c r="AT318" s="68"/>
      <c r="AU318" s="68"/>
      <c r="AV318" s="68"/>
      <c r="AW318" s="68"/>
      <c r="AX318" s="68"/>
      <c r="AY318" s="68"/>
      <c r="AZ318" s="68"/>
      <c r="BA318" s="68"/>
      <c r="BB318" s="68"/>
      <c r="BC318" s="68"/>
      <c r="BD318" s="68"/>
    </row>
    <row r="319" spans="1:56" s="76" customFormat="1" ht="140">
      <c r="A319" s="68">
        <v>106</v>
      </c>
      <c r="B319" s="68" t="s">
        <v>1957</v>
      </c>
      <c r="C319" s="68"/>
      <c r="D319" s="88" t="s">
        <v>1958</v>
      </c>
      <c r="E319" s="88" t="s">
        <v>2702</v>
      </c>
      <c r="F319" s="88">
        <v>2935</v>
      </c>
      <c r="G319" s="88" t="s">
        <v>2936</v>
      </c>
      <c r="H319" s="88">
        <v>2017</v>
      </c>
      <c r="I319" s="88" t="s">
        <v>2937</v>
      </c>
      <c r="J319" s="104">
        <v>254512.59</v>
      </c>
      <c r="K319" s="88" t="s">
        <v>233</v>
      </c>
      <c r="L319" s="88" t="s">
        <v>2938</v>
      </c>
      <c r="M319" s="88" t="s">
        <v>2939</v>
      </c>
      <c r="N319" s="88" t="s">
        <v>2940</v>
      </c>
      <c r="O319" s="88" t="s">
        <v>2941</v>
      </c>
      <c r="P319" s="88">
        <v>62378</v>
      </c>
      <c r="Q319" s="68">
        <v>55.51</v>
      </c>
      <c r="R319" s="74">
        <v>24.472364423076925</v>
      </c>
      <c r="S319" s="68">
        <v>17.88</v>
      </c>
      <c r="T319" s="68">
        <v>12.38</v>
      </c>
      <c r="U319" s="68">
        <v>55.51</v>
      </c>
      <c r="V319" s="68">
        <v>100</v>
      </c>
      <c r="W319" s="88">
        <v>100</v>
      </c>
      <c r="X319" s="75" t="s">
        <v>1966</v>
      </c>
      <c r="Y319" s="68">
        <v>4</v>
      </c>
      <c r="Z319" s="68">
        <v>4</v>
      </c>
      <c r="AA319" s="68">
        <v>3</v>
      </c>
      <c r="AB319" s="68">
        <v>44</v>
      </c>
      <c r="AC319" s="88" t="s">
        <v>2942</v>
      </c>
      <c r="AD319" s="68">
        <v>46.2</v>
      </c>
      <c r="AE319" s="88">
        <v>5</v>
      </c>
      <c r="AF319" s="68">
        <v>100</v>
      </c>
      <c r="AG319" s="68" t="s">
        <v>1958</v>
      </c>
      <c r="AH319" s="68" t="s">
        <v>2891</v>
      </c>
      <c r="AI319" s="68">
        <v>100</v>
      </c>
      <c r="AJ319" s="68"/>
      <c r="AK319" s="68"/>
      <c r="AL319" s="68"/>
      <c r="AM319" s="68"/>
      <c r="AN319" s="68"/>
      <c r="AO319" s="68"/>
      <c r="AP319" s="68"/>
      <c r="AQ319" s="68"/>
      <c r="AR319" s="68"/>
      <c r="AS319" s="68"/>
      <c r="AT319" s="68"/>
      <c r="AU319" s="68"/>
      <c r="AV319" s="68"/>
      <c r="AW319" s="68"/>
      <c r="AX319" s="68"/>
      <c r="AY319" s="68"/>
      <c r="AZ319" s="68"/>
      <c r="BA319" s="68"/>
      <c r="BB319" s="68"/>
      <c r="BC319" s="68"/>
      <c r="BD319" s="68"/>
    </row>
    <row r="320" spans="1:56" s="76" customFormat="1" ht="50">
      <c r="A320" s="68">
        <v>106</v>
      </c>
      <c r="B320" s="68" t="s">
        <v>1957</v>
      </c>
      <c r="C320" s="68"/>
      <c r="D320" s="88" t="s">
        <v>2216</v>
      </c>
      <c r="E320" s="88" t="s">
        <v>2943</v>
      </c>
      <c r="F320" s="88">
        <v>26463</v>
      </c>
      <c r="G320" s="88" t="s">
        <v>2944</v>
      </c>
      <c r="H320" s="88">
        <v>2018</v>
      </c>
      <c r="I320" s="88" t="s">
        <v>2945</v>
      </c>
      <c r="J320" s="104">
        <v>82381.83</v>
      </c>
      <c r="K320" s="88" t="s">
        <v>351</v>
      </c>
      <c r="L320" s="88" t="s">
        <v>2947</v>
      </c>
      <c r="M320" s="88" t="s">
        <v>2948</v>
      </c>
      <c r="N320" s="88" t="s">
        <v>2949</v>
      </c>
      <c r="O320" s="88" t="s">
        <v>2950</v>
      </c>
      <c r="P320" s="88">
        <v>64188</v>
      </c>
      <c r="Q320" s="68">
        <v>38.43</v>
      </c>
      <c r="R320" s="74">
        <v>7.9213298076923087</v>
      </c>
      <c r="S320" s="68">
        <v>17.88</v>
      </c>
      <c r="T320" s="68">
        <v>12.38</v>
      </c>
      <c r="U320" s="68">
        <v>38.43</v>
      </c>
      <c r="V320" s="68">
        <v>100</v>
      </c>
      <c r="W320" s="88">
        <v>100</v>
      </c>
      <c r="X320" s="75" t="s">
        <v>1966</v>
      </c>
      <c r="Y320" s="68">
        <v>4</v>
      </c>
      <c r="Z320" s="68">
        <v>5</v>
      </c>
      <c r="AA320" s="68">
        <v>5</v>
      </c>
      <c r="AB320" s="68">
        <v>44</v>
      </c>
      <c r="AC320" s="88" t="s">
        <v>2946</v>
      </c>
      <c r="AD320" s="68"/>
      <c r="AE320" s="88">
        <v>5</v>
      </c>
      <c r="AF320" s="68">
        <v>100</v>
      </c>
      <c r="AG320" s="68" t="s">
        <v>2216</v>
      </c>
      <c r="AH320" s="68" t="s">
        <v>2951</v>
      </c>
      <c r="AI320" s="68">
        <v>75</v>
      </c>
      <c r="AJ320" s="68" t="s">
        <v>2952</v>
      </c>
      <c r="AK320" s="68" t="s">
        <v>2953</v>
      </c>
      <c r="AL320" s="68">
        <v>25</v>
      </c>
      <c r="AM320" s="68"/>
      <c r="AN320" s="68"/>
      <c r="AO320" s="68"/>
      <c r="AP320" s="68"/>
      <c r="AQ320" s="68"/>
      <c r="AR320" s="68"/>
      <c r="AS320" s="68"/>
      <c r="AT320" s="68"/>
      <c r="AU320" s="68"/>
      <c r="AV320" s="68"/>
      <c r="AW320" s="68"/>
      <c r="AX320" s="68"/>
      <c r="AY320" s="68"/>
      <c r="AZ320" s="68"/>
      <c r="BA320" s="68"/>
      <c r="BB320" s="68"/>
      <c r="BC320" s="68"/>
      <c r="BD320" s="68"/>
    </row>
    <row r="321" spans="1:56" s="76" customFormat="1" ht="70">
      <c r="A321" s="68">
        <v>106</v>
      </c>
      <c r="B321" s="68" t="s">
        <v>1957</v>
      </c>
      <c r="C321" s="68"/>
      <c r="D321" s="88" t="s">
        <v>2423</v>
      </c>
      <c r="E321" s="88" t="s">
        <v>2424</v>
      </c>
      <c r="F321" s="88">
        <v>2013</v>
      </c>
      <c r="G321" s="88" t="s">
        <v>2954</v>
      </c>
      <c r="H321" s="88">
        <v>2018</v>
      </c>
      <c r="I321" s="88" t="s">
        <v>2955</v>
      </c>
      <c r="J321" s="104">
        <v>43274.99</v>
      </c>
      <c r="K321" s="88" t="s">
        <v>351</v>
      </c>
      <c r="L321" s="88" t="s">
        <v>2874</v>
      </c>
      <c r="M321" s="88" t="s">
        <v>2875</v>
      </c>
      <c r="N321" s="88" t="s">
        <v>2876</v>
      </c>
      <c r="O321" s="88" t="s">
        <v>2877</v>
      </c>
      <c r="P321" s="88">
        <v>64111</v>
      </c>
      <c r="Q321" s="68">
        <v>41.07</v>
      </c>
      <c r="R321" s="74">
        <v>5.2013209134615384</v>
      </c>
      <c r="S321" s="68">
        <v>17.88</v>
      </c>
      <c r="T321" s="68">
        <v>18.899999999999999</v>
      </c>
      <c r="U321" s="68">
        <v>41.07</v>
      </c>
      <c r="V321" s="68">
        <v>100</v>
      </c>
      <c r="W321" s="88">
        <v>100</v>
      </c>
      <c r="X321" s="75" t="s">
        <v>1966</v>
      </c>
      <c r="Y321" s="68">
        <v>6</v>
      </c>
      <c r="Z321" s="68">
        <v>1</v>
      </c>
      <c r="AA321" s="68">
        <v>1</v>
      </c>
      <c r="AB321" s="68">
        <v>25</v>
      </c>
      <c r="AC321" s="88" t="s">
        <v>2956</v>
      </c>
      <c r="AD321" s="68"/>
      <c r="AE321" s="88">
        <v>4</v>
      </c>
      <c r="AF321" s="68">
        <v>100</v>
      </c>
      <c r="AG321" s="68" t="s">
        <v>2423</v>
      </c>
      <c r="AH321" s="68" t="s">
        <v>2880</v>
      </c>
      <c r="AI321" s="68"/>
      <c r="AJ321" s="68"/>
      <c r="AK321" s="68"/>
      <c r="AL321" s="68"/>
      <c r="AM321" s="68"/>
      <c r="AN321" s="68"/>
      <c r="AO321" s="68"/>
      <c r="AP321" s="68"/>
      <c r="AQ321" s="68"/>
      <c r="AR321" s="68"/>
      <c r="AS321" s="68"/>
      <c r="AT321" s="68"/>
      <c r="AU321" s="68"/>
      <c r="AV321" s="68"/>
      <c r="AW321" s="68"/>
      <c r="AX321" s="68"/>
      <c r="AY321" s="68"/>
      <c r="AZ321" s="68"/>
      <c r="BA321" s="68"/>
      <c r="BB321" s="68"/>
      <c r="BC321" s="68"/>
      <c r="BD321" s="68"/>
    </row>
    <row r="322" spans="1:56" s="76" customFormat="1" ht="150">
      <c r="A322" s="68">
        <v>106</v>
      </c>
      <c r="B322" s="68" t="s">
        <v>1957</v>
      </c>
      <c r="C322" s="68"/>
      <c r="D322" s="88" t="s">
        <v>2057</v>
      </c>
      <c r="E322" s="88" t="s">
        <v>2957</v>
      </c>
      <c r="F322" s="88">
        <v>10373</v>
      </c>
      <c r="G322" s="88" t="s">
        <v>2958</v>
      </c>
      <c r="H322" s="88" t="s">
        <v>2959</v>
      </c>
      <c r="I322" s="88" t="s">
        <v>2960</v>
      </c>
      <c r="J322" s="104">
        <v>85582.16</v>
      </c>
      <c r="K322" s="88" t="s">
        <v>351</v>
      </c>
      <c r="L322" s="88" t="s">
        <v>2962</v>
      </c>
      <c r="M322" s="88" t="s">
        <v>2963</v>
      </c>
      <c r="N322" s="88" t="s">
        <v>2964</v>
      </c>
      <c r="O322" s="88" t="s">
        <v>2965</v>
      </c>
      <c r="P322" s="88" t="s">
        <v>2966</v>
      </c>
      <c r="Q322" s="68">
        <v>41.07</v>
      </c>
      <c r="R322" s="74">
        <v>8.2290538461538461</v>
      </c>
      <c r="S322" s="68">
        <v>17.88</v>
      </c>
      <c r="T322" s="68">
        <v>18.899999999999999</v>
      </c>
      <c r="U322" s="68"/>
      <c r="V322" s="68">
        <v>100</v>
      </c>
      <c r="W322" s="88">
        <v>100</v>
      </c>
      <c r="X322" s="75" t="s">
        <v>1966</v>
      </c>
      <c r="Y322" s="68">
        <v>1</v>
      </c>
      <c r="Z322" s="68">
        <v>1</v>
      </c>
      <c r="AA322" s="68">
        <v>6</v>
      </c>
      <c r="AB322" s="68">
        <v>47</v>
      </c>
      <c r="AC322" s="88" t="s">
        <v>2961</v>
      </c>
      <c r="AD322" s="68"/>
      <c r="AE322" s="88">
        <v>5</v>
      </c>
      <c r="AF322" s="68">
        <v>100</v>
      </c>
      <c r="AG322" s="68" t="s">
        <v>2057</v>
      </c>
      <c r="AH322" s="68" t="s">
        <v>2957</v>
      </c>
      <c r="AI322" s="68"/>
      <c r="AJ322" s="68"/>
      <c r="AK322" s="68"/>
      <c r="AL322" s="68"/>
      <c r="AM322" s="68"/>
      <c r="AN322" s="68"/>
      <c r="AO322" s="68"/>
      <c r="AP322" s="68"/>
      <c r="AQ322" s="68"/>
      <c r="AR322" s="68"/>
      <c r="AS322" s="68"/>
      <c r="AT322" s="68"/>
      <c r="AU322" s="68"/>
      <c r="AV322" s="68"/>
      <c r="AW322" s="68"/>
      <c r="AX322" s="68"/>
      <c r="AY322" s="68"/>
      <c r="AZ322" s="68"/>
      <c r="BA322" s="68"/>
      <c r="BB322" s="68"/>
      <c r="BC322" s="68"/>
      <c r="BD322" s="68"/>
    </row>
    <row r="323" spans="1:56" s="76" customFormat="1" ht="130">
      <c r="A323" s="68">
        <v>106</v>
      </c>
      <c r="B323" s="68" t="s">
        <v>1957</v>
      </c>
      <c r="C323" s="68"/>
      <c r="D323" s="88" t="s">
        <v>2524</v>
      </c>
      <c r="E323" s="88" t="s">
        <v>2525</v>
      </c>
      <c r="F323" s="88">
        <v>1896</v>
      </c>
      <c r="G323" s="88" t="s">
        <v>2967</v>
      </c>
      <c r="H323" s="88">
        <v>2019</v>
      </c>
      <c r="I323" s="88" t="s">
        <v>2968</v>
      </c>
      <c r="J323" s="104">
        <v>32963.629999999997</v>
      </c>
      <c r="K323" s="88" t="s">
        <v>351</v>
      </c>
      <c r="L323" s="88" t="s">
        <v>2528</v>
      </c>
      <c r="M323" s="88" t="s">
        <v>2529</v>
      </c>
      <c r="N323" s="88" t="s">
        <v>2970</v>
      </c>
      <c r="O323" s="88" t="s">
        <v>2971</v>
      </c>
      <c r="P323" s="88" t="s">
        <v>2972</v>
      </c>
      <c r="Q323" s="68">
        <v>42.47</v>
      </c>
      <c r="R323" s="74">
        <v>3.9619747596153845</v>
      </c>
      <c r="S323" s="68">
        <v>17.88</v>
      </c>
      <c r="T323" s="68">
        <v>12.38</v>
      </c>
      <c r="U323" s="68">
        <v>42.47</v>
      </c>
      <c r="V323" s="68">
        <v>100</v>
      </c>
      <c r="W323" s="88">
        <v>100</v>
      </c>
      <c r="X323" s="75" t="s">
        <v>1966</v>
      </c>
      <c r="Y323" s="68">
        <v>6</v>
      </c>
      <c r="Z323" s="68">
        <v>1</v>
      </c>
      <c r="AA323" s="68">
        <v>4</v>
      </c>
      <c r="AB323" s="68">
        <v>14</v>
      </c>
      <c r="AC323" s="88" t="s">
        <v>2969</v>
      </c>
      <c r="AD323" s="68">
        <v>0</v>
      </c>
      <c r="AE323" s="88">
        <v>4</v>
      </c>
      <c r="AF323" s="68">
        <v>100</v>
      </c>
      <c r="AG323" s="68" t="s">
        <v>2973</v>
      </c>
      <c r="AH323" s="68" t="s">
        <v>2525</v>
      </c>
      <c r="AI323" s="68">
        <v>100</v>
      </c>
      <c r="AJ323" s="68"/>
      <c r="AK323" s="68"/>
      <c r="AL323" s="68"/>
      <c r="AM323" s="68"/>
      <c r="AN323" s="68"/>
      <c r="AO323" s="68"/>
      <c r="AP323" s="68"/>
      <c r="AQ323" s="68"/>
      <c r="AR323" s="68"/>
      <c r="AS323" s="68"/>
      <c r="AT323" s="68"/>
      <c r="AU323" s="68"/>
      <c r="AV323" s="68"/>
      <c r="AW323" s="68"/>
      <c r="AX323" s="68"/>
      <c r="AY323" s="68"/>
      <c r="AZ323" s="68"/>
      <c r="BA323" s="68"/>
      <c r="BB323" s="68"/>
      <c r="BC323" s="68"/>
      <c r="BD323" s="68"/>
    </row>
    <row r="324" spans="1:56" s="76" customFormat="1" ht="50">
      <c r="A324" s="68">
        <v>106</v>
      </c>
      <c r="B324" s="68" t="s">
        <v>1957</v>
      </c>
      <c r="C324" s="68"/>
      <c r="D324" s="88" t="s">
        <v>2216</v>
      </c>
      <c r="E324" s="88" t="s">
        <v>2843</v>
      </c>
      <c r="F324" s="88">
        <v>18271</v>
      </c>
      <c r="G324" s="88" t="s">
        <v>2974</v>
      </c>
      <c r="H324" s="88">
        <v>2019</v>
      </c>
      <c r="I324" s="88" t="s">
        <v>2975</v>
      </c>
      <c r="J324" s="104">
        <v>121274.62</v>
      </c>
      <c r="K324" s="88" t="s">
        <v>351</v>
      </c>
      <c r="L324" s="88" t="s">
        <v>2947</v>
      </c>
      <c r="M324" s="88" t="s">
        <v>2948</v>
      </c>
      <c r="N324" s="88" t="s">
        <v>2977</v>
      </c>
      <c r="O324" s="88" t="s">
        <v>2978</v>
      </c>
      <c r="P324" s="88">
        <v>64430</v>
      </c>
      <c r="Q324" s="68">
        <v>42.29</v>
      </c>
      <c r="R324" s="74">
        <v>11.661021153846153</v>
      </c>
      <c r="S324" s="68">
        <v>17.88</v>
      </c>
      <c r="T324" s="68">
        <v>12.38</v>
      </c>
      <c r="U324" s="68">
        <v>42.29</v>
      </c>
      <c r="V324" s="68">
        <v>100</v>
      </c>
      <c r="W324" s="88">
        <v>100</v>
      </c>
      <c r="X324" s="75" t="s">
        <v>1966</v>
      </c>
      <c r="Y324" s="68">
        <v>3</v>
      </c>
      <c r="Z324" s="68">
        <v>2</v>
      </c>
      <c r="AA324" s="68">
        <v>3</v>
      </c>
      <c r="AB324" s="68">
        <v>44</v>
      </c>
      <c r="AC324" s="88" t="s">
        <v>2976</v>
      </c>
      <c r="AD324" s="68"/>
      <c r="AE324" s="88">
        <v>5</v>
      </c>
      <c r="AF324" s="68">
        <v>100</v>
      </c>
      <c r="AG324" s="68" t="s">
        <v>2216</v>
      </c>
      <c r="AH324" s="68" t="s">
        <v>2951</v>
      </c>
      <c r="AI324" s="68">
        <v>75</v>
      </c>
      <c r="AJ324" s="68" t="s">
        <v>2952</v>
      </c>
      <c r="AK324" s="68" t="s">
        <v>2953</v>
      </c>
      <c r="AL324" s="68">
        <v>25</v>
      </c>
      <c r="AM324" s="68"/>
      <c r="AN324" s="68"/>
      <c r="AO324" s="68"/>
      <c r="AP324" s="68"/>
      <c r="AQ324" s="68"/>
      <c r="AR324" s="68"/>
      <c r="AS324" s="68"/>
      <c r="AT324" s="68"/>
      <c r="AU324" s="68"/>
      <c r="AV324" s="68"/>
      <c r="AW324" s="68"/>
      <c r="AX324" s="68"/>
      <c r="AY324" s="68"/>
      <c r="AZ324" s="68"/>
      <c r="BA324" s="68"/>
      <c r="BB324" s="68"/>
      <c r="BC324" s="68"/>
      <c r="BD324" s="68"/>
    </row>
    <row r="325" spans="1:56" s="76" customFormat="1" ht="70">
      <c r="A325" s="68">
        <v>106</v>
      </c>
      <c r="B325" s="68" t="s">
        <v>1957</v>
      </c>
      <c r="C325" s="68"/>
      <c r="D325" s="88" t="s">
        <v>2572</v>
      </c>
      <c r="E325" s="88" t="s">
        <v>2838</v>
      </c>
      <c r="F325" s="88">
        <v>7025</v>
      </c>
      <c r="G325" s="88" t="s">
        <v>2979</v>
      </c>
      <c r="H325" s="88">
        <v>2019</v>
      </c>
      <c r="I325" s="88" t="s">
        <v>2980</v>
      </c>
      <c r="J325" s="104">
        <v>365948.95</v>
      </c>
      <c r="K325" s="88" t="s">
        <v>351</v>
      </c>
      <c r="L325" s="88" t="s">
        <v>2982</v>
      </c>
      <c r="M325" s="88" t="s">
        <v>2983</v>
      </c>
      <c r="N325" s="88" t="s">
        <v>2984</v>
      </c>
      <c r="O325" s="88" t="s">
        <v>2985</v>
      </c>
      <c r="P325" s="88" t="s">
        <v>2986</v>
      </c>
      <c r="Q325" s="68" t="s">
        <v>2987</v>
      </c>
      <c r="R325" s="74">
        <v>35.187399038461542</v>
      </c>
      <c r="S325" s="68" t="s">
        <v>2836</v>
      </c>
      <c r="T325" s="68" t="s">
        <v>2836</v>
      </c>
      <c r="U325" s="68" t="s">
        <v>2987</v>
      </c>
      <c r="V325" s="68">
        <v>100</v>
      </c>
      <c r="W325" s="88">
        <v>100</v>
      </c>
      <c r="X325" s="75" t="s">
        <v>1966</v>
      </c>
      <c r="Y325" s="68">
        <v>6</v>
      </c>
      <c r="Z325" s="68">
        <v>1</v>
      </c>
      <c r="AA325" s="68">
        <v>4</v>
      </c>
      <c r="AB325" s="68">
        <v>14</v>
      </c>
      <c r="AC325" s="88" t="s">
        <v>2981</v>
      </c>
      <c r="AD325" s="68"/>
      <c r="AE325" s="88">
        <v>5</v>
      </c>
      <c r="AF325" s="68">
        <v>100</v>
      </c>
      <c r="AG325" s="68" t="s">
        <v>2572</v>
      </c>
      <c r="AH325" s="68" t="s">
        <v>2988</v>
      </c>
      <c r="AI325" s="68">
        <v>80</v>
      </c>
      <c r="AJ325" s="68" t="s">
        <v>2989</v>
      </c>
      <c r="AK325" s="68" t="s">
        <v>2838</v>
      </c>
      <c r="AL325" s="68">
        <v>20</v>
      </c>
      <c r="AM325" s="68"/>
      <c r="AN325" s="68"/>
      <c r="AO325" s="68"/>
      <c r="AP325" s="68"/>
      <c r="AQ325" s="68"/>
      <c r="AR325" s="68"/>
      <c r="AS325" s="68"/>
      <c r="AT325" s="68"/>
      <c r="AU325" s="68"/>
      <c r="AV325" s="68"/>
      <c r="AW325" s="68"/>
      <c r="AX325" s="68"/>
      <c r="AY325" s="68"/>
      <c r="AZ325" s="68"/>
      <c r="BA325" s="68"/>
      <c r="BB325" s="68"/>
      <c r="BC325" s="68"/>
      <c r="BD325" s="68"/>
    </row>
    <row r="326" spans="1:56" s="76" customFormat="1" ht="140">
      <c r="A326" s="68">
        <v>106</v>
      </c>
      <c r="B326" s="68" t="s">
        <v>1957</v>
      </c>
      <c r="C326" s="68"/>
      <c r="D326" s="88" t="s">
        <v>2807</v>
      </c>
      <c r="E326" s="88" t="s">
        <v>2808</v>
      </c>
      <c r="F326" s="88">
        <v>27819</v>
      </c>
      <c r="G326" s="88" t="s">
        <v>2990</v>
      </c>
      <c r="H326" s="88">
        <v>2019</v>
      </c>
      <c r="I326" s="88" t="s">
        <v>2575</v>
      </c>
      <c r="J326" s="104">
        <v>365948.95</v>
      </c>
      <c r="K326" s="88" t="s">
        <v>351</v>
      </c>
      <c r="L326" s="88" t="s">
        <v>2992</v>
      </c>
      <c r="M326" s="88" t="s">
        <v>2993</v>
      </c>
      <c r="N326" s="88" t="s">
        <v>2994</v>
      </c>
      <c r="O326" s="88" t="s">
        <v>2995</v>
      </c>
      <c r="P326" s="88" t="s">
        <v>2986</v>
      </c>
      <c r="Q326" s="68" t="s">
        <v>2835</v>
      </c>
      <c r="R326" s="74">
        <v>35.187399038461542</v>
      </c>
      <c r="S326" s="68" t="s">
        <v>2836</v>
      </c>
      <c r="T326" s="68" t="s">
        <v>2836</v>
      </c>
      <c r="U326" s="68" t="s">
        <v>2837</v>
      </c>
      <c r="V326" s="68">
        <v>100</v>
      </c>
      <c r="W326" s="88">
        <v>100</v>
      </c>
      <c r="X326" s="75" t="s">
        <v>1966</v>
      </c>
      <c r="Y326" s="68">
        <v>6</v>
      </c>
      <c r="Z326" s="68">
        <v>1</v>
      </c>
      <c r="AA326" s="68">
        <v>4</v>
      </c>
      <c r="AB326" s="68">
        <v>14</v>
      </c>
      <c r="AC326" s="88" t="s">
        <v>2991</v>
      </c>
      <c r="AD326" s="68"/>
      <c r="AE326" s="88">
        <v>5</v>
      </c>
      <c r="AF326" s="68">
        <v>100</v>
      </c>
      <c r="AG326" s="68" t="s">
        <v>2807</v>
      </c>
      <c r="AH326" s="68" t="s">
        <v>2819</v>
      </c>
      <c r="AI326" s="68">
        <v>10</v>
      </c>
      <c r="AJ326" s="68" t="s">
        <v>2820</v>
      </c>
      <c r="AK326" s="68" t="s">
        <v>2819</v>
      </c>
      <c r="AL326" s="68">
        <v>60</v>
      </c>
      <c r="AM326" s="68" t="s">
        <v>2996</v>
      </c>
      <c r="AN326" s="68" t="s">
        <v>2997</v>
      </c>
      <c r="AO326" s="68">
        <v>10</v>
      </c>
      <c r="AP326" s="68" t="s">
        <v>2998</v>
      </c>
      <c r="AQ326" s="68" t="s">
        <v>2999</v>
      </c>
      <c r="AR326" s="68">
        <v>10</v>
      </c>
      <c r="AS326" s="68" t="s">
        <v>3000</v>
      </c>
      <c r="AT326" s="68" t="s">
        <v>2819</v>
      </c>
      <c r="AU326" s="68">
        <v>5</v>
      </c>
      <c r="AV326" s="68" t="s">
        <v>3001</v>
      </c>
      <c r="AW326" s="68" t="s">
        <v>2825</v>
      </c>
      <c r="AX326" s="68">
        <v>5</v>
      </c>
      <c r="AY326" s="68"/>
      <c r="AZ326" s="68"/>
      <c r="BA326" s="68"/>
      <c r="BB326" s="68"/>
      <c r="BC326" s="68"/>
      <c r="BD326" s="68"/>
    </row>
    <row r="327" spans="1:56" s="76" customFormat="1" ht="50">
      <c r="A327" s="68">
        <v>106</v>
      </c>
      <c r="B327" s="68" t="s">
        <v>1957</v>
      </c>
      <c r="C327" s="68"/>
      <c r="D327" s="88" t="s">
        <v>1991</v>
      </c>
      <c r="E327" s="88" t="s">
        <v>3002</v>
      </c>
      <c r="F327" s="88">
        <v>16354</v>
      </c>
      <c r="G327" s="88" t="s">
        <v>3003</v>
      </c>
      <c r="H327" s="88">
        <v>2019</v>
      </c>
      <c r="I327" s="88" t="s">
        <v>3004</v>
      </c>
      <c r="J327" s="104">
        <v>140324.81</v>
      </c>
      <c r="K327" s="88" t="s">
        <v>351</v>
      </c>
      <c r="L327" s="88" t="s">
        <v>3006</v>
      </c>
      <c r="M327" s="88" t="s">
        <v>3007</v>
      </c>
      <c r="N327" s="88" t="s">
        <v>3008</v>
      </c>
      <c r="O327" s="88" t="s">
        <v>3009</v>
      </c>
      <c r="P327" s="88">
        <v>65412</v>
      </c>
      <c r="Q327" s="68">
        <v>46.3</v>
      </c>
      <c r="R327" s="74">
        <v>13.492770192307692</v>
      </c>
      <c r="S327" s="68">
        <v>17.88</v>
      </c>
      <c r="T327" s="68">
        <v>14.3</v>
      </c>
      <c r="U327" s="68">
        <v>46.3</v>
      </c>
      <c r="V327" s="68">
        <v>100</v>
      </c>
      <c r="W327" s="88">
        <v>100</v>
      </c>
      <c r="X327" s="75" t="s">
        <v>1966</v>
      </c>
      <c r="Y327" s="68">
        <v>4</v>
      </c>
      <c r="Z327" s="68">
        <v>2</v>
      </c>
      <c r="AA327" s="68">
        <v>4</v>
      </c>
      <c r="AB327" s="68">
        <v>38</v>
      </c>
      <c r="AC327" s="88" t="s">
        <v>3005</v>
      </c>
      <c r="AD327" s="68">
        <v>47.47</v>
      </c>
      <c r="AE327" s="88">
        <v>5</v>
      </c>
      <c r="AF327" s="68">
        <v>100</v>
      </c>
      <c r="AG327" s="68" t="s">
        <v>1991</v>
      </c>
      <c r="AH327" s="68" t="s">
        <v>3010</v>
      </c>
      <c r="AI327" s="68">
        <v>100</v>
      </c>
      <c r="AJ327" s="68"/>
      <c r="AK327" s="68"/>
      <c r="AL327" s="68"/>
      <c r="AM327" s="68"/>
      <c r="AN327" s="68"/>
      <c r="AO327" s="68"/>
      <c r="AP327" s="68"/>
      <c r="AQ327" s="68"/>
      <c r="AR327" s="68"/>
      <c r="AS327" s="68"/>
      <c r="AT327" s="68"/>
      <c r="AU327" s="68"/>
      <c r="AV327" s="68"/>
      <c r="AW327" s="68"/>
      <c r="AX327" s="68"/>
      <c r="AY327" s="68"/>
      <c r="AZ327" s="68"/>
      <c r="BA327" s="68"/>
      <c r="BB327" s="68"/>
      <c r="BC327" s="68"/>
      <c r="BD327" s="68"/>
    </row>
    <row r="328" spans="1:56" s="76" customFormat="1" ht="100">
      <c r="A328" s="68">
        <v>106</v>
      </c>
      <c r="B328" s="68" t="s">
        <v>1957</v>
      </c>
      <c r="C328" s="68"/>
      <c r="D328" s="88" t="s">
        <v>312</v>
      </c>
      <c r="E328" s="88" t="s">
        <v>3011</v>
      </c>
      <c r="F328" s="88">
        <v>13311</v>
      </c>
      <c r="G328" s="88" t="s">
        <v>3012</v>
      </c>
      <c r="H328" s="88">
        <v>2019</v>
      </c>
      <c r="I328" s="88" t="s">
        <v>3013</v>
      </c>
      <c r="J328" s="104">
        <v>27848.21</v>
      </c>
      <c r="K328" s="88" t="s">
        <v>351</v>
      </c>
      <c r="L328" s="88" t="s">
        <v>3015</v>
      </c>
      <c r="M328" s="88" t="s">
        <v>3016</v>
      </c>
      <c r="N328" s="88" t="s">
        <v>3017</v>
      </c>
      <c r="O328" s="88" t="s">
        <v>3018</v>
      </c>
      <c r="P328" s="88" t="s">
        <v>3019</v>
      </c>
      <c r="Q328" s="68">
        <v>43.46</v>
      </c>
      <c r="R328" s="74">
        <v>2.6777124999999997</v>
      </c>
      <c r="S328" s="68">
        <v>17.88</v>
      </c>
      <c r="T328" s="68">
        <v>22.5</v>
      </c>
      <c r="U328" s="68">
        <v>43.46</v>
      </c>
      <c r="V328" s="68">
        <v>1</v>
      </c>
      <c r="W328" s="88">
        <v>100</v>
      </c>
      <c r="X328" s="75" t="s">
        <v>1966</v>
      </c>
      <c r="Y328" s="68">
        <v>1</v>
      </c>
      <c r="Z328" s="68">
        <v>7</v>
      </c>
      <c r="AA328" s="68">
        <v>1</v>
      </c>
      <c r="AB328" s="68">
        <v>44</v>
      </c>
      <c r="AC328" s="88" t="s">
        <v>3014</v>
      </c>
      <c r="AD328" s="68"/>
      <c r="AE328" s="88">
        <v>5</v>
      </c>
      <c r="AF328" s="68">
        <v>100</v>
      </c>
      <c r="AG328" s="68"/>
      <c r="AH328" s="68" t="s">
        <v>3020</v>
      </c>
      <c r="AI328" s="68"/>
      <c r="AJ328" s="68"/>
      <c r="AK328" s="68"/>
      <c r="AL328" s="68"/>
      <c r="AM328" s="68"/>
      <c r="AN328" s="68"/>
      <c r="AO328" s="68"/>
      <c r="AP328" s="68"/>
      <c r="AQ328" s="68"/>
      <c r="AR328" s="68"/>
      <c r="AS328" s="68"/>
      <c r="AT328" s="68"/>
      <c r="AU328" s="68"/>
      <c r="AV328" s="68"/>
      <c r="AW328" s="68"/>
      <c r="AX328" s="68"/>
      <c r="AY328" s="68"/>
      <c r="AZ328" s="68"/>
      <c r="BA328" s="68"/>
      <c r="BB328" s="68"/>
      <c r="BC328" s="68"/>
      <c r="BD328" s="68"/>
    </row>
    <row r="329" spans="1:56" s="76" customFormat="1" ht="50">
      <c r="A329" s="68">
        <v>106</v>
      </c>
      <c r="B329" s="68" t="s">
        <v>1957</v>
      </c>
      <c r="C329" s="68"/>
      <c r="D329" s="88" t="s">
        <v>2216</v>
      </c>
      <c r="E329" s="88" t="s">
        <v>2226</v>
      </c>
      <c r="F329" s="88">
        <v>10429</v>
      </c>
      <c r="G329" s="88" t="s">
        <v>3021</v>
      </c>
      <c r="H329" s="88">
        <v>2019</v>
      </c>
      <c r="I329" s="88" t="s">
        <v>3022</v>
      </c>
      <c r="J329" s="104">
        <v>83271.600000000006</v>
      </c>
      <c r="K329" s="88" t="s">
        <v>351</v>
      </c>
      <c r="L329" s="88" t="s">
        <v>3024</v>
      </c>
      <c r="M329" s="88" t="s">
        <v>3025</v>
      </c>
      <c r="N329" s="88" t="s">
        <v>3026</v>
      </c>
      <c r="O329" s="88" t="s">
        <v>3027</v>
      </c>
      <c r="P329" s="88">
        <v>65071</v>
      </c>
      <c r="Q329" s="68">
        <v>30.26</v>
      </c>
      <c r="R329" s="74">
        <v>8.0068846153846174</v>
      </c>
      <c r="S329" s="68">
        <v>2.15</v>
      </c>
      <c r="T329" s="68">
        <v>21.98</v>
      </c>
      <c r="U329" s="68">
        <v>30.26</v>
      </c>
      <c r="V329" s="68">
        <v>100</v>
      </c>
      <c r="W329" s="88">
        <v>100</v>
      </c>
      <c r="X329" s="75" t="s">
        <v>1966</v>
      </c>
      <c r="Y329" s="68">
        <v>3</v>
      </c>
      <c r="Z329" s="68">
        <v>7</v>
      </c>
      <c r="AA329" s="68"/>
      <c r="AB329" s="68">
        <v>44</v>
      </c>
      <c r="AC329" s="88" t="s">
        <v>3023</v>
      </c>
      <c r="AD329" s="68"/>
      <c r="AE329" s="88">
        <v>5</v>
      </c>
      <c r="AF329" s="68">
        <v>100</v>
      </c>
      <c r="AG329" s="68" t="s">
        <v>2216</v>
      </c>
      <c r="AH329" s="68" t="s">
        <v>3020</v>
      </c>
      <c r="AI329" s="68">
        <v>75</v>
      </c>
      <c r="AJ329" s="68" t="s">
        <v>3028</v>
      </c>
      <c r="AK329" s="68" t="s">
        <v>3020</v>
      </c>
      <c r="AL329" s="68">
        <v>25</v>
      </c>
      <c r="AM329" s="68"/>
      <c r="AN329" s="68"/>
      <c r="AO329" s="68"/>
      <c r="AP329" s="68"/>
      <c r="AQ329" s="68"/>
      <c r="AR329" s="68"/>
      <c r="AS329" s="68"/>
      <c r="AT329" s="68"/>
      <c r="AU329" s="68"/>
      <c r="AV329" s="68"/>
      <c r="AW329" s="68"/>
      <c r="AX329" s="68"/>
      <c r="AY329" s="68"/>
      <c r="AZ329" s="68"/>
      <c r="BA329" s="68"/>
      <c r="BB329" s="68"/>
      <c r="BC329" s="68"/>
      <c r="BD329" s="68"/>
    </row>
    <row r="330" spans="1:56" s="76" customFormat="1" ht="80">
      <c r="A330" s="68">
        <v>106</v>
      </c>
      <c r="B330" s="68" t="s">
        <v>1957</v>
      </c>
      <c r="C330" s="68"/>
      <c r="D330" s="88" t="s">
        <v>1991</v>
      </c>
      <c r="E330" s="88" t="s">
        <v>2363</v>
      </c>
      <c r="F330" s="88">
        <v>7525</v>
      </c>
      <c r="G330" s="88" t="s">
        <v>3029</v>
      </c>
      <c r="H330" s="88">
        <v>2019</v>
      </c>
      <c r="I330" s="88" t="s">
        <v>3030</v>
      </c>
      <c r="J330" s="104">
        <v>151040.29</v>
      </c>
      <c r="K330" s="88" t="s">
        <v>351</v>
      </c>
      <c r="L330" s="88" t="s">
        <v>3032</v>
      </c>
      <c r="M330" s="88" t="s">
        <v>3033</v>
      </c>
      <c r="N330" s="88" t="s">
        <v>3034</v>
      </c>
      <c r="O330" s="88" t="s">
        <v>3035</v>
      </c>
      <c r="P330" s="88" t="s">
        <v>3036</v>
      </c>
      <c r="Q330" s="68">
        <v>46.9</v>
      </c>
      <c r="R330" s="74">
        <v>18.153881009615386</v>
      </c>
      <c r="S330" s="68">
        <v>19.309999999999999</v>
      </c>
      <c r="T330" s="68">
        <v>12.38</v>
      </c>
      <c r="U330" s="68">
        <v>46.9</v>
      </c>
      <c r="V330" s="68">
        <v>100</v>
      </c>
      <c r="W330" s="88">
        <v>100</v>
      </c>
      <c r="X330" s="75" t="s">
        <v>1966</v>
      </c>
      <c r="Y330" s="68">
        <v>6</v>
      </c>
      <c r="Z330" s="68">
        <v>6</v>
      </c>
      <c r="AA330" s="68">
        <v>6</v>
      </c>
      <c r="AB330" s="68">
        <v>30</v>
      </c>
      <c r="AC330" s="88" t="s">
        <v>3031</v>
      </c>
      <c r="AD330" s="68"/>
      <c r="AE330" s="88">
        <v>4</v>
      </c>
      <c r="AF330" s="68">
        <v>100</v>
      </c>
      <c r="AG330" s="68"/>
      <c r="AH330" s="68" t="s">
        <v>932</v>
      </c>
      <c r="AI330" s="68"/>
      <c r="AJ330" s="68"/>
      <c r="AK330" s="68"/>
      <c r="AL330" s="68"/>
      <c r="AM330" s="68"/>
      <c r="AN330" s="68"/>
      <c r="AO330" s="68"/>
      <c r="AP330" s="68"/>
      <c r="AQ330" s="68"/>
      <c r="AR330" s="68"/>
      <c r="AS330" s="68"/>
      <c r="AT330" s="68"/>
      <c r="AU330" s="68"/>
      <c r="AV330" s="68"/>
      <c r="AW330" s="68"/>
      <c r="AX330" s="68"/>
      <c r="AY330" s="68"/>
      <c r="AZ330" s="68"/>
      <c r="BA330" s="68"/>
      <c r="BB330" s="68"/>
      <c r="BC330" s="68"/>
      <c r="BD330" s="68"/>
    </row>
    <row r="331" spans="1:56" s="76" customFormat="1" ht="80">
      <c r="A331" s="68">
        <v>106</v>
      </c>
      <c r="B331" s="68" t="s">
        <v>1957</v>
      </c>
      <c r="C331" s="68"/>
      <c r="D331" s="88" t="s">
        <v>2047</v>
      </c>
      <c r="E331" s="88" t="s">
        <v>2056</v>
      </c>
      <c r="F331" s="88">
        <v>4540</v>
      </c>
      <c r="G331" s="88" t="s">
        <v>3037</v>
      </c>
      <c r="H331" s="88">
        <v>2020</v>
      </c>
      <c r="I331" s="68" t="s">
        <v>3038</v>
      </c>
      <c r="J331" s="104">
        <v>387869.06</v>
      </c>
      <c r="K331" s="88" t="s">
        <v>351</v>
      </c>
      <c r="L331" s="68" t="s">
        <v>3040</v>
      </c>
      <c r="M331" s="68" t="s">
        <v>3041</v>
      </c>
      <c r="N331" s="68" t="s">
        <v>3042</v>
      </c>
      <c r="O331" s="68" t="s">
        <v>3043</v>
      </c>
      <c r="P331" s="88" t="s">
        <v>3044</v>
      </c>
      <c r="Q331" s="68">
        <v>67.2</v>
      </c>
      <c r="R331" s="88">
        <v>36.94</v>
      </c>
      <c r="S331" s="68">
        <v>17.88</v>
      </c>
      <c r="T331" s="68">
        <v>12.38</v>
      </c>
      <c r="U331" s="68">
        <v>67.2</v>
      </c>
      <c r="V331" s="68">
        <v>100</v>
      </c>
      <c r="W331" s="88">
        <v>81.599999999999994</v>
      </c>
      <c r="X331" s="75" t="s">
        <v>1966</v>
      </c>
      <c r="Y331" s="68">
        <v>1</v>
      </c>
      <c r="Z331" s="68">
        <v>2</v>
      </c>
      <c r="AA331" s="68">
        <v>1</v>
      </c>
      <c r="AB331" s="68">
        <v>47</v>
      </c>
      <c r="AC331" s="88" t="s">
        <v>3039</v>
      </c>
      <c r="AD331" s="68"/>
      <c r="AE331" s="88">
        <v>5</v>
      </c>
      <c r="AF331" s="68">
        <v>100</v>
      </c>
      <c r="AG331" s="68"/>
      <c r="AH331" s="68"/>
      <c r="AI331" s="68"/>
      <c r="AJ331" s="68"/>
      <c r="AK331" s="68"/>
      <c r="AL331" s="68"/>
      <c r="AM331" s="68"/>
      <c r="AN331" s="68"/>
      <c r="AO331" s="68"/>
      <c r="AP331" s="68"/>
      <c r="AQ331" s="68"/>
      <c r="AR331" s="68"/>
      <c r="AS331" s="68"/>
      <c r="AT331" s="68"/>
      <c r="AU331" s="68"/>
      <c r="AV331" s="68"/>
      <c r="AW331" s="68"/>
      <c r="AX331" s="68"/>
      <c r="AY331" s="68"/>
      <c r="AZ331" s="68"/>
      <c r="BA331" s="68"/>
      <c r="BB331" s="68"/>
      <c r="BC331" s="68"/>
      <c r="BD331" s="68"/>
    </row>
    <row r="332" spans="1:56" s="76" customFormat="1" ht="60">
      <c r="A332" s="68">
        <v>106</v>
      </c>
      <c r="B332" s="68" t="s">
        <v>1957</v>
      </c>
      <c r="C332" s="68"/>
      <c r="D332" s="88" t="s">
        <v>310</v>
      </c>
      <c r="E332" s="88" t="s">
        <v>2320</v>
      </c>
      <c r="F332" s="88">
        <v>1515</v>
      </c>
      <c r="G332" s="88" t="s">
        <v>3045</v>
      </c>
      <c r="H332" s="88">
        <v>2020</v>
      </c>
      <c r="I332" s="68" t="s">
        <v>3046</v>
      </c>
      <c r="J332" s="104">
        <v>146081.32999999999</v>
      </c>
      <c r="K332" s="88" t="s">
        <v>351</v>
      </c>
      <c r="L332" s="68" t="s">
        <v>3047</v>
      </c>
      <c r="M332" s="68" t="s">
        <v>3048</v>
      </c>
      <c r="N332" s="68" t="s">
        <v>3049</v>
      </c>
      <c r="O332" s="68" t="s">
        <v>3050</v>
      </c>
      <c r="P332" s="88">
        <v>65499</v>
      </c>
      <c r="Q332" s="68">
        <v>61.99</v>
      </c>
      <c r="R332" s="88">
        <v>13.96</v>
      </c>
      <c r="S332" s="68">
        <v>25.52</v>
      </c>
      <c r="T332" s="68">
        <v>22.51</v>
      </c>
      <c r="U332" s="68">
        <v>61.990000000000009</v>
      </c>
      <c r="V332" s="68">
        <v>100</v>
      </c>
      <c r="W332" s="88">
        <v>81.599999999999994</v>
      </c>
      <c r="X332" s="75" t="s">
        <v>1966</v>
      </c>
      <c r="Y332" s="68"/>
      <c r="Z332" s="68"/>
      <c r="AA332" s="68"/>
      <c r="AB332" s="68"/>
      <c r="AC332" s="88" t="s">
        <v>3051</v>
      </c>
      <c r="AD332" s="68"/>
      <c r="AE332" s="88">
        <v>5</v>
      </c>
      <c r="AF332" s="68">
        <v>100</v>
      </c>
      <c r="AG332" s="68" t="s">
        <v>3052</v>
      </c>
      <c r="AH332" s="68" t="s">
        <v>3053</v>
      </c>
      <c r="AI332" s="68"/>
      <c r="AJ332" s="68" t="s">
        <v>310</v>
      </c>
      <c r="AK332" s="68" t="s">
        <v>3054</v>
      </c>
      <c r="AL332" s="68"/>
      <c r="AM332" s="68" t="s">
        <v>2624</v>
      </c>
      <c r="AN332" s="68" t="s">
        <v>3055</v>
      </c>
      <c r="AO332" s="68"/>
      <c r="AP332" s="68" t="s">
        <v>3056</v>
      </c>
      <c r="AQ332" s="68" t="s">
        <v>3055</v>
      </c>
      <c r="AR332" s="68"/>
      <c r="AS332" s="68"/>
      <c r="AT332" s="68"/>
      <c r="AU332" s="68"/>
      <c r="AV332" s="68"/>
      <c r="AW332" s="68"/>
      <c r="AX332" s="68"/>
      <c r="AY332" s="68"/>
      <c r="AZ332" s="68"/>
      <c r="BA332" s="68"/>
      <c r="BB332" s="68"/>
      <c r="BC332" s="68"/>
      <c r="BD332" s="68"/>
    </row>
    <row r="333" spans="1:56" s="76" customFormat="1" ht="60">
      <c r="A333" s="68">
        <v>106</v>
      </c>
      <c r="B333" s="68" t="s">
        <v>1957</v>
      </c>
      <c r="C333" s="68"/>
      <c r="D333" s="88" t="s">
        <v>1958</v>
      </c>
      <c r="E333" s="88" t="s">
        <v>3057</v>
      </c>
      <c r="F333" s="88">
        <v>14080</v>
      </c>
      <c r="G333" s="88" t="s">
        <v>3058</v>
      </c>
      <c r="H333" s="88">
        <v>2020</v>
      </c>
      <c r="I333" s="68" t="s">
        <v>3059</v>
      </c>
      <c r="J333" s="104">
        <v>112769.76</v>
      </c>
      <c r="K333" s="88" t="s">
        <v>351</v>
      </c>
      <c r="L333" s="68" t="s">
        <v>3061</v>
      </c>
      <c r="M333" s="68" t="s">
        <v>3062</v>
      </c>
      <c r="N333" s="68" t="s">
        <v>3063</v>
      </c>
      <c r="O333" s="68" t="s">
        <v>3064</v>
      </c>
      <c r="P333" s="88" t="s">
        <v>3065</v>
      </c>
      <c r="Q333" s="68">
        <v>42.3</v>
      </c>
      <c r="R333" s="88">
        <v>10.67</v>
      </c>
      <c r="S333" s="68">
        <v>4.7</v>
      </c>
      <c r="T333" s="68" t="s">
        <v>2915</v>
      </c>
      <c r="U333" s="68">
        <v>42.3</v>
      </c>
      <c r="V333" s="68">
        <v>100</v>
      </c>
      <c r="W333" s="88">
        <v>81.599999999999994</v>
      </c>
      <c r="X333" s="75" t="s">
        <v>1966</v>
      </c>
      <c r="Y333" s="68">
        <v>3</v>
      </c>
      <c r="Z333" s="68">
        <v>1</v>
      </c>
      <c r="AA333" s="68">
        <v>3</v>
      </c>
      <c r="AB333" s="68"/>
      <c r="AC333" s="88" t="s">
        <v>3060</v>
      </c>
      <c r="AD333" s="68"/>
      <c r="AE333" s="88">
        <v>5</v>
      </c>
      <c r="AF333" s="68">
        <v>100</v>
      </c>
      <c r="AG333" s="68"/>
      <c r="AH333" s="68"/>
      <c r="AI333" s="68"/>
      <c r="AJ333" s="68"/>
      <c r="AK333" s="68"/>
      <c r="AL333" s="68"/>
      <c r="AM333" s="68"/>
      <c r="AN333" s="68"/>
      <c r="AO333" s="68"/>
      <c r="AP333" s="68"/>
      <c r="AQ333" s="68"/>
      <c r="AR333" s="68"/>
      <c r="AS333" s="68"/>
      <c r="AT333" s="68"/>
      <c r="AU333" s="68"/>
      <c r="AV333" s="68"/>
      <c r="AW333" s="68"/>
      <c r="AX333" s="68"/>
      <c r="AY333" s="68"/>
      <c r="AZ333" s="68"/>
      <c r="BA333" s="68"/>
      <c r="BB333" s="68"/>
      <c r="BC333" s="68"/>
      <c r="BD333" s="68"/>
    </row>
    <row r="334" spans="1:56" s="76" customFormat="1" ht="50">
      <c r="A334" s="68">
        <v>106</v>
      </c>
      <c r="B334" s="68" t="s">
        <v>1957</v>
      </c>
      <c r="C334" s="68"/>
      <c r="D334" s="88" t="s">
        <v>2113</v>
      </c>
      <c r="E334" s="88" t="s">
        <v>3066</v>
      </c>
      <c r="F334" s="88">
        <v>23567</v>
      </c>
      <c r="G334" s="88" t="s">
        <v>3067</v>
      </c>
      <c r="H334" s="88">
        <v>2020</v>
      </c>
      <c r="I334" s="68" t="s">
        <v>3068</v>
      </c>
      <c r="J334" s="104">
        <v>171441.48</v>
      </c>
      <c r="K334" s="88" t="s">
        <v>351</v>
      </c>
      <c r="L334" s="68" t="s">
        <v>3070</v>
      </c>
      <c r="M334" s="68" t="s">
        <v>3071</v>
      </c>
      <c r="N334" s="68" t="s">
        <v>3072</v>
      </c>
      <c r="O334" s="68" t="s">
        <v>3073</v>
      </c>
      <c r="P334" s="88" t="s">
        <v>3074</v>
      </c>
      <c r="Q334" s="68">
        <v>45.42</v>
      </c>
      <c r="R334" s="88">
        <v>20.420000000000002</v>
      </c>
      <c r="S334" s="68">
        <v>15</v>
      </c>
      <c r="T334" s="68">
        <v>10</v>
      </c>
      <c r="U334" s="68">
        <v>45.42</v>
      </c>
      <c r="V334" s="68">
        <v>100</v>
      </c>
      <c r="W334" s="88">
        <v>99.84</v>
      </c>
      <c r="X334" s="75" t="s">
        <v>1966</v>
      </c>
      <c r="Y334" s="68">
        <v>6</v>
      </c>
      <c r="Z334" s="68">
        <v>1</v>
      </c>
      <c r="AA334" s="68">
        <v>4</v>
      </c>
      <c r="AB334" s="68">
        <v>14</v>
      </c>
      <c r="AC334" s="88" t="s">
        <v>3069</v>
      </c>
      <c r="AD334" s="68"/>
      <c r="AE334" s="88">
        <v>4</v>
      </c>
      <c r="AF334" s="68">
        <v>100</v>
      </c>
      <c r="AG334" s="68" t="s">
        <v>2113</v>
      </c>
      <c r="AH334" s="68" t="s">
        <v>2114</v>
      </c>
      <c r="AI334" s="68">
        <v>33.299999999999997</v>
      </c>
      <c r="AJ334" s="68" t="s">
        <v>2104</v>
      </c>
      <c r="AK334" s="68" t="s">
        <v>3075</v>
      </c>
      <c r="AL334" s="68">
        <v>33.299999999999997</v>
      </c>
      <c r="AM334" s="68" t="s">
        <v>2115</v>
      </c>
      <c r="AN334" s="68" t="s">
        <v>3076</v>
      </c>
      <c r="AO334" s="68">
        <v>33.299999999999997</v>
      </c>
      <c r="AP334" s="68"/>
      <c r="AQ334" s="68"/>
      <c r="AR334" s="68"/>
      <c r="AS334" s="68"/>
      <c r="AT334" s="68"/>
      <c r="AU334" s="68"/>
      <c r="AV334" s="68"/>
      <c r="AW334" s="68"/>
      <c r="AX334" s="68"/>
      <c r="AY334" s="68"/>
      <c r="AZ334" s="68"/>
      <c r="BA334" s="68"/>
      <c r="BB334" s="68"/>
      <c r="BC334" s="68"/>
      <c r="BD334" s="68"/>
    </row>
    <row r="335" spans="1:56" s="76" customFormat="1" ht="60">
      <c r="A335" s="68">
        <v>106</v>
      </c>
      <c r="B335" s="68" t="s">
        <v>1957</v>
      </c>
      <c r="C335" s="68"/>
      <c r="D335" s="88" t="s">
        <v>2033</v>
      </c>
      <c r="E335" s="88" t="s">
        <v>3077</v>
      </c>
      <c r="F335" s="88">
        <v>15735</v>
      </c>
      <c r="G335" s="88" t="s">
        <v>3078</v>
      </c>
      <c r="H335" s="88">
        <v>2020</v>
      </c>
      <c r="I335" s="68" t="s">
        <v>3079</v>
      </c>
      <c r="J335" s="104">
        <v>56127.44</v>
      </c>
      <c r="K335" s="88" t="s">
        <v>343</v>
      </c>
      <c r="L335" s="68" t="s">
        <v>3081</v>
      </c>
      <c r="M335" s="68" t="s">
        <v>3082</v>
      </c>
      <c r="N335" s="68" t="s">
        <v>3083</v>
      </c>
      <c r="O335" s="68" t="s">
        <v>3084</v>
      </c>
      <c r="P335" s="88" t="s">
        <v>3085</v>
      </c>
      <c r="Q335" s="68">
        <v>37.119999999999997</v>
      </c>
      <c r="R335" s="88">
        <v>6.86</v>
      </c>
      <c r="S335" s="68">
        <v>17.88</v>
      </c>
      <c r="T335" s="68">
        <v>12.38</v>
      </c>
      <c r="U335" s="68">
        <v>37.119999999999997</v>
      </c>
      <c r="V335" s="68">
        <v>100</v>
      </c>
      <c r="W335" s="88">
        <v>81.599999999999994</v>
      </c>
      <c r="X335" s="75" t="s">
        <v>1966</v>
      </c>
      <c r="Y335" s="68">
        <v>6</v>
      </c>
      <c r="Z335" s="68">
        <v>1</v>
      </c>
      <c r="AA335" s="68">
        <v>5</v>
      </c>
      <c r="AB335" s="68">
        <v>4</v>
      </c>
      <c r="AC335" s="88" t="s">
        <v>3080</v>
      </c>
      <c r="AD335" s="68"/>
      <c r="AE335" s="88">
        <v>5</v>
      </c>
      <c r="AF335" s="68">
        <v>100</v>
      </c>
      <c r="AG335" s="68" t="s">
        <v>2043</v>
      </c>
      <c r="AH335" s="68" t="s">
        <v>3086</v>
      </c>
      <c r="AI335" s="68">
        <v>100</v>
      </c>
      <c r="AJ335" s="68"/>
      <c r="AK335" s="68"/>
      <c r="AL335" s="68"/>
      <c r="AM335" s="68"/>
      <c r="AN335" s="68"/>
      <c r="AO335" s="68"/>
      <c r="AP335" s="68"/>
      <c r="AQ335" s="68"/>
      <c r="AR335" s="68"/>
      <c r="AS335" s="68"/>
      <c r="AT335" s="68"/>
      <c r="AU335" s="68"/>
      <c r="AV335" s="68"/>
      <c r="AW335" s="68"/>
      <c r="AX335" s="68"/>
      <c r="AY335" s="68"/>
      <c r="AZ335" s="68"/>
      <c r="BA335" s="68"/>
      <c r="BB335" s="68"/>
      <c r="BC335" s="68"/>
      <c r="BD335" s="68"/>
    </row>
    <row r="336" spans="1:56" s="76" customFormat="1" ht="70">
      <c r="A336" s="68">
        <v>106</v>
      </c>
      <c r="B336" s="68" t="s">
        <v>1957</v>
      </c>
      <c r="C336" s="68"/>
      <c r="D336" s="88" t="s">
        <v>2423</v>
      </c>
      <c r="E336" s="88" t="s">
        <v>3087</v>
      </c>
      <c r="F336" s="88">
        <v>23582</v>
      </c>
      <c r="G336" s="88" t="s">
        <v>3088</v>
      </c>
      <c r="H336" s="88">
        <v>2020</v>
      </c>
      <c r="I336" s="68" t="s">
        <v>3089</v>
      </c>
      <c r="J336" s="104">
        <v>156188.59</v>
      </c>
      <c r="K336" s="88" t="s">
        <v>343</v>
      </c>
      <c r="L336" s="68" t="s">
        <v>3091</v>
      </c>
      <c r="M336" s="68" t="s">
        <v>3092</v>
      </c>
      <c r="N336" s="68" t="s">
        <v>3093</v>
      </c>
      <c r="O336" s="68" t="s">
        <v>3094</v>
      </c>
      <c r="P336" s="88" t="s">
        <v>3095</v>
      </c>
      <c r="Q336" s="68">
        <v>57.35</v>
      </c>
      <c r="R336" s="88">
        <v>19.05</v>
      </c>
      <c r="S336" s="68">
        <v>17.88</v>
      </c>
      <c r="T336" s="68">
        <v>20.420000000000002</v>
      </c>
      <c r="U336" s="68">
        <v>57.35</v>
      </c>
      <c r="V336" s="68">
        <v>100</v>
      </c>
      <c r="W336" s="88">
        <v>99.84</v>
      </c>
      <c r="X336" s="75" t="s">
        <v>1966</v>
      </c>
      <c r="Y336" s="68">
        <v>6</v>
      </c>
      <c r="Z336" s="68">
        <v>1</v>
      </c>
      <c r="AA336" s="68">
        <v>1</v>
      </c>
      <c r="AB336" s="68">
        <v>25</v>
      </c>
      <c r="AC336" s="88" t="s">
        <v>3090</v>
      </c>
      <c r="AD336" s="68"/>
      <c r="AE336" s="88">
        <v>4</v>
      </c>
      <c r="AF336" s="68">
        <v>100</v>
      </c>
      <c r="AG336" s="68" t="s">
        <v>2423</v>
      </c>
      <c r="AH336" s="68" t="s">
        <v>2880</v>
      </c>
      <c r="AI336" s="68"/>
      <c r="AJ336" s="68"/>
      <c r="AK336" s="68"/>
      <c r="AL336" s="68"/>
      <c r="AM336" s="68"/>
      <c r="AN336" s="68"/>
      <c r="AO336" s="68"/>
      <c r="AP336" s="68"/>
      <c r="AQ336" s="68"/>
      <c r="AR336" s="68"/>
      <c r="AS336" s="68"/>
      <c r="AT336" s="68"/>
      <c r="AU336" s="68"/>
      <c r="AV336" s="68"/>
      <c r="AW336" s="68"/>
      <c r="AX336" s="68"/>
      <c r="AY336" s="68"/>
      <c r="AZ336" s="68"/>
      <c r="BA336" s="68"/>
      <c r="BB336" s="68"/>
      <c r="BC336" s="68"/>
      <c r="BD336" s="68"/>
    </row>
    <row r="337" spans="1:56" s="76" customFormat="1" ht="50">
      <c r="A337" s="68">
        <v>106</v>
      </c>
      <c r="B337" s="68" t="s">
        <v>1957</v>
      </c>
      <c r="C337" s="68"/>
      <c r="D337" s="88" t="s">
        <v>2113</v>
      </c>
      <c r="E337" s="88" t="s">
        <v>3066</v>
      </c>
      <c r="F337" s="88">
        <v>23567</v>
      </c>
      <c r="G337" s="88" t="s">
        <v>3096</v>
      </c>
      <c r="H337" s="88">
        <v>2021</v>
      </c>
      <c r="I337" s="68" t="s">
        <v>3097</v>
      </c>
      <c r="J337" s="104">
        <v>99043.45</v>
      </c>
      <c r="K337" s="88" t="s">
        <v>343</v>
      </c>
      <c r="L337" s="68" t="s">
        <v>3070</v>
      </c>
      <c r="M337" s="68" t="s">
        <v>3071</v>
      </c>
      <c r="N337" s="68" t="s">
        <v>3072</v>
      </c>
      <c r="O337" s="68" t="s">
        <v>3073</v>
      </c>
      <c r="P337" s="88" t="s">
        <v>3099</v>
      </c>
      <c r="Q337" s="68">
        <v>18.899999999999999</v>
      </c>
      <c r="R337" s="101">
        <v>11.904260817307692</v>
      </c>
      <c r="S337" s="68">
        <v>4</v>
      </c>
      <c r="T337" s="68">
        <v>3</v>
      </c>
      <c r="U337" s="180">
        <v>18.904260817307694</v>
      </c>
      <c r="V337" s="68">
        <v>100</v>
      </c>
      <c r="W337" s="88">
        <v>74.88</v>
      </c>
      <c r="X337" s="75" t="s">
        <v>1966</v>
      </c>
      <c r="Y337" s="68">
        <v>6</v>
      </c>
      <c r="Z337" s="68">
        <v>1</v>
      </c>
      <c r="AA337" s="68">
        <v>4</v>
      </c>
      <c r="AB337" s="68">
        <v>14</v>
      </c>
      <c r="AC337" s="88" t="s">
        <v>3098</v>
      </c>
      <c r="AD337" s="68"/>
      <c r="AE337" s="88">
        <v>4</v>
      </c>
      <c r="AF337" s="71">
        <v>99.899999999999991</v>
      </c>
      <c r="AG337" s="68" t="s">
        <v>2113</v>
      </c>
      <c r="AH337" s="68" t="s">
        <v>2114</v>
      </c>
      <c r="AI337" s="68">
        <v>33.299999999999997</v>
      </c>
      <c r="AJ337" s="68" t="s">
        <v>2104</v>
      </c>
      <c r="AK337" s="68" t="s">
        <v>3075</v>
      </c>
      <c r="AL337" s="68">
        <v>33.299999999999997</v>
      </c>
      <c r="AM337" s="68" t="s">
        <v>2115</v>
      </c>
      <c r="AN337" s="68" t="s">
        <v>3076</v>
      </c>
      <c r="AO337" s="68">
        <v>33.299999999999997</v>
      </c>
      <c r="AP337" s="68"/>
      <c r="AQ337" s="68"/>
      <c r="AR337" s="68"/>
      <c r="AS337" s="68"/>
      <c r="AT337" s="68"/>
      <c r="AU337" s="68"/>
      <c r="AV337" s="68"/>
      <c r="AW337" s="68"/>
      <c r="AX337" s="68"/>
      <c r="AY337" s="68"/>
      <c r="AZ337" s="68"/>
      <c r="BA337" s="68"/>
      <c r="BB337" s="68"/>
      <c r="BC337" s="68"/>
      <c r="BD337" s="68"/>
    </row>
    <row r="338" spans="1:56" s="76" customFormat="1" ht="70">
      <c r="A338" s="68">
        <v>106</v>
      </c>
      <c r="B338" s="68" t="s">
        <v>1957</v>
      </c>
      <c r="C338" s="68"/>
      <c r="D338" s="88" t="s">
        <v>2216</v>
      </c>
      <c r="E338" s="88" t="s">
        <v>3100</v>
      </c>
      <c r="F338" s="88">
        <v>22289</v>
      </c>
      <c r="G338" s="88" t="s">
        <v>3101</v>
      </c>
      <c r="H338" s="88">
        <v>2020</v>
      </c>
      <c r="I338" s="68" t="s">
        <v>3102</v>
      </c>
      <c r="J338" s="104">
        <v>191680</v>
      </c>
      <c r="K338" s="88" t="s">
        <v>343</v>
      </c>
      <c r="L338" s="68" t="s">
        <v>3104</v>
      </c>
      <c r="M338" s="68" t="s">
        <v>3105</v>
      </c>
      <c r="N338" s="68" t="s">
        <v>3106</v>
      </c>
      <c r="O338" s="68" t="s">
        <v>3107</v>
      </c>
      <c r="P338" s="88">
        <v>67260</v>
      </c>
      <c r="Q338" s="68">
        <v>39.25</v>
      </c>
      <c r="R338" s="88">
        <v>18.21</v>
      </c>
      <c r="S338" s="68">
        <v>3.2</v>
      </c>
      <c r="T338" s="68">
        <v>17.84</v>
      </c>
      <c r="U338" s="68">
        <v>39.25</v>
      </c>
      <c r="V338" s="68">
        <v>100</v>
      </c>
      <c r="W338" s="88">
        <v>81.599999999999994</v>
      </c>
      <c r="X338" s="75" t="s">
        <v>1966</v>
      </c>
      <c r="Y338" s="68">
        <v>3</v>
      </c>
      <c r="Z338" s="68" t="s">
        <v>3108</v>
      </c>
      <c r="AA338" s="68" t="s">
        <v>3109</v>
      </c>
      <c r="AB338" s="68">
        <v>47</v>
      </c>
      <c r="AC338" s="88" t="s">
        <v>3103</v>
      </c>
      <c r="AD338" s="68">
        <v>43.46</v>
      </c>
      <c r="AE338" s="88">
        <v>5</v>
      </c>
      <c r="AF338" s="68">
        <v>100</v>
      </c>
      <c r="AG338" s="68" t="s">
        <v>3110</v>
      </c>
      <c r="AH338" s="68" t="s">
        <v>3111</v>
      </c>
      <c r="AI338" s="68">
        <v>100</v>
      </c>
      <c r="AJ338" s="68" t="s">
        <v>3112</v>
      </c>
      <c r="AK338" s="68" t="s">
        <v>3113</v>
      </c>
      <c r="AL338" s="68">
        <v>100</v>
      </c>
      <c r="AM338" s="68"/>
      <c r="AN338" s="68"/>
      <c r="AO338" s="68"/>
      <c r="AP338" s="68"/>
      <c r="AQ338" s="68"/>
      <c r="AR338" s="68"/>
      <c r="AS338" s="68"/>
      <c r="AT338" s="68"/>
      <c r="AU338" s="68"/>
      <c r="AV338" s="68"/>
      <c r="AW338" s="68"/>
      <c r="AX338" s="68"/>
      <c r="AY338" s="68"/>
      <c r="AZ338" s="68"/>
      <c r="BA338" s="68"/>
      <c r="BB338" s="68"/>
      <c r="BC338" s="68"/>
      <c r="BD338" s="68"/>
    </row>
    <row r="339" spans="1:56" s="76" customFormat="1" ht="50">
      <c r="A339" s="68">
        <v>106</v>
      </c>
      <c r="B339" s="68" t="s">
        <v>1957</v>
      </c>
      <c r="C339" s="68"/>
      <c r="D339" s="88" t="s">
        <v>2572</v>
      </c>
      <c r="E339" s="88" t="s">
        <v>3114</v>
      </c>
      <c r="F339" s="88">
        <v>34279</v>
      </c>
      <c r="G339" s="88" t="s">
        <v>3115</v>
      </c>
      <c r="H339" s="88">
        <v>2020</v>
      </c>
      <c r="I339" s="68" t="s">
        <v>3116</v>
      </c>
      <c r="J339" s="104">
        <v>218586.66</v>
      </c>
      <c r="K339" s="88" t="s">
        <v>351</v>
      </c>
      <c r="L339" s="68" t="s">
        <v>3118</v>
      </c>
      <c r="M339" s="68" t="s">
        <v>3119</v>
      </c>
      <c r="N339" s="68" t="s">
        <v>3120</v>
      </c>
      <c r="O339" s="68" t="s">
        <v>3121</v>
      </c>
      <c r="P339" s="88">
        <v>67241</v>
      </c>
      <c r="Q339" s="68">
        <v>49.67</v>
      </c>
      <c r="R339" s="88">
        <v>20.77</v>
      </c>
      <c r="S339" s="68">
        <v>10</v>
      </c>
      <c r="T339" s="68">
        <v>18.899999999999999</v>
      </c>
      <c r="U339" s="68">
        <v>49.67</v>
      </c>
      <c r="V339" s="68">
        <v>100</v>
      </c>
      <c r="W339" s="88">
        <v>81.599999999999994</v>
      </c>
      <c r="X339" s="75" t="s">
        <v>1966</v>
      </c>
      <c r="Y339" s="68">
        <v>4</v>
      </c>
      <c r="Z339" s="68">
        <v>5</v>
      </c>
      <c r="AA339" s="68">
        <v>5</v>
      </c>
      <c r="AB339" s="68">
        <v>46</v>
      </c>
      <c r="AC339" s="88" t="s">
        <v>3117</v>
      </c>
      <c r="AD339" s="68"/>
      <c r="AE339" s="88">
        <v>5</v>
      </c>
      <c r="AF339" s="68">
        <v>100</v>
      </c>
      <c r="AG339" s="68" t="s">
        <v>3122</v>
      </c>
      <c r="AH339" s="68" t="s">
        <v>2586</v>
      </c>
      <c r="AI339" s="68">
        <v>100</v>
      </c>
      <c r="AJ339" s="68"/>
      <c r="AK339" s="68"/>
      <c r="AL339" s="68"/>
      <c r="AM339" s="68"/>
      <c r="AN339" s="68"/>
      <c r="AO339" s="68"/>
      <c r="AP339" s="68"/>
      <c r="AQ339" s="68"/>
      <c r="AR339" s="68"/>
      <c r="AS339" s="68"/>
      <c r="AT339" s="68"/>
      <c r="AU339" s="68"/>
      <c r="AV339" s="68"/>
      <c r="AW339" s="68"/>
      <c r="AX339" s="68"/>
      <c r="AY339" s="68"/>
      <c r="AZ339" s="68"/>
      <c r="BA339" s="68"/>
      <c r="BB339" s="68"/>
      <c r="BC339" s="68"/>
      <c r="BD339" s="68"/>
    </row>
    <row r="340" spans="1:56" s="76" customFormat="1" ht="150">
      <c r="A340" s="68">
        <v>106</v>
      </c>
      <c r="B340" s="68" t="s">
        <v>1957</v>
      </c>
      <c r="C340" s="68"/>
      <c r="D340" s="88" t="s">
        <v>3123</v>
      </c>
      <c r="E340" s="88" t="s">
        <v>2330</v>
      </c>
      <c r="F340" s="88">
        <v>3937</v>
      </c>
      <c r="G340" s="88" t="s">
        <v>3124</v>
      </c>
      <c r="H340" s="88">
        <v>2020</v>
      </c>
      <c r="I340" s="68" t="s">
        <v>3125</v>
      </c>
      <c r="J340" s="104">
        <v>588237.64</v>
      </c>
      <c r="K340" s="88" t="s">
        <v>351</v>
      </c>
      <c r="L340" s="68" t="s">
        <v>3127</v>
      </c>
      <c r="M340" s="68" t="s">
        <v>3128</v>
      </c>
      <c r="N340" s="68" t="s">
        <v>3129</v>
      </c>
      <c r="O340" s="68" t="s">
        <v>3130</v>
      </c>
      <c r="P340" s="88">
        <v>67334</v>
      </c>
      <c r="Q340" s="68" t="s">
        <v>3131</v>
      </c>
      <c r="R340" s="88">
        <v>55.84</v>
      </c>
      <c r="S340" s="68" t="s">
        <v>3132</v>
      </c>
      <c r="T340" s="68">
        <v>35.020000000000003</v>
      </c>
      <c r="U340" s="68" t="s">
        <v>3131</v>
      </c>
      <c r="V340" s="68">
        <v>100</v>
      </c>
      <c r="W340" s="88">
        <v>81.599999999999994</v>
      </c>
      <c r="X340" s="75" t="s">
        <v>1966</v>
      </c>
      <c r="Y340" s="68">
        <v>3</v>
      </c>
      <c r="Z340" s="68">
        <v>5</v>
      </c>
      <c r="AA340" s="68">
        <v>1</v>
      </c>
      <c r="AB340" s="68">
        <v>4</v>
      </c>
      <c r="AC340" s="88" t="s">
        <v>3126</v>
      </c>
      <c r="AD340" s="68">
        <v>35.020000000000003</v>
      </c>
      <c r="AE340" s="88">
        <v>5</v>
      </c>
      <c r="AF340" s="68">
        <v>100</v>
      </c>
      <c r="AG340" s="68"/>
      <c r="AH340" s="68"/>
      <c r="AI340" s="68"/>
      <c r="AJ340" s="68"/>
      <c r="AK340" s="68"/>
      <c r="AL340" s="68"/>
      <c r="AM340" s="68"/>
      <c r="AN340" s="68"/>
      <c r="AO340" s="68"/>
      <c r="AP340" s="68"/>
      <c r="AQ340" s="68"/>
      <c r="AR340" s="68"/>
      <c r="AS340" s="68"/>
      <c r="AT340" s="68"/>
      <c r="AU340" s="68"/>
      <c r="AV340" s="68"/>
      <c r="AW340" s="68"/>
      <c r="AX340" s="68"/>
      <c r="AY340" s="68"/>
      <c r="AZ340" s="68"/>
      <c r="BA340" s="68"/>
      <c r="BB340" s="68"/>
      <c r="BC340" s="68"/>
      <c r="BD340" s="68"/>
    </row>
    <row r="341" spans="1:56" s="76" customFormat="1" ht="110">
      <c r="A341" s="68">
        <v>106</v>
      </c>
      <c r="B341" s="68" t="s">
        <v>1957</v>
      </c>
      <c r="C341" s="68"/>
      <c r="D341" s="88" t="s">
        <v>2047</v>
      </c>
      <c r="E341" s="88" t="s">
        <v>2056</v>
      </c>
      <c r="F341" s="88">
        <v>4540</v>
      </c>
      <c r="G341" s="88" t="s">
        <v>3133</v>
      </c>
      <c r="H341" s="88">
        <v>2020</v>
      </c>
      <c r="I341" s="68" t="s">
        <v>3134</v>
      </c>
      <c r="J341" s="104">
        <v>84104.09</v>
      </c>
      <c r="K341" s="88" t="s">
        <v>343</v>
      </c>
      <c r="L341" s="68" t="s">
        <v>3040</v>
      </c>
      <c r="M341" s="68" t="s">
        <v>3041</v>
      </c>
      <c r="N341" s="68" t="s">
        <v>3136</v>
      </c>
      <c r="O341" s="68" t="s">
        <v>3137</v>
      </c>
      <c r="P341" s="88" t="s">
        <v>3138</v>
      </c>
      <c r="Q341" s="68">
        <v>38.6</v>
      </c>
      <c r="R341" s="88">
        <v>8.34</v>
      </c>
      <c r="S341" s="68">
        <v>17.88</v>
      </c>
      <c r="T341" s="68">
        <v>12.38</v>
      </c>
      <c r="U341" s="68">
        <v>38.6</v>
      </c>
      <c r="V341" s="68">
        <v>100</v>
      </c>
      <c r="W341" s="88">
        <v>81.599999999999994</v>
      </c>
      <c r="X341" s="75" t="s">
        <v>1966</v>
      </c>
      <c r="Y341" s="68">
        <v>3</v>
      </c>
      <c r="Z341" s="68">
        <v>6</v>
      </c>
      <c r="AA341" s="68">
        <v>1</v>
      </c>
      <c r="AB341" s="68">
        <v>47</v>
      </c>
      <c r="AC341" s="88" t="s">
        <v>3135</v>
      </c>
      <c r="AD341" s="68"/>
      <c r="AE341" s="88">
        <v>5</v>
      </c>
      <c r="AF341" s="68">
        <v>100</v>
      </c>
      <c r="AG341" s="68"/>
      <c r="AH341" s="68"/>
      <c r="AI341" s="68"/>
      <c r="AJ341" s="68"/>
      <c r="AK341" s="68"/>
      <c r="AL341" s="68"/>
      <c r="AM341" s="68"/>
      <c r="AN341" s="68"/>
      <c r="AO341" s="68"/>
      <c r="AP341" s="68"/>
      <c r="AQ341" s="68"/>
      <c r="AR341" s="68"/>
      <c r="AS341" s="68"/>
      <c r="AT341" s="68"/>
      <c r="AU341" s="68"/>
      <c r="AV341" s="68"/>
      <c r="AW341" s="68"/>
      <c r="AX341" s="68"/>
      <c r="AY341" s="68"/>
      <c r="AZ341" s="68"/>
      <c r="BA341" s="68"/>
      <c r="BB341" s="68"/>
      <c r="BC341" s="68"/>
      <c r="BD341" s="68"/>
    </row>
    <row r="342" spans="1:56" s="76" customFormat="1" ht="50">
      <c r="A342" s="68">
        <v>106</v>
      </c>
      <c r="B342" s="68" t="s">
        <v>1957</v>
      </c>
      <c r="C342" s="68"/>
      <c r="D342" s="88" t="s">
        <v>2216</v>
      </c>
      <c r="E342" s="88" t="s">
        <v>2250</v>
      </c>
      <c r="F342" s="88">
        <v>15703</v>
      </c>
      <c r="G342" s="88" t="s">
        <v>3139</v>
      </c>
      <c r="H342" s="88">
        <v>2020</v>
      </c>
      <c r="I342" s="68" t="s">
        <v>3140</v>
      </c>
      <c r="J342" s="104">
        <v>101290.9</v>
      </c>
      <c r="K342" s="88" t="s">
        <v>343</v>
      </c>
      <c r="L342" s="68" t="s">
        <v>3142</v>
      </c>
      <c r="M342" s="68" t="s">
        <v>3143</v>
      </c>
      <c r="N342" s="68" t="s">
        <v>3144</v>
      </c>
      <c r="O342" s="68" t="s">
        <v>3145</v>
      </c>
      <c r="P342" s="88">
        <v>67390</v>
      </c>
      <c r="Q342" s="68">
        <v>49.58</v>
      </c>
      <c r="R342" s="88">
        <v>0</v>
      </c>
      <c r="S342" s="68">
        <v>17.88</v>
      </c>
      <c r="T342" s="68">
        <v>21.98</v>
      </c>
      <c r="U342" s="68">
        <v>49.58</v>
      </c>
      <c r="V342" s="68">
        <v>100</v>
      </c>
      <c r="W342" s="88">
        <v>61.2</v>
      </c>
      <c r="X342" s="75" t="s">
        <v>1966</v>
      </c>
      <c r="Y342" s="68">
        <v>3</v>
      </c>
      <c r="Z342" s="68">
        <v>6</v>
      </c>
      <c r="AA342" s="68">
        <v>1</v>
      </c>
      <c r="AB342" s="68">
        <v>44</v>
      </c>
      <c r="AC342" s="88" t="s">
        <v>3141</v>
      </c>
      <c r="AD342" s="68">
        <v>40</v>
      </c>
      <c r="AE342" s="88">
        <v>5</v>
      </c>
      <c r="AF342" s="68">
        <v>100</v>
      </c>
      <c r="AG342" s="68" t="s">
        <v>2216</v>
      </c>
      <c r="AH342" s="68" t="s">
        <v>3020</v>
      </c>
      <c r="AI342" s="68">
        <v>100</v>
      </c>
      <c r="AJ342" s="68"/>
      <c r="AK342" s="68"/>
      <c r="AL342" s="68"/>
      <c r="AM342" s="68"/>
      <c r="AN342" s="68"/>
      <c r="AO342" s="68"/>
      <c r="AP342" s="68"/>
      <c r="AQ342" s="68"/>
      <c r="AR342" s="68"/>
      <c r="AS342" s="68"/>
      <c r="AT342" s="68"/>
      <c r="AU342" s="68"/>
      <c r="AV342" s="68"/>
      <c r="AW342" s="68"/>
      <c r="AX342" s="68"/>
      <c r="AY342" s="68"/>
      <c r="AZ342" s="68"/>
      <c r="BA342" s="68"/>
      <c r="BB342" s="68"/>
      <c r="BC342" s="68"/>
      <c r="BD342" s="68"/>
    </row>
    <row r="343" spans="1:56" s="76" customFormat="1" ht="100">
      <c r="A343" s="68">
        <v>106</v>
      </c>
      <c r="B343" s="68" t="s">
        <v>1957</v>
      </c>
      <c r="C343" s="68"/>
      <c r="D343" s="88" t="s">
        <v>1986</v>
      </c>
      <c r="E343" s="88" t="s">
        <v>1987</v>
      </c>
      <c r="F343" s="88">
        <v>4988</v>
      </c>
      <c r="G343" s="88" t="s">
        <v>3146</v>
      </c>
      <c r="H343" s="88">
        <v>2020</v>
      </c>
      <c r="I343" s="68" t="s">
        <v>3147</v>
      </c>
      <c r="J343" s="104">
        <v>148540.01999999999</v>
      </c>
      <c r="K343" s="88" t="s">
        <v>343</v>
      </c>
      <c r="L343" s="68" t="s">
        <v>3149</v>
      </c>
      <c r="M343" s="68" t="s">
        <v>3150</v>
      </c>
      <c r="N343" s="68" t="s">
        <v>3151</v>
      </c>
      <c r="O343" s="68" t="s">
        <v>3152</v>
      </c>
      <c r="P343" s="88">
        <v>67130</v>
      </c>
      <c r="Q343" s="68">
        <v>47.27</v>
      </c>
      <c r="R343" s="88">
        <v>14.1</v>
      </c>
      <c r="S343" s="68" t="s">
        <v>3153</v>
      </c>
      <c r="T343" s="68">
        <v>18.579999999999998</v>
      </c>
      <c r="U343" s="68">
        <v>47.27</v>
      </c>
      <c r="V343" s="68">
        <v>100</v>
      </c>
      <c r="W343" s="88">
        <v>81.599999999999994</v>
      </c>
      <c r="X343" s="75" t="s">
        <v>1966</v>
      </c>
      <c r="Y343" s="68">
        <v>2</v>
      </c>
      <c r="Z343" s="68">
        <v>5</v>
      </c>
      <c r="AA343" s="68">
        <v>1</v>
      </c>
      <c r="AB343" s="68">
        <v>4</v>
      </c>
      <c r="AC343" s="88" t="s">
        <v>3148</v>
      </c>
      <c r="AD343" s="68">
        <v>0</v>
      </c>
      <c r="AE343" s="88">
        <v>5</v>
      </c>
      <c r="AF343" s="68">
        <v>100</v>
      </c>
      <c r="AG343" s="68" t="s">
        <v>1986</v>
      </c>
      <c r="AH343" s="68" t="s">
        <v>1987</v>
      </c>
      <c r="AI343" s="68">
        <v>90</v>
      </c>
      <c r="AJ343" s="68" t="s">
        <v>1766</v>
      </c>
      <c r="AK343" s="68" t="s">
        <v>1979</v>
      </c>
      <c r="AL343" s="68">
        <v>5</v>
      </c>
      <c r="AM343" s="68"/>
      <c r="AN343" s="68"/>
      <c r="AO343" s="68"/>
      <c r="AP343" s="68"/>
      <c r="AQ343" s="68"/>
      <c r="AR343" s="68"/>
      <c r="AS343" s="68" t="s">
        <v>3154</v>
      </c>
      <c r="AT343" s="68" t="s">
        <v>3155</v>
      </c>
      <c r="AU343" s="68">
        <v>5</v>
      </c>
      <c r="AV343" s="68"/>
      <c r="AW343" s="68"/>
      <c r="AX343" s="68"/>
      <c r="AY343" s="68"/>
      <c r="AZ343" s="68"/>
      <c r="BA343" s="68"/>
      <c r="BB343" s="68"/>
      <c r="BC343" s="68"/>
      <c r="BD343" s="68"/>
    </row>
    <row r="344" spans="1:56" s="76" customFormat="1" ht="60">
      <c r="A344" s="68">
        <v>106</v>
      </c>
      <c r="B344" s="68" t="s">
        <v>1957</v>
      </c>
      <c r="C344" s="68"/>
      <c r="D344" s="88" t="s">
        <v>2216</v>
      </c>
      <c r="E344" s="88" t="s">
        <v>2943</v>
      </c>
      <c r="F344" s="88">
        <v>26463</v>
      </c>
      <c r="G344" s="88" t="s">
        <v>3156</v>
      </c>
      <c r="H344" s="88">
        <v>2020</v>
      </c>
      <c r="I344" s="68" t="s">
        <v>3157</v>
      </c>
      <c r="J344" s="104">
        <v>54018.9</v>
      </c>
      <c r="K344" s="88" t="s">
        <v>343</v>
      </c>
      <c r="L344" s="68" t="s">
        <v>2947</v>
      </c>
      <c r="M344" s="68" t="s">
        <v>2948</v>
      </c>
      <c r="N344" s="68" t="s">
        <v>3159</v>
      </c>
      <c r="O344" s="68" t="s">
        <v>3160</v>
      </c>
      <c r="P344" s="88">
        <v>67506</v>
      </c>
      <c r="Q344" s="68">
        <v>35.39</v>
      </c>
      <c r="R344" s="88">
        <v>5.13</v>
      </c>
      <c r="S344" s="68">
        <v>17.88</v>
      </c>
      <c r="T344" s="68">
        <v>12.38</v>
      </c>
      <c r="U344" s="68">
        <v>35.39</v>
      </c>
      <c r="V344" s="68">
        <v>100</v>
      </c>
      <c r="W344" s="88">
        <v>81.599999999999994</v>
      </c>
      <c r="X344" s="75" t="s">
        <v>1966</v>
      </c>
      <c r="Y344" s="68">
        <v>1</v>
      </c>
      <c r="Z344" s="68">
        <v>1</v>
      </c>
      <c r="AA344" s="68">
        <v>3</v>
      </c>
      <c r="AB344" s="68">
        <v>44</v>
      </c>
      <c r="AC344" s="88" t="s">
        <v>3158</v>
      </c>
      <c r="AD344" s="68"/>
      <c r="AE344" s="88">
        <v>5</v>
      </c>
      <c r="AF344" s="68">
        <v>100</v>
      </c>
      <c r="AG344" s="68" t="s">
        <v>2216</v>
      </c>
      <c r="AH344" s="68" t="s">
        <v>2951</v>
      </c>
      <c r="AI344" s="68">
        <v>40</v>
      </c>
      <c r="AJ344" s="68" t="s">
        <v>2952</v>
      </c>
      <c r="AK344" s="68" t="s">
        <v>2953</v>
      </c>
      <c r="AL344" s="68">
        <v>20</v>
      </c>
      <c r="AM344" s="68" t="s">
        <v>3161</v>
      </c>
      <c r="AN344" s="68" t="s">
        <v>2951</v>
      </c>
      <c r="AO344" s="68">
        <v>20</v>
      </c>
      <c r="AP344" s="68" t="s">
        <v>3162</v>
      </c>
      <c r="AQ344" s="68" t="s">
        <v>2951</v>
      </c>
      <c r="AR344" s="68">
        <v>20</v>
      </c>
      <c r="AS344" s="68"/>
      <c r="AT344" s="68"/>
      <c r="AU344" s="68"/>
      <c r="AV344" s="68"/>
      <c r="AW344" s="68"/>
      <c r="AX344" s="68"/>
      <c r="AY344" s="68"/>
      <c r="AZ344" s="68"/>
      <c r="BA344" s="68"/>
      <c r="BB344" s="68"/>
      <c r="BC344" s="68"/>
      <c r="BD344" s="68"/>
    </row>
    <row r="345" spans="1:56" s="76" customFormat="1" ht="150">
      <c r="A345" s="68">
        <v>106</v>
      </c>
      <c r="B345" s="68" t="s">
        <v>1957</v>
      </c>
      <c r="C345" s="68"/>
      <c r="D345" s="88" t="s">
        <v>3123</v>
      </c>
      <c r="E345" s="88" t="s">
        <v>2330</v>
      </c>
      <c r="F345" s="88">
        <v>3937</v>
      </c>
      <c r="G345" s="88" t="s">
        <v>3163</v>
      </c>
      <c r="H345" s="88">
        <v>2020</v>
      </c>
      <c r="I345" s="68" t="s">
        <v>3164</v>
      </c>
      <c r="J345" s="104">
        <v>264395.71000000002</v>
      </c>
      <c r="K345" s="88" t="s">
        <v>343</v>
      </c>
      <c r="L345" s="68" t="s">
        <v>3127</v>
      </c>
      <c r="M345" s="68" t="s">
        <v>3128</v>
      </c>
      <c r="N345" s="68" t="s">
        <v>3166</v>
      </c>
      <c r="O345" s="68" t="s">
        <v>3167</v>
      </c>
      <c r="P345" s="88">
        <v>67643</v>
      </c>
      <c r="Q345" s="68">
        <v>78.319999999999993</v>
      </c>
      <c r="R345" s="88">
        <v>25.11</v>
      </c>
      <c r="S345" s="68">
        <v>18.2</v>
      </c>
      <c r="T345" s="68">
        <v>35.020000000000003</v>
      </c>
      <c r="U345" s="68">
        <v>78.319999999999993</v>
      </c>
      <c r="V345" s="68">
        <v>100</v>
      </c>
      <c r="W345" s="88">
        <v>81.599999999999994</v>
      </c>
      <c r="X345" s="75" t="s">
        <v>1966</v>
      </c>
      <c r="Y345" s="68">
        <v>3</v>
      </c>
      <c r="Z345" s="68">
        <v>5</v>
      </c>
      <c r="AA345" s="68">
        <v>1</v>
      </c>
      <c r="AB345" s="68">
        <v>4</v>
      </c>
      <c r="AC345" s="88" t="s">
        <v>3165</v>
      </c>
      <c r="AD345" s="68">
        <v>35.020000000000003</v>
      </c>
      <c r="AE345" s="88">
        <v>5</v>
      </c>
      <c r="AF345" s="68">
        <v>100</v>
      </c>
      <c r="AG345" s="68"/>
      <c r="AH345" s="68"/>
      <c r="AI345" s="68"/>
      <c r="AJ345" s="68"/>
      <c r="AK345" s="68"/>
      <c r="AL345" s="68"/>
      <c r="AM345" s="68"/>
      <c r="AN345" s="68"/>
      <c r="AO345" s="68"/>
      <c r="AP345" s="68"/>
      <c r="AQ345" s="68"/>
      <c r="AR345" s="68"/>
      <c r="AS345" s="68"/>
      <c r="AT345" s="68"/>
      <c r="AU345" s="68"/>
      <c r="AV345" s="68"/>
      <c r="AW345" s="68"/>
      <c r="AX345" s="68"/>
      <c r="AY345" s="68"/>
      <c r="AZ345" s="68"/>
      <c r="BA345" s="68"/>
      <c r="BB345" s="68"/>
      <c r="BC345" s="68"/>
      <c r="BD345" s="68"/>
    </row>
    <row r="346" spans="1:56" s="76" customFormat="1" ht="90">
      <c r="A346" s="68">
        <v>106</v>
      </c>
      <c r="B346" s="68" t="s">
        <v>1957</v>
      </c>
      <c r="C346" s="68"/>
      <c r="D346" s="88" t="s">
        <v>3168</v>
      </c>
      <c r="E346" s="88" t="s">
        <v>3169</v>
      </c>
      <c r="F346" s="88">
        <v>25624</v>
      </c>
      <c r="G346" s="88" t="s">
        <v>3170</v>
      </c>
      <c r="H346" s="88">
        <v>2020</v>
      </c>
      <c r="I346" s="68" t="s">
        <v>3171</v>
      </c>
      <c r="J346" s="104">
        <v>97019.32</v>
      </c>
      <c r="K346" s="88" t="s">
        <v>343</v>
      </c>
      <c r="L346" s="68" t="s">
        <v>3173</v>
      </c>
      <c r="M346" s="68" t="s">
        <v>3174</v>
      </c>
      <c r="N346" s="68" t="s">
        <v>3175</v>
      </c>
      <c r="O346" s="68" t="s">
        <v>3176</v>
      </c>
      <c r="P346" s="88">
        <v>67679</v>
      </c>
      <c r="Q346" s="68">
        <v>50.51</v>
      </c>
      <c r="R346" s="88">
        <v>9.2200000000000006</v>
      </c>
      <c r="S346" s="68">
        <v>19.309999999999999</v>
      </c>
      <c r="T346" s="68">
        <v>21.98</v>
      </c>
      <c r="U346" s="68">
        <v>50.51</v>
      </c>
      <c r="V346" s="68">
        <v>100</v>
      </c>
      <c r="W346" s="88">
        <v>81.599999999999994</v>
      </c>
      <c r="X346" s="75" t="s">
        <v>1966</v>
      </c>
      <c r="Y346" s="68">
        <v>3</v>
      </c>
      <c r="Z346" s="68">
        <v>5</v>
      </c>
      <c r="AA346" s="68">
        <v>4</v>
      </c>
      <c r="AB346" s="68">
        <v>60</v>
      </c>
      <c r="AC346" s="88" t="s">
        <v>3172</v>
      </c>
      <c r="AD346" s="68">
        <v>12.38</v>
      </c>
      <c r="AE346" s="88">
        <v>5</v>
      </c>
      <c r="AF346" s="68">
        <v>100</v>
      </c>
      <c r="AG346" s="68" t="s">
        <v>3168</v>
      </c>
      <c r="AH346" s="68" t="s">
        <v>3169</v>
      </c>
      <c r="AI346" s="68">
        <v>80</v>
      </c>
      <c r="AJ346" s="68" t="s">
        <v>2011</v>
      </c>
      <c r="AK346" s="68" t="s">
        <v>3177</v>
      </c>
      <c r="AL346" s="68">
        <v>20</v>
      </c>
      <c r="AM346" s="68"/>
      <c r="AN346" s="68"/>
      <c r="AO346" s="68"/>
      <c r="AP346" s="68"/>
      <c r="AQ346" s="68"/>
      <c r="AR346" s="68"/>
      <c r="AS346" s="68"/>
      <c r="AT346" s="68"/>
      <c r="AU346" s="68"/>
      <c r="AV346" s="68"/>
      <c r="AW346" s="68"/>
      <c r="AX346" s="68"/>
      <c r="AY346" s="68"/>
      <c r="AZ346" s="68"/>
      <c r="BA346" s="68"/>
      <c r="BB346" s="68"/>
      <c r="BC346" s="68"/>
      <c r="BD346" s="68"/>
    </row>
    <row r="347" spans="1:56" s="76" customFormat="1" ht="90">
      <c r="A347" s="68">
        <v>106</v>
      </c>
      <c r="B347" s="68" t="s">
        <v>1957</v>
      </c>
      <c r="C347" s="68"/>
      <c r="D347" s="88" t="s">
        <v>2216</v>
      </c>
      <c r="E347" s="88" t="s">
        <v>3178</v>
      </c>
      <c r="F347" s="88">
        <v>31618</v>
      </c>
      <c r="G347" s="88" t="s">
        <v>3179</v>
      </c>
      <c r="H347" s="88">
        <v>2020</v>
      </c>
      <c r="I347" s="68" t="s">
        <v>3180</v>
      </c>
      <c r="J347" s="104">
        <v>67507.320000000007</v>
      </c>
      <c r="K347" s="88" t="s">
        <v>343</v>
      </c>
      <c r="L347" s="68" t="s">
        <v>3182</v>
      </c>
      <c r="M347" s="68" t="s">
        <v>3183</v>
      </c>
      <c r="N347" s="68" t="s">
        <v>3184</v>
      </c>
      <c r="O347" s="68" t="s">
        <v>3185</v>
      </c>
      <c r="P347" s="88">
        <v>67836</v>
      </c>
      <c r="Q347" s="68">
        <v>41.42</v>
      </c>
      <c r="R347" s="88">
        <v>6.42</v>
      </c>
      <c r="S347" s="68">
        <v>7</v>
      </c>
      <c r="T347" s="68">
        <v>28</v>
      </c>
      <c r="U347" s="68">
        <v>41.42</v>
      </c>
      <c r="V347" s="68">
        <v>100</v>
      </c>
      <c r="W347" s="88">
        <v>81.599999999999994</v>
      </c>
      <c r="X347" s="75" t="s">
        <v>1966</v>
      </c>
      <c r="Y347" s="68">
        <v>1</v>
      </c>
      <c r="Z347" s="68">
        <v>3</v>
      </c>
      <c r="AA347" s="68">
        <v>2</v>
      </c>
      <c r="AB347" s="68">
        <v>60</v>
      </c>
      <c r="AC347" s="88" t="s">
        <v>3181</v>
      </c>
      <c r="AD347" s="68">
        <v>35</v>
      </c>
      <c r="AE347" s="88">
        <v>5</v>
      </c>
      <c r="AF347" s="68">
        <v>100</v>
      </c>
      <c r="AG347" s="68" t="s">
        <v>2216</v>
      </c>
      <c r="AH347" s="68" t="s">
        <v>3178</v>
      </c>
      <c r="AI347" s="68">
        <v>50</v>
      </c>
      <c r="AJ347" s="68" t="s">
        <v>3186</v>
      </c>
      <c r="AK347" s="68" t="s">
        <v>3187</v>
      </c>
      <c r="AL347" s="68">
        <v>35</v>
      </c>
      <c r="AM347" s="68" t="s">
        <v>3188</v>
      </c>
      <c r="AN347" s="68" t="s">
        <v>3189</v>
      </c>
      <c r="AO347" s="68">
        <v>15</v>
      </c>
      <c r="AP347" s="68"/>
      <c r="AQ347" s="68"/>
      <c r="AR347" s="68"/>
      <c r="AS347" s="68"/>
      <c r="AT347" s="68"/>
      <c r="AU347" s="68"/>
      <c r="AV347" s="68"/>
      <c r="AW347" s="68"/>
      <c r="AX347" s="68"/>
      <c r="AY347" s="68"/>
      <c r="AZ347" s="68"/>
      <c r="BA347" s="68"/>
      <c r="BB347" s="68"/>
      <c r="BC347" s="68"/>
      <c r="BD347" s="68"/>
    </row>
    <row r="348" spans="1:56" s="76" customFormat="1" ht="60">
      <c r="A348" s="68">
        <v>106</v>
      </c>
      <c r="B348" s="68" t="s">
        <v>1957</v>
      </c>
      <c r="C348" s="68"/>
      <c r="D348" s="88" t="s">
        <v>3190</v>
      </c>
      <c r="E348" s="88" t="s">
        <v>3191</v>
      </c>
      <c r="F348" s="88">
        <v>18291</v>
      </c>
      <c r="G348" s="88" t="s">
        <v>3192</v>
      </c>
      <c r="H348" s="88">
        <v>2020</v>
      </c>
      <c r="I348" s="68" t="s">
        <v>3193</v>
      </c>
      <c r="J348" s="104">
        <v>194017.64</v>
      </c>
      <c r="K348" s="88" t="s">
        <v>343</v>
      </c>
      <c r="L348" s="68" t="s">
        <v>3195</v>
      </c>
      <c r="M348" s="68" t="s">
        <v>3196</v>
      </c>
      <c r="N348" s="68" t="s">
        <v>3197</v>
      </c>
      <c r="O348" s="68" t="s">
        <v>3198</v>
      </c>
      <c r="P348" s="88" t="s">
        <v>3199</v>
      </c>
      <c r="Q348" s="68">
        <v>53.38</v>
      </c>
      <c r="R348" s="88">
        <v>23.12</v>
      </c>
      <c r="S348" s="68">
        <v>17.88</v>
      </c>
      <c r="T348" s="68">
        <v>12.38</v>
      </c>
      <c r="U348" s="68">
        <v>53.38</v>
      </c>
      <c r="V348" s="68">
        <v>100</v>
      </c>
      <c r="W348" s="88">
        <v>99.84</v>
      </c>
      <c r="X348" s="75" t="s">
        <v>1966</v>
      </c>
      <c r="Y348" s="68">
        <v>6</v>
      </c>
      <c r="Z348" s="68">
        <v>1</v>
      </c>
      <c r="AA348" s="68">
        <v>4</v>
      </c>
      <c r="AB348" s="68">
        <v>26</v>
      </c>
      <c r="AC348" s="88" t="s">
        <v>3194</v>
      </c>
      <c r="AD348" s="68">
        <v>25</v>
      </c>
      <c r="AE348" s="88">
        <v>4</v>
      </c>
      <c r="AF348" s="68">
        <v>100</v>
      </c>
      <c r="AG348" s="68"/>
      <c r="AH348" s="68"/>
      <c r="AI348" s="68"/>
      <c r="AJ348" s="68"/>
      <c r="AK348" s="68"/>
      <c r="AL348" s="68"/>
      <c r="AM348" s="68"/>
      <c r="AN348" s="68"/>
      <c r="AO348" s="68"/>
      <c r="AP348" s="68"/>
      <c r="AQ348" s="68"/>
      <c r="AR348" s="68"/>
      <c r="AS348" s="68"/>
      <c r="AT348" s="68"/>
      <c r="AU348" s="68"/>
      <c r="AV348" s="68"/>
      <c r="AW348" s="68"/>
      <c r="AX348" s="68"/>
      <c r="AY348" s="68"/>
      <c r="AZ348" s="68"/>
      <c r="BA348" s="68"/>
      <c r="BB348" s="68"/>
      <c r="BC348" s="68"/>
      <c r="BD348" s="68"/>
    </row>
    <row r="349" spans="1:56" s="76" customFormat="1" ht="70">
      <c r="A349" s="68">
        <v>106</v>
      </c>
      <c r="B349" s="68" t="s">
        <v>1957</v>
      </c>
      <c r="C349" s="68"/>
      <c r="D349" s="88" t="s">
        <v>2001</v>
      </c>
      <c r="E349" s="88" t="s">
        <v>3200</v>
      </c>
      <c r="F349" s="88">
        <v>20207</v>
      </c>
      <c r="G349" s="88" t="s">
        <v>3201</v>
      </c>
      <c r="H349" s="88">
        <v>2020</v>
      </c>
      <c r="I349" s="68" t="s">
        <v>3202</v>
      </c>
      <c r="J349" s="104">
        <v>119560.42</v>
      </c>
      <c r="K349" s="88" t="s">
        <v>351</v>
      </c>
      <c r="L349" s="68" t="s">
        <v>3204</v>
      </c>
      <c r="M349" s="68" t="s">
        <v>3205</v>
      </c>
      <c r="N349" s="68" t="s">
        <v>3206</v>
      </c>
      <c r="O349" s="68" t="s">
        <v>3207</v>
      </c>
      <c r="P349" s="88">
        <v>67867</v>
      </c>
      <c r="Q349" s="68">
        <v>71.34</v>
      </c>
      <c r="R349" s="88">
        <v>11.36</v>
      </c>
      <c r="S349" s="68">
        <v>38</v>
      </c>
      <c r="T349" s="68">
        <v>21.98</v>
      </c>
      <c r="U349" s="68">
        <v>71.34</v>
      </c>
      <c r="V349" s="68">
        <v>100</v>
      </c>
      <c r="W349" s="88">
        <v>81.599999999999994</v>
      </c>
      <c r="X349" s="75" t="s">
        <v>1966</v>
      </c>
      <c r="Y349" s="68">
        <v>3</v>
      </c>
      <c r="Z349" s="68">
        <v>2</v>
      </c>
      <c r="AA349" s="68">
        <v>2</v>
      </c>
      <c r="AB349" s="68">
        <v>50</v>
      </c>
      <c r="AC349" s="88" t="s">
        <v>3203</v>
      </c>
      <c r="AD349" s="68">
        <v>24.76</v>
      </c>
      <c r="AE349" s="88">
        <v>5</v>
      </c>
      <c r="AF349" s="68">
        <v>100</v>
      </c>
      <c r="AG349" s="68" t="s">
        <v>2001</v>
      </c>
      <c r="AH349" s="68" t="s">
        <v>2010</v>
      </c>
      <c r="AI349" s="68">
        <v>50</v>
      </c>
      <c r="AJ349" s="68" t="s">
        <v>2011</v>
      </c>
      <c r="AK349" s="68" t="s">
        <v>3208</v>
      </c>
      <c r="AL349" s="68">
        <v>50</v>
      </c>
      <c r="AM349" s="68"/>
      <c r="AN349" s="68"/>
      <c r="AO349" s="68"/>
      <c r="AP349" s="68"/>
      <c r="AQ349" s="68"/>
      <c r="AR349" s="68"/>
      <c r="AS349" s="68"/>
      <c r="AT349" s="68"/>
      <c r="AU349" s="68"/>
      <c r="AV349" s="68"/>
      <c r="AW349" s="68"/>
      <c r="AX349" s="68"/>
      <c r="AY349" s="68"/>
      <c r="AZ349" s="68"/>
      <c r="BA349" s="68"/>
      <c r="BB349" s="68"/>
      <c r="BC349" s="68"/>
      <c r="BD349" s="68"/>
    </row>
    <row r="350" spans="1:56" s="76" customFormat="1" ht="80">
      <c r="A350" s="68">
        <v>106</v>
      </c>
      <c r="B350" s="68" t="s">
        <v>1957</v>
      </c>
      <c r="C350" s="68"/>
      <c r="D350" s="88" t="s">
        <v>1958</v>
      </c>
      <c r="E350" s="88" t="s">
        <v>2891</v>
      </c>
      <c r="F350" s="88">
        <v>3939</v>
      </c>
      <c r="G350" s="88" t="s">
        <v>3209</v>
      </c>
      <c r="H350" s="88">
        <v>2020</v>
      </c>
      <c r="I350" s="68" t="s">
        <v>3210</v>
      </c>
      <c r="J350" s="104">
        <v>239360.4</v>
      </c>
      <c r="K350" s="88" t="s">
        <v>351</v>
      </c>
      <c r="L350" s="68" t="s">
        <v>3212</v>
      </c>
      <c r="M350" s="68" t="s">
        <v>3213</v>
      </c>
      <c r="N350" s="68" t="s">
        <v>3214</v>
      </c>
      <c r="O350" s="68" t="s">
        <v>3215</v>
      </c>
      <c r="P350" s="88">
        <v>67114</v>
      </c>
      <c r="Q350" s="68">
        <v>60</v>
      </c>
      <c r="R350" s="88">
        <v>22.73</v>
      </c>
      <c r="S350" s="68">
        <v>17.88</v>
      </c>
      <c r="T350" s="68">
        <v>12.38</v>
      </c>
      <c r="U350" s="68">
        <v>52.989999999999995</v>
      </c>
      <c r="V350" s="68">
        <v>100</v>
      </c>
      <c r="W350" s="88">
        <v>81.599999999999994</v>
      </c>
      <c r="X350" s="75" t="s">
        <v>1966</v>
      </c>
      <c r="Y350" s="68">
        <v>4</v>
      </c>
      <c r="Z350" s="68">
        <v>1</v>
      </c>
      <c r="AA350" s="68">
        <v>5</v>
      </c>
      <c r="AB350" s="68">
        <v>44</v>
      </c>
      <c r="AC350" s="88" t="s">
        <v>3211</v>
      </c>
      <c r="AD350" s="68">
        <v>47.47</v>
      </c>
      <c r="AE350" s="88">
        <v>5</v>
      </c>
      <c r="AF350" s="68">
        <v>100</v>
      </c>
      <c r="AG350" s="68" t="s">
        <v>1958</v>
      </c>
      <c r="AH350" s="68"/>
      <c r="AI350" s="68">
        <v>100</v>
      </c>
      <c r="AJ350" s="68"/>
      <c r="AK350" s="68"/>
      <c r="AL350" s="68"/>
      <c r="AM350" s="68"/>
      <c r="AN350" s="68"/>
      <c r="AO350" s="68"/>
      <c r="AP350" s="68"/>
      <c r="AQ350" s="68"/>
      <c r="AR350" s="68"/>
      <c r="AS350" s="68"/>
      <c r="AT350" s="68"/>
      <c r="AU350" s="68"/>
      <c r="AV350" s="68"/>
      <c r="AW350" s="68"/>
      <c r="AX350" s="68"/>
      <c r="AY350" s="68"/>
      <c r="AZ350" s="68"/>
      <c r="BA350" s="68"/>
      <c r="BB350" s="68"/>
      <c r="BC350" s="68"/>
      <c r="BD350" s="68"/>
    </row>
    <row r="351" spans="1:56" s="76" customFormat="1" ht="140">
      <c r="A351" s="68">
        <v>106</v>
      </c>
      <c r="B351" s="68" t="s">
        <v>1957</v>
      </c>
      <c r="C351" s="68"/>
      <c r="D351" s="88" t="s">
        <v>2807</v>
      </c>
      <c r="E351" s="88" t="s">
        <v>2808</v>
      </c>
      <c r="F351" s="88">
        <v>27819</v>
      </c>
      <c r="G351" s="88" t="s">
        <v>3216</v>
      </c>
      <c r="H351" s="88">
        <v>2020</v>
      </c>
      <c r="I351" s="68" t="s">
        <v>3217</v>
      </c>
      <c r="J351" s="104">
        <v>195737</v>
      </c>
      <c r="K351" s="88" t="s">
        <v>343</v>
      </c>
      <c r="L351" s="68" t="s">
        <v>2992</v>
      </c>
      <c r="M351" s="68" t="s">
        <v>2993</v>
      </c>
      <c r="N351" s="68" t="s">
        <v>2994</v>
      </c>
      <c r="O351" s="68" t="s">
        <v>2995</v>
      </c>
      <c r="P351" s="88" t="s">
        <v>3219</v>
      </c>
      <c r="Q351" s="68" t="s">
        <v>2835</v>
      </c>
      <c r="R351" s="88">
        <v>23.23</v>
      </c>
      <c r="S351" s="68" t="s">
        <v>2836</v>
      </c>
      <c r="T351" s="68" t="s">
        <v>2836</v>
      </c>
      <c r="U351" s="68" t="s">
        <v>2837</v>
      </c>
      <c r="V351" s="68">
        <v>100</v>
      </c>
      <c r="W351" s="88">
        <v>99.84</v>
      </c>
      <c r="X351" s="75" t="s">
        <v>1966</v>
      </c>
      <c r="Y351" s="68">
        <v>6</v>
      </c>
      <c r="Z351" s="68">
        <v>1</v>
      </c>
      <c r="AA351" s="68">
        <v>4</v>
      </c>
      <c r="AB351" s="68">
        <v>14</v>
      </c>
      <c r="AC351" s="88" t="s">
        <v>3218</v>
      </c>
      <c r="AD351" s="68"/>
      <c r="AE351" s="88">
        <v>4</v>
      </c>
      <c r="AF351" s="68">
        <v>100</v>
      </c>
      <c r="AG351" s="68" t="s">
        <v>2807</v>
      </c>
      <c r="AH351" s="68" t="s">
        <v>2819</v>
      </c>
      <c r="AI351" s="68">
        <v>28</v>
      </c>
      <c r="AJ351" s="68" t="s">
        <v>3220</v>
      </c>
      <c r="AK351" s="68" t="s">
        <v>2999</v>
      </c>
      <c r="AL351" s="68">
        <v>25</v>
      </c>
      <c r="AM351" s="68" t="s">
        <v>3221</v>
      </c>
      <c r="AN351" s="68" t="s">
        <v>3222</v>
      </c>
      <c r="AO351" s="68">
        <v>14</v>
      </c>
      <c r="AP351" s="68" t="s">
        <v>3000</v>
      </c>
      <c r="AQ351" s="68" t="s">
        <v>2819</v>
      </c>
      <c r="AR351" s="68">
        <v>15</v>
      </c>
      <c r="AS351" s="68" t="s">
        <v>3001</v>
      </c>
      <c r="AT351" s="68" t="s">
        <v>3223</v>
      </c>
      <c r="AU351" s="68">
        <v>4</v>
      </c>
      <c r="AV351" s="68" t="s">
        <v>3224</v>
      </c>
      <c r="AW351" s="68" t="s">
        <v>2999</v>
      </c>
      <c r="AX351" s="68">
        <v>14</v>
      </c>
      <c r="AY351" s="68"/>
      <c r="AZ351" s="68"/>
      <c r="BA351" s="68"/>
      <c r="BB351" s="68"/>
      <c r="BC351" s="68"/>
      <c r="BD351" s="68"/>
    </row>
    <row r="352" spans="1:56" s="76" customFormat="1" ht="70">
      <c r="A352" s="68">
        <v>106</v>
      </c>
      <c r="B352" s="68" t="s">
        <v>1957</v>
      </c>
      <c r="C352" s="68"/>
      <c r="D352" s="88" t="s">
        <v>2216</v>
      </c>
      <c r="E352" s="88" t="s">
        <v>2226</v>
      </c>
      <c r="F352" s="88">
        <v>10429</v>
      </c>
      <c r="G352" s="88" t="s">
        <v>3225</v>
      </c>
      <c r="H352" s="88">
        <v>2020</v>
      </c>
      <c r="I352" s="68" t="s">
        <v>3226</v>
      </c>
      <c r="J352" s="104">
        <v>73318.8</v>
      </c>
      <c r="K352" s="88" t="s">
        <v>343</v>
      </c>
      <c r="L352" s="68" t="s">
        <v>3228</v>
      </c>
      <c r="M352" s="68" t="s">
        <v>3229</v>
      </c>
      <c r="N352" s="68" t="s">
        <v>3230</v>
      </c>
      <c r="O352" s="68" t="s">
        <v>3231</v>
      </c>
      <c r="P352" s="88">
        <v>68079</v>
      </c>
      <c r="Q352" s="68">
        <v>49.97</v>
      </c>
      <c r="R352" s="88">
        <v>6.97</v>
      </c>
      <c r="S352" s="68">
        <v>15</v>
      </c>
      <c r="T352" s="68">
        <v>28</v>
      </c>
      <c r="U352" s="68">
        <v>49.97</v>
      </c>
      <c r="V352" s="68">
        <v>100</v>
      </c>
      <c r="W352" s="88">
        <v>81.599999999999994</v>
      </c>
      <c r="X352" s="75" t="s">
        <v>1966</v>
      </c>
      <c r="Y352" s="68">
        <v>1</v>
      </c>
      <c r="Z352" s="68">
        <v>1</v>
      </c>
      <c r="AA352" s="68">
        <v>5</v>
      </c>
      <c r="AB352" s="68">
        <v>60</v>
      </c>
      <c r="AC352" s="88" t="s">
        <v>3227</v>
      </c>
      <c r="AD352" s="68">
        <v>35</v>
      </c>
      <c r="AE352" s="88">
        <v>5</v>
      </c>
      <c r="AF352" s="68">
        <v>100</v>
      </c>
      <c r="AG352" s="68" t="s">
        <v>2216</v>
      </c>
      <c r="AH352" s="68" t="s">
        <v>3178</v>
      </c>
      <c r="AI352" s="68">
        <v>30</v>
      </c>
      <c r="AJ352" s="68" t="s">
        <v>359</v>
      </c>
      <c r="AK352" s="68" t="s">
        <v>3189</v>
      </c>
      <c r="AL352" s="68">
        <v>35</v>
      </c>
      <c r="AM352" s="68" t="s">
        <v>3232</v>
      </c>
      <c r="AN352" s="68" t="s">
        <v>3187</v>
      </c>
      <c r="AO352" s="68">
        <v>35</v>
      </c>
      <c r="AP352" s="68"/>
      <c r="AQ352" s="68"/>
      <c r="AR352" s="68"/>
      <c r="AS352" s="68"/>
      <c r="AT352" s="68"/>
      <c r="AU352" s="68"/>
      <c r="AV352" s="68"/>
      <c r="AW352" s="68"/>
      <c r="AX352" s="68"/>
      <c r="AY352" s="68"/>
      <c r="AZ352" s="68"/>
      <c r="BA352" s="68"/>
      <c r="BB352" s="68"/>
      <c r="BC352" s="68"/>
      <c r="BD352" s="68"/>
    </row>
    <row r="353" spans="1:56" s="76" customFormat="1" ht="50">
      <c r="A353" s="68">
        <v>106</v>
      </c>
      <c r="B353" s="68" t="s">
        <v>1957</v>
      </c>
      <c r="C353" s="68"/>
      <c r="D353" s="88" t="s">
        <v>312</v>
      </c>
      <c r="E353" s="88" t="s">
        <v>3233</v>
      </c>
      <c r="F353" s="88">
        <v>24273</v>
      </c>
      <c r="G353" s="88" t="s">
        <v>3234</v>
      </c>
      <c r="H353" s="88">
        <v>2020</v>
      </c>
      <c r="I353" s="68" t="s">
        <v>3235</v>
      </c>
      <c r="J353" s="104">
        <v>102014.5</v>
      </c>
      <c r="K353" s="88" t="s">
        <v>343</v>
      </c>
      <c r="L353" s="68" t="s">
        <v>3237</v>
      </c>
      <c r="M353" s="68" t="s">
        <v>3238</v>
      </c>
      <c r="N353" s="68" t="s">
        <v>3239</v>
      </c>
      <c r="O353" s="68" t="s">
        <v>3240</v>
      </c>
      <c r="P353" s="88">
        <v>68368</v>
      </c>
      <c r="Q353" s="68">
        <v>29.7</v>
      </c>
      <c r="R353" s="88">
        <v>9.6999999999999993</v>
      </c>
      <c r="S353" s="68">
        <v>20</v>
      </c>
      <c r="T353" s="68">
        <v>39</v>
      </c>
      <c r="U353" s="68">
        <v>68.7</v>
      </c>
      <c r="V353" s="68">
        <v>100</v>
      </c>
      <c r="W353" s="88">
        <v>81.599999999999994</v>
      </c>
      <c r="X353" s="75" t="s">
        <v>1966</v>
      </c>
      <c r="Y353" s="68">
        <v>1</v>
      </c>
      <c r="Z353" s="68">
        <v>1</v>
      </c>
      <c r="AA353" s="68">
        <v>4</v>
      </c>
      <c r="AB353" s="68">
        <v>47</v>
      </c>
      <c r="AC353" s="88" t="s">
        <v>3236</v>
      </c>
      <c r="AD353" s="68">
        <v>39</v>
      </c>
      <c r="AE353" s="88">
        <v>5</v>
      </c>
      <c r="AF353" s="68">
        <v>100</v>
      </c>
      <c r="AG353" s="68" t="s">
        <v>312</v>
      </c>
      <c r="AH353" s="68" t="s">
        <v>3233</v>
      </c>
      <c r="AI353" s="68">
        <v>50</v>
      </c>
      <c r="AJ353" s="68" t="s">
        <v>3241</v>
      </c>
      <c r="AK353" s="68" t="s">
        <v>3233</v>
      </c>
      <c r="AL353" s="68">
        <v>25</v>
      </c>
      <c r="AM353" s="68" t="s">
        <v>3242</v>
      </c>
      <c r="AN353" s="68" t="s">
        <v>3233</v>
      </c>
      <c r="AO353" s="68">
        <v>25</v>
      </c>
      <c r="AP353" s="68"/>
      <c r="AQ353" s="68"/>
      <c r="AR353" s="68"/>
      <c r="AS353" s="68"/>
      <c r="AT353" s="68"/>
      <c r="AU353" s="68"/>
      <c r="AV353" s="68"/>
      <c r="AW353" s="68"/>
      <c r="AX353" s="68"/>
      <c r="AY353" s="68"/>
      <c r="AZ353" s="68"/>
      <c r="BA353" s="68"/>
      <c r="BB353" s="68"/>
      <c r="BC353" s="68"/>
      <c r="BD353" s="68"/>
    </row>
    <row r="354" spans="1:56" s="76" customFormat="1" ht="50">
      <c r="A354" s="68">
        <v>106</v>
      </c>
      <c r="B354" s="68" t="s">
        <v>1957</v>
      </c>
      <c r="C354" s="68"/>
      <c r="D354" s="88" t="s">
        <v>312</v>
      </c>
      <c r="E354" s="88" t="s">
        <v>3233</v>
      </c>
      <c r="F354" s="88">
        <v>24273</v>
      </c>
      <c r="G354" s="88" t="s">
        <v>3243</v>
      </c>
      <c r="H354" s="88">
        <v>2020</v>
      </c>
      <c r="I354" s="68" t="s">
        <v>3244</v>
      </c>
      <c r="J354" s="104">
        <v>157515.66</v>
      </c>
      <c r="K354" s="88" t="s">
        <v>351</v>
      </c>
      <c r="L354" s="68" t="s">
        <v>3237</v>
      </c>
      <c r="M354" s="68" t="s">
        <v>3238</v>
      </c>
      <c r="N354" s="68" t="s">
        <v>3246</v>
      </c>
      <c r="O354" s="68" t="s">
        <v>3247</v>
      </c>
      <c r="P354" s="88">
        <v>68369</v>
      </c>
      <c r="Q354" s="68">
        <v>46.97</v>
      </c>
      <c r="R354" s="88">
        <v>14.97</v>
      </c>
      <c r="S354" s="68">
        <v>32</v>
      </c>
      <c r="T354" s="68">
        <v>39</v>
      </c>
      <c r="U354" s="68">
        <v>85.97</v>
      </c>
      <c r="V354" s="68">
        <v>100</v>
      </c>
      <c r="W354" s="88">
        <v>81.599999999999994</v>
      </c>
      <c r="X354" s="75" t="s">
        <v>1966</v>
      </c>
      <c r="Y354" s="68">
        <v>1</v>
      </c>
      <c r="Z354" s="68">
        <v>1</v>
      </c>
      <c r="AA354" s="68">
        <v>4</v>
      </c>
      <c r="AB354" s="68">
        <v>47</v>
      </c>
      <c r="AC354" s="88" t="s">
        <v>3245</v>
      </c>
      <c r="AD354" s="68">
        <v>39</v>
      </c>
      <c r="AE354" s="88">
        <v>5</v>
      </c>
      <c r="AF354" s="68">
        <v>100</v>
      </c>
      <c r="AG354" s="68" t="s">
        <v>312</v>
      </c>
      <c r="AH354" s="68" t="s">
        <v>3233</v>
      </c>
      <c r="AI354" s="68">
        <v>50</v>
      </c>
      <c r="AJ354" s="68" t="s">
        <v>3241</v>
      </c>
      <c r="AK354" s="68" t="s">
        <v>3233</v>
      </c>
      <c r="AL354" s="68">
        <v>25</v>
      </c>
      <c r="AM354" s="68" t="s">
        <v>3242</v>
      </c>
      <c r="AN354" s="68" t="s">
        <v>3233</v>
      </c>
      <c r="AO354" s="68">
        <v>25</v>
      </c>
      <c r="AP354" s="68"/>
      <c r="AQ354" s="68"/>
      <c r="AR354" s="68"/>
      <c r="AS354" s="68"/>
      <c r="AT354" s="68"/>
      <c r="AU354" s="68"/>
      <c r="AV354" s="68"/>
      <c r="AW354" s="68"/>
      <c r="AX354" s="68"/>
      <c r="AY354" s="68"/>
      <c r="AZ354" s="68"/>
      <c r="BA354" s="68"/>
      <c r="BB354" s="68"/>
      <c r="BC354" s="68"/>
      <c r="BD354" s="68"/>
    </row>
    <row r="355" spans="1:56" s="76" customFormat="1" ht="80">
      <c r="A355" s="68">
        <v>106</v>
      </c>
      <c r="B355" s="68" t="s">
        <v>1957</v>
      </c>
      <c r="C355" s="68"/>
      <c r="D355" s="88" t="s">
        <v>314</v>
      </c>
      <c r="E355" s="88" t="s">
        <v>3248</v>
      </c>
      <c r="F355" s="88">
        <v>26468</v>
      </c>
      <c r="G355" s="88" t="s">
        <v>3249</v>
      </c>
      <c r="H355" s="88">
        <v>2020</v>
      </c>
      <c r="I355" s="68" t="s">
        <v>3250</v>
      </c>
      <c r="J355" s="104">
        <v>423533.1</v>
      </c>
      <c r="K355" s="88" t="s">
        <v>343</v>
      </c>
      <c r="L355" s="68" t="s">
        <v>3252</v>
      </c>
      <c r="M355" s="68" t="s">
        <v>3253</v>
      </c>
      <c r="N355" s="68" t="s">
        <v>3254</v>
      </c>
      <c r="O355" s="68" t="s">
        <v>3255</v>
      </c>
      <c r="P355" s="88">
        <v>68381</v>
      </c>
      <c r="Q355" s="68">
        <v>98.38</v>
      </c>
      <c r="R355" s="88">
        <v>40.299999999999997</v>
      </c>
      <c r="S355" s="68">
        <v>14.62</v>
      </c>
      <c r="T355" s="68">
        <v>43.46</v>
      </c>
      <c r="U355" s="68">
        <v>98.38</v>
      </c>
      <c r="V355" s="68">
        <v>100</v>
      </c>
      <c r="W355" s="88">
        <v>81.599999999999994</v>
      </c>
      <c r="X355" s="75" t="s">
        <v>1966</v>
      </c>
      <c r="Y355" s="68">
        <v>3</v>
      </c>
      <c r="Z355" s="68" t="s">
        <v>3256</v>
      </c>
      <c r="AA355" s="68" t="s">
        <v>3257</v>
      </c>
      <c r="AB355" s="68">
        <v>44</v>
      </c>
      <c r="AC355" s="88" t="s">
        <v>3251</v>
      </c>
      <c r="AD355" s="68">
        <v>43.46</v>
      </c>
      <c r="AE355" s="88">
        <v>5</v>
      </c>
      <c r="AF355" s="68">
        <v>100</v>
      </c>
      <c r="AG355" s="68" t="s">
        <v>314</v>
      </c>
      <c r="AH355" s="68" t="s">
        <v>3258</v>
      </c>
      <c r="AI355" s="68"/>
      <c r="AJ355" s="68"/>
      <c r="AK355" s="68"/>
      <c r="AL355" s="68"/>
      <c r="AM355" s="68"/>
      <c r="AN355" s="68"/>
      <c r="AO355" s="68"/>
      <c r="AP355" s="68"/>
      <c r="AQ355" s="68"/>
      <c r="AR355" s="68"/>
      <c r="AS355" s="68"/>
      <c r="AT355" s="68"/>
      <c r="AU355" s="68"/>
      <c r="AV355" s="68"/>
      <c r="AW355" s="68"/>
      <c r="AX355" s="68"/>
      <c r="AY355" s="68"/>
      <c r="AZ355" s="68"/>
      <c r="BA355" s="68"/>
      <c r="BB355" s="68"/>
      <c r="BC355" s="68"/>
      <c r="BD355" s="68"/>
    </row>
    <row r="356" spans="1:56" s="76" customFormat="1" ht="50">
      <c r="A356" s="68">
        <v>106</v>
      </c>
      <c r="B356" s="68" t="s">
        <v>1957</v>
      </c>
      <c r="C356" s="68"/>
      <c r="D356" s="88" t="s">
        <v>1991</v>
      </c>
      <c r="E356" s="88" t="s">
        <v>3259</v>
      </c>
      <c r="F356" s="88">
        <v>12313</v>
      </c>
      <c r="G356" s="88" t="s">
        <v>3260</v>
      </c>
      <c r="H356" s="88">
        <v>2020</v>
      </c>
      <c r="I356" s="68" t="s">
        <v>3261</v>
      </c>
      <c r="J356" s="104">
        <v>136492.17000000001</v>
      </c>
      <c r="K356" s="88" t="s">
        <v>343</v>
      </c>
      <c r="L356" s="68" t="s">
        <v>3263</v>
      </c>
      <c r="M356" s="68" t="s">
        <v>3264</v>
      </c>
      <c r="N356" s="68" t="s">
        <v>3265</v>
      </c>
      <c r="O356" s="68" t="s">
        <v>3266</v>
      </c>
      <c r="P356" s="88">
        <v>69009</v>
      </c>
      <c r="Q356" s="68">
        <v>83.65</v>
      </c>
      <c r="R356" s="88">
        <v>13.03</v>
      </c>
      <c r="S356" s="68">
        <v>17.88</v>
      </c>
      <c r="T356" s="68">
        <v>52.74</v>
      </c>
      <c r="U356" s="68">
        <v>83.65</v>
      </c>
      <c r="V356" s="68">
        <v>100</v>
      </c>
      <c r="W356" s="88">
        <v>81.599999999999994</v>
      </c>
      <c r="X356" s="75" t="s">
        <v>1966</v>
      </c>
      <c r="Y356" s="68">
        <v>4</v>
      </c>
      <c r="Z356" s="68">
        <v>4</v>
      </c>
      <c r="AA356" s="68">
        <v>7</v>
      </c>
      <c r="AB356" s="68">
        <v>41</v>
      </c>
      <c r="AC356" s="88" t="s">
        <v>3262</v>
      </c>
      <c r="AD356" s="68"/>
      <c r="AE356" s="88">
        <v>5</v>
      </c>
      <c r="AF356" s="68">
        <v>100</v>
      </c>
      <c r="AG356" s="68" t="s">
        <v>1991</v>
      </c>
      <c r="AH356" s="68" t="s">
        <v>932</v>
      </c>
      <c r="AI356" s="68">
        <v>100</v>
      </c>
      <c r="AJ356" s="68"/>
      <c r="AK356" s="68"/>
      <c r="AL356" s="68"/>
      <c r="AM356" s="68"/>
      <c r="AN356" s="68"/>
      <c r="AO356" s="68"/>
      <c r="AP356" s="68"/>
      <c r="AQ356" s="68"/>
      <c r="AR356" s="68"/>
      <c r="AS356" s="68"/>
      <c r="AT356" s="68"/>
      <c r="AU356" s="68"/>
      <c r="AV356" s="68"/>
      <c r="AW356" s="68"/>
      <c r="AX356" s="68"/>
      <c r="AY356" s="68"/>
      <c r="AZ356" s="68"/>
      <c r="BA356" s="68"/>
      <c r="BB356" s="68"/>
      <c r="BC356" s="68"/>
      <c r="BD356" s="68"/>
    </row>
    <row r="357" spans="1:56" s="76" customFormat="1" ht="190">
      <c r="A357" s="68">
        <v>106</v>
      </c>
      <c r="B357" s="68" t="s">
        <v>1957</v>
      </c>
      <c r="C357" s="68"/>
      <c r="D357" s="73" t="s">
        <v>3123</v>
      </c>
      <c r="E357" s="68" t="s">
        <v>3267</v>
      </c>
      <c r="F357" s="68">
        <v>30880</v>
      </c>
      <c r="G357" s="68" t="s">
        <v>3268</v>
      </c>
      <c r="H357" s="68">
        <v>2021</v>
      </c>
      <c r="I357" s="181" t="s">
        <v>3269</v>
      </c>
      <c r="J357" s="70">
        <v>165083.95000000001</v>
      </c>
      <c r="K357" s="68" t="s">
        <v>1813</v>
      </c>
      <c r="L357" s="181" t="s">
        <v>3271</v>
      </c>
      <c r="M357" s="181" t="s">
        <v>3272</v>
      </c>
      <c r="N357" s="181" t="s">
        <v>3273</v>
      </c>
      <c r="O357" s="181" t="s">
        <v>3274</v>
      </c>
      <c r="P357" s="68" t="s">
        <v>3275</v>
      </c>
      <c r="Q357" s="181">
        <v>18.07</v>
      </c>
      <c r="R357" s="74">
        <v>15.873456730769231</v>
      </c>
      <c r="S357" s="181">
        <v>1.2</v>
      </c>
      <c r="T357" s="181">
        <v>1</v>
      </c>
      <c r="U357" s="180">
        <v>18.07345673076923</v>
      </c>
      <c r="V357" s="68">
        <v>100</v>
      </c>
      <c r="W357" s="68">
        <v>61.2</v>
      </c>
      <c r="X357" s="75" t="s">
        <v>1966</v>
      </c>
      <c r="Y357" s="68">
        <v>6</v>
      </c>
      <c r="Z357" s="68">
        <v>4</v>
      </c>
      <c r="AA357" s="68">
        <v>3</v>
      </c>
      <c r="AB357" s="68">
        <v>60</v>
      </c>
      <c r="AC357" s="68" t="s">
        <v>3270</v>
      </c>
      <c r="AD357" s="181"/>
      <c r="AE357" s="68">
        <v>5</v>
      </c>
      <c r="AF357" s="68">
        <v>100</v>
      </c>
      <c r="AG357" s="181" t="s">
        <v>3276</v>
      </c>
      <c r="AH357" s="181" t="s">
        <v>3267</v>
      </c>
      <c r="AI357" s="181">
        <v>35</v>
      </c>
      <c r="AJ357" s="181" t="s">
        <v>3277</v>
      </c>
      <c r="AK357" s="181" t="s">
        <v>3267</v>
      </c>
      <c r="AL357" s="181">
        <v>35</v>
      </c>
      <c r="AM357" s="181" t="s">
        <v>3278</v>
      </c>
      <c r="AN357" s="181" t="s">
        <v>3267</v>
      </c>
      <c r="AO357" s="181">
        <v>30</v>
      </c>
      <c r="AP357" s="181"/>
      <c r="AQ357" s="181"/>
      <c r="AR357" s="181"/>
      <c r="AS357" s="181"/>
      <c r="AT357" s="181"/>
      <c r="AU357" s="181"/>
      <c r="AV357" s="181"/>
      <c r="AW357" s="181"/>
      <c r="AX357" s="181"/>
      <c r="AY357" s="68"/>
      <c r="AZ357" s="68"/>
      <c r="BA357" s="68"/>
      <c r="BB357" s="68"/>
      <c r="BC357" s="68"/>
      <c r="BD357" s="68"/>
    </row>
    <row r="358" spans="1:56" s="76" customFormat="1" ht="70">
      <c r="A358" s="68">
        <v>106</v>
      </c>
      <c r="B358" s="68" t="s">
        <v>1957</v>
      </c>
      <c r="C358" s="68"/>
      <c r="D358" s="73" t="s">
        <v>2572</v>
      </c>
      <c r="E358" s="68" t="s">
        <v>3279</v>
      </c>
      <c r="F358" s="68">
        <v>7025</v>
      </c>
      <c r="G358" s="68" t="s">
        <v>3280</v>
      </c>
      <c r="H358" s="68">
        <v>2021</v>
      </c>
      <c r="I358" s="181" t="s">
        <v>2828</v>
      </c>
      <c r="J358" s="155">
        <v>358879.83</v>
      </c>
      <c r="K358" s="68" t="s">
        <v>1813</v>
      </c>
      <c r="L358" s="68" t="s">
        <v>2992</v>
      </c>
      <c r="M358" s="68" t="s">
        <v>2993</v>
      </c>
      <c r="N358" s="181" t="s">
        <v>3282</v>
      </c>
      <c r="O358" s="181" t="s">
        <v>3283</v>
      </c>
      <c r="P358" s="83">
        <v>65270</v>
      </c>
      <c r="Q358" s="181" t="s">
        <v>2835</v>
      </c>
      <c r="R358" s="74">
        <v>43.134594951923077</v>
      </c>
      <c r="S358" s="181" t="s">
        <v>2836</v>
      </c>
      <c r="T358" s="181" t="s">
        <v>2836</v>
      </c>
      <c r="U358" s="180">
        <v>43.134594951923077</v>
      </c>
      <c r="V358" s="68">
        <v>100</v>
      </c>
      <c r="W358" s="88">
        <v>74.88</v>
      </c>
      <c r="X358" s="75" t="s">
        <v>1966</v>
      </c>
      <c r="Y358" s="68">
        <v>6</v>
      </c>
      <c r="Z358" s="68">
        <v>1</v>
      </c>
      <c r="AA358" s="68">
        <v>4</v>
      </c>
      <c r="AB358" s="68">
        <v>26</v>
      </c>
      <c r="AC358" s="68" t="s">
        <v>3281</v>
      </c>
      <c r="AD358" s="181"/>
      <c r="AE358" s="68">
        <v>4</v>
      </c>
      <c r="AF358" s="68">
        <v>100</v>
      </c>
      <c r="AG358" s="181" t="s">
        <v>2572</v>
      </c>
      <c r="AH358" s="181" t="s">
        <v>2838</v>
      </c>
      <c r="AI358" s="181">
        <v>50</v>
      </c>
      <c r="AJ358" s="181" t="s">
        <v>3284</v>
      </c>
      <c r="AK358" s="181" t="s">
        <v>3285</v>
      </c>
      <c r="AL358" s="181">
        <v>10</v>
      </c>
      <c r="AM358" s="181" t="s">
        <v>3286</v>
      </c>
      <c r="AN358" s="181" t="s">
        <v>3285</v>
      </c>
      <c r="AO358" s="181">
        <v>10</v>
      </c>
      <c r="AP358" s="181" t="s">
        <v>3287</v>
      </c>
      <c r="AQ358" s="181" t="s">
        <v>2840</v>
      </c>
      <c r="AR358" s="181">
        <v>10</v>
      </c>
      <c r="AS358" s="181" t="s">
        <v>3288</v>
      </c>
      <c r="AT358" s="181" t="s">
        <v>2586</v>
      </c>
      <c r="AU358" s="181">
        <v>10</v>
      </c>
      <c r="AV358" s="181" t="s">
        <v>3289</v>
      </c>
      <c r="AW358" s="181" t="s">
        <v>3285</v>
      </c>
      <c r="AX358" s="181">
        <v>10</v>
      </c>
      <c r="AY358" s="68"/>
      <c r="AZ358" s="68"/>
      <c r="BA358" s="68"/>
      <c r="BB358" s="68"/>
      <c r="BC358" s="68"/>
      <c r="BD358" s="68"/>
    </row>
    <row r="359" spans="1:56" s="76" customFormat="1" ht="70">
      <c r="A359" s="68">
        <v>106</v>
      </c>
      <c r="B359" s="68" t="s">
        <v>1957</v>
      </c>
      <c r="C359" s="68"/>
      <c r="D359" s="73" t="s">
        <v>2807</v>
      </c>
      <c r="E359" s="68" t="s">
        <v>2808</v>
      </c>
      <c r="F359" s="68">
        <v>27819</v>
      </c>
      <c r="G359" s="68" t="s">
        <v>3290</v>
      </c>
      <c r="H359" s="68">
        <v>2021</v>
      </c>
      <c r="I359" s="181" t="s">
        <v>2810</v>
      </c>
      <c r="J359" s="155">
        <v>300536.27</v>
      </c>
      <c r="K359" s="68" t="s">
        <v>1813</v>
      </c>
      <c r="L359" s="181" t="s">
        <v>3292</v>
      </c>
      <c r="M359" s="181" t="s">
        <v>3293</v>
      </c>
      <c r="N359" s="181" t="s">
        <v>3294</v>
      </c>
      <c r="O359" s="181" t="s">
        <v>3295</v>
      </c>
      <c r="P359" s="83">
        <v>65270</v>
      </c>
      <c r="Q359" s="181" t="s">
        <v>2835</v>
      </c>
      <c r="R359" s="74">
        <v>28.897718269230772</v>
      </c>
      <c r="S359" s="181" t="s">
        <v>2836</v>
      </c>
      <c r="T359" s="181" t="s">
        <v>2836</v>
      </c>
      <c r="U359" s="180">
        <v>28.897718269230772</v>
      </c>
      <c r="V359" s="68">
        <v>100</v>
      </c>
      <c r="W359" s="68">
        <v>61.2</v>
      </c>
      <c r="X359" s="75" t="s">
        <v>1966</v>
      </c>
      <c r="Y359" s="68">
        <v>6</v>
      </c>
      <c r="Z359" s="68">
        <v>1</v>
      </c>
      <c r="AA359" s="68">
        <v>4</v>
      </c>
      <c r="AB359" s="68">
        <v>26</v>
      </c>
      <c r="AC359" s="68" t="s">
        <v>3291</v>
      </c>
      <c r="AD359" s="181"/>
      <c r="AE359" s="68">
        <v>5</v>
      </c>
      <c r="AF359" s="68">
        <v>100</v>
      </c>
      <c r="AG359" s="181" t="s">
        <v>2807</v>
      </c>
      <c r="AH359" s="181" t="s">
        <v>2819</v>
      </c>
      <c r="AI359" s="181">
        <v>35</v>
      </c>
      <c r="AJ359" s="181" t="s">
        <v>3296</v>
      </c>
      <c r="AK359" s="181" t="s">
        <v>2999</v>
      </c>
      <c r="AL359" s="181">
        <v>30</v>
      </c>
      <c r="AM359" s="181" t="s">
        <v>3297</v>
      </c>
      <c r="AN359" s="181" t="s">
        <v>3298</v>
      </c>
      <c r="AO359" s="181">
        <v>35</v>
      </c>
      <c r="AP359" s="181"/>
      <c r="AQ359" s="181"/>
      <c r="AR359" s="181"/>
      <c r="AS359" s="181"/>
      <c r="AT359" s="181"/>
      <c r="AU359" s="181"/>
      <c r="AV359" s="181"/>
      <c r="AW359" s="181"/>
      <c r="AX359" s="181"/>
      <c r="AY359" s="68"/>
      <c r="AZ359" s="68"/>
      <c r="BA359" s="68"/>
      <c r="BB359" s="68"/>
      <c r="BC359" s="68"/>
      <c r="BD359" s="68"/>
    </row>
    <row r="360" spans="1:56" s="76" customFormat="1" ht="50">
      <c r="A360" s="68">
        <v>106</v>
      </c>
      <c r="B360" s="68" t="s">
        <v>1957</v>
      </c>
      <c r="C360" s="68"/>
      <c r="D360" s="73" t="s">
        <v>2113</v>
      </c>
      <c r="E360" s="68" t="s">
        <v>3066</v>
      </c>
      <c r="F360" s="68">
        <v>23567</v>
      </c>
      <c r="G360" s="68" t="s">
        <v>3299</v>
      </c>
      <c r="H360" s="68">
        <v>2021</v>
      </c>
      <c r="I360" s="68" t="s">
        <v>3300</v>
      </c>
      <c r="J360" s="70">
        <v>169404.39</v>
      </c>
      <c r="K360" s="68" t="s">
        <v>1813</v>
      </c>
      <c r="L360" s="68" t="s">
        <v>3070</v>
      </c>
      <c r="M360" s="68" t="s">
        <v>3070</v>
      </c>
      <c r="N360" s="68" t="s">
        <v>3072</v>
      </c>
      <c r="O360" s="68" t="s">
        <v>3302</v>
      </c>
      <c r="P360" s="68" t="s">
        <v>3303</v>
      </c>
      <c r="Q360" s="180">
        <v>27.361104567307695</v>
      </c>
      <c r="R360" s="74">
        <v>20.361104567307695</v>
      </c>
      <c r="S360" s="180">
        <v>4</v>
      </c>
      <c r="T360" s="180">
        <v>3</v>
      </c>
      <c r="U360" s="180">
        <v>27.361104567307695</v>
      </c>
      <c r="V360" s="68">
        <v>100</v>
      </c>
      <c r="W360" s="88">
        <v>74.88</v>
      </c>
      <c r="X360" s="75" t="s">
        <v>1966</v>
      </c>
      <c r="Y360" s="68">
        <v>6</v>
      </c>
      <c r="Z360" s="68">
        <v>1</v>
      </c>
      <c r="AA360" s="68">
        <v>4</v>
      </c>
      <c r="AB360" s="68">
        <v>26</v>
      </c>
      <c r="AC360" s="68" t="s">
        <v>3301</v>
      </c>
      <c r="AD360" s="181"/>
      <c r="AE360" s="68">
        <v>4</v>
      </c>
      <c r="AF360" s="68">
        <v>100</v>
      </c>
      <c r="AG360" s="181" t="s">
        <v>2113</v>
      </c>
      <c r="AH360" s="181" t="s">
        <v>2114</v>
      </c>
      <c r="AI360" s="181">
        <v>30</v>
      </c>
      <c r="AJ360" s="181" t="s">
        <v>2104</v>
      </c>
      <c r="AK360" s="181" t="s">
        <v>3075</v>
      </c>
      <c r="AL360" s="181">
        <v>30</v>
      </c>
      <c r="AM360" s="181" t="s">
        <v>2115</v>
      </c>
      <c r="AN360" s="181" t="s">
        <v>3076</v>
      </c>
      <c r="AO360" s="181">
        <v>30</v>
      </c>
      <c r="AP360" s="181" t="s">
        <v>3304</v>
      </c>
      <c r="AQ360" s="181" t="s">
        <v>3066</v>
      </c>
      <c r="AR360" s="181">
        <v>10</v>
      </c>
      <c r="AS360" s="181"/>
      <c r="AT360" s="181"/>
      <c r="AU360" s="181"/>
      <c r="AV360" s="181"/>
      <c r="AW360" s="181"/>
      <c r="AX360" s="181"/>
      <c r="AY360" s="68"/>
      <c r="AZ360" s="68"/>
      <c r="BA360" s="68"/>
      <c r="BB360" s="68"/>
      <c r="BC360" s="68"/>
      <c r="BD360" s="68"/>
    </row>
    <row r="361" spans="1:56" s="76" customFormat="1" ht="70">
      <c r="A361" s="68">
        <v>106</v>
      </c>
      <c r="B361" s="68" t="s">
        <v>1957</v>
      </c>
      <c r="C361" s="68"/>
      <c r="D361" s="73" t="s">
        <v>1958</v>
      </c>
      <c r="E361" s="68" t="s">
        <v>3305</v>
      </c>
      <c r="F361" s="68">
        <v>3939</v>
      </c>
      <c r="G361" s="68" t="s">
        <v>3306</v>
      </c>
      <c r="H361" s="68">
        <v>2021</v>
      </c>
      <c r="I361" s="68" t="s">
        <v>3307</v>
      </c>
      <c r="J361" s="70">
        <v>241996</v>
      </c>
      <c r="K361" s="68" t="s">
        <v>1813</v>
      </c>
      <c r="L361" s="68" t="s">
        <v>3212</v>
      </c>
      <c r="M361" s="68" t="s">
        <v>3213</v>
      </c>
      <c r="N361" s="68" t="s">
        <v>3309</v>
      </c>
      <c r="O361" s="68" t="s">
        <v>3310</v>
      </c>
      <c r="P361" s="68">
        <v>60901</v>
      </c>
      <c r="Q361" s="74">
        <v>60</v>
      </c>
      <c r="R361" s="74">
        <v>23.268846153846155</v>
      </c>
      <c r="S361" s="74">
        <v>24.35</v>
      </c>
      <c r="T361" s="74">
        <v>12.38</v>
      </c>
      <c r="U361" s="180">
        <v>59.998846153846159</v>
      </c>
      <c r="V361" s="68">
        <v>100</v>
      </c>
      <c r="W361" s="68">
        <v>61.2</v>
      </c>
      <c r="X361" s="75" t="s">
        <v>1966</v>
      </c>
      <c r="Y361" s="68">
        <v>4</v>
      </c>
      <c r="Z361" s="68">
        <v>1</v>
      </c>
      <c r="AA361" s="68">
        <v>4</v>
      </c>
      <c r="AB361" s="68">
        <v>44</v>
      </c>
      <c r="AC361" s="68" t="s">
        <v>3308</v>
      </c>
      <c r="AD361" s="181"/>
      <c r="AE361" s="68">
        <v>5</v>
      </c>
      <c r="AF361" s="68">
        <v>100</v>
      </c>
      <c r="AG361" s="73" t="s">
        <v>1958</v>
      </c>
      <c r="AH361" s="68" t="s">
        <v>3305</v>
      </c>
      <c r="AI361" s="181">
        <v>100</v>
      </c>
      <c r="AJ361" s="181"/>
      <c r="AK361" s="181"/>
      <c r="AL361" s="181"/>
      <c r="AM361" s="181"/>
      <c r="AN361" s="181"/>
      <c r="AO361" s="181"/>
      <c r="AP361" s="181"/>
      <c r="AQ361" s="181"/>
      <c r="AR361" s="181"/>
      <c r="AS361" s="181"/>
      <c r="AT361" s="181"/>
      <c r="AU361" s="181"/>
      <c r="AV361" s="181"/>
      <c r="AW361" s="181"/>
      <c r="AX361" s="181"/>
      <c r="AY361" s="68"/>
      <c r="AZ361" s="68"/>
      <c r="BA361" s="68"/>
      <c r="BB361" s="68"/>
      <c r="BC361" s="68"/>
      <c r="BD361" s="68"/>
    </row>
    <row r="362" spans="1:56" s="76" customFormat="1" ht="50">
      <c r="A362" s="68">
        <v>106</v>
      </c>
      <c r="B362" s="68" t="s">
        <v>1957</v>
      </c>
      <c r="C362" s="68"/>
      <c r="D362" s="73" t="s">
        <v>3311</v>
      </c>
      <c r="E362" s="68" t="s">
        <v>3312</v>
      </c>
      <c r="F362" s="68">
        <v>10677</v>
      </c>
      <c r="G362" s="68" t="s">
        <v>3313</v>
      </c>
      <c r="H362" s="68">
        <v>2021</v>
      </c>
      <c r="I362" s="68" t="s">
        <v>3314</v>
      </c>
      <c r="J362" s="70">
        <v>207498.39</v>
      </c>
      <c r="K362" s="68" t="s">
        <v>1813</v>
      </c>
      <c r="L362" s="68" t="s">
        <v>3316</v>
      </c>
      <c r="M362" s="68" t="s">
        <v>3317</v>
      </c>
      <c r="N362" s="68" t="s">
        <v>3318</v>
      </c>
      <c r="O362" s="68" t="s">
        <v>3319</v>
      </c>
      <c r="P362" s="68">
        <v>71646</v>
      </c>
      <c r="Q362" s="180">
        <v>78.031768269230781</v>
      </c>
      <c r="R362" s="74">
        <v>19.951768269230772</v>
      </c>
      <c r="S362" s="68">
        <v>14.62</v>
      </c>
      <c r="T362" s="68">
        <v>43.46</v>
      </c>
      <c r="U362" s="180">
        <v>78.031768269230781</v>
      </c>
      <c r="V362" s="68">
        <v>100</v>
      </c>
      <c r="W362" s="68">
        <v>61.2</v>
      </c>
      <c r="X362" s="75" t="s">
        <v>1966</v>
      </c>
      <c r="Y362" s="68">
        <v>3</v>
      </c>
      <c r="Z362" s="68">
        <v>1</v>
      </c>
      <c r="AA362" s="68">
        <v>6</v>
      </c>
      <c r="AB362" s="68">
        <v>4</v>
      </c>
      <c r="AC362" s="68" t="s">
        <v>3315</v>
      </c>
      <c r="AD362" s="181"/>
      <c r="AE362" s="68">
        <v>5</v>
      </c>
      <c r="AF362" s="68">
        <v>100</v>
      </c>
      <c r="AG362" s="68" t="s">
        <v>3311</v>
      </c>
      <c r="AH362" s="68" t="s">
        <v>3320</v>
      </c>
      <c r="AI362" s="68">
        <v>100</v>
      </c>
      <c r="AJ362" s="181"/>
      <c r="AK362" s="181"/>
      <c r="AL362" s="181"/>
      <c r="AM362" s="181"/>
      <c r="AN362" s="181"/>
      <c r="AO362" s="181"/>
      <c r="AP362" s="181"/>
      <c r="AQ362" s="181"/>
      <c r="AR362" s="181"/>
      <c r="AS362" s="181"/>
      <c r="AT362" s="181"/>
      <c r="AU362" s="181"/>
      <c r="AV362" s="181"/>
      <c r="AW362" s="181"/>
      <c r="AX362" s="181"/>
      <c r="AY362" s="68"/>
      <c r="AZ362" s="68"/>
      <c r="BA362" s="68"/>
      <c r="BB362" s="68"/>
      <c r="BC362" s="68"/>
      <c r="BD362" s="68"/>
    </row>
    <row r="363" spans="1:56" s="76" customFormat="1" ht="50">
      <c r="A363" s="68">
        <v>106</v>
      </c>
      <c r="B363" s="68" t="s">
        <v>1957</v>
      </c>
      <c r="C363" s="68"/>
      <c r="D363" s="73" t="s">
        <v>2117</v>
      </c>
      <c r="E363" s="68" t="s">
        <v>3321</v>
      </c>
      <c r="F363" s="68">
        <v>14676</v>
      </c>
      <c r="G363" s="68" t="s">
        <v>2152</v>
      </c>
      <c r="H363" s="68">
        <v>2021</v>
      </c>
      <c r="I363" s="182"/>
      <c r="J363" s="70">
        <v>153428.63</v>
      </c>
      <c r="K363" s="68" t="s">
        <v>1813</v>
      </c>
      <c r="L363" s="182"/>
      <c r="M363" s="182"/>
      <c r="N363" s="182"/>
      <c r="O363" s="182"/>
      <c r="P363" s="68" t="s">
        <v>3323</v>
      </c>
      <c r="Q363" s="182"/>
      <c r="R363" s="74">
        <v>14.752752884615386</v>
      </c>
      <c r="S363" s="182"/>
      <c r="T363" s="182"/>
      <c r="U363" s="180">
        <v>14.752752884615386</v>
      </c>
      <c r="V363" s="68">
        <v>100</v>
      </c>
      <c r="W363" s="68">
        <v>61.2</v>
      </c>
      <c r="X363" s="75" t="s">
        <v>1966</v>
      </c>
      <c r="Y363" s="68">
        <v>6</v>
      </c>
      <c r="Z363" s="68">
        <v>4</v>
      </c>
      <c r="AA363" s="68">
        <v>3</v>
      </c>
      <c r="AB363" s="68">
        <v>34</v>
      </c>
      <c r="AC363" s="68" t="s">
        <v>3322</v>
      </c>
      <c r="AD363" s="182"/>
      <c r="AE363" s="68">
        <v>5</v>
      </c>
      <c r="AF363" s="68">
        <v>100</v>
      </c>
      <c r="AG363" s="182"/>
      <c r="AH363" s="182"/>
      <c r="AI363" s="182"/>
      <c r="AJ363" s="182"/>
      <c r="AK363" s="182"/>
      <c r="AL363" s="182"/>
      <c r="AM363" s="182"/>
      <c r="AN363" s="182"/>
      <c r="AO363" s="182"/>
      <c r="AP363" s="182"/>
      <c r="AQ363" s="182"/>
      <c r="AR363" s="182"/>
      <c r="AS363" s="182"/>
      <c r="AT363" s="182"/>
      <c r="AU363" s="182"/>
      <c r="AV363" s="182"/>
      <c r="AW363" s="182"/>
      <c r="AX363" s="182"/>
      <c r="AY363" s="68"/>
      <c r="AZ363" s="68"/>
      <c r="BA363" s="68"/>
      <c r="BB363" s="68"/>
      <c r="BC363" s="68"/>
      <c r="BD363" s="68"/>
    </row>
    <row r="364" spans="1:56" s="76" customFormat="1" ht="80">
      <c r="A364" s="68">
        <v>106</v>
      </c>
      <c r="B364" s="68" t="s">
        <v>1957</v>
      </c>
      <c r="C364" s="68"/>
      <c r="D364" s="73" t="s">
        <v>2216</v>
      </c>
      <c r="E364" s="68" t="s">
        <v>3324</v>
      </c>
      <c r="F364" s="68">
        <v>10429</v>
      </c>
      <c r="G364" s="68" t="s">
        <v>3325</v>
      </c>
      <c r="H364" s="68">
        <v>2021</v>
      </c>
      <c r="I364" s="181" t="s">
        <v>3326</v>
      </c>
      <c r="J364" s="70">
        <v>139243.54</v>
      </c>
      <c r="K364" s="68" t="s">
        <v>1813</v>
      </c>
      <c r="L364" s="181" t="s">
        <v>3328</v>
      </c>
      <c r="M364" s="181" t="s">
        <v>3329</v>
      </c>
      <c r="N364" s="181" t="s">
        <v>3330</v>
      </c>
      <c r="O364" s="181" t="s">
        <v>3331</v>
      </c>
      <c r="P364" s="68">
        <v>71454</v>
      </c>
      <c r="Q364" s="181">
        <v>50.39</v>
      </c>
      <c r="R364" s="74">
        <v>13.388801923076924</v>
      </c>
      <c r="S364" s="181">
        <v>7</v>
      </c>
      <c r="T364" s="181">
        <v>30</v>
      </c>
      <c r="U364" s="180">
        <v>50.388801923076926</v>
      </c>
      <c r="V364" s="68">
        <v>100</v>
      </c>
      <c r="W364" s="68">
        <v>61.2</v>
      </c>
      <c r="X364" s="75" t="s">
        <v>1966</v>
      </c>
      <c r="Y364" s="68">
        <v>1</v>
      </c>
      <c r="Z364" s="68">
        <v>3</v>
      </c>
      <c r="AA364" s="68">
        <v>2</v>
      </c>
      <c r="AB364" s="68">
        <v>4</v>
      </c>
      <c r="AC364" s="68" t="s">
        <v>3327</v>
      </c>
      <c r="AD364" s="181">
        <v>70</v>
      </c>
      <c r="AE364" s="68">
        <v>5</v>
      </c>
      <c r="AF364" s="68">
        <v>100</v>
      </c>
      <c r="AG364" s="181" t="s">
        <v>2216</v>
      </c>
      <c r="AH364" s="181" t="s">
        <v>3189</v>
      </c>
      <c r="AI364" s="181">
        <v>25</v>
      </c>
      <c r="AJ364" s="181" t="s">
        <v>3168</v>
      </c>
      <c r="AK364" s="181" t="s">
        <v>3178</v>
      </c>
      <c r="AL364" s="181">
        <v>30</v>
      </c>
      <c r="AM364" s="181" t="s">
        <v>3188</v>
      </c>
      <c r="AN364" s="181" t="s">
        <v>3332</v>
      </c>
      <c r="AO364" s="181">
        <v>25</v>
      </c>
      <c r="AP364" s="181" t="s">
        <v>3232</v>
      </c>
      <c r="AQ364" s="181" t="s">
        <v>2226</v>
      </c>
      <c r="AR364" s="181">
        <v>20</v>
      </c>
      <c r="AS364" s="181"/>
      <c r="AT364" s="181"/>
      <c r="AU364" s="181"/>
      <c r="AV364" s="181"/>
      <c r="AW364" s="181"/>
      <c r="AX364" s="181"/>
      <c r="AY364" s="68"/>
      <c r="AZ364" s="68"/>
      <c r="BA364" s="68"/>
      <c r="BB364" s="68"/>
      <c r="BC364" s="68"/>
      <c r="BD364" s="68"/>
    </row>
    <row r="365" spans="1:56" s="76" customFormat="1" ht="60">
      <c r="A365" s="68">
        <v>106</v>
      </c>
      <c r="B365" s="68" t="s">
        <v>1957</v>
      </c>
      <c r="C365" s="68"/>
      <c r="D365" s="73" t="s">
        <v>1991</v>
      </c>
      <c r="E365" s="68" t="s">
        <v>3333</v>
      </c>
      <c r="F365" s="68">
        <v>9081</v>
      </c>
      <c r="G365" s="68" t="s">
        <v>3334</v>
      </c>
      <c r="H365" s="68">
        <v>2021</v>
      </c>
      <c r="I365" s="183" t="s">
        <v>3335</v>
      </c>
      <c r="J365" s="70">
        <v>70839.929999999993</v>
      </c>
      <c r="K365" s="68" t="s">
        <v>1813</v>
      </c>
      <c r="L365" s="181" t="s">
        <v>3337</v>
      </c>
      <c r="M365" s="181" t="s">
        <v>3338</v>
      </c>
      <c r="N365" s="181" t="s">
        <v>3339</v>
      </c>
      <c r="O365" s="181" t="s">
        <v>3340</v>
      </c>
      <c r="P365" s="68">
        <v>71574</v>
      </c>
      <c r="Q365" s="180">
        <v>26.811531730769232</v>
      </c>
      <c r="R365" s="74">
        <v>6.8115317307692305</v>
      </c>
      <c r="S365" s="181">
        <v>10</v>
      </c>
      <c r="T365" s="181">
        <v>10</v>
      </c>
      <c r="U365" s="180">
        <v>26.811531730769232</v>
      </c>
      <c r="V365" s="68">
        <v>100</v>
      </c>
      <c r="W365" s="68">
        <v>61.2</v>
      </c>
      <c r="X365" s="75" t="s">
        <v>1966</v>
      </c>
      <c r="Y365" s="68">
        <v>3</v>
      </c>
      <c r="Z365" s="68">
        <v>12</v>
      </c>
      <c r="AA365" s="68">
        <v>5</v>
      </c>
      <c r="AB365" s="68">
        <v>38</v>
      </c>
      <c r="AC365" s="68" t="s">
        <v>3336</v>
      </c>
      <c r="AD365" s="181"/>
      <c r="AE365" s="68">
        <v>5</v>
      </c>
      <c r="AF365" s="68">
        <v>100</v>
      </c>
      <c r="AG365" s="73" t="s">
        <v>1991</v>
      </c>
      <c r="AH365" s="181" t="s">
        <v>3341</v>
      </c>
      <c r="AI365" s="181">
        <v>100</v>
      </c>
      <c r="AJ365" s="181"/>
      <c r="AK365" s="181"/>
      <c r="AL365" s="181"/>
      <c r="AM365" s="181"/>
      <c r="AN365" s="181"/>
      <c r="AO365" s="181"/>
      <c r="AP365" s="181"/>
      <c r="AQ365" s="181"/>
      <c r="AR365" s="181"/>
      <c r="AS365" s="181"/>
      <c r="AT365" s="181"/>
      <c r="AU365" s="181"/>
      <c r="AV365" s="181"/>
      <c r="AW365" s="181"/>
      <c r="AX365" s="181"/>
      <c r="AY365" s="68"/>
      <c r="AZ365" s="68"/>
      <c r="BA365" s="68"/>
      <c r="BB365" s="68"/>
      <c r="BC365" s="68"/>
      <c r="BD365" s="68"/>
    </row>
    <row r="366" spans="1:56" s="76" customFormat="1" ht="120">
      <c r="A366" s="68">
        <v>106</v>
      </c>
      <c r="B366" s="68" t="s">
        <v>1957</v>
      </c>
      <c r="C366" s="68"/>
      <c r="D366" s="73" t="s">
        <v>2001</v>
      </c>
      <c r="E366" s="68" t="s">
        <v>3342</v>
      </c>
      <c r="F366" s="68">
        <v>15811</v>
      </c>
      <c r="G366" s="68" t="s">
        <v>3343</v>
      </c>
      <c r="H366" s="68">
        <v>2021</v>
      </c>
      <c r="I366" s="68" t="s">
        <v>3344</v>
      </c>
      <c r="J366" s="70">
        <v>104285.9</v>
      </c>
      <c r="K366" s="68" t="s">
        <v>1813</v>
      </c>
      <c r="L366" s="68" t="s">
        <v>3346</v>
      </c>
      <c r="M366" s="68" t="s">
        <v>3347</v>
      </c>
      <c r="N366" s="68" t="s">
        <v>3348</v>
      </c>
      <c r="O366" s="68" t="s">
        <v>3349</v>
      </c>
      <c r="P366" s="68">
        <v>70035</v>
      </c>
      <c r="Q366" s="68">
        <v>32.049999999999997</v>
      </c>
      <c r="R366" s="74">
        <v>10.027490384615385</v>
      </c>
      <c r="S366" s="68">
        <v>6.02</v>
      </c>
      <c r="T366" s="68">
        <v>16</v>
      </c>
      <c r="U366" s="180">
        <v>32.047490384615386</v>
      </c>
      <c r="V366" s="68">
        <v>100</v>
      </c>
      <c r="W366" s="68">
        <v>61.2</v>
      </c>
      <c r="X366" s="75" t="s">
        <v>1966</v>
      </c>
      <c r="Y366" s="68">
        <v>1</v>
      </c>
      <c r="Z366" s="68">
        <v>3</v>
      </c>
      <c r="AA366" s="68">
        <v>1</v>
      </c>
      <c r="AB366" s="68">
        <v>60</v>
      </c>
      <c r="AC366" s="68" t="s">
        <v>3345</v>
      </c>
      <c r="AD366" s="181"/>
      <c r="AE366" s="68">
        <v>5</v>
      </c>
      <c r="AF366" s="68">
        <v>100</v>
      </c>
      <c r="AG366" s="68" t="s">
        <v>3350</v>
      </c>
      <c r="AH366" s="68" t="s">
        <v>3351</v>
      </c>
      <c r="AI366" s="68">
        <v>85</v>
      </c>
      <c r="AJ366" s="68" t="s">
        <v>3352</v>
      </c>
      <c r="AK366" s="68" t="s">
        <v>3353</v>
      </c>
      <c r="AL366" s="68">
        <v>5</v>
      </c>
      <c r="AM366" s="68" t="s">
        <v>3354</v>
      </c>
      <c r="AN366" s="68" t="s">
        <v>3351</v>
      </c>
      <c r="AO366" s="68">
        <v>10</v>
      </c>
      <c r="AP366" s="181"/>
      <c r="AQ366" s="181"/>
      <c r="AR366" s="181"/>
      <c r="AS366" s="181"/>
      <c r="AT366" s="181"/>
      <c r="AU366" s="181"/>
      <c r="AV366" s="181"/>
      <c r="AW366" s="181"/>
      <c r="AX366" s="181"/>
      <c r="AY366" s="68"/>
      <c r="AZ366" s="68"/>
      <c r="BA366" s="68"/>
      <c r="BB366" s="68"/>
      <c r="BC366" s="68"/>
      <c r="BD366" s="68"/>
    </row>
    <row r="367" spans="1:56" s="76" customFormat="1" ht="70">
      <c r="A367" s="68">
        <v>106</v>
      </c>
      <c r="B367" s="68" t="s">
        <v>1957</v>
      </c>
      <c r="C367" s="68"/>
      <c r="D367" s="73" t="s">
        <v>2423</v>
      </c>
      <c r="E367" s="68" t="s">
        <v>3355</v>
      </c>
      <c r="F367" s="68">
        <v>11130</v>
      </c>
      <c r="G367" s="68" t="s">
        <v>3356</v>
      </c>
      <c r="H367" s="68">
        <v>2021</v>
      </c>
      <c r="I367" s="181" t="s">
        <v>3357</v>
      </c>
      <c r="J367" s="70">
        <v>243001.63</v>
      </c>
      <c r="K367" s="68" t="s">
        <v>1813</v>
      </c>
      <c r="L367" s="181" t="s">
        <v>3359</v>
      </c>
      <c r="M367" s="181" t="s">
        <v>3360</v>
      </c>
      <c r="N367" s="181" t="s">
        <v>3093</v>
      </c>
      <c r="O367" s="181" t="s">
        <v>3094</v>
      </c>
      <c r="P367" s="68">
        <v>71713</v>
      </c>
      <c r="Q367" s="181">
        <v>67.510000000000005</v>
      </c>
      <c r="R367" s="74">
        <v>29.206926682692309</v>
      </c>
      <c r="S367" s="181">
        <v>17.88</v>
      </c>
      <c r="T367" s="181">
        <v>20.420000000000002</v>
      </c>
      <c r="U367" s="180">
        <v>67.50692668269231</v>
      </c>
      <c r="V367" s="68">
        <v>100</v>
      </c>
      <c r="W367" s="88">
        <v>74.88</v>
      </c>
      <c r="X367" s="75" t="s">
        <v>1966</v>
      </c>
      <c r="Y367" s="68">
        <v>6</v>
      </c>
      <c r="Z367" s="68">
        <v>1</v>
      </c>
      <c r="AA367" s="68">
        <v>5</v>
      </c>
      <c r="AB367" s="68">
        <v>25</v>
      </c>
      <c r="AC367" s="68" t="s">
        <v>3358</v>
      </c>
      <c r="AD367" s="181"/>
      <c r="AE367" s="68">
        <v>4</v>
      </c>
      <c r="AF367" s="68">
        <v>100</v>
      </c>
      <c r="AG367" s="181" t="s">
        <v>2423</v>
      </c>
      <c r="AH367" s="181" t="s">
        <v>3361</v>
      </c>
      <c r="AI367" s="181">
        <v>100</v>
      </c>
      <c r="AJ367" s="181"/>
      <c r="AK367" s="181"/>
      <c r="AL367" s="181"/>
      <c r="AM367" s="181"/>
      <c r="AN367" s="181"/>
      <c r="AO367" s="181"/>
      <c r="AP367" s="181"/>
      <c r="AQ367" s="181"/>
      <c r="AR367" s="181"/>
      <c r="AS367" s="181"/>
      <c r="AT367" s="181"/>
      <c r="AU367" s="181"/>
      <c r="AV367" s="181"/>
      <c r="AW367" s="181"/>
      <c r="AX367" s="181"/>
      <c r="AY367" s="68"/>
      <c r="AZ367" s="68"/>
      <c r="BA367" s="68"/>
      <c r="BB367" s="68"/>
      <c r="BC367" s="68"/>
      <c r="BD367" s="68"/>
    </row>
    <row r="368" spans="1:56" s="76" customFormat="1" ht="50">
      <c r="A368" s="68">
        <v>106</v>
      </c>
      <c r="B368" s="68" t="s">
        <v>1957</v>
      </c>
      <c r="C368" s="68"/>
      <c r="D368" s="73" t="s">
        <v>2001</v>
      </c>
      <c r="E368" s="68" t="s">
        <v>3362</v>
      </c>
      <c r="F368" s="68">
        <v>20207</v>
      </c>
      <c r="G368" s="68" t="s">
        <v>3363</v>
      </c>
      <c r="H368" s="68">
        <v>2021</v>
      </c>
      <c r="I368" s="184" t="s">
        <v>3364</v>
      </c>
      <c r="J368" s="70">
        <v>147972.62</v>
      </c>
      <c r="K368" s="68" t="s">
        <v>1813</v>
      </c>
      <c r="L368" s="184" t="s">
        <v>3366</v>
      </c>
      <c r="M368" s="184" t="s">
        <v>3367</v>
      </c>
      <c r="N368" s="184" t="s">
        <v>3368</v>
      </c>
      <c r="O368" s="184" t="s">
        <v>3369</v>
      </c>
      <c r="P368" s="68">
        <v>71714</v>
      </c>
      <c r="Q368" s="180">
        <v>44.228136538461541</v>
      </c>
      <c r="R368" s="74">
        <v>14.228136538461539</v>
      </c>
      <c r="S368" s="181">
        <v>20</v>
      </c>
      <c r="T368" s="181">
        <v>10</v>
      </c>
      <c r="U368" s="180">
        <v>44.228136538461541</v>
      </c>
      <c r="V368" s="68">
        <v>100</v>
      </c>
      <c r="W368" s="68">
        <v>61.2</v>
      </c>
      <c r="X368" s="75" t="s">
        <v>1966</v>
      </c>
      <c r="Y368" s="68">
        <v>6</v>
      </c>
      <c r="Z368" s="68">
        <v>4</v>
      </c>
      <c r="AA368" s="68">
        <v>3</v>
      </c>
      <c r="AB368" s="68">
        <v>50</v>
      </c>
      <c r="AC368" s="68" t="s">
        <v>3365</v>
      </c>
      <c r="AD368" s="181"/>
      <c r="AE368" s="68">
        <v>5</v>
      </c>
      <c r="AF368" s="68">
        <v>100</v>
      </c>
      <c r="AG368" s="73" t="s">
        <v>2001</v>
      </c>
      <c r="AH368" s="181" t="s">
        <v>3341</v>
      </c>
      <c r="AI368" s="181">
        <v>100</v>
      </c>
      <c r="AJ368" s="181"/>
      <c r="AK368" s="181"/>
      <c r="AL368" s="181"/>
      <c r="AM368" s="181"/>
      <c r="AN368" s="181"/>
      <c r="AO368" s="181"/>
      <c r="AP368" s="181"/>
      <c r="AQ368" s="181"/>
      <c r="AR368" s="181"/>
      <c r="AS368" s="181"/>
      <c r="AT368" s="181"/>
      <c r="AU368" s="181"/>
      <c r="AV368" s="181"/>
      <c r="AW368" s="181"/>
      <c r="AX368" s="181"/>
      <c r="AY368" s="68"/>
      <c r="AZ368" s="68"/>
      <c r="BA368" s="68"/>
      <c r="BB368" s="68"/>
      <c r="BC368" s="68"/>
      <c r="BD368" s="68"/>
    </row>
    <row r="369" spans="1:56" s="76" customFormat="1" ht="100">
      <c r="A369" s="68">
        <v>106</v>
      </c>
      <c r="B369" s="68" t="s">
        <v>1957</v>
      </c>
      <c r="C369" s="68"/>
      <c r="D369" s="73" t="s">
        <v>314</v>
      </c>
      <c r="E369" s="68" t="s">
        <v>3370</v>
      </c>
      <c r="F369" s="68">
        <v>24272</v>
      </c>
      <c r="G369" s="68" t="s">
        <v>3371</v>
      </c>
      <c r="H369" s="68">
        <v>2021</v>
      </c>
      <c r="I369" s="181" t="s">
        <v>3372</v>
      </c>
      <c r="J369" s="70">
        <v>199703.91</v>
      </c>
      <c r="K369" s="68" t="s">
        <v>1813</v>
      </c>
      <c r="L369" s="181" t="s">
        <v>3374</v>
      </c>
      <c r="M369" s="181" t="s">
        <v>3375</v>
      </c>
      <c r="N369" s="181" t="s">
        <v>3376</v>
      </c>
      <c r="O369" s="181" t="s">
        <v>3377</v>
      </c>
      <c r="P369" s="68" t="s">
        <v>3378</v>
      </c>
      <c r="Q369" s="180">
        <v>81.742299038461539</v>
      </c>
      <c r="R369" s="74">
        <v>19.202299038461543</v>
      </c>
      <c r="S369" s="181">
        <v>20</v>
      </c>
      <c r="T369" s="181">
        <v>42.54</v>
      </c>
      <c r="U369" s="180">
        <v>81.742299038461539</v>
      </c>
      <c r="V369" s="68">
        <v>100</v>
      </c>
      <c r="W369" s="68">
        <v>61.2</v>
      </c>
      <c r="X369" s="75" t="s">
        <v>1966</v>
      </c>
      <c r="Y369" s="68">
        <v>1</v>
      </c>
      <c r="Z369" s="68">
        <v>4</v>
      </c>
      <c r="AA369" s="68">
        <v>2</v>
      </c>
      <c r="AB369" s="68">
        <v>44</v>
      </c>
      <c r="AC369" s="68" t="s">
        <v>3373</v>
      </c>
      <c r="AD369" s="181">
        <v>42.54</v>
      </c>
      <c r="AE369" s="68">
        <v>5</v>
      </c>
      <c r="AF369" s="68">
        <v>100</v>
      </c>
      <c r="AG369" s="181" t="s">
        <v>314</v>
      </c>
      <c r="AH369" s="181" t="s">
        <v>3370</v>
      </c>
      <c r="AI369" s="181">
        <v>100</v>
      </c>
      <c r="AJ369" s="181"/>
      <c r="AK369" s="181"/>
      <c r="AL369" s="181"/>
      <c r="AM369" s="181"/>
      <c r="AN369" s="181"/>
      <c r="AO369" s="181"/>
      <c r="AP369" s="181"/>
      <c r="AQ369" s="181"/>
      <c r="AR369" s="181"/>
      <c r="AS369" s="181"/>
      <c r="AT369" s="181"/>
      <c r="AU369" s="181"/>
      <c r="AV369" s="181"/>
      <c r="AW369" s="181"/>
      <c r="AX369" s="181"/>
      <c r="AY369" s="68"/>
      <c r="AZ369" s="68"/>
      <c r="BA369" s="68"/>
      <c r="BB369" s="68"/>
      <c r="BC369" s="68"/>
      <c r="BD369" s="68"/>
    </row>
    <row r="370" spans="1:56" s="76" customFormat="1" ht="160">
      <c r="A370" s="68">
        <v>106</v>
      </c>
      <c r="B370" s="68" t="s">
        <v>1957</v>
      </c>
      <c r="C370" s="68"/>
      <c r="D370" s="73" t="s">
        <v>1958</v>
      </c>
      <c r="E370" s="68" t="s">
        <v>3379</v>
      </c>
      <c r="F370" s="68">
        <v>31976</v>
      </c>
      <c r="G370" s="68" t="s">
        <v>3380</v>
      </c>
      <c r="H370" s="68">
        <v>2021</v>
      </c>
      <c r="I370" s="181" t="s">
        <v>3381</v>
      </c>
      <c r="J370" s="70">
        <v>74522.09</v>
      </c>
      <c r="K370" s="68" t="s">
        <v>1813</v>
      </c>
      <c r="L370" s="181" t="s">
        <v>3383</v>
      </c>
      <c r="M370" s="181" t="s">
        <v>3384</v>
      </c>
      <c r="N370" s="181" t="s">
        <v>3385</v>
      </c>
      <c r="O370" s="181" t="s">
        <v>3386</v>
      </c>
      <c r="P370" s="68">
        <v>71321</v>
      </c>
      <c r="Q370" s="181">
        <v>69.709999999999994</v>
      </c>
      <c r="R370" s="74">
        <v>7.1655855769230765</v>
      </c>
      <c r="S370" s="181">
        <v>20</v>
      </c>
      <c r="T370" s="181">
        <v>42.54</v>
      </c>
      <c r="U370" s="180">
        <v>69.705585576923085</v>
      </c>
      <c r="V370" s="68">
        <v>100</v>
      </c>
      <c r="W370" s="68">
        <v>61.2</v>
      </c>
      <c r="X370" s="75" t="s">
        <v>1966</v>
      </c>
      <c r="Y370" s="68">
        <v>3</v>
      </c>
      <c r="Z370" s="68">
        <v>11</v>
      </c>
      <c r="AA370" s="68">
        <v>4</v>
      </c>
      <c r="AB370" s="68">
        <v>60</v>
      </c>
      <c r="AC370" s="68" t="s">
        <v>3382</v>
      </c>
      <c r="AD370" s="181">
        <v>42.54</v>
      </c>
      <c r="AE370" s="68">
        <v>5</v>
      </c>
      <c r="AF370" s="68">
        <v>100</v>
      </c>
      <c r="AG370" s="181" t="s">
        <v>314</v>
      </c>
      <c r="AH370" s="181" t="s">
        <v>3387</v>
      </c>
      <c r="AI370" s="181">
        <v>50</v>
      </c>
      <c r="AJ370" s="181" t="s">
        <v>3388</v>
      </c>
      <c r="AK370" s="181" t="s">
        <v>3387</v>
      </c>
      <c r="AL370" s="181">
        <v>50</v>
      </c>
      <c r="AM370" s="181"/>
      <c r="AN370" s="181"/>
      <c r="AO370" s="181"/>
      <c r="AP370" s="181"/>
      <c r="AQ370" s="181"/>
      <c r="AR370" s="181"/>
      <c r="AS370" s="181"/>
      <c r="AT370" s="181"/>
      <c r="AU370" s="181"/>
      <c r="AV370" s="181"/>
      <c r="AW370" s="181"/>
      <c r="AX370" s="181"/>
      <c r="AY370" s="68"/>
      <c r="AZ370" s="68"/>
      <c r="BA370" s="68"/>
      <c r="BB370" s="68"/>
      <c r="BC370" s="68"/>
      <c r="BD370" s="68"/>
    </row>
    <row r="371" spans="1:56" s="76" customFormat="1" ht="70">
      <c r="A371" s="68">
        <v>106</v>
      </c>
      <c r="B371" s="68" t="s">
        <v>1957</v>
      </c>
      <c r="C371" s="68"/>
      <c r="D371" s="73" t="s">
        <v>312</v>
      </c>
      <c r="E371" s="68" t="s">
        <v>3389</v>
      </c>
      <c r="F371" s="68">
        <v>11093</v>
      </c>
      <c r="G371" s="68" t="s">
        <v>3390</v>
      </c>
      <c r="H371" s="68">
        <v>2021</v>
      </c>
      <c r="I371" s="181" t="s">
        <v>3391</v>
      </c>
      <c r="J371" s="70">
        <v>65410.96</v>
      </c>
      <c r="K371" s="68" t="s">
        <v>1813</v>
      </c>
      <c r="L371" s="83" t="s">
        <v>3237</v>
      </c>
      <c r="M371" s="83" t="s">
        <v>3393</v>
      </c>
      <c r="N371" s="181" t="s">
        <v>3394</v>
      </c>
      <c r="O371" s="181" t="s">
        <v>3395</v>
      </c>
      <c r="P371" s="68" t="s">
        <v>3396</v>
      </c>
      <c r="Q371" s="181">
        <v>55</v>
      </c>
      <c r="R371" s="74">
        <v>8.58</v>
      </c>
      <c r="S371" s="181">
        <v>16.95</v>
      </c>
      <c r="T371" s="181">
        <v>29.47</v>
      </c>
      <c r="U371" s="180">
        <v>55</v>
      </c>
      <c r="V371" s="68">
        <v>100</v>
      </c>
      <c r="W371" s="68">
        <v>61.2</v>
      </c>
      <c r="X371" s="75" t="s">
        <v>1966</v>
      </c>
      <c r="Y371" s="68">
        <v>3</v>
      </c>
      <c r="Z371" s="68">
        <v>8</v>
      </c>
      <c r="AA371" s="68">
        <v>1</v>
      </c>
      <c r="AB371" s="68">
        <v>4</v>
      </c>
      <c r="AC371" s="68" t="s">
        <v>3392</v>
      </c>
      <c r="AD371" s="181"/>
      <c r="AE371" s="68">
        <v>5</v>
      </c>
      <c r="AF371" s="68">
        <v>100</v>
      </c>
      <c r="AG371" s="181" t="s">
        <v>312</v>
      </c>
      <c r="AH371" s="181" t="s">
        <v>3397</v>
      </c>
      <c r="AI371" s="181">
        <v>50</v>
      </c>
      <c r="AJ371" s="181" t="s">
        <v>3398</v>
      </c>
      <c r="AK371" s="181" t="s">
        <v>3397</v>
      </c>
      <c r="AL371" s="181">
        <v>25</v>
      </c>
      <c r="AM371" s="181" t="s">
        <v>3399</v>
      </c>
      <c r="AN371" s="181" t="s">
        <v>3397</v>
      </c>
      <c r="AO371" s="181">
        <v>25</v>
      </c>
      <c r="AP371" s="181"/>
      <c r="AQ371" s="181"/>
      <c r="AR371" s="181"/>
      <c r="AS371" s="181"/>
      <c r="AT371" s="181"/>
      <c r="AU371" s="181"/>
      <c r="AV371" s="181"/>
      <c r="AW371" s="181"/>
      <c r="AX371" s="181"/>
      <c r="AY371" s="68"/>
      <c r="AZ371" s="68"/>
      <c r="BA371" s="68"/>
      <c r="BB371" s="68"/>
      <c r="BC371" s="68"/>
      <c r="BD371" s="68"/>
    </row>
    <row r="372" spans="1:56" s="76" customFormat="1" ht="110">
      <c r="A372" s="68">
        <v>106</v>
      </c>
      <c r="B372" s="68" t="s">
        <v>1957</v>
      </c>
      <c r="C372" s="68"/>
      <c r="D372" s="73" t="s">
        <v>3123</v>
      </c>
      <c r="E372" s="68" t="s">
        <v>3400</v>
      </c>
      <c r="F372" s="68">
        <v>3937</v>
      </c>
      <c r="G372" s="68" t="s">
        <v>3401</v>
      </c>
      <c r="H372" s="68">
        <v>2021</v>
      </c>
      <c r="I372" s="181" t="s">
        <v>3402</v>
      </c>
      <c r="J372" s="70">
        <v>3057036.05</v>
      </c>
      <c r="K372" s="68" t="s">
        <v>1813</v>
      </c>
      <c r="L372" s="181" t="s">
        <v>3404</v>
      </c>
      <c r="M372" s="181" t="s">
        <v>3405</v>
      </c>
      <c r="N372" s="181" t="s">
        <v>3406</v>
      </c>
      <c r="O372" s="181" t="s">
        <v>3407</v>
      </c>
      <c r="P372" s="68">
        <v>71259</v>
      </c>
      <c r="Q372" s="181"/>
      <c r="R372" s="74">
        <v>293.94577403846154</v>
      </c>
      <c r="S372" s="181" t="s">
        <v>3408</v>
      </c>
      <c r="T372" s="181" t="s">
        <v>3409</v>
      </c>
      <c r="U372" s="180">
        <v>293.94577403846154</v>
      </c>
      <c r="V372" s="68">
        <v>100</v>
      </c>
      <c r="W372" s="68">
        <v>61.2</v>
      </c>
      <c r="X372" s="75" t="s">
        <v>1966</v>
      </c>
      <c r="Y372" s="68">
        <v>5</v>
      </c>
      <c r="Z372" s="68">
        <v>2</v>
      </c>
      <c r="AA372" s="68">
        <v>0</v>
      </c>
      <c r="AB372" s="68">
        <v>4</v>
      </c>
      <c r="AC372" s="68" t="s">
        <v>3403</v>
      </c>
      <c r="AD372" s="181" t="s">
        <v>3409</v>
      </c>
      <c r="AE372" s="68">
        <v>5</v>
      </c>
      <c r="AF372" s="68">
        <v>100</v>
      </c>
      <c r="AG372" s="181" t="s">
        <v>3410</v>
      </c>
      <c r="AH372" s="181" t="s">
        <v>3400</v>
      </c>
      <c r="AI372" s="181">
        <v>10</v>
      </c>
      <c r="AJ372" s="181" t="s">
        <v>3411</v>
      </c>
      <c r="AK372" s="181" t="s">
        <v>3411</v>
      </c>
      <c r="AL372" s="181">
        <v>90</v>
      </c>
      <c r="AM372" s="181"/>
      <c r="AN372" s="181"/>
      <c r="AO372" s="181"/>
      <c r="AP372" s="181"/>
      <c r="AQ372" s="181"/>
      <c r="AR372" s="181"/>
      <c r="AS372" s="181"/>
      <c r="AT372" s="181"/>
      <c r="AU372" s="181"/>
      <c r="AV372" s="181"/>
      <c r="AW372" s="181"/>
      <c r="AX372" s="181"/>
      <c r="AY372" s="68"/>
      <c r="AZ372" s="68"/>
      <c r="BA372" s="68"/>
      <c r="BB372" s="68"/>
      <c r="BC372" s="68"/>
      <c r="BD372" s="68"/>
    </row>
    <row r="373" spans="1:56" s="76" customFormat="1" ht="60">
      <c r="A373" s="68">
        <v>106</v>
      </c>
      <c r="B373" s="68" t="s">
        <v>1957</v>
      </c>
      <c r="C373" s="68"/>
      <c r="D373" s="73" t="s">
        <v>1695</v>
      </c>
      <c r="E373" s="68" t="s">
        <v>1988</v>
      </c>
      <c r="F373" s="68">
        <v>412</v>
      </c>
      <c r="G373" s="68" t="s">
        <v>3412</v>
      </c>
      <c r="H373" s="68">
        <v>2021</v>
      </c>
      <c r="I373" s="68" t="s">
        <v>3413</v>
      </c>
      <c r="J373" s="70">
        <v>129551.72</v>
      </c>
      <c r="K373" s="68" t="s">
        <v>1813</v>
      </c>
      <c r="L373" s="68" t="s">
        <v>3415</v>
      </c>
      <c r="M373" s="68" t="s">
        <v>3416</v>
      </c>
      <c r="N373" s="68" t="s">
        <v>3417</v>
      </c>
      <c r="O373" s="68" t="s">
        <v>3418</v>
      </c>
      <c r="P373" s="68">
        <v>71427</v>
      </c>
      <c r="Q373" s="180">
        <v>60.326896153846157</v>
      </c>
      <c r="R373" s="74">
        <v>12.456896153846154</v>
      </c>
      <c r="S373" s="74">
        <v>0.6</v>
      </c>
      <c r="T373" s="74">
        <v>47.27</v>
      </c>
      <c r="U373" s="180">
        <v>60.326896153846157</v>
      </c>
      <c r="V373" s="68">
        <v>100</v>
      </c>
      <c r="W373" s="68">
        <v>61.2</v>
      </c>
      <c r="X373" s="75" t="s">
        <v>1966</v>
      </c>
      <c r="Y373" s="68">
        <v>2</v>
      </c>
      <c r="Z373" s="68">
        <v>2</v>
      </c>
      <c r="AA373" s="68">
        <v>1</v>
      </c>
      <c r="AB373" s="68">
        <v>4</v>
      </c>
      <c r="AC373" s="68" t="s">
        <v>3414</v>
      </c>
      <c r="AD373" s="181"/>
      <c r="AE373" s="68">
        <v>5</v>
      </c>
      <c r="AF373" s="68">
        <v>100</v>
      </c>
      <c r="AG373" s="68" t="s">
        <v>1695</v>
      </c>
      <c r="AH373" s="68" t="s">
        <v>3419</v>
      </c>
      <c r="AI373" s="68">
        <v>70</v>
      </c>
      <c r="AJ373" s="68" t="s">
        <v>1989</v>
      </c>
      <c r="AK373" s="68" t="s">
        <v>3420</v>
      </c>
      <c r="AL373" s="68">
        <v>30</v>
      </c>
      <c r="AM373" s="181"/>
      <c r="AN373" s="181"/>
      <c r="AO373" s="181"/>
      <c r="AP373" s="181"/>
      <c r="AQ373" s="181"/>
      <c r="AR373" s="181"/>
      <c r="AS373" s="181"/>
      <c r="AT373" s="181"/>
      <c r="AU373" s="181"/>
      <c r="AV373" s="181"/>
      <c r="AW373" s="181"/>
      <c r="AX373" s="181"/>
      <c r="AY373" s="68"/>
      <c r="AZ373" s="68"/>
      <c r="BA373" s="68"/>
      <c r="BB373" s="68"/>
      <c r="BC373" s="68"/>
      <c r="BD373" s="68"/>
    </row>
    <row r="374" spans="1:56" s="76" customFormat="1" ht="130">
      <c r="A374" s="68">
        <v>106</v>
      </c>
      <c r="B374" s="68" t="s">
        <v>1957</v>
      </c>
      <c r="C374" s="68"/>
      <c r="D374" s="73" t="s">
        <v>2033</v>
      </c>
      <c r="E374" s="68" t="s">
        <v>3421</v>
      </c>
      <c r="F374" s="68">
        <v>15735</v>
      </c>
      <c r="G374" s="68" t="s">
        <v>3422</v>
      </c>
      <c r="H374" s="68">
        <v>2021</v>
      </c>
      <c r="I374" s="181" t="s">
        <v>3423</v>
      </c>
      <c r="J374" s="70">
        <v>86918.89</v>
      </c>
      <c r="K374" s="68" t="s">
        <v>1813</v>
      </c>
      <c r="L374" s="181" t="s">
        <v>3425</v>
      </c>
      <c r="M374" s="181" t="s">
        <v>3426</v>
      </c>
      <c r="N374" s="181" t="s">
        <v>3427</v>
      </c>
      <c r="O374" s="181" t="s">
        <v>3428</v>
      </c>
      <c r="P374" s="68" t="s">
        <v>3429</v>
      </c>
      <c r="Q374" s="180">
        <v>28.357585576923078</v>
      </c>
      <c r="R374" s="74">
        <v>8.3575855769230785</v>
      </c>
      <c r="S374" s="181">
        <v>10</v>
      </c>
      <c r="T374" s="181">
        <v>10</v>
      </c>
      <c r="U374" s="180">
        <v>28.357585576923078</v>
      </c>
      <c r="V374" s="68">
        <v>100</v>
      </c>
      <c r="W374" s="68">
        <v>61.2</v>
      </c>
      <c r="X374" s="75" t="s">
        <v>1966</v>
      </c>
      <c r="Y374" s="68">
        <v>6</v>
      </c>
      <c r="Z374" s="68">
        <v>1</v>
      </c>
      <c r="AA374" s="68">
        <v>3</v>
      </c>
      <c r="AB374" s="68" t="s">
        <v>3430</v>
      </c>
      <c r="AC374" s="68" t="s">
        <v>3424</v>
      </c>
      <c r="AD374" s="181">
        <v>40</v>
      </c>
      <c r="AE374" s="68">
        <v>5</v>
      </c>
      <c r="AF374" s="68">
        <v>100</v>
      </c>
      <c r="AG374" s="181" t="s">
        <v>2043</v>
      </c>
      <c r="AH374" s="181" t="s">
        <v>3431</v>
      </c>
      <c r="AI374" s="181">
        <v>100</v>
      </c>
      <c r="AJ374" s="181"/>
      <c r="AK374" s="181"/>
      <c r="AL374" s="181"/>
      <c r="AM374" s="181"/>
      <c r="AN374" s="181"/>
      <c r="AO374" s="181"/>
      <c r="AP374" s="181"/>
      <c r="AQ374" s="181"/>
      <c r="AR374" s="181"/>
      <c r="AS374" s="181"/>
      <c r="AT374" s="181"/>
      <c r="AU374" s="181"/>
      <c r="AV374" s="181"/>
      <c r="AW374" s="181"/>
      <c r="AX374" s="181"/>
      <c r="AY374" s="68"/>
      <c r="AZ374" s="68"/>
      <c r="BA374" s="68"/>
      <c r="BB374" s="68"/>
      <c r="BC374" s="68"/>
      <c r="BD374" s="68"/>
    </row>
    <row r="375" spans="1:56" s="76" customFormat="1" ht="70">
      <c r="A375" s="68">
        <v>106</v>
      </c>
      <c r="B375" s="68" t="s">
        <v>1957</v>
      </c>
      <c r="C375" s="68"/>
      <c r="D375" s="73" t="s">
        <v>310</v>
      </c>
      <c r="E375" s="68" t="s">
        <v>3432</v>
      </c>
      <c r="F375" s="68">
        <v>19030</v>
      </c>
      <c r="G375" s="68" t="s">
        <v>3433</v>
      </c>
      <c r="H375" s="68">
        <v>2021</v>
      </c>
      <c r="I375" s="181" t="s">
        <v>3434</v>
      </c>
      <c r="J375" s="70">
        <v>90401.8</v>
      </c>
      <c r="K375" s="68" t="s">
        <v>1813</v>
      </c>
      <c r="L375" s="181" t="s">
        <v>3436</v>
      </c>
      <c r="M375" s="181" t="s">
        <v>3437</v>
      </c>
      <c r="N375" s="181" t="s">
        <v>3438</v>
      </c>
      <c r="O375" s="181" t="s">
        <v>3439</v>
      </c>
      <c r="P375" s="68">
        <v>70604</v>
      </c>
      <c r="Q375" s="181">
        <v>45</v>
      </c>
      <c r="R375" s="74">
        <v>8.6924807692307695</v>
      </c>
      <c r="S375" s="181">
        <v>6.31</v>
      </c>
      <c r="T375" s="181">
        <v>30</v>
      </c>
      <c r="U375" s="180">
        <v>45.002480769230772</v>
      </c>
      <c r="V375" s="68">
        <v>100</v>
      </c>
      <c r="W375" s="68">
        <v>61.2</v>
      </c>
      <c r="X375" s="75" t="s">
        <v>1966</v>
      </c>
      <c r="Y375" s="68">
        <v>3</v>
      </c>
      <c r="Z375" s="68">
        <v>11</v>
      </c>
      <c r="AA375" s="68">
        <v>5</v>
      </c>
      <c r="AB375" s="68">
        <v>4</v>
      </c>
      <c r="AC375" s="68" t="s">
        <v>3435</v>
      </c>
      <c r="AD375" s="181">
        <v>30</v>
      </c>
      <c r="AE375" s="68">
        <v>5</v>
      </c>
      <c r="AF375" s="68">
        <v>100</v>
      </c>
      <c r="AG375" s="181" t="s">
        <v>310</v>
      </c>
      <c r="AH375" s="181" t="s">
        <v>3440</v>
      </c>
      <c r="AI375" s="181">
        <v>100</v>
      </c>
      <c r="AJ375" s="181"/>
      <c r="AK375" s="181"/>
      <c r="AL375" s="181"/>
      <c r="AM375" s="181"/>
      <c r="AN375" s="181"/>
      <c r="AO375" s="181"/>
      <c r="AP375" s="181"/>
      <c r="AQ375" s="181"/>
      <c r="AR375" s="181"/>
      <c r="AS375" s="181"/>
      <c r="AT375" s="181"/>
      <c r="AU375" s="181"/>
      <c r="AV375" s="181"/>
      <c r="AW375" s="181"/>
      <c r="AX375" s="181"/>
      <c r="AY375" s="68"/>
      <c r="AZ375" s="68"/>
      <c r="BA375" s="68"/>
      <c r="BB375" s="68"/>
      <c r="BC375" s="68"/>
      <c r="BD375" s="68"/>
    </row>
    <row r="376" spans="1:56" s="76" customFormat="1" ht="60">
      <c r="A376" s="68">
        <v>106</v>
      </c>
      <c r="B376" s="68" t="s">
        <v>1957</v>
      </c>
      <c r="C376" s="68"/>
      <c r="D376" s="73" t="s">
        <v>1968</v>
      </c>
      <c r="E376" s="68" t="s">
        <v>3441</v>
      </c>
      <c r="F376" s="68">
        <v>9089</v>
      </c>
      <c r="G376" s="68" t="s">
        <v>3442</v>
      </c>
      <c r="H376" s="68">
        <v>2021</v>
      </c>
      <c r="I376" s="181"/>
      <c r="J376" s="70">
        <v>261167.7</v>
      </c>
      <c r="K376" s="68" t="s">
        <v>1813</v>
      </c>
      <c r="L376" s="181" t="s">
        <v>3444</v>
      </c>
      <c r="M376" s="181" t="s">
        <v>3445</v>
      </c>
      <c r="N376" s="181" t="s">
        <v>3446</v>
      </c>
      <c r="O376" s="181" t="s">
        <v>3447</v>
      </c>
      <c r="P376" s="68">
        <v>74775</v>
      </c>
      <c r="Q376" s="181">
        <v>59.87</v>
      </c>
      <c r="R376" s="74">
        <v>25.112278846153849</v>
      </c>
      <c r="S376" s="181">
        <v>10</v>
      </c>
      <c r="T376" s="181">
        <v>24.76</v>
      </c>
      <c r="U376" s="180">
        <v>59.872278846153847</v>
      </c>
      <c r="V376" s="68">
        <v>100</v>
      </c>
      <c r="W376" s="68">
        <v>61.2</v>
      </c>
      <c r="X376" s="75" t="s">
        <v>1966</v>
      </c>
      <c r="Y376" s="68">
        <v>3</v>
      </c>
      <c r="Z376" s="68">
        <v>1</v>
      </c>
      <c r="AA376" s="68">
        <v>4</v>
      </c>
      <c r="AB376" s="68">
        <v>30</v>
      </c>
      <c r="AC376" s="68" t="s">
        <v>3443</v>
      </c>
      <c r="AD376" s="185"/>
      <c r="AE376" s="68">
        <v>5</v>
      </c>
      <c r="AF376" s="68">
        <v>100</v>
      </c>
      <c r="AG376" s="181" t="s">
        <v>1968</v>
      </c>
      <c r="AH376" s="181" t="s">
        <v>2200</v>
      </c>
      <c r="AI376" s="181">
        <v>50</v>
      </c>
      <c r="AJ376" s="181" t="s">
        <v>3448</v>
      </c>
      <c r="AK376" s="181" t="s">
        <v>2200</v>
      </c>
      <c r="AL376" s="181">
        <v>50</v>
      </c>
      <c r="AM376" s="181"/>
      <c r="AN376" s="181"/>
      <c r="AO376" s="181"/>
      <c r="AP376" s="181"/>
      <c r="AQ376" s="181"/>
      <c r="AR376" s="181"/>
      <c r="AS376" s="181"/>
      <c r="AT376" s="181"/>
      <c r="AU376" s="181"/>
      <c r="AV376" s="181"/>
      <c r="AW376" s="181"/>
      <c r="AX376" s="181"/>
      <c r="AY376" s="68"/>
      <c r="AZ376" s="68"/>
      <c r="BA376" s="68"/>
      <c r="BB376" s="68"/>
      <c r="BC376" s="68"/>
      <c r="BD376" s="68"/>
    </row>
    <row r="377" spans="1:56" s="76" customFormat="1" ht="50">
      <c r="A377" s="68">
        <v>106</v>
      </c>
      <c r="B377" s="68" t="s">
        <v>1957</v>
      </c>
      <c r="C377" s="68"/>
      <c r="D377" s="73" t="s">
        <v>312</v>
      </c>
      <c r="E377" s="68" t="s">
        <v>3449</v>
      </c>
      <c r="F377" s="68">
        <v>24273</v>
      </c>
      <c r="G377" s="68" t="s">
        <v>3450</v>
      </c>
      <c r="H377" s="68">
        <v>2021</v>
      </c>
      <c r="I377" s="182"/>
      <c r="J377" s="70">
        <v>138292.33170000001</v>
      </c>
      <c r="K377" s="68" t="s">
        <v>1813</v>
      </c>
      <c r="L377" s="182"/>
      <c r="M377" s="182"/>
      <c r="N377" s="182"/>
      <c r="O377" s="182"/>
      <c r="P377" s="68" t="s">
        <v>3452</v>
      </c>
      <c r="Q377" s="182"/>
      <c r="R377" s="74">
        <v>13.297339586538463</v>
      </c>
      <c r="S377" s="182"/>
      <c r="T377" s="182"/>
      <c r="U377" s="180">
        <v>13.297339586538463</v>
      </c>
      <c r="V377" s="68">
        <v>100</v>
      </c>
      <c r="W377" s="68">
        <v>61.2</v>
      </c>
      <c r="X377" s="75" t="s">
        <v>1966</v>
      </c>
      <c r="Y377" s="68">
        <v>3</v>
      </c>
      <c r="Z377" s="68">
        <v>8</v>
      </c>
      <c r="AA377" s="68">
        <v>3</v>
      </c>
      <c r="AB377" s="68">
        <v>47</v>
      </c>
      <c r="AC377" s="68" t="s">
        <v>3451</v>
      </c>
      <c r="AD377" s="182"/>
      <c r="AE377" s="68">
        <v>5</v>
      </c>
      <c r="AF377" s="68">
        <v>100</v>
      </c>
      <c r="AG377" s="182"/>
      <c r="AH377" s="182"/>
      <c r="AI377" s="182"/>
      <c r="AJ377" s="182"/>
      <c r="AK377" s="182"/>
      <c r="AL377" s="182"/>
      <c r="AM377" s="182"/>
      <c r="AN377" s="182"/>
      <c r="AO377" s="182"/>
      <c r="AP377" s="182"/>
      <c r="AQ377" s="182"/>
      <c r="AR377" s="182"/>
      <c r="AS377" s="182"/>
      <c r="AT377" s="182"/>
      <c r="AU377" s="182"/>
      <c r="AV377" s="182"/>
      <c r="AW377" s="182"/>
      <c r="AX377" s="182"/>
      <c r="AY377" s="68"/>
      <c r="AZ377" s="68"/>
      <c r="BA377" s="68"/>
      <c r="BB377" s="68"/>
      <c r="BC377" s="68"/>
      <c r="BD377" s="68"/>
    </row>
    <row r="378" spans="1:56" s="76" customFormat="1" ht="409.5">
      <c r="A378" s="68">
        <v>106</v>
      </c>
      <c r="B378" s="68" t="s">
        <v>1957</v>
      </c>
      <c r="C378" s="68"/>
      <c r="D378" s="73" t="s">
        <v>2047</v>
      </c>
      <c r="E378" s="68" t="s">
        <v>3453</v>
      </c>
      <c r="F378" s="68">
        <v>4540</v>
      </c>
      <c r="G378" s="68" t="s">
        <v>3454</v>
      </c>
      <c r="H378" s="68">
        <v>2021</v>
      </c>
      <c r="I378" s="181" t="s">
        <v>3455</v>
      </c>
      <c r="J378" s="70">
        <v>572804.09</v>
      </c>
      <c r="K378" s="68" t="s">
        <v>1813</v>
      </c>
      <c r="L378" s="181" t="s">
        <v>3040</v>
      </c>
      <c r="M378" s="181" t="s">
        <v>3041</v>
      </c>
      <c r="N378" s="181" t="s">
        <v>3457</v>
      </c>
      <c r="O378" s="181" t="s">
        <v>3458</v>
      </c>
      <c r="P378" s="68" t="s">
        <v>3459</v>
      </c>
      <c r="Q378" s="181">
        <v>106.6</v>
      </c>
      <c r="R378" s="74">
        <v>55.077316346153843</v>
      </c>
      <c r="S378" s="181">
        <v>17.88</v>
      </c>
      <c r="T378" s="181">
        <v>33.64</v>
      </c>
      <c r="U378" s="180">
        <v>106.59731634615385</v>
      </c>
      <c r="V378" s="68">
        <v>100</v>
      </c>
      <c r="W378" s="68">
        <v>61.2</v>
      </c>
      <c r="X378" s="75" t="s">
        <v>1966</v>
      </c>
      <c r="Y378" s="68">
        <v>3</v>
      </c>
      <c r="Z378" s="68">
        <v>1</v>
      </c>
      <c r="AA378" s="68">
        <v>4</v>
      </c>
      <c r="AB378" s="68">
        <v>60</v>
      </c>
      <c r="AC378" s="68" t="s">
        <v>3456</v>
      </c>
      <c r="AD378" s="181"/>
      <c r="AE378" s="68">
        <v>5</v>
      </c>
      <c r="AF378" s="68">
        <v>100</v>
      </c>
      <c r="AG378" s="73" t="s">
        <v>2047</v>
      </c>
      <c r="AH378" s="68" t="s">
        <v>3453</v>
      </c>
      <c r="AI378" s="181">
        <v>100</v>
      </c>
      <c r="AJ378" s="181"/>
      <c r="AK378" s="181"/>
      <c r="AL378" s="181"/>
      <c r="AM378" s="181"/>
      <c r="AN378" s="181"/>
      <c r="AO378" s="181"/>
      <c r="AP378" s="181"/>
      <c r="AQ378" s="181"/>
      <c r="AR378" s="181"/>
      <c r="AS378" s="181"/>
      <c r="AT378" s="181"/>
      <c r="AU378" s="181"/>
      <c r="AV378" s="181"/>
      <c r="AW378" s="181"/>
      <c r="AX378" s="181"/>
      <c r="AY378" s="68"/>
      <c r="AZ378" s="68"/>
      <c r="BA378" s="68"/>
      <c r="BB378" s="68"/>
      <c r="BC378" s="68"/>
      <c r="BD378" s="68"/>
    </row>
    <row r="379" spans="1:56" s="76" customFormat="1" ht="160">
      <c r="A379" s="68">
        <v>106</v>
      </c>
      <c r="B379" s="68" t="s">
        <v>1957</v>
      </c>
      <c r="C379" s="68"/>
      <c r="D379" s="73" t="s">
        <v>1991</v>
      </c>
      <c r="E379" s="68" t="s">
        <v>3460</v>
      </c>
      <c r="F379" s="68">
        <v>7525</v>
      </c>
      <c r="G379" s="68" t="s">
        <v>3461</v>
      </c>
      <c r="H379" s="68">
        <v>2021</v>
      </c>
      <c r="I379" s="184" t="s">
        <v>3462</v>
      </c>
      <c r="J379" s="70">
        <v>154380.6</v>
      </c>
      <c r="K379" s="68" t="s">
        <v>1813</v>
      </c>
      <c r="L379" s="184" t="s">
        <v>3464</v>
      </c>
      <c r="M379" s="184" t="s">
        <v>3465</v>
      </c>
      <c r="N379" s="184" t="s">
        <v>3466</v>
      </c>
      <c r="O379" s="184" t="s">
        <v>3467</v>
      </c>
      <c r="P379" s="68" t="s">
        <v>3468</v>
      </c>
      <c r="Q379" s="180">
        <v>46.534288461538502</v>
      </c>
      <c r="R379" s="186">
        <v>14.8442884615385</v>
      </c>
      <c r="S379" s="184">
        <v>19.309999999999999</v>
      </c>
      <c r="T379" s="184">
        <v>12.38</v>
      </c>
      <c r="U379" s="180">
        <v>46.534288461538502</v>
      </c>
      <c r="V379" s="68">
        <v>100</v>
      </c>
      <c r="W379" s="68">
        <v>61.2</v>
      </c>
      <c r="X379" s="75" t="s">
        <v>1966</v>
      </c>
      <c r="Y379" s="68">
        <v>6</v>
      </c>
      <c r="Z379" s="68">
        <v>1</v>
      </c>
      <c r="AA379" s="68">
        <v>5</v>
      </c>
      <c r="AB379" s="68">
        <v>26</v>
      </c>
      <c r="AC379" s="68" t="s">
        <v>3463</v>
      </c>
      <c r="AD379" s="181"/>
      <c r="AE379" s="68">
        <v>5</v>
      </c>
      <c r="AF379" s="68">
        <v>100</v>
      </c>
      <c r="AG379" s="73" t="s">
        <v>1991</v>
      </c>
      <c r="AH379" s="68" t="s">
        <v>3469</v>
      </c>
      <c r="AI379" s="181">
        <v>100</v>
      </c>
      <c r="AJ379" s="181"/>
      <c r="AK379" s="181"/>
      <c r="AL379" s="181"/>
      <c r="AM379" s="181"/>
      <c r="AN379" s="181"/>
      <c r="AO379" s="181"/>
      <c r="AP379" s="181"/>
      <c r="AQ379" s="181"/>
      <c r="AR379" s="181"/>
      <c r="AS379" s="181"/>
      <c r="AT379" s="181"/>
      <c r="AU379" s="181"/>
      <c r="AV379" s="181"/>
      <c r="AW379" s="181"/>
      <c r="AX379" s="181"/>
      <c r="AY379" s="68"/>
      <c r="AZ379" s="68"/>
      <c r="BA379" s="68"/>
      <c r="BB379" s="68"/>
      <c r="BC379" s="68"/>
      <c r="BD379" s="68"/>
    </row>
    <row r="380" spans="1:56" s="76" customFormat="1" ht="50">
      <c r="A380" s="68">
        <v>106</v>
      </c>
      <c r="B380" s="68" t="s">
        <v>1957</v>
      </c>
      <c r="C380" s="68"/>
      <c r="D380" s="73" t="s">
        <v>1991</v>
      </c>
      <c r="E380" s="68" t="s">
        <v>3470</v>
      </c>
      <c r="F380" s="68">
        <v>4763</v>
      </c>
      <c r="G380" s="68" t="s">
        <v>3471</v>
      </c>
      <c r="H380" s="68">
        <v>2021</v>
      </c>
      <c r="I380" s="184" t="s">
        <v>3472</v>
      </c>
      <c r="J380" s="70">
        <v>138073.64000000001</v>
      </c>
      <c r="K380" s="68" t="s">
        <v>1813</v>
      </c>
      <c r="L380" s="184" t="s">
        <v>3474</v>
      </c>
      <c r="M380" s="184" t="s">
        <v>3475</v>
      </c>
      <c r="N380" s="184" t="s">
        <v>3476</v>
      </c>
      <c r="O380" s="184" t="s">
        <v>3477</v>
      </c>
      <c r="P380" s="68">
        <v>71887</v>
      </c>
      <c r="Q380" s="180">
        <v>44.976311538461502</v>
      </c>
      <c r="R380" s="186">
        <v>13.276311538461499</v>
      </c>
      <c r="S380" s="184">
        <v>19.309999999999999</v>
      </c>
      <c r="T380" s="184">
        <v>12.39</v>
      </c>
      <c r="U380" s="180">
        <v>44.976311538461502</v>
      </c>
      <c r="V380" s="68">
        <v>100</v>
      </c>
      <c r="W380" s="68">
        <v>61.2</v>
      </c>
      <c r="X380" s="75" t="s">
        <v>1966</v>
      </c>
      <c r="Y380" s="68">
        <v>6</v>
      </c>
      <c r="Z380" s="68">
        <v>1</v>
      </c>
      <c r="AA380" s="68">
        <v>5</v>
      </c>
      <c r="AB380" s="68">
        <v>26</v>
      </c>
      <c r="AC380" s="68" t="s">
        <v>3473</v>
      </c>
      <c r="AD380" s="181"/>
      <c r="AE380" s="68">
        <v>5</v>
      </c>
      <c r="AF380" s="68">
        <v>100</v>
      </c>
      <c r="AG380" s="73" t="s">
        <v>1991</v>
      </c>
      <c r="AH380" s="68" t="s">
        <v>3469</v>
      </c>
      <c r="AI380" s="181">
        <v>100</v>
      </c>
      <c r="AJ380" s="181"/>
      <c r="AK380" s="181"/>
      <c r="AL380" s="181"/>
      <c r="AM380" s="181"/>
      <c r="AN380" s="181"/>
      <c r="AO380" s="181"/>
      <c r="AP380" s="181"/>
      <c r="AQ380" s="181"/>
      <c r="AR380" s="181"/>
      <c r="AS380" s="181"/>
      <c r="AT380" s="181"/>
      <c r="AU380" s="181"/>
      <c r="AV380" s="181"/>
      <c r="AW380" s="181"/>
      <c r="AX380" s="181"/>
      <c r="AY380" s="68"/>
      <c r="AZ380" s="68"/>
      <c r="BA380" s="68"/>
      <c r="BB380" s="68"/>
      <c r="BC380" s="68"/>
      <c r="BD380" s="68"/>
    </row>
    <row r="381" spans="1:56" s="76" customFormat="1" ht="60">
      <c r="A381" s="68">
        <v>106</v>
      </c>
      <c r="B381" s="68" t="s">
        <v>1957</v>
      </c>
      <c r="C381" s="68"/>
      <c r="D381" s="73" t="s">
        <v>310</v>
      </c>
      <c r="E381" s="68" t="s">
        <v>2320</v>
      </c>
      <c r="F381" s="68">
        <v>4355</v>
      </c>
      <c r="G381" s="68" t="s">
        <v>3478</v>
      </c>
      <c r="H381" s="68">
        <v>2021</v>
      </c>
      <c r="I381" s="181" t="s">
        <v>3479</v>
      </c>
      <c r="J381" s="70">
        <v>193984.55</v>
      </c>
      <c r="K381" s="68" t="s">
        <v>351</v>
      </c>
      <c r="L381" s="181" t="s">
        <v>3480</v>
      </c>
      <c r="M381" s="181" t="s">
        <v>3481</v>
      </c>
      <c r="N381" s="181" t="s">
        <v>3482</v>
      </c>
      <c r="O381" s="181" t="s">
        <v>3483</v>
      </c>
      <c r="P381" s="68" t="s">
        <v>3484</v>
      </c>
      <c r="Q381" s="181">
        <v>42.03</v>
      </c>
      <c r="R381" s="74">
        <v>18.652360576923076</v>
      </c>
      <c r="S381" s="181">
        <v>9.27</v>
      </c>
      <c r="T381" s="181">
        <v>14.11</v>
      </c>
      <c r="U381" s="180">
        <v>42.032360576923075</v>
      </c>
      <c r="V381" s="68">
        <v>100</v>
      </c>
      <c r="W381" s="68">
        <v>61.2</v>
      </c>
      <c r="X381" s="75" t="s">
        <v>1966</v>
      </c>
      <c r="Y381" s="68">
        <v>6</v>
      </c>
      <c r="Z381" s="68">
        <v>3</v>
      </c>
      <c r="AA381" s="68">
        <v>0</v>
      </c>
      <c r="AB381" s="68">
        <v>44</v>
      </c>
      <c r="AC381" s="68" t="s">
        <v>3051</v>
      </c>
      <c r="AD381" s="181">
        <v>28.22</v>
      </c>
      <c r="AE381" s="68">
        <v>5</v>
      </c>
      <c r="AF381" s="68">
        <v>100</v>
      </c>
      <c r="AG381" s="181" t="s">
        <v>310</v>
      </c>
      <c r="AH381" s="181" t="s">
        <v>3485</v>
      </c>
      <c r="AI381" s="181">
        <v>40</v>
      </c>
      <c r="AJ381" s="181" t="s">
        <v>3486</v>
      </c>
      <c r="AK381" s="181" t="s">
        <v>3485</v>
      </c>
      <c r="AL381" s="181">
        <v>20</v>
      </c>
      <c r="AM381" s="181" t="s">
        <v>3487</v>
      </c>
      <c r="AN381" s="181" t="s">
        <v>3488</v>
      </c>
      <c r="AO381" s="181">
        <v>20</v>
      </c>
      <c r="AP381" s="181" t="s">
        <v>2624</v>
      </c>
      <c r="AQ381" s="181" t="s">
        <v>3489</v>
      </c>
      <c r="AR381" s="181">
        <v>20</v>
      </c>
      <c r="AS381" s="181"/>
      <c r="AT381" s="181"/>
      <c r="AU381" s="181"/>
      <c r="AV381" s="181"/>
      <c r="AW381" s="181"/>
      <c r="AX381" s="181"/>
      <c r="AY381" s="68"/>
      <c r="AZ381" s="68"/>
      <c r="BA381" s="68"/>
      <c r="BB381" s="68"/>
      <c r="BC381" s="68"/>
      <c r="BD381" s="68"/>
    </row>
    <row r="382" spans="1:56" s="76" customFormat="1" ht="90">
      <c r="A382" s="68">
        <v>106</v>
      </c>
      <c r="B382" s="68" t="s">
        <v>1957</v>
      </c>
      <c r="C382" s="68"/>
      <c r="D382" s="73" t="s">
        <v>3123</v>
      </c>
      <c r="E382" s="68" t="s">
        <v>2015</v>
      </c>
      <c r="F382" s="68">
        <v>12314</v>
      </c>
      <c r="G382" s="68" t="s">
        <v>3490</v>
      </c>
      <c r="H382" s="68">
        <v>2021</v>
      </c>
      <c r="I382" s="185"/>
      <c r="J382" s="70">
        <v>258675.69</v>
      </c>
      <c r="K382" s="88" t="s">
        <v>343</v>
      </c>
      <c r="L382" s="83" t="s">
        <v>3492</v>
      </c>
      <c r="M382" s="181" t="s">
        <v>3493</v>
      </c>
      <c r="N382" s="181" t="s">
        <v>3494</v>
      </c>
      <c r="O382" s="181" t="s">
        <v>3495</v>
      </c>
      <c r="P382" s="68">
        <v>71347</v>
      </c>
      <c r="Q382" s="180">
        <v>61.632662500000009</v>
      </c>
      <c r="R382" s="74">
        <v>24.872662500000004</v>
      </c>
      <c r="S382" s="181">
        <v>12</v>
      </c>
      <c r="T382" s="181">
        <v>24.76</v>
      </c>
      <c r="U382" s="180">
        <v>61.632662500000009</v>
      </c>
      <c r="V382" s="68">
        <v>100</v>
      </c>
      <c r="W382" s="68">
        <v>61.2</v>
      </c>
      <c r="X382" s="75" t="s">
        <v>1966</v>
      </c>
      <c r="Y382" s="68">
        <v>3</v>
      </c>
      <c r="Z382" s="68">
        <v>1</v>
      </c>
      <c r="AA382" s="68">
        <v>6</v>
      </c>
      <c r="AB382" s="68">
        <v>50</v>
      </c>
      <c r="AC382" s="68" t="s">
        <v>3491</v>
      </c>
      <c r="AD382" s="181"/>
      <c r="AE382" s="68">
        <v>5</v>
      </c>
      <c r="AF382" s="68">
        <v>100</v>
      </c>
      <c r="AG382" s="83" t="s">
        <v>3123</v>
      </c>
      <c r="AH382" s="181" t="s">
        <v>3496</v>
      </c>
      <c r="AI382" s="181">
        <v>40</v>
      </c>
      <c r="AJ382" s="83" t="s">
        <v>2011</v>
      </c>
      <c r="AK382" s="181" t="s">
        <v>2015</v>
      </c>
      <c r="AL382" s="181">
        <v>40</v>
      </c>
      <c r="AM382" s="83" t="s">
        <v>3168</v>
      </c>
      <c r="AN382" s="181" t="s">
        <v>3169</v>
      </c>
      <c r="AO382" s="181">
        <v>20</v>
      </c>
      <c r="AP382" s="181"/>
      <c r="AQ382" s="181"/>
      <c r="AR382" s="181"/>
      <c r="AS382" s="181"/>
      <c r="AT382" s="181"/>
      <c r="AU382" s="181"/>
      <c r="AV382" s="181"/>
      <c r="AW382" s="181"/>
      <c r="AX382" s="181"/>
      <c r="AY382" s="68"/>
      <c r="AZ382" s="68"/>
      <c r="BA382" s="68"/>
      <c r="BB382" s="68"/>
      <c r="BC382" s="68"/>
      <c r="BD382" s="68"/>
    </row>
    <row r="383" spans="1:56" s="76" customFormat="1" ht="50">
      <c r="A383" s="68">
        <v>106</v>
      </c>
      <c r="B383" s="68" t="s">
        <v>1957</v>
      </c>
      <c r="C383" s="68"/>
      <c r="D383" s="73" t="s">
        <v>310</v>
      </c>
      <c r="E383" s="68" t="s">
        <v>2320</v>
      </c>
      <c r="F383" s="68">
        <v>4355</v>
      </c>
      <c r="G383" s="68" t="s">
        <v>3497</v>
      </c>
      <c r="H383" s="68">
        <v>2021</v>
      </c>
      <c r="I383" s="181" t="s">
        <v>3498</v>
      </c>
      <c r="J383" s="70">
        <v>179705.99</v>
      </c>
      <c r="K383" s="88" t="s">
        <v>343</v>
      </c>
      <c r="L383" s="181" t="s">
        <v>3480</v>
      </c>
      <c r="M383" s="181" t="s">
        <v>3481</v>
      </c>
      <c r="N383" s="181" t="s">
        <v>3500</v>
      </c>
      <c r="O383" s="181" t="s">
        <v>3501</v>
      </c>
      <c r="P383" s="68">
        <v>69928</v>
      </c>
      <c r="Q383" s="181">
        <v>37.049999999999997</v>
      </c>
      <c r="R383" s="74">
        <v>17.279422115384612</v>
      </c>
      <c r="S383" s="181">
        <v>2.84</v>
      </c>
      <c r="T383" s="181">
        <v>16.93</v>
      </c>
      <c r="U383" s="180">
        <v>37.049422115384615</v>
      </c>
      <c r="V383" s="68">
        <v>100</v>
      </c>
      <c r="W383" s="68">
        <v>61.2</v>
      </c>
      <c r="X383" s="75" t="s">
        <v>1966</v>
      </c>
      <c r="Y383" s="68">
        <v>3</v>
      </c>
      <c r="Z383" s="68">
        <v>9</v>
      </c>
      <c r="AA383" s="68">
        <v>1</v>
      </c>
      <c r="AB383" s="68">
        <v>4</v>
      </c>
      <c r="AC383" s="68" t="s">
        <v>3499</v>
      </c>
      <c r="AD383" s="181">
        <v>28.22</v>
      </c>
      <c r="AE383" s="68">
        <v>5</v>
      </c>
      <c r="AF383" s="68">
        <v>100</v>
      </c>
      <c r="AG383" s="181" t="s">
        <v>310</v>
      </c>
      <c r="AH383" s="181" t="s">
        <v>3485</v>
      </c>
      <c r="AI383" s="181">
        <v>30</v>
      </c>
      <c r="AJ383" s="181" t="s">
        <v>3487</v>
      </c>
      <c r="AK383" s="181" t="s">
        <v>3488</v>
      </c>
      <c r="AL383" s="181">
        <v>20</v>
      </c>
      <c r="AM383" s="181" t="s">
        <v>3486</v>
      </c>
      <c r="AN383" s="181" t="s">
        <v>3485</v>
      </c>
      <c r="AO383" s="181">
        <v>20</v>
      </c>
      <c r="AP383" s="181" t="s">
        <v>3502</v>
      </c>
      <c r="AQ383" s="181" t="s">
        <v>3485</v>
      </c>
      <c r="AR383" s="181">
        <v>20</v>
      </c>
      <c r="AS383" s="181" t="s">
        <v>3503</v>
      </c>
      <c r="AT383" s="181" t="s">
        <v>3504</v>
      </c>
      <c r="AU383" s="181">
        <v>10</v>
      </c>
      <c r="AV383" s="181"/>
      <c r="AW383" s="181"/>
      <c r="AX383" s="181"/>
      <c r="AY383" s="68"/>
      <c r="AZ383" s="68"/>
      <c r="BA383" s="68"/>
      <c r="BB383" s="68"/>
      <c r="BC383" s="68"/>
      <c r="BD383" s="68"/>
    </row>
    <row r="384" spans="1:56" s="76" customFormat="1" ht="80">
      <c r="A384" s="68">
        <v>106</v>
      </c>
      <c r="B384" s="68" t="s">
        <v>1957</v>
      </c>
      <c r="C384" s="68"/>
      <c r="D384" s="73" t="s">
        <v>2011</v>
      </c>
      <c r="E384" s="68" t="s">
        <v>3505</v>
      </c>
      <c r="F384" s="68">
        <v>37462</v>
      </c>
      <c r="G384" s="68" t="s">
        <v>3506</v>
      </c>
      <c r="H384" s="68">
        <v>2021</v>
      </c>
      <c r="I384" s="185"/>
      <c r="J384" s="70">
        <v>282827.19</v>
      </c>
      <c r="K384" s="88" t="s">
        <v>343</v>
      </c>
      <c r="L384" s="83" t="s">
        <v>3508</v>
      </c>
      <c r="M384" s="181" t="s">
        <v>3509</v>
      </c>
      <c r="N384" s="181" t="s">
        <v>3510</v>
      </c>
      <c r="O384" s="181" t="s">
        <v>3511</v>
      </c>
      <c r="P384" s="68">
        <v>71062</v>
      </c>
      <c r="Q384" s="180">
        <v>63.954922115384619</v>
      </c>
      <c r="R384" s="74">
        <v>27.194922115384617</v>
      </c>
      <c r="S384" s="181">
        <v>12</v>
      </c>
      <c r="T384" s="181">
        <v>24.76</v>
      </c>
      <c r="U384" s="180">
        <v>63.954922115384619</v>
      </c>
      <c r="V384" s="68">
        <v>100</v>
      </c>
      <c r="W384" s="68">
        <v>61.2</v>
      </c>
      <c r="X384" s="75" t="s">
        <v>1966</v>
      </c>
      <c r="Y384" s="68">
        <v>3</v>
      </c>
      <c r="Z384" s="68">
        <v>1</v>
      </c>
      <c r="AA384" s="68">
        <v>6</v>
      </c>
      <c r="AB384" s="68">
        <v>4</v>
      </c>
      <c r="AC384" s="68" t="s">
        <v>3507</v>
      </c>
      <c r="AD384" s="181"/>
      <c r="AE384" s="68">
        <v>5</v>
      </c>
      <c r="AF384" s="68">
        <v>100</v>
      </c>
      <c r="AG384" s="83" t="s">
        <v>2011</v>
      </c>
      <c r="AH384" s="181" t="s">
        <v>3505</v>
      </c>
      <c r="AI384" s="181">
        <v>40</v>
      </c>
      <c r="AJ384" s="83" t="s">
        <v>3123</v>
      </c>
      <c r="AK384" s="181" t="s">
        <v>3496</v>
      </c>
      <c r="AL384" s="181">
        <v>40</v>
      </c>
      <c r="AM384" s="83" t="s">
        <v>2137</v>
      </c>
      <c r="AN384" s="181" t="s">
        <v>3512</v>
      </c>
      <c r="AO384" s="181">
        <v>20</v>
      </c>
      <c r="AP384" s="181"/>
      <c r="AQ384" s="181"/>
      <c r="AR384" s="181"/>
      <c r="AS384" s="181"/>
      <c r="AT384" s="181"/>
      <c r="AU384" s="181"/>
      <c r="AV384" s="181"/>
      <c r="AW384" s="181"/>
      <c r="AX384" s="181"/>
      <c r="AY384" s="68"/>
      <c r="AZ384" s="68"/>
      <c r="BA384" s="68"/>
      <c r="BB384" s="68"/>
      <c r="BC384" s="68"/>
      <c r="BD384" s="68"/>
    </row>
    <row r="385" spans="1:56" s="76" customFormat="1" ht="50">
      <c r="A385" s="68">
        <v>106</v>
      </c>
      <c r="B385" s="68" t="s">
        <v>1957</v>
      </c>
      <c r="C385" s="68"/>
      <c r="D385" s="73" t="s">
        <v>2001</v>
      </c>
      <c r="E385" s="68" t="s">
        <v>3513</v>
      </c>
      <c r="F385" s="68">
        <v>33404</v>
      </c>
      <c r="G385" s="68" t="s">
        <v>3514</v>
      </c>
      <c r="H385" s="68">
        <v>2021</v>
      </c>
      <c r="I385" s="181" t="s">
        <v>3515</v>
      </c>
      <c r="J385" s="70">
        <v>113043.28</v>
      </c>
      <c r="K385" s="88" t="s">
        <v>343</v>
      </c>
      <c r="L385" s="181" t="s">
        <v>3517</v>
      </c>
      <c r="M385" s="181" t="s">
        <v>3518</v>
      </c>
      <c r="N385" s="181" t="s">
        <v>3519</v>
      </c>
      <c r="O385" s="181" t="s">
        <v>3520</v>
      </c>
      <c r="P385" s="68">
        <v>71728</v>
      </c>
      <c r="Q385" s="180">
        <v>35.869546153846159</v>
      </c>
      <c r="R385" s="74">
        <v>10.869546153846155</v>
      </c>
      <c r="S385" s="181">
        <v>15</v>
      </c>
      <c r="T385" s="181">
        <v>10</v>
      </c>
      <c r="U385" s="180">
        <v>35.869546153846159</v>
      </c>
      <c r="V385" s="68">
        <v>100</v>
      </c>
      <c r="W385" s="68">
        <v>61.2</v>
      </c>
      <c r="X385" s="75" t="s">
        <v>1966</v>
      </c>
      <c r="Y385" s="68">
        <v>1</v>
      </c>
      <c r="Z385" s="68">
        <v>3</v>
      </c>
      <c r="AA385" s="68">
        <v>0</v>
      </c>
      <c r="AB385" s="68">
        <v>5</v>
      </c>
      <c r="AC385" s="68" t="s">
        <v>3516</v>
      </c>
      <c r="AD385" s="181"/>
      <c r="AE385" s="68">
        <v>5</v>
      </c>
      <c r="AF385" s="68">
        <v>100</v>
      </c>
      <c r="AG385" s="73" t="s">
        <v>2001</v>
      </c>
      <c r="AH385" s="181" t="s">
        <v>3521</v>
      </c>
      <c r="AI385" s="181">
        <v>100</v>
      </c>
      <c r="AJ385" s="181"/>
      <c r="AK385" s="181"/>
      <c r="AL385" s="181"/>
      <c r="AM385" s="181"/>
      <c r="AN385" s="181"/>
      <c r="AO385" s="181"/>
      <c r="AP385" s="181"/>
      <c r="AQ385" s="181"/>
      <c r="AR385" s="181"/>
      <c r="AS385" s="181"/>
      <c r="AT385" s="181"/>
      <c r="AU385" s="181"/>
      <c r="AV385" s="181"/>
      <c r="AW385" s="181"/>
      <c r="AX385" s="181"/>
      <c r="AY385" s="68"/>
      <c r="AZ385" s="68"/>
      <c r="BA385" s="68"/>
      <c r="BB385" s="68"/>
      <c r="BC385" s="68"/>
      <c r="BD385" s="68"/>
    </row>
    <row r="386" spans="1:56" s="76" customFormat="1" ht="130">
      <c r="A386" s="68">
        <v>106</v>
      </c>
      <c r="B386" s="68" t="s">
        <v>1957</v>
      </c>
      <c r="C386" s="68"/>
      <c r="D386" s="73" t="s">
        <v>2079</v>
      </c>
      <c r="E386" s="68" t="s">
        <v>2080</v>
      </c>
      <c r="F386" s="68">
        <v>5027</v>
      </c>
      <c r="G386" s="68" t="s">
        <v>3522</v>
      </c>
      <c r="H386" s="68">
        <v>2021</v>
      </c>
      <c r="I386" s="83" t="s">
        <v>3523</v>
      </c>
      <c r="J386" s="70">
        <v>677613.87</v>
      </c>
      <c r="K386" s="88" t="s">
        <v>343</v>
      </c>
      <c r="L386" s="181" t="s">
        <v>3525</v>
      </c>
      <c r="M386" s="181" t="s">
        <v>3526</v>
      </c>
      <c r="N386" s="181" t="s">
        <v>3527</v>
      </c>
      <c r="O386" s="181" t="s">
        <v>3528</v>
      </c>
      <c r="P386" s="68">
        <v>71326</v>
      </c>
      <c r="Q386" s="180">
        <v>205.15517980769232</v>
      </c>
      <c r="R386" s="74">
        <v>65.155179807692306</v>
      </c>
      <c r="S386" s="181">
        <v>80</v>
      </c>
      <c r="T386" s="181">
        <v>60</v>
      </c>
      <c r="U386" s="180">
        <v>205.15517980769232</v>
      </c>
      <c r="V386" s="68">
        <v>100</v>
      </c>
      <c r="W386" s="68">
        <v>61.2</v>
      </c>
      <c r="X386" s="75" t="s">
        <v>1966</v>
      </c>
      <c r="Y386" s="68">
        <v>3</v>
      </c>
      <c r="Z386" s="68">
        <v>2</v>
      </c>
      <c r="AA386" s="68">
        <v>3</v>
      </c>
      <c r="AB386" s="68">
        <v>4</v>
      </c>
      <c r="AC386" s="68" t="s">
        <v>3524</v>
      </c>
      <c r="AD386" s="181"/>
      <c r="AE386" s="68">
        <v>5</v>
      </c>
      <c r="AF386" s="68">
        <v>100</v>
      </c>
      <c r="AG386" s="73" t="s">
        <v>2079</v>
      </c>
      <c r="AH386" s="181" t="s">
        <v>3521</v>
      </c>
      <c r="AI386" s="181">
        <v>100</v>
      </c>
      <c r="AJ386" s="181"/>
      <c r="AK386" s="181"/>
      <c r="AL386" s="181"/>
      <c r="AM386" s="181"/>
      <c r="AN386" s="181"/>
      <c r="AO386" s="181"/>
      <c r="AP386" s="181"/>
      <c r="AQ386" s="181"/>
      <c r="AR386" s="181"/>
      <c r="AS386" s="181"/>
      <c r="AT386" s="181"/>
      <c r="AU386" s="181"/>
      <c r="AV386" s="181"/>
      <c r="AW386" s="181"/>
      <c r="AX386" s="181"/>
      <c r="AY386" s="68"/>
      <c r="AZ386" s="68"/>
      <c r="BA386" s="68"/>
      <c r="BB386" s="68"/>
      <c r="BC386" s="68"/>
      <c r="BD386" s="68"/>
    </row>
    <row r="387" spans="1:56" s="76" customFormat="1" ht="50">
      <c r="A387" s="68">
        <v>106</v>
      </c>
      <c r="B387" s="68" t="s">
        <v>1957</v>
      </c>
      <c r="C387" s="68"/>
      <c r="D387" s="73" t="s">
        <v>3123</v>
      </c>
      <c r="E387" s="68" t="s">
        <v>2853</v>
      </c>
      <c r="F387" s="68">
        <v>35463</v>
      </c>
      <c r="G387" s="68" t="s">
        <v>3529</v>
      </c>
      <c r="H387" s="68">
        <v>2021</v>
      </c>
      <c r="I387" s="181" t="s">
        <v>3530</v>
      </c>
      <c r="J387" s="70">
        <v>293646.45</v>
      </c>
      <c r="K387" s="88" t="s">
        <v>343</v>
      </c>
      <c r="L387" s="181" t="s">
        <v>3532</v>
      </c>
      <c r="M387" s="181" t="s">
        <v>3533</v>
      </c>
      <c r="N387" s="181" t="s">
        <v>3534</v>
      </c>
      <c r="O387" s="181" t="s">
        <v>3535</v>
      </c>
      <c r="P387" s="68">
        <v>69024</v>
      </c>
      <c r="Q387" s="180">
        <v>58.495235576923086</v>
      </c>
      <c r="R387" s="74">
        <v>28.235235576923081</v>
      </c>
      <c r="S387" s="181">
        <v>17.88</v>
      </c>
      <c r="T387" s="181">
        <v>12.38</v>
      </c>
      <c r="U387" s="180">
        <v>58.495235576923086</v>
      </c>
      <c r="V387" s="68">
        <v>100</v>
      </c>
      <c r="W387" s="68">
        <v>61.2</v>
      </c>
      <c r="X387" s="75" t="s">
        <v>1966</v>
      </c>
      <c r="Y387" s="68">
        <v>3</v>
      </c>
      <c r="Z387" s="68">
        <v>12</v>
      </c>
      <c r="AA387" s="68">
        <v>1</v>
      </c>
      <c r="AB387" s="68">
        <v>47</v>
      </c>
      <c r="AC387" s="68" t="s">
        <v>3531</v>
      </c>
      <c r="AD387" s="181"/>
      <c r="AE387" s="68">
        <v>5</v>
      </c>
      <c r="AF387" s="68">
        <v>100</v>
      </c>
      <c r="AG387" s="181" t="s">
        <v>2851</v>
      </c>
      <c r="AH387" s="181" t="s">
        <v>2853</v>
      </c>
      <c r="AI387" s="181">
        <v>50</v>
      </c>
      <c r="AJ387" s="181" t="s">
        <v>3536</v>
      </c>
      <c r="AK387" s="181" t="s">
        <v>3537</v>
      </c>
      <c r="AL387" s="181">
        <v>30</v>
      </c>
      <c r="AM387" s="181" t="s">
        <v>3161</v>
      </c>
      <c r="AN387" s="181" t="s">
        <v>2943</v>
      </c>
      <c r="AO387" s="181">
        <v>20</v>
      </c>
      <c r="AP387" s="181"/>
      <c r="AQ387" s="181"/>
      <c r="AR387" s="181"/>
      <c r="AS387" s="181"/>
      <c r="AT387" s="181"/>
      <c r="AU387" s="181"/>
      <c r="AV387" s="181"/>
      <c r="AW387" s="181"/>
      <c r="AX387" s="181"/>
      <c r="AY387" s="68"/>
      <c r="AZ387" s="68"/>
      <c r="BA387" s="68"/>
      <c r="BB387" s="68"/>
      <c r="BC387" s="68"/>
      <c r="BD387" s="68"/>
    </row>
    <row r="388" spans="1:56" s="76" customFormat="1" ht="120">
      <c r="A388" s="68">
        <v>106</v>
      </c>
      <c r="B388" s="68" t="s">
        <v>1957</v>
      </c>
      <c r="C388" s="68"/>
      <c r="D388" s="73" t="s">
        <v>1695</v>
      </c>
      <c r="E388" s="68" t="s">
        <v>1988</v>
      </c>
      <c r="F388" s="68">
        <v>412</v>
      </c>
      <c r="G388" s="68" t="s">
        <v>3538</v>
      </c>
      <c r="H388" s="68">
        <v>2022</v>
      </c>
      <c r="I388" s="68" t="s">
        <v>3539</v>
      </c>
      <c r="J388" s="70" t="s">
        <v>3540</v>
      </c>
      <c r="K388" s="68" t="s">
        <v>1833</v>
      </c>
      <c r="L388" s="68" t="s">
        <v>3542</v>
      </c>
      <c r="M388" s="68" t="s">
        <v>3543</v>
      </c>
      <c r="N388" s="68" t="s">
        <v>3544</v>
      </c>
      <c r="O388" s="68" t="s">
        <v>3545</v>
      </c>
      <c r="P388" s="68" t="s">
        <v>3546</v>
      </c>
      <c r="Q388" s="180">
        <v>88.929353846153845</v>
      </c>
      <c r="R388" s="74">
        <v>24.109353846153848</v>
      </c>
      <c r="S388" s="68">
        <v>12.08</v>
      </c>
      <c r="T388" s="68">
        <v>52.74</v>
      </c>
      <c r="U388" s="180">
        <v>88.929353846153845</v>
      </c>
      <c r="V388" s="68">
        <v>100</v>
      </c>
      <c r="W388" s="68">
        <v>40.799999999999997</v>
      </c>
      <c r="X388" s="75" t="s">
        <v>1966</v>
      </c>
      <c r="Y388" s="68">
        <v>4</v>
      </c>
      <c r="Z388" s="68">
        <v>6</v>
      </c>
      <c r="AA388" s="68">
        <v>3</v>
      </c>
      <c r="AB388" s="68">
        <v>35</v>
      </c>
      <c r="AC388" s="68" t="s">
        <v>3541</v>
      </c>
      <c r="AD388" s="68">
        <v>0</v>
      </c>
      <c r="AE388" s="68">
        <v>5</v>
      </c>
      <c r="AF388" s="68">
        <v>100</v>
      </c>
      <c r="AG388" s="68" t="s">
        <v>1695</v>
      </c>
      <c r="AH388" s="68" t="s">
        <v>3547</v>
      </c>
      <c r="AI388" s="68">
        <v>100</v>
      </c>
      <c r="AJ388" s="181"/>
      <c r="AK388" s="181"/>
      <c r="AL388" s="181"/>
      <c r="AM388" s="181"/>
      <c r="AN388" s="181"/>
      <c r="AO388" s="181"/>
      <c r="AP388" s="181"/>
      <c r="AQ388" s="181"/>
      <c r="AR388" s="181"/>
      <c r="AS388" s="181"/>
      <c r="AT388" s="181"/>
      <c r="AU388" s="181"/>
      <c r="AV388" s="181"/>
      <c r="AW388" s="181"/>
      <c r="AX388" s="181"/>
      <c r="AY388" s="68"/>
      <c r="AZ388" s="68"/>
      <c r="BA388" s="68"/>
      <c r="BB388" s="68"/>
      <c r="BC388" s="68"/>
      <c r="BD388" s="68"/>
    </row>
    <row r="389" spans="1:56" s="76" customFormat="1" ht="80">
      <c r="A389" s="68">
        <v>106</v>
      </c>
      <c r="B389" s="68" t="s">
        <v>1957</v>
      </c>
      <c r="C389" s="68"/>
      <c r="D389" s="73" t="s">
        <v>2113</v>
      </c>
      <c r="E389" s="68" t="s">
        <v>3066</v>
      </c>
      <c r="F389" s="68">
        <v>23567</v>
      </c>
      <c r="G389" s="68" t="s">
        <v>3548</v>
      </c>
      <c r="H389" s="68">
        <v>2022</v>
      </c>
      <c r="I389" s="181" t="s">
        <v>3549</v>
      </c>
      <c r="J389" s="70">
        <v>163604.87</v>
      </c>
      <c r="K389" s="68" t="s">
        <v>1833</v>
      </c>
      <c r="L389" s="181" t="s">
        <v>3551</v>
      </c>
      <c r="M389" s="181" t="s">
        <v>3552</v>
      </c>
      <c r="N389" s="181" t="s">
        <v>3553</v>
      </c>
      <c r="O389" s="181" t="s">
        <v>3302</v>
      </c>
      <c r="P389" s="68" t="s">
        <v>3554</v>
      </c>
      <c r="Q389" s="180">
        <v>26.664046875</v>
      </c>
      <c r="R389" s="74">
        <v>19.664046875</v>
      </c>
      <c r="S389" s="181">
        <v>4</v>
      </c>
      <c r="T389" s="181">
        <v>3</v>
      </c>
      <c r="U389" s="180">
        <v>26.664046875</v>
      </c>
      <c r="V389" s="68">
        <v>100</v>
      </c>
      <c r="W389" s="68">
        <v>49.92</v>
      </c>
      <c r="X389" s="75" t="s">
        <v>1966</v>
      </c>
      <c r="Y389" s="68">
        <v>6</v>
      </c>
      <c r="Z389" s="68">
        <v>1</v>
      </c>
      <c r="AA389" s="68">
        <v>4</v>
      </c>
      <c r="AB389" s="68">
        <v>26</v>
      </c>
      <c r="AC389" s="68" t="s">
        <v>3550</v>
      </c>
      <c r="AD389" s="181">
        <v>0</v>
      </c>
      <c r="AE389" s="68">
        <v>4</v>
      </c>
      <c r="AF389" s="68">
        <v>100</v>
      </c>
      <c r="AG389" s="181" t="s">
        <v>2113</v>
      </c>
      <c r="AH389" s="181" t="s">
        <v>2114</v>
      </c>
      <c r="AI389" s="181">
        <v>30</v>
      </c>
      <c r="AJ389" s="181" t="s">
        <v>2104</v>
      </c>
      <c r="AK389" s="181" t="s">
        <v>3075</v>
      </c>
      <c r="AL389" s="181">
        <v>30</v>
      </c>
      <c r="AM389" s="181" t="s">
        <v>2115</v>
      </c>
      <c r="AN389" s="181" t="s">
        <v>3076</v>
      </c>
      <c r="AO389" s="181">
        <v>30</v>
      </c>
      <c r="AP389" s="181" t="s">
        <v>3304</v>
      </c>
      <c r="AQ389" s="181" t="s">
        <v>3066</v>
      </c>
      <c r="AR389" s="181">
        <v>10</v>
      </c>
      <c r="AS389" s="181"/>
      <c r="AT389" s="181"/>
      <c r="AU389" s="181"/>
      <c r="AV389" s="181"/>
      <c r="AW389" s="181"/>
      <c r="AX389" s="181"/>
      <c r="AY389" s="68"/>
      <c r="AZ389" s="68"/>
      <c r="BA389" s="68"/>
      <c r="BB389" s="68"/>
      <c r="BC389" s="68"/>
      <c r="BD389" s="68"/>
    </row>
    <row r="390" spans="1:56" s="76" customFormat="1" ht="130">
      <c r="A390" s="68">
        <v>106</v>
      </c>
      <c r="B390" s="68" t="s">
        <v>1957</v>
      </c>
      <c r="C390" s="68"/>
      <c r="D390" s="73" t="s">
        <v>3168</v>
      </c>
      <c r="E390" s="68" t="s">
        <v>3169</v>
      </c>
      <c r="F390" s="68">
        <v>25624</v>
      </c>
      <c r="G390" s="68" t="s">
        <v>3555</v>
      </c>
      <c r="H390" s="68">
        <v>2022</v>
      </c>
      <c r="I390" s="181" t="s">
        <v>3556</v>
      </c>
      <c r="J390" s="70">
        <v>223744.46</v>
      </c>
      <c r="K390" s="68" t="s">
        <v>1833</v>
      </c>
      <c r="L390" s="181" t="s">
        <v>3558</v>
      </c>
      <c r="M390" s="181" t="s">
        <v>3559</v>
      </c>
      <c r="N390" s="187" t="s">
        <v>3560</v>
      </c>
      <c r="O390" s="181" t="s">
        <v>3561</v>
      </c>
      <c r="P390" s="68">
        <v>73456</v>
      </c>
      <c r="Q390" s="180">
        <v>62.803890384615386</v>
      </c>
      <c r="R390" s="74">
        <v>21.513890384615383</v>
      </c>
      <c r="S390" s="181">
        <v>19.309999999999999</v>
      </c>
      <c r="T390" s="181">
        <v>21.98</v>
      </c>
      <c r="U390" s="180">
        <v>62.803890384615386</v>
      </c>
      <c r="V390" s="68">
        <v>100</v>
      </c>
      <c r="W390" s="68">
        <v>40.799999999999997</v>
      </c>
      <c r="X390" s="75" t="s">
        <v>1966</v>
      </c>
      <c r="Y390" s="68">
        <v>3</v>
      </c>
      <c r="Z390" s="181">
        <v>2</v>
      </c>
      <c r="AA390" s="181"/>
      <c r="AB390" s="68">
        <v>60</v>
      </c>
      <c r="AC390" s="68" t="s">
        <v>3557</v>
      </c>
      <c r="AD390" s="181"/>
      <c r="AE390" s="68">
        <v>5</v>
      </c>
      <c r="AF390" s="68">
        <v>100</v>
      </c>
      <c r="AG390" s="181" t="s">
        <v>3562</v>
      </c>
      <c r="AH390" s="181" t="s">
        <v>3169</v>
      </c>
      <c r="AI390" s="181">
        <v>100</v>
      </c>
      <c r="AJ390" s="181"/>
      <c r="AK390" s="181"/>
      <c r="AL390" s="181"/>
      <c r="AM390" s="181"/>
      <c r="AN390" s="181"/>
      <c r="AO390" s="181"/>
      <c r="AP390" s="181"/>
      <c r="AQ390" s="181"/>
      <c r="AR390" s="181"/>
      <c r="AS390" s="181"/>
      <c r="AT390" s="181"/>
      <c r="AU390" s="181"/>
      <c r="AV390" s="181"/>
      <c r="AW390" s="181"/>
      <c r="AX390" s="181"/>
      <c r="AY390" s="68"/>
      <c r="AZ390" s="68"/>
      <c r="BA390" s="68"/>
      <c r="BB390" s="68"/>
      <c r="BC390" s="68"/>
      <c r="BD390" s="68"/>
    </row>
    <row r="391" spans="1:56" s="76" customFormat="1" ht="50">
      <c r="A391" s="68">
        <v>106</v>
      </c>
      <c r="B391" s="68" t="s">
        <v>1957</v>
      </c>
      <c r="C391" s="68"/>
      <c r="D391" s="73" t="s">
        <v>1958</v>
      </c>
      <c r="E391" s="68" t="s">
        <v>2711</v>
      </c>
      <c r="F391" s="68">
        <v>10124</v>
      </c>
      <c r="G391" s="68" t="s">
        <v>3563</v>
      </c>
      <c r="H391" s="68">
        <v>2022</v>
      </c>
      <c r="I391" s="181" t="s">
        <v>3564</v>
      </c>
      <c r="J391" s="70">
        <v>108398.79</v>
      </c>
      <c r="K391" s="68" t="s">
        <v>1833</v>
      </c>
      <c r="L391" s="181" t="s">
        <v>3566</v>
      </c>
      <c r="M391" s="181" t="s">
        <v>3567</v>
      </c>
      <c r="N391" s="181" t="s">
        <v>3568</v>
      </c>
      <c r="O391" s="181" t="s">
        <v>3569</v>
      </c>
      <c r="P391" s="68" t="s">
        <v>3570</v>
      </c>
      <c r="Q391" s="180">
        <v>40.68296057692308</v>
      </c>
      <c r="R391" s="74">
        <v>10.422960576923078</v>
      </c>
      <c r="S391" s="181">
        <v>17.88</v>
      </c>
      <c r="T391" s="181">
        <v>12.38</v>
      </c>
      <c r="U391" s="180">
        <v>40.68296057692308</v>
      </c>
      <c r="V391" s="68">
        <v>100</v>
      </c>
      <c r="W391" s="68">
        <v>40.799999999999997</v>
      </c>
      <c r="X391" s="75" t="s">
        <v>1966</v>
      </c>
      <c r="Y391" s="68">
        <v>4</v>
      </c>
      <c r="Z391" s="68">
        <v>1</v>
      </c>
      <c r="AA391" s="68">
        <v>2</v>
      </c>
      <c r="AB391" s="68">
        <v>30</v>
      </c>
      <c r="AC391" s="68" t="s">
        <v>3565</v>
      </c>
      <c r="AD391" s="181">
        <v>0</v>
      </c>
      <c r="AE391" s="68">
        <v>5</v>
      </c>
      <c r="AF391" s="68">
        <v>100</v>
      </c>
      <c r="AG391" s="181" t="s">
        <v>1958</v>
      </c>
      <c r="AH391" s="181" t="s">
        <v>2711</v>
      </c>
      <c r="AI391" s="181">
        <v>100</v>
      </c>
      <c r="AJ391" s="181"/>
      <c r="AK391" s="181"/>
      <c r="AL391" s="181"/>
      <c r="AM391" s="181"/>
      <c r="AN391" s="181"/>
      <c r="AO391" s="181"/>
      <c r="AP391" s="181"/>
      <c r="AQ391" s="181"/>
      <c r="AR391" s="181"/>
      <c r="AS391" s="181"/>
      <c r="AT391" s="181"/>
      <c r="AU391" s="181"/>
      <c r="AV391" s="181"/>
      <c r="AW391" s="181"/>
      <c r="AX391" s="181"/>
      <c r="AY391" s="68"/>
      <c r="AZ391" s="68"/>
      <c r="BA391" s="68"/>
      <c r="BB391" s="68"/>
      <c r="BC391" s="68"/>
      <c r="BD391" s="68"/>
    </row>
    <row r="392" spans="1:56" s="76" customFormat="1" ht="80">
      <c r="A392" s="68">
        <v>106</v>
      </c>
      <c r="B392" s="68" t="s">
        <v>1957</v>
      </c>
      <c r="C392" s="68"/>
      <c r="D392" s="73" t="s">
        <v>2572</v>
      </c>
      <c r="E392" s="68" t="s">
        <v>3571</v>
      </c>
      <c r="F392" s="68">
        <v>33540</v>
      </c>
      <c r="G392" s="68" t="s">
        <v>3280</v>
      </c>
      <c r="H392" s="68">
        <v>2022</v>
      </c>
      <c r="I392" s="181" t="s">
        <v>2828</v>
      </c>
      <c r="J392" s="70">
        <v>142062.43</v>
      </c>
      <c r="K392" s="68" t="s">
        <v>1833</v>
      </c>
      <c r="L392" s="181" t="s">
        <v>3573</v>
      </c>
      <c r="M392" s="181" t="s">
        <v>3574</v>
      </c>
      <c r="N392" s="181" t="s">
        <v>3575</v>
      </c>
      <c r="O392" s="181" t="s">
        <v>3576</v>
      </c>
      <c r="P392" s="68">
        <v>65270</v>
      </c>
      <c r="Q392" s="180">
        <v>17.074811298076924</v>
      </c>
      <c r="R392" s="74">
        <v>17.074811298076924</v>
      </c>
      <c r="S392" s="181" t="s">
        <v>3577</v>
      </c>
      <c r="T392" s="181" t="s">
        <v>3578</v>
      </c>
      <c r="U392" s="180">
        <v>17.074811298076924</v>
      </c>
      <c r="V392" s="68">
        <v>100</v>
      </c>
      <c r="W392" s="68">
        <v>49.92</v>
      </c>
      <c r="X392" s="75" t="s">
        <v>1966</v>
      </c>
      <c r="Y392" s="68">
        <v>6</v>
      </c>
      <c r="Z392" s="68">
        <v>1</v>
      </c>
      <c r="AA392" s="68">
        <v>4</v>
      </c>
      <c r="AB392" s="68">
        <v>26</v>
      </c>
      <c r="AC392" s="68" t="s">
        <v>3572</v>
      </c>
      <c r="AD392" s="181" t="s">
        <v>3579</v>
      </c>
      <c r="AE392" s="68">
        <v>4</v>
      </c>
      <c r="AF392" s="68">
        <v>100</v>
      </c>
      <c r="AG392" s="181" t="s">
        <v>2572</v>
      </c>
      <c r="AH392" s="181" t="s">
        <v>2838</v>
      </c>
      <c r="AI392" s="181">
        <v>50</v>
      </c>
      <c r="AJ392" s="181" t="s">
        <v>3284</v>
      </c>
      <c r="AK392" s="181" t="s">
        <v>3285</v>
      </c>
      <c r="AL392" s="181">
        <v>10</v>
      </c>
      <c r="AM392" s="181" t="s">
        <v>3580</v>
      </c>
      <c r="AN392" s="181" t="s">
        <v>3581</v>
      </c>
      <c r="AO392" s="181">
        <v>10</v>
      </c>
      <c r="AP392" s="181" t="s">
        <v>3582</v>
      </c>
      <c r="AQ392" s="181" t="s">
        <v>3583</v>
      </c>
      <c r="AR392" s="181">
        <v>10</v>
      </c>
      <c r="AS392" s="83" t="s">
        <v>3286</v>
      </c>
      <c r="AT392" s="181" t="s">
        <v>3285</v>
      </c>
      <c r="AU392" s="181">
        <v>10</v>
      </c>
      <c r="AV392" s="83" t="s">
        <v>3287</v>
      </c>
      <c r="AW392" s="181" t="s">
        <v>3584</v>
      </c>
      <c r="AX392" s="181">
        <v>10</v>
      </c>
      <c r="AY392" s="68"/>
      <c r="AZ392" s="68"/>
      <c r="BA392" s="68"/>
      <c r="BB392" s="68"/>
      <c r="BC392" s="68"/>
      <c r="BD392" s="68"/>
    </row>
    <row r="393" spans="1:56" s="76" customFormat="1" ht="60">
      <c r="A393" s="68">
        <v>106</v>
      </c>
      <c r="B393" s="68" t="s">
        <v>1957</v>
      </c>
      <c r="C393" s="68"/>
      <c r="D393" s="73" t="s">
        <v>3220</v>
      </c>
      <c r="E393" s="68" t="s">
        <v>3585</v>
      </c>
      <c r="F393" s="68">
        <v>22288</v>
      </c>
      <c r="G393" s="68" t="s">
        <v>3586</v>
      </c>
      <c r="H393" s="68">
        <v>2022</v>
      </c>
      <c r="I393" s="181" t="s">
        <v>3587</v>
      </c>
      <c r="J393" s="70">
        <v>107341.16</v>
      </c>
      <c r="K393" s="68" t="s">
        <v>1833</v>
      </c>
      <c r="L393" s="181" t="s">
        <v>3589</v>
      </c>
      <c r="M393" s="181" t="s">
        <v>3590</v>
      </c>
      <c r="N393" s="181" t="s">
        <v>3591</v>
      </c>
      <c r="O393" s="181" t="s">
        <v>3592</v>
      </c>
      <c r="P393" s="68" t="s">
        <v>3593</v>
      </c>
      <c r="Q393" s="180">
        <v>53.883685475939586</v>
      </c>
      <c r="R393" s="74">
        <v>10.321265384615387</v>
      </c>
      <c r="S393" s="180">
        <v>9.1324200913241995</v>
      </c>
      <c r="T393" s="181">
        <v>34.43</v>
      </c>
      <c r="U393" s="180">
        <v>53.883685475939586</v>
      </c>
      <c r="V393" s="68">
        <v>100</v>
      </c>
      <c r="W393" s="68">
        <v>40.799999999999997</v>
      </c>
      <c r="X393" s="75" t="s">
        <v>1966</v>
      </c>
      <c r="Y393" s="68">
        <v>3</v>
      </c>
      <c r="Z393" s="68">
        <v>3</v>
      </c>
      <c r="AA393" s="68">
        <v>3</v>
      </c>
      <c r="AB393" s="68">
        <v>10</v>
      </c>
      <c r="AC393" s="68" t="s">
        <v>3588</v>
      </c>
      <c r="AD393" s="181">
        <v>0</v>
      </c>
      <c r="AE393" s="68">
        <v>5</v>
      </c>
      <c r="AF393" s="68">
        <v>100</v>
      </c>
      <c r="AG393" s="181" t="s">
        <v>3220</v>
      </c>
      <c r="AH393" s="181" t="s">
        <v>3594</v>
      </c>
      <c r="AI393" s="181">
        <v>90</v>
      </c>
      <c r="AJ393" s="181" t="s">
        <v>3595</v>
      </c>
      <c r="AK393" s="181" t="s">
        <v>3596</v>
      </c>
      <c r="AL393" s="181">
        <v>10</v>
      </c>
      <c r="AM393" s="181"/>
      <c r="AN393" s="181"/>
      <c r="AO393" s="181"/>
      <c r="AP393" s="181"/>
      <c r="AQ393" s="181"/>
      <c r="AR393" s="181"/>
      <c r="AS393" s="181"/>
      <c r="AT393" s="181"/>
      <c r="AU393" s="181"/>
      <c r="AV393" s="181"/>
      <c r="AW393" s="181"/>
      <c r="AX393" s="181"/>
      <c r="AY393" s="68"/>
      <c r="AZ393" s="68"/>
      <c r="BA393" s="68"/>
      <c r="BB393" s="68"/>
      <c r="BC393" s="68"/>
      <c r="BD393" s="68"/>
    </row>
    <row r="394" spans="1:56" s="76" customFormat="1" ht="50">
      <c r="A394" s="68">
        <v>106</v>
      </c>
      <c r="B394" s="68" t="s">
        <v>1957</v>
      </c>
      <c r="C394" s="68"/>
      <c r="D394" s="73" t="s">
        <v>2660</v>
      </c>
      <c r="E394" s="68" t="s">
        <v>3597</v>
      </c>
      <c r="F394" s="68">
        <v>12056</v>
      </c>
      <c r="G394" s="68" t="s">
        <v>3598</v>
      </c>
      <c r="H394" s="68">
        <v>2022</v>
      </c>
      <c r="I394" s="181" t="s">
        <v>3599</v>
      </c>
      <c r="J394" s="70">
        <v>106592.03</v>
      </c>
      <c r="K394" s="68" t="s">
        <v>1833</v>
      </c>
      <c r="L394" s="181" t="s">
        <v>3601</v>
      </c>
      <c r="M394" s="181" t="s">
        <v>3602</v>
      </c>
      <c r="N394" s="181" t="s">
        <v>3603</v>
      </c>
      <c r="O394" s="181" t="s">
        <v>3604</v>
      </c>
      <c r="P394" s="68">
        <v>72938</v>
      </c>
      <c r="Q394" s="180">
        <v>40.509233653846152</v>
      </c>
      <c r="R394" s="74">
        <v>10.249233653846154</v>
      </c>
      <c r="S394" s="181">
        <v>17.88</v>
      </c>
      <c r="T394" s="181">
        <v>12.38</v>
      </c>
      <c r="U394" s="180">
        <v>40.509233653846152</v>
      </c>
      <c r="V394" s="68">
        <v>100</v>
      </c>
      <c r="W394" s="68">
        <v>40.799999999999997</v>
      </c>
      <c r="X394" s="75" t="s">
        <v>1966</v>
      </c>
      <c r="Y394" s="68">
        <v>3</v>
      </c>
      <c r="Z394" s="68">
        <v>3</v>
      </c>
      <c r="AA394" s="68">
        <v>1</v>
      </c>
      <c r="AB394" s="68">
        <v>10</v>
      </c>
      <c r="AC394" s="68" t="s">
        <v>3600</v>
      </c>
      <c r="AD394" s="181">
        <v>0</v>
      </c>
      <c r="AE394" s="68">
        <v>5</v>
      </c>
      <c r="AF394" s="68">
        <v>100</v>
      </c>
      <c r="AG394" s="181" t="s">
        <v>2660</v>
      </c>
      <c r="AH394" s="181" t="s">
        <v>3597</v>
      </c>
      <c r="AI394" s="181">
        <v>100</v>
      </c>
      <c r="AJ394" s="181"/>
      <c r="AK394" s="181"/>
      <c r="AL394" s="181"/>
      <c r="AM394" s="181"/>
      <c r="AN394" s="181"/>
      <c r="AO394" s="181"/>
      <c r="AP394" s="181"/>
      <c r="AQ394" s="181"/>
      <c r="AR394" s="181"/>
      <c r="AS394" s="181"/>
      <c r="AT394" s="181"/>
      <c r="AU394" s="181"/>
      <c r="AV394" s="181"/>
      <c r="AW394" s="181"/>
      <c r="AX394" s="181"/>
      <c r="AY394" s="68"/>
      <c r="AZ394" s="68"/>
      <c r="BA394" s="68"/>
      <c r="BB394" s="68"/>
      <c r="BC394" s="68"/>
      <c r="BD394" s="68"/>
    </row>
    <row r="395" spans="1:56" s="76" customFormat="1" ht="60">
      <c r="A395" s="68">
        <v>106</v>
      </c>
      <c r="B395" s="68" t="s">
        <v>1957</v>
      </c>
      <c r="C395" s="68"/>
      <c r="D395" s="73" t="s">
        <v>2001</v>
      </c>
      <c r="E395" s="68" t="s">
        <v>3605</v>
      </c>
      <c r="F395" s="68">
        <v>29534</v>
      </c>
      <c r="G395" s="68" t="s">
        <v>3606</v>
      </c>
      <c r="H395" s="68">
        <v>2022</v>
      </c>
      <c r="I395" s="181" t="s">
        <v>3607</v>
      </c>
      <c r="J395" s="70">
        <v>174728.3</v>
      </c>
      <c r="K395" s="68" t="s">
        <v>1833</v>
      </c>
      <c r="L395" s="181" t="s">
        <v>3609</v>
      </c>
      <c r="M395" s="181" t="s">
        <v>3610</v>
      </c>
      <c r="N395" s="181" t="s">
        <v>3611</v>
      </c>
      <c r="O395" s="181" t="s">
        <v>3612</v>
      </c>
      <c r="P395" s="68">
        <v>73389</v>
      </c>
      <c r="Q395" s="180">
        <v>65.550798076923073</v>
      </c>
      <c r="R395" s="74">
        <v>16.800798076923076</v>
      </c>
      <c r="S395" s="181">
        <v>8.75</v>
      </c>
      <c r="T395" s="181">
        <v>40</v>
      </c>
      <c r="U395" s="180">
        <v>65.550798076923073</v>
      </c>
      <c r="V395" s="68">
        <v>100</v>
      </c>
      <c r="W395" s="68">
        <v>40.799999999999997</v>
      </c>
      <c r="X395" s="75" t="s">
        <v>1966</v>
      </c>
      <c r="Y395" s="68">
        <v>3</v>
      </c>
      <c r="Z395" s="68">
        <v>2</v>
      </c>
      <c r="AA395" s="68">
        <v>2</v>
      </c>
      <c r="AB395" s="68">
        <v>50</v>
      </c>
      <c r="AC395" s="68" t="s">
        <v>3608</v>
      </c>
      <c r="AD395" s="181">
        <v>80</v>
      </c>
      <c r="AE395" s="68">
        <v>5</v>
      </c>
      <c r="AF395" s="68">
        <v>100</v>
      </c>
      <c r="AG395" s="181" t="s">
        <v>2001</v>
      </c>
      <c r="AH395" s="181" t="s">
        <v>3605</v>
      </c>
      <c r="AI395" s="181">
        <v>100</v>
      </c>
      <c r="AJ395" s="181"/>
      <c r="AK395" s="181"/>
      <c r="AL395" s="181"/>
      <c r="AM395" s="181"/>
      <c r="AN395" s="181"/>
      <c r="AO395" s="181"/>
      <c r="AP395" s="181"/>
      <c r="AQ395" s="181"/>
      <c r="AR395" s="181"/>
      <c r="AS395" s="181"/>
      <c r="AT395" s="181"/>
      <c r="AU395" s="181"/>
      <c r="AV395" s="181"/>
      <c r="AW395" s="181"/>
      <c r="AX395" s="181"/>
      <c r="AY395" s="68"/>
      <c r="AZ395" s="68"/>
      <c r="BA395" s="68"/>
      <c r="BB395" s="68"/>
      <c r="BC395" s="68"/>
      <c r="BD395" s="68"/>
    </row>
    <row r="396" spans="1:56" s="76" customFormat="1" ht="80">
      <c r="A396" s="68">
        <v>106</v>
      </c>
      <c r="B396" s="68" t="s">
        <v>1957</v>
      </c>
      <c r="C396" s="68"/>
      <c r="D396" s="73" t="s">
        <v>2660</v>
      </c>
      <c r="E396" s="68" t="s">
        <v>3613</v>
      </c>
      <c r="F396" s="68">
        <v>32057</v>
      </c>
      <c r="G396" s="68" t="s">
        <v>3614</v>
      </c>
      <c r="H396" s="68">
        <v>2022</v>
      </c>
      <c r="I396" s="181" t="s">
        <v>3615</v>
      </c>
      <c r="J396" s="70">
        <v>170953.4</v>
      </c>
      <c r="K396" s="68" t="s">
        <v>1833</v>
      </c>
      <c r="L396" s="181" t="s">
        <v>3617</v>
      </c>
      <c r="M396" s="181" t="s">
        <v>3618</v>
      </c>
      <c r="N396" s="181" t="s">
        <v>3619</v>
      </c>
      <c r="O396" s="181" t="s">
        <v>3620</v>
      </c>
      <c r="P396" s="68">
        <v>71341</v>
      </c>
      <c r="Q396" s="180">
        <v>65.887826923076915</v>
      </c>
      <c r="R396" s="74">
        <v>16.437826923076923</v>
      </c>
      <c r="S396" s="181">
        <v>7.69</v>
      </c>
      <c r="T396" s="181">
        <v>41.76</v>
      </c>
      <c r="U396" s="180">
        <v>65.887826923076915</v>
      </c>
      <c r="V396" s="68">
        <v>100</v>
      </c>
      <c r="W396" s="68">
        <v>40.799999999999997</v>
      </c>
      <c r="X396" s="75" t="s">
        <v>1966</v>
      </c>
      <c r="Y396" s="68">
        <v>3</v>
      </c>
      <c r="Z396" s="68">
        <v>4</v>
      </c>
      <c r="AA396" s="68">
        <v>6</v>
      </c>
      <c r="AB396" s="68">
        <v>10</v>
      </c>
      <c r="AC396" s="68" t="s">
        <v>3616</v>
      </c>
      <c r="AD396" s="181">
        <v>41.76</v>
      </c>
      <c r="AE396" s="68">
        <v>5</v>
      </c>
      <c r="AF396" s="68">
        <v>100</v>
      </c>
      <c r="AG396" s="181" t="s">
        <v>2660</v>
      </c>
      <c r="AH396" s="181" t="s">
        <v>3621</v>
      </c>
      <c r="AI396" s="181">
        <v>100</v>
      </c>
      <c r="AJ396" s="181"/>
      <c r="AK396" s="181"/>
      <c r="AL396" s="181"/>
      <c r="AM396" s="181"/>
      <c r="AN396" s="181"/>
      <c r="AO396" s="181"/>
      <c r="AP396" s="181"/>
      <c r="AQ396" s="181"/>
      <c r="AR396" s="181"/>
      <c r="AS396" s="181"/>
      <c r="AT396" s="181"/>
      <c r="AU396" s="181"/>
      <c r="AV396" s="181"/>
      <c r="AW396" s="181"/>
      <c r="AX396" s="181"/>
      <c r="AY396" s="68"/>
      <c r="AZ396" s="68"/>
      <c r="BA396" s="68"/>
      <c r="BB396" s="68"/>
      <c r="BC396" s="68"/>
      <c r="BD396" s="68"/>
    </row>
    <row r="397" spans="1:56" s="76" customFormat="1" ht="300">
      <c r="A397" s="68">
        <v>106</v>
      </c>
      <c r="B397" s="68" t="s">
        <v>1957</v>
      </c>
      <c r="C397" s="68"/>
      <c r="D397" s="73" t="s">
        <v>312</v>
      </c>
      <c r="E397" s="68" t="s">
        <v>3233</v>
      </c>
      <c r="F397" s="68">
        <v>24273</v>
      </c>
      <c r="G397" s="68" t="s">
        <v>3622</v>
      </c>
      <c r="H397" s="68">
        <v>2022</v>
      </c>
      <c r="I397" s="181" t="s">
        <v>3623</v>
      </c>
      <c r="J397" s="70">
        <v>45524</v>
      </c>
      <c r="K397" s="68" t="s">
        <v>1833</v>
      </c>
      <c r="L397" s="181" t="s">
        <v>3625</v>
      </c>
      <c r="M397" s="181" t="s">
        <v>3626</v>
      </c>
      <c r="N397" s="187" t="s">
        <v>3627</v>
      </c>
      <c r="O397" s="187" t="s">
        <v>3628</v>
      </c>
      <c r="P397" s="68">
        <v>73368</v>
      </c>
      <c r="Q397" s="180">
        <v>42.011657007376186</v>
      </c>
      <c r="R397" s="74">
        <v>4.377307692307693</v>
      </c>
      <c r="S397" s="180">
        <v>13.562602739726028</v>
      </c>
      <c r="T397" s="180">
        <v>24.07174657534247</v>
      </c>
      <c r="U397" s="180">
        <v>42.011657007376186</v>
      </c>
      <c r="V397" s="68">
        <v>100</v>
      </c>
      <c r="W397" s="68">
        <v>40.799999999999997</v>
      </c>
      <c r="X397" s="75" t="s">
        <v>1966</v>
      </c>
      <c r="Y397" s="68">
        <v>1</v>
      </c>
      <c r="Z397" s="68">
        <v>1</v>
      </c>
      <c r="AA397" s="68">
        <v>4</v>
      </c>
      <c r="AB397" s="68">
        <v>44</v>
      </c>
      <c r="AC397" s="68" t="s">
        <v>3624</v>
      </c>
      <c r="AD397" s="181">
        <v>0</v>
      </c>
      <c r="AE397" s="68">
        <v>5</v>
      </c>
      <c r="AF397" s="68">
        <v>100</v>
      </c>
      <c r="AG397" s="181" t="s">
        <v>312</v>
      </c>
      <c r="AH397" s="181" t="s">
        <v>3233</v>
      </c>
      <c r="AI397" s="181">
        <v>50</v>
      </c>
      <c r="AJ397" s="181" t="s">
        <v>3629</v>
      </c>
      <c r="AK397" s="181" t="s">
        <v>3233</v>
      </c>
      <c r="AL397" s="181">
        <v>25</v>
      </c>
      <c r="AM397" s="181" t="s">
        <v>3630</v>
      </c>
      <c r="AN397" s="181" t="s">
        <v>3233</v>
      </c>
      <c r="AO397" s="181">
        <v>25</v>
      </c>
      <c r="AP397" s="181"/>
      <c r="AQ397" s="181"/>
      <c r="AR397" s="181"/>
      <c r="AS397" s="181"/>
      <c r="AT397" s="181"/>
      <c r="AU397" s="181"/>
      <c r="AV397" s="181"/>
      <c r="AW397" s="181"/>
      <c r="AX397" s="181"/>
      <c r="AY397" s="68"/>
      <c r="AZ397" s="68"/>
      <c r="BA397" s="68"/>
      <c r="BB397" s="68"/>
      <c r="BC397" s="68"/>
      <c r="BD397" s="68"/>
    </row>
    <row r="398" spans="1:56" s="76" customFormat="1" ht="80">
      <c r="A398" s="68">
        <v>106</v>
      </c>
      <c r="B398" s="68" t="s">
        <v>1957</v>
      </c>
      <c r="C398" s="68"/>
      <c r="D398" s="73" t="s">
        <v>2423</v>
      </c>
      <c r="E398" s="68" t="s">
        <v>3355</v>
      </c>
      <c r="F398" s="68">
        <v>11130</v>
      </c>
      <c r="G398" s="68" t="s">
        <v>3631</v>
      </c>
      <c r="H398" s="68">
        <v>2022</v>
      </c>
      <c r="I398" s="184" t="s">
        <v>3632</v>
      </c>
      <c r="J398" s="70">
        <v>137590.16</v>
      </c>
      <c r="K398" s="68" t="s">
        <v>1833</v>
      </c>
      <c r="L398" s="184" t="s">
        <v>3634</v>
      </c>
      <c r="M398" s="184" t="s">
        <v>3635</v>
      </c>
      <c r="N398" s="184" t="s">
        <v>3636</v>
      </c>
      <c r="O398" s="184" t="s">
        <v>3637</v>
      </c>
      <c r="P398" s="68" t="s">
        <v>3638</v>
      </c>
      <c r="Q398" s="180">
        <v>56.957278846153848</v>
      </c>
      <c r="R398" s="74">
        <v>16.537278846153846</v>
      </c>
      <c r="S398" s="184">
        <v>20</v>
      </c>
      <c r="T398" s="184">
        <v>20.420000000000002</v>
      </c>
      <c r="U398" s="180">
        <v>56.957278846153848</v>
      </c>
      <c r="V398" s="68">
        <v>100</v>
      </c>
      <c r="W398" s="68">
        <v>49.92</v>
      </c>
      <c r="X398" s="75" t="s">
        <v>1966</v>
      </c>
      <c r="Y398" s="68">
        <v>6</v>
      </c>
      <c r="Z398" s="68">
        <v>1</v>
      </c>
      <c r="AA398" s="68">
        <v>5</v>
      </c>
      <c r="AB398" s="68">
        <v>25</v>
      </c>
      <c r="AC398" s="68" t="s">
        <v>3633</v>
      </c>
      <c r="AD398" s="181"/>
      <c r="AE398" s="68">
        <v>4</v>
      </c>
      <c r="AF398" s="68">
        <v>100</v>
      </c>
      <c r="AG398" s="184" t="s">
        <v>2423</v>
      </c>
      <c r="AH398" s="184" t="s">
        <v>3361</v>
      </c>
      <c r="AI398" s="184">
        <v>100</v>
      </c>
      <c r="AJ398" s="181"/>
      <c r="AK398" s="181"/>
      <c r="AL398" s="181"/>
      <c r="AM398" s="181"/>
      <c r="AN398" s="181"/>
      <c r="AO398" s="181"/>
      <c r="AP398" s="181"/>
      <c r="AQ398" s="181"/>
      <c r="AR398" s="181"/>
      <c r="AS398" s="181"/>
      <c r="AT398" s="181"/>
      <c r="AU398" s="181"/>
      <c r="AV398" s="181"/>
      <c r="AW398" s="181"/>
      <c r="AX398" s="181"/>
      <c r="AY398" s="68"/>
      <c r="AZ398" s="68"/>
      <c r="BA398" s="68"/>
      <c r="BB398" s="68"/>
      <c r="BC398" s="68"/>
      <c r="BD398" s="68"/>
    </row>
    <row r="399" spans="1:56" s="76" customFormat="1" ht="170">
      <c r="A399" s="68">
        <v>106</v>
      </c>
      <c r="B399" s="68" t="s">
        <v>1957</v>
      </c>
      <c r="C399" s="68"/>
      <c r="D399" s="73" t="s">
        <v>3123</v>
      </c>
      <c r="E399" s="68" t="s">
        <v>3639</v>
      </c>
      <c r="F399" s="68">
        <v>30880</v>
      </c>
      <c r="G399" s="68" t="s">
        <v>3640</v>
      </c>
      <c r="H399" s="68">
        <v>2022</v>
      </c>
      <c r="I399" s="181" t="s">
        <v>3641</v>
      </c>
      <c r="J399" s="70">
        <v>239480.2</v>
      </c>
      <c r="K399" s="68" t="s">
        <v>1833</v>
      </c>
      <c r="L399" s="181" t="s">
        <v>3271</v>
      </c>
      <c r="M399" s="181" t="s">
        <v>3272</v>
      </c>
      <c r="N399" s="181" t="s">
        <v>3643</v>
      </c>
      <c r="O399" s="181" t="s">
        <v>3644</v>
      </c>
      <c r="P399" s="68">
        <v>73388</v>
      </c>
      <c r="Q399" s="180">
        <v>53.286942307692314</v>
      </c>
      <c r="R399" s="74">
        <v>23.026942307692313</v>
      </c>
      <c r="S399" s="181">
        <v>17.88</v>
      </c>
      <c r="T399" s="181">
        <v>12.38</v>
      </c>
      <c r="U399" s="180">
        <v>53.286942307692314</v>
      </c>
      <c r="V399" s="68">
        <v>100</v>
      </c>
      <c r="W399" s="68">
        <v>40.799999999999997</v>
      </c>
      <c r="X399" s="75" t="s">
        <v>1966</v>
      </c>
      <c r="Y399" s="68">
        <v>3</v>
      </c>
      <c r="Z399" s="68">
        <v>1</v>
      </c>
      <c r="AA399" s="68">
        <v>1</v>
      </c>
      <c r="AB399" s="68">
        <v>4</v>
      </c>
      <c r="AC399" s="68" t="s">
        <v>3642</v>
      </c>
      <c r="AD399" s="181">
        <v>0</v>
      </c>
      <c r="AE399" s="68">
        <v>5</v>
      </c>
      <c r="AF399" s="68">
        <v>100</v>
      </c>
      <c r="AG399" s="181" t="s">
        <v>3276</v>
      </c>
      <c r="AH399" s="181" t="s">
        <v>3267</v>
      </c>
      <c r="AI399" s="181">
        <v>30</v>
      </c>
      <c r="AJ399" s="181" t="s">
        <v>3277</v>
      </c>
      <c r="AK399" s="181" t="s">
        <v>3267</v>
      </c>
      <c r="AL399" s="181">
        <v>30</v>
      </c>
      <c r="AM399" s="181" t="s">
        <v>3278</v>
      </c>
      <c r="AN399" s="181" t="s">
        <v>3267</v>
      </c>
      <c r="AO399" s="181">
        <v>40</v>
      </c>
      <c r="AP399" s="181"/>
      <c r="AQ399" s="181"/>
      <c r="AR399" s="181"/>
      <c r="AS399" s="181"/>
      <c r="AT399" s="181"/>
      <c r="AU399" s="181"/>
      <c r="AV399" s="181"/>
      <c r="AW399" s="181"/>
      <c r="AX399" s="181"/>
      <c r="AY399" s="68"/>
      <c r="AZ399" s="68"/>
      <c r="BA399" s="68"/>
      <c r="BB399" s="68"/>
      <c r="BC399" s="68"/>
      <c r="BD399" s="68"/>
    </row>
    <row r="400" spans="1:56" s="76" customFormat="1" ht="160">
      <c r="A400" s="68">
        <v>106</v>
      </c>
      <c r="B400" s="68" t="s">
        <v>1957</v>
      </c>
      <c r="C400" s="68"/>
      <c r="D400" s="73" t="s">
        <v>314</v>
      </c>
      <c r="E400" s="68" t="s">
        <v>3387</v>
      </c>
      <c r="F400" s="68">
        <v>31976</v>
      </c>
      <c r="G400" s="68" t="s">
        <v>3645</v>
      </c>
      <c r="H400" s="68">
        <v>2022</v>
      </c>
      <c r="I400" s="181" t="s">
        <v>3645</v>
      </c>
      <c r="J400" s="70">
        <v>101171.27</v>
      </c>
      <c r="K400" s="68" t="s">
        <v>1833</v>
      </c>
      <c r="L400" s="181" t="s">
        <v>3647</v>
      </c>
      <c r="M400" s="181" t="s">
        <v>3648</v>
      </c>
      <c r="N400" s="181" t="s">
        <v>3649</v>
      </c>
      <c r="O400" s="181" t="s">
        <v>3650</v>
      </c>
      <c r="P400" s="68">
        <v>73289</v>
      </c>
      <c r="Q400" s="180">
        <v>52.988006730769229</v>
      </c>
      <c r="R400" s="74">
        <v>9.7280067307692306</v>
      </c>
      <c r="S400" s="181">
        <v>15.34</v>
      </c>
      <c r="T400" s="181">
        <v>27.92</v>
      </c>
      <c r="U400" s="180">
        <v>52.988006730769229</v>
      </c>
      <c r="V400" s="68">
        <v>100</v>
      </c>
      <c r="W400" s="68">
        <v>40.799999999999997</v>
      </c>
      <c r="X400" s="75" t="s">
        <v>1966</v>
      </c>
      <c r="Y400" s="68">
        <v>3</v>
      </c>
      <c r="Z400" s="68">
        <v>8</v>
      </c>
      <c r="AA400" s="68">
        <v>1</v>
      </c>
      <c r="AB400" s="68">
        <v>60</v>
      </c>
      <c r="AC400" s="68" t="s">
        <v>3646</v>
      </c>
      <c r="AD400" s="181">
        <v>0</v>
      </c>
      <c r="AE400" s="68">
        <v>5</v>
      </c>
      <c r="AF400" s="68">
        <v>100</v>
      </c>
      <c r="AG400" s="73" t="s">
        <v>314</v>
      </c>
      <c r="AH400" s="68" t="s">
        <v>3387</v>
      </c>
      <c r="AI400" s="181">
        <v>100</v>
      </c>
      <c r="AJ400" s="181"/>
      <c r="AK400" s="181"/>
      <c r="AL400" s="181"/>
      <c r="AM400" s="181"/>
      <c r="AN400" s="181"/>
      <c r="AO400" s="181"/>
      <c r="AP400" s="181"/>
      <c r="AQ400" s="181"/>
      <c r="AR400" s="181"/>
      <c r="AS400" s="181"/>
      <c r="AT400" s="181"/>
      <c r="AU400" s="181"/>
      <c r="AV400" s="181"/>
      <c r="AW400" s="181"/>
      <c r="AX400" s="181"/>
      <c r="AY400" s="68"/>
      <c r="AZ400" s="68"/>
      <c r="BA400" s="68"/>
      <c r="BB400" s="68"/>
      <c r="BC400" s="68"/>
      <c r="BD400" s="68"/>
    </row>
    <row r="401" spans="1:56" s="76" customFormat="1" ht="190">
      <c r="A401" s="68">
        <v>106</v>
      </c>
      <c r="B401" s="68" t="s">
        <v>1957</v>
      </c>
      <c r="C401" s="68"/>
      <c r="D401" s="73" t="s">
        <v>2807</v>
      </c>
      <c r="E401" s="68" t="s">
        <v>2808</v>
      </c>
      <c r="F401" s="68">
        <v>27819</v>
      </c>
      <c r="G401" s="68" t="s">
        <v>3651</v>
      </c>
      <c r="H401" s="68">
        <v>2022</v>
      </c>
      <c r="I401" s="181" t="s">
        <v>3652</v>
      </c>
      <c r="J401" s="70">
        <v>346231.67</v>
      </c>
      <c r="K401" s="68" t="s">
        <v>1833</v>
      </c>
      <c r="L401" s="181" t="s">
        <v>3654</v>
      </c>
      <c r="M401" s="181" t="s">
        <v>3655</v>
      </c>
      <c r="N401" s="181" t="s">
        <v>3656</v>
      </c>
      <c r="O401" s="181" t="s">
        <v>3657</v>
      </c>
      <c r="P401" s="68" t="s">
        <v>3658</v>
      </c>
      <c r="Q401" s="180">
        <v>335.29150673076924</v>
      </c>
      <c r="R401" s="74">
        <v>33.291506730769235</v>
      </c>
      <c r="S401" s="181">
        <v>117</v>
      </c>
      <c r="T401" s="181">
        <v>185</v>
      </c>
      <c r="U401" s="180">
        <v>335.29150673076924</v>
      </c>
      <c r="V401" s="68">
        <v>100</v>
      </c>
      <c r="W401" s="68">
        <v>40.799999999999997</v>
      </c>
      <c r="X401" s="75" t="s">
        <v>1966</v>
      </c>
      <c r="Y401" s="68">
        <v>4</v>
      </c>
      <c r="Z401" s="68">
        <v>3</v>
      </c>
      <c r="AA401" s="68">
        <v>4</v>
      </c>
      <c r="AB401" s="68">
        <v>50</v>
      </c>
      <c r="AC401" s="68" t="s">
        <v>3653</v>
      </c>
      <c r="AD401" s="181">
        <v>92.5</v>
      </c>
      <c r="AE401" s="68">
        <v>5</v>
      </c>
      <c r="AF401" s="68">
        <v>100</v>
      </c>
      <c r="AG401" s="181"/>
      <c r="AH401" s="181"/>
      <c r="AI401" s="181"/>
      <c r="AJ401" s="181"/>
      <c r="AK401" s="181"/>
      <c r="AL401" s="181"/>
      <c r="AM401" s="181"/>
      <c r="AN401" s="181"/>
      <c r="AO401" s="181"/>
      <c r="AP401" s="181"/>
      <c r="AQ401" s="181"/>
      <c r="AR401" s="181"/>
      <c r="AS401" s="181"/>
      <c r="AT401" s="181"/>
      <c r="AU401" s="181"/>
      <c r="AV401" s="181"/>
      <c r="AW401" s="181"/>
      <c r="AX401" s="181"/>
      <c r="AY401" s="68"/>
      <c r="AZ401" s="68"/>
      <c r="BA401" s="68"/>
      <c r="BB401" s="68"/>
      <c r="BC401" s="68"/>
      <c r="BD401" s="68"/>
    </row>
    <row r="402" spans="1:56" s="76" customFormat="1" ht="220">
      <c r="A402" s="68">
        <v>106</v>
      </c>
      <c r="B402" s="68" t="s">
        <v>1957</v>
      </c>
      <c r="C402" s="68"/>
      <c r="D402" s="73" t="s">
        <v>3123</v>
      </c>
      <c r="E402" s="68" t="s">
        <v>3100</v>
      </c>
      <c r="F402" s="68">
        <v>22289</v>
      </c>
      <c r="G402" s="68" t="s">
        <v>3659</v>
      </c>
      <c r="H402" s="68">
        <v>2022</v>
      </c>
      <c r="I402" s="181" t="s">
        <v>3660</v>
      </c>
      <c r="J402" s="70">
        <v>1386685</v>
      </c>
      <c r="K402" s="68" t="s">
        <v>1833</v>
      </c>
      <c r="L402" s="181" t="s">
        <v>3662</v>
      </c>
      <c r="M402" s="181" t="s">
        <v>3663</v>
      </c>
      <c r="N402" s="181" t="s">
        <v>3664</v>
      </c>
      <c r="O402" s="181" t="s">
        <v>3665</v>
      </c>
      <c r="P402" s="68">
        <v>72982</v>
      </c>
      <c r="Q402" s="180">
        <v>153.92333144796382</v>
      </c>
      <c r="R402" s="74">
        <v>133.33509615384617</v>
      </c>
      <c r="S402" s="181">
        <v>20.588235294117649</v>
      </c>
      <c r="T402" s="181">
        <v>0</v>
      </c>
      <c r="U402" s="180">
        <v>153.92333144796382</v>
      </c>
      <c r="V402" s="68">
        <v>100</v>
      </c>
      <c r="W402" s="68">
        <v>40.799999999999997</v>
      </c>
      <c r="X402" s="75" t="s">
        <v>1966</v>
      </c>
      <c r="Y402" s="68">
        <v>3</v>
      </c>
      <c r="Z402" s="68">
        <v>5</v>
      </c>
      <c r="AA402" s="68">
        <v>3</v>
      </c>
      <c r="AB402" s="68">
        <v>60</v>
      </c>
      <c r="AC402" s="68" t="s">
        <v>3661</v>
      </c>
      <c r="AD402" s="181" t="s">
        <v>3666</v>
      </c>
      <c r="AE402" s="68">
        <v>5</v>
      </c>
      <c r="AF402" s="68">
        <v>100</v>
      </c>
      <c r="AG402" s="181" t="s">
        <v>3667</v>
      </c>
      <c r="AH402" s="181" t="s">
        <v>3668</v>
      </c>
      <c r="AI402" s="181">
        <v>100</v>
      </c>
      <c r="AJ402" s="181"/>
      <c r="AK402" s="181"/>
      <c r="AL402" s="181"/>
      <c r="AM402" s="181"/>
      <c r="AN402" s="181"/>
      <c r="AO402" s="181"/>
      <c r="AP402" s="181"/>
      <c r="AQ402" s="181"/>
      <c r="AR402" s="181"/>
      <c r="AS402" s="181"/>
      <c r="AT402" s="181"/>
      <c r="AU402" s="181"/>
      <c r="AV402" s="181"/>
      <c r="AW402" s="181"/>
      <c r="AX402" s="181"/>
      <c r="AY402" s="68"/>
      <c r="AZ402" s="68"/>
      <c r="BA402" s="68"/>
      <c r="BB402" s="68"/>
      <c r="BC402" s="68"/>
      <c r="BD402" s="68"/>
    </row>
    <row r="403" spans="1:56" s="76" customFormat="1" ht="110">
      <c r="A403" s="68">
        <v>106</v>
      </c>
      <c r="B403" s="68" t="s">
        <v>1957</v>
      </c>
      <c r="C403" s="68"/>
      <c r="D403" s="73" t="s">
        <v>2033</v>
      </c>
      <c r="E403" s="68" t="s">
        <v>3077</v>
      </c>
      <c r="F403" s="68">
        <v>2929</v>
      </c>
      <c r="G403" s="68" t="s">
        <v>3078</v>
      </c>
      <c r="H403" s="68">
        <v>2022</v>
      </c>
      <c r="I403" s="181" t="s">
        <v>3423</v>
      </c>
      <c r="J403" s="70">
        <v>44466.63</v>
      </c>
      <c r="K403" s="68" t="s">
        <v>1833</v>
      </c>
      <c r="L403" s="188" t="s">
        <v>3081</v>
      </c>
      <c r="M403" s="188" t="s">
        <v>3082</v>
      </c>
      <c r="N403" s="181" t="s">
        <v>3670</v>
      </c>
      <c r="O403" s="181" t="s">
        <v>3671</v>
      </c>
      <c r="P403" s="68" t="s">
        <v>3672</v>
      </c>
      <c r="Q403" s="180">
        <v>4.2756374999999993</v>
      </c>
      <c r="R403" s="74">
        <v>4.2756374999999993</v>
      </c>
      <c r="S403" s="185"/>
      <c r="T403" s="185"/>
      <c r="U403" s="180">
        <v>4.2756374999999993</v>
      </c>
      <c r="V403" s="68">
        <v>100</v>
      </c>
      <c r="W403" s="68">
        <v>40.799999999999997</v>
      </c>
      <c r="X403" s="75" t="s">
        <v>1966</v>
      </c>
      <c r="Y403" s="68">
        <v>6</v>
      </c>
      <c r="Z403" s="68">
        <v>1</v>
      </c>
      <c r="AA403" s="68">
        <v>3</v>
      </c>
      <c r="AB403" s="68" t="s">
        <v>3430</v>
      </c>
      <c r="AC403" s="68" t="s">
        <v>3669</v>
      </c>
      <c r="AD403" s="185"/>
      <c r="AE403" s="68">
        <v>5</v>
      </c>
      <c r="AF403" s="68">
        <v>100</v>
      </c>
      <c r="AG403" s="188" t="s">
        <v>2043</v>
      </c>
      <c r="AH403" s="188" t="s">
        <v>3086</v>
      </c>
      <c r="AI403" s="188">
        <v>100</v>
      </c>
      <c r="AJ403" s="181"/>
      <c r="AK403" s="181"/>
      <c r="AL403" s="181"/>
      <c r="AM403" s="181"/>
      <c r="AN403" s="181"/>
      <c r="AO403" s="181"/>
      <c r="AP403" s="181"/>
      <c r="AQ403" s="181"/>
      <c r="AR403" s="181"/>
      <c r="AS403" s="181"/>
      <c r="AT403" s="181"/>
      <c r="AU403" s="181"/>
      <c r="AV403" s="181"/>
      <c r="AW403" s="181"/>
      <c r="AX403" s="181"/>
      <c r="AY403" s="68"/>
      <c r="AZ403" s="68"/>
      <c r="BA403" s="68"/>
      <c r="BB403" s="68"/>
      <c r="BC403" s="68"/>
      <c r="BD403" s="68"/>
    </row>
    <row r="404" spans="1:56" s="76" customFormat="1" ht="50">
      <c r="A404" s="68">
        <v>106</v>
      </c>
      <c r="B404" s="68" t="s">
        <v>1957</v>
      </c>
      <c r="C404" s="68"/>
      <c r="D404" s="73" t="s">
        <v>2057</v>
      </c>
      <c r="E404" s="68" t="s">
        <v>2927</v>
      </c>
      <c r="F404" s="68">
        <v>7317</v>
      </c>
      <c r="G404" s="68" t="s">
        <v>3673</v>
      </c>
      <c r="H404" s="68">
        <v>2022</v>
      </c>
      <c r="I404" s="181" t="s">
        <v>3674</v>
      </c>
      <c r="J404" s="70">
        <v>147067.06</v>
      </c>
      <c r="K404" s="68" t="s">
        <v>1833</v>
      </c>
      <c r="L404" s="181" t="s">
        <v>2051</v>
      </c>
      <c r="M404" s="181" t="s">
        <v>2052</v>
      </c>
      <c r="N404" s="181" t="s">
        <v>3676</v>
      </c>
      <c r="O404" s="181" t="s">
        <v>3677</v>
      </c>
      <c r="P404" s="68" t="s">
        <v>3678</v>
      </c>
      <c r="Q404" s="180">
        <v>50.921063461538459</v>
      </c>
      <c r="R404" s="74">
        <v>14.141063461538462</v>
      </c>
      <c r="S404" s="181">
        <v>17.88</v>
      </c>
      <c r="T404" s="181">
        <v>18.899999999999999</v>
      </c>
      <c r="U404" s="180">
        <v>50.921063461538459</v>
      </c>
      <c r="V404" s="68">
        <v>100</v>
      </c>
      <c r="W404" s="68">
        <v>40.799999999999997</v>
      </c>
      <c r="X404" s="75" t="s">
        <v>1966</v>
      </c>
      <c r="Y404" s="68">
        <v>3</v>
      </c>
      <c r="Z404" s="68">
        <v>3</v>
      </c>
      <c r="AA404" s="68">
        <v>3</v>
      </c>
      <c r="AB404" s="68">
        <v>10</v>
      </c>
      <c r="AC404" s="68" t="s">
        <v>3675</v>
      </c>
      <c r="AD404" s="181">
        <v>0</v>
      </c>
      <c r="AE404" s="68">
        <v>5</v>
      </c>
      <c r="AF404" s="68">
        <v>100</v>
      </c>
      <c r="AG404" s="181" t="s">
        <v>2057</v>
      </c>
      <c r="AH404" s="181" t="s">
        <v>2927</v>
      </c>
      <c r="AI404" s="181">
        <v>100</v>
      </c>
      <c r="AJ404" s="181"/>
      <c r="AK404" s="181"/>
      <c r="AL404" s="181"/>
      <c r="AM404" s="181"/>
      <c r="AN404" s="181"/>
      <c r="AO404" s="181"/>
      <c r="AP404" s="181"/>
      <c r="AQ404" s="181"/>
      <c r="AR404" s="181"/>
      <c r="AS404" s="181"/>
      <c r="AT404" s="181"/>
      <c r="AU404" s="181"/>
      <c r="AV404" s="181"/>
      <c r="AW404" s="181"/>
      <c r="AX404" s="181"/>
      <c r="AY404" s="68"/>
      <c r="AZ404" s="68"/>
      <c r="BA404" s="68"/>
      <c r="BB404" s="68"/>
      <c r="BC404" s="68"/>
      <c r="BD404" s="68"/>
    </row>
    <row r="405" spans="1:56" s="76" customFormat="1" ht="190">
      <c r="A405" s="68">
        <v>106</v>
      </c>
      <c r="B405" s="68" t="s">
        <v>1957</v>
      </c>
      <c r="C405" s="68"/>
      <c r="D405" s="73" t="s">
        <v>2117</v>
      </c>
      <c r="E405" s="68" t="s">
        <v>3679</v>
      </c>
      <c r="F405" s="68">
        <v>20216</v>
      </c>
      <c r="G405" s="68" t="s">
        <v>3680</v>
      </c>
      <c r="H405" s="68">
        <v>2022</v>
      </c>
      <c r="I405" s="181" t="s">
        <v>3681</v>
      </c>
      <c r="J405" s="70">
        <v>152818.67000000001</v>
      </c>
      <c r="K405" s="68" t="s">
        <v>1833</v>
      </c>
      <c r="L405" s="181" t="s">
        <v>3683</v>
      </c>
      <c r="M405" s="181" t="s">
        <v>3684</v>
      </c>
      <c r="N405" s="181" t="s">
        <v>3685</v>
      </c>
      <c r="O405" s="181" t="s">
        <v>3686</v>
      </c>
      <c r="P405" s="68" t="s">
        <v>3687</v>
      </c>
      <c r="Q405" s="180">
        <v>54.69410288461539</v>
      </c>
      <c r="R405" s="74">
        <v>14.694102884615386</v>
      </c>
      <c r="S405" s="181">
        <v>20</v>
      </c>
      <c r="T405" s="181">
        <v>20</v>
      </c>
      <c r="U405" s="180">
        <v>54.69410288461539</v>
      </c>
      <c r="V405" s="68">
        <v>100</v>
      </c>
      <c r="W405" s="68">
        <v>40.799999999999997</v>
      </c>
      <c r="X405" s="75" t="s">
        <v>1966</v>
      </c>
      <c r="Y405" s="68">
        <v>4</v>
      </c>
      <c r="Z405" s="68">
        <v>3</v>
      </c>
      <c r="AA405" s="68">
        <v>2</v>
      </c>
      <c r="AB405" s="68">
        <v>46</v>
      </c>
      <c r="AC405" s="68" t="s">
        <v>3682</v>
      </c>
      <c r="AD405" s="181">
        <v>20</v>
      </c>
      <c r="AE405" s="68">
        <v>5</v>
      </c>
      <c r="AF405" s="68">
        <v>100</v>
      </c>
      <c r="AG405" s="73" t="s">
        <v>2117</v>
      </c>
      <c r="AH405" s="68" t="s">
        <v>3679</v>
      </c>
      <c r="AI405" s="181">
        <v>100</v>
      </c>
      <c r="AJ405" s="181"/>
      <c r="AK405" s="181"/>
      <c r="AL405" s="181"/>
      <c r="AM405" s="181"/>
      <c r="AN405" s="181"/>
      <c r="AO405" s="181"/>
      <c r="AP405" s="181"/>
      <c r="AQ405" s="181"/>
      <c r="AR405" s="181"/>
      <c r="AS405" s="181"/>
      <c r="AT405" s="181"/>
      <c r="AU405" s="181"/>
      <c r="AV405" s="181"/>
      <c r="AW405" s="181"/>
      <c r="AX405" s="181"/>
      <c r="AY405" s="68"/>
      <c r="AZ405" s="68"/>
      <c r="BA405" s="68"/>
      <c r="BB405" s="68"/>
      <c r="BC405" s="68"/>
      <c r="BD405" s="68"/>
    </row>
    <row r="406" spans="1:56" s="76" customFormat="1" ht="190">
      <c r="A406" s="68">
        <v>106</v>
      </c>
      <c r="B406" s="68" t="s">
        <v>1957</v>
      </c>
      <c r="C406" s="68"/>
      <c r="D406" s="73" t="s">
        <v>2047</v>
      </c>
      <c r="E406" s="68" t="s">
        <v>2056</v>
      </c>
      <c r="F406" s="68">
        <v>4540</v>
      </c>
      <c r="G406" s="68" t="s">
        <v>3688</v>
      </c>
      <c r="H406" s="68">
        <v>2022</v>
      </c>
      <c r="I406" s="181" t="s">
        <v>3689</v>
      </c>
      <c r="J406" s="70">
        <v>256108.44</v>
      </c>
      <c r="K406" s="68" t="s">
        <v>1833</v>
      </c>
      <c r="L406" s="181" t="s">
        <v>3691</v>
      </c>
      <c r="M406" s="181" t="s">
        <v>3041</v>
      </c>
      <c r="N406" s="181" t="s">
        <v>3692</v>
      </c>
      <c r="O406" s="181" t="s">
        <v>3693</v>
      </c>
      <c r="P406" s="68" t="s">
        <v>3694</v>
      </c>
      <c r="Q406" s="180">
        <v>76.145811538461544</v>
      </c>
      <c r="R406" s="74">
        <v>24.625811538461541</v>
      </c>
      <c r="S406" s="181">
        <v>17.88</v>
      </c>
      <c r="T406" s="181">
        <v>33.64</v>
      </c>
      <c r="U406" s="180">
        <v>76.145811538461544</v>
      </c>
      <c r="V406" s="68">
        <v>100</v>
      </c>
      <c r="W406" s="68">
        <v>40.799999999999997</v>
      </c>
      <c r="X406" s="75" t="s">
        <v>1966</v>
      </c>
      <c r="Y406" s="68">
        <v>3</v>
      </c>
      <c r="Z406" s="68">
        <v>6</v>
      </c>
      <c r="AA406" s="68">
        <v>1</v>
      </c>
      <c r="AB406" s="68">
        <v>47</v>
      </c>
      <c r="AC406" s="68" t="s">
        <v>3690</v>
      </c>
      <c r="AD406" s="181">
        <v>0</v>
      </c>
      <c r="AE406" s="68">
        <v>5</v>
      </c>
      <c r="AF406" s="68">
        <v>100</v>
      </c>
      <c r="AG406" s="181" t="s">
        <v>2047</v>
      </c>
      <c r="AH406" s="181" t="s">
        <v>2056</v>
      </c>
      <c r="AI406" s="181">
        <v>100</v>
      </c>
      <c r="AJ406" s="181"/>
      <c r="AK406" s="181"/>
      <c r="AL406" s="181"/>
      <c r="AM406" s="181"/>
      <c r="AN406" s="181"/>
      <c r="AO406" s="181"/>
      <c r="AP406" s="181"/>
      <c r="AQ406" s="181"/>
      <c r="AR406" s="181"/>
      <c r="AS406" s="181"/>
      <c r="AT406" s="181"/>
      <c r="AU406" s="181"/>
      <c r="AV406" s="181"/>
      <c r="AW406" s="181"/>
      <c r="AX406" s="181"/>
      <c r="AY406" s="68"/>
      <c r="AZ406" s="68"/>
      <c r="BA406" s="68"/>
      <c r="BB406" s="68"/>
      <c r="BC406" s="68"/>
      <c r="BD406" s="68"/>
    </row>
    <row r="407" spans="1:56" s="76" customFormat="1" ht="70">
      <c r="A407" s="68">
        <v>106</v>
      </c>
      <c r="B407" s="68" t="s">
        <v>1957</v>
      </c>
      <c r="C407" s="68"/>
      <c r="D407" s="73" t="s">
        <v>2216</v>
      </c>
      <c r="E407" s="68" t="s">
        <v>2226</v>
      </c>
      <c r="F407" s="68">
        <v>10429</v>
      </c>
      <c r="G407" s="68" t="s">
        <v>3695</v>
      </c>
      <c r="H407" s="68">
        <v>2022</v>
      </c>
      <c r="I407" s="181" t="s">
        <v>3696</v>
      </c>
      <c r="J407" s="70">
        <v>138914.09</v>
      </c>
      <c r="K407" s="68" t="s">
        <v>1833</v>
      </c>
      <c r="L407" s="181" t="s">
        <v>3698</v>
      </c>
      <c r="M407" s="181" t="s">
        <v>3699</v>
      </c>
      <c r="N407" s="181" t="s">
        <v>3700</v>
      </c>
      <c r="O407" s="181" t="s">
        <v>3701</v>
      </c>
      <c r="P407" s="68">
        <v>73219</v>
      </c>
      <c r="Q407" s="180">
        <v>40.607124038461535</v>
      </c>
      <c r="R407" s="74">
        <v>13.357124038461539</v>
      </c>
      <c r="S407" s="181">
        <v>11.5</v>
      </c>
      <c r="T407" s="181">
        <v>15.75</v>
      </c>
      <c r="U407" s="180">
        <v>40.607124038461535</v>
      </c>
      <c r="V407" s="68">
        <v>100</v>
      </c>
      <c r="W407" s="68">
        <v>40.799999999999997</v>
      </c>
      <c r="X407" s="75" t="s">
        <v>1966</v>
      </c>
      <c r="Y407" s="68">
        <v>1</v>
      </c>
      <c r="Z407" s="68">
        <v>4</v>
      </c>
      <c r="AA407" s="68">
        <v>4</v>
      </c>
      <c r="AB407" s="68">
        <v>60</v>
      </c>
      <c r="AC407" s="68" t="s">
        <v>3697</v>
      </c>
      <c r="AD407" s="181">
        <v>40</v>
      </c>
      <c r="AE407" s="68">
        <v>5</v>
      </c>
      <c r="AF407" s="68">
        <v>100</v>
      </c>
      <c r="AG407" s="181" t="s">
        <v>2216</v>
      </c>
      <c r="AH407" s="181" t="s">
        <v>3020</v>
      </c>
      <c r="AI407" s="181">
        <v>50</v>
      </c>
      <c r="AJ407" s="181" t="s">
        <v>3702</v>
      </c>
      <c r="AK407" s="181" t="s">
        <v>3703</v>
      </c>
      <c r="AL407" s="181">
        <v>20</v>
      </c>
      <c r="AM407" s="189" t="s">
        <v>3188</v>
      </c>
      <c r="AN407" s="181" t="s">
        <v>3704</v>
      </c>
      <c r="AO407" s="181">
        <v>15</v>
      </c>
      <c r="AP407" s="181" t="s">
        <v>3705</v>
      </c>
      <c r="AQ407" s="181" t="s">
        <v>3706</v>
      </c>
      <c r="AR407" s="181">
        <v>15</v>
      </c>
      <c r="AS407" s="181"/>
      <c r="AT407" s="181"/>
      <c r="AU407" s="181"/>
      <c r="AV407" s="181"/>
      <c r="AW407" s="181"/>
      <c r="AX407" s="181"/>
      <c r="AY407" s="68"/>
      <c r="AZ407" s="68"/>
      <c r="BA407" s="68"/>
      <c r="BB407" s="68"/>
      <c r="BC407" s="68"/>
      <c r="BD407" s="68"/>
    </row>
    <row r="408" spans="1:56" s="76" customFormat="1" ht="110">
      <c r="A408" s="68">
        <v>106</v>
      </c>
      <c r="B408" s="68" t="s">
        <v>1957</v>
      </c>
      <c r="C408" s="68"/>
      <c r="D408" s="73" t="s">
        <v>1989</v>
      </c>
      <c r="E408" s="68" t="s">
        <v>3707</v>
      </c>
      <c r="F408" s="68">
        <v>15813</v>
      </c>
      <c r="G408" s="68" t="s">
        <v>3708</v>
      </c>
      <c r="H408" s="68">
        <v>2022</v>
      </c>
      <c r="I408" s="181" t="s">
        <v>3709</v>
      </c>
      <c r="J408" s="70">
        <v>190759.94</v>
      </c>
      <c r="K408" s="68" t="s">
        <v>1833</v>
      </c>
      <c r="L408" s="181" t="s">
        <v>3711</v>
      </c>
      <c r="M408" s="181" t="s">
        <v>3712</v>
      </c>
      <c r="N408" s="181" t="s">
        <v>3713</v>
      </c>
      <c r="O408" s="181" t="s">
        <v>3714</v>
      </c>
      <c r="P408" s="68">
        <v>72700</v>
      </c>
      <c r="Q408" s="180">
        <v>98.342301923076917</v>
      </c>
      <c r="R408" s="74">
        <v>18.342301923076924</v>
      </c>
      <c r="S408" s="181">
        <v>38</v>
      </c>
      <c r="T408" s="181">
        <v>42</v>
      </c>
      <c r="U408" s="180">
        <v>98.342301923076917</v>
      </c>
      <c r="V408" s="68">
        <v>100</v>
      </c>
      <c r="W408" s="68">
        <v>40.799999999999997</v>
      </c>
      <c r="X408" s="75" t="s">
        <v>1966</v>
      </c>
      <c r="Y408" s="68">
        <v>2</v>
      </c>
      <c r="Z408" s="68">
        <v>5</v>
      </c>
      <c r="AA408" s="68">
        <v>6</v>
      </c>
      <c r="AB408" s="68">
        <v>11</v>
      </c>
      <c r="AC408" s="68" t="s">
        <v>3710</v>
      </c>
      <c r="AD408" s="181">
        <v>40</v>
      </c>
      <c r="AE408" s="68">
        <v>5</v>
      </c>
      <c r="AF408" s="68">
        <v>100</v>
      </c>
      <c r="AG408" s="188" t="s">
        <v>3715</v>
      </c>
      <c r="AH408" s="188" t="s">
        <v>3707</v>
      </c>
      <c r="AI408" s="188">
        <v>30</v>
      </c>
      <c r="AJ408" s="190" t="s">
        <v>3716</v>
      </c>
      <c r="AK408" s="188" t="s">
        <v>1990</v>
      </c>
      <c r="AL408" s="188">
        <v>30</v>
      </c>
      <c r="AM408" s="188" t="s">
        <v>3717</v>
      </c>
      <c r="AN408" s="188" t="s">
        <v>3718</v>
      </c>
      <c r="AO408" s="188">
        <v>30</v>
      </c>
      <c r="AP408" s="190" t="s">
        <v>3719</v>
      </c>
      <c r="AQ408" s="188" t="s">
        <v>3720</v>
      </c>
      <c r="AR408" s="188">
        <v>10</v>
      </c>
      <c r="AS408" s="181"/>
      <c r="AT408" s="181"/>
      <c r="AU408" s="181"/>
      <c r="AV408" s="181"/>
      <c r="AW408" s="181"/>
      <c r="AX408" s="181"/>
      <c r="AY408" s="68"/>
      <c r="AZ408" s="68"/>
      <c r="BA408" s="68"/>
      <c r="BB408" s="68"/>
      <c r="BC408" s="68"/>
      <c r="BD408" s="68"/>
    </row>
    <row r="409" spans="1:56" s="76" customFormat="1" ht="50">
      <c r="A409" s="68">
        <v>106</v>
      </c>
      <c r="B409" s="68" t="s">
        <v>1957</v>
      </c>
      <c r="C409" s="68"/>
      <c r="D409" s="73" t="s">
        <v>1986</v>
      </c>
      <c r="E409" s="68" t="s">
        <v>1987</v>
      </c>
      <c r="F409" s="68">
        <v>4988</v>
      </c>
      <c r="G409" s="68" t="s">
        <v>3721</v>
      </c>
      <c r="H409" s="68">
        <v>2022</v>
      </c>
      <c r="I409" s="181" t="s">
        <v>3722</v>
      </c>
      <c r="J409" s="70">
        <v>74098.7</v>
      </c>
      <c r="K409" s="68" t="s">
        <v>1833</v>
      </c>
      <c r="L409" s="181" t="s">
        <v>3149</v>
      </c>
      <c r="M409" s="181" t="s">
        <v>3150</v>
      </c>
      <c r="N409" s="181" t="s">
        <v>3724</v>
      </c>
      <c r="O409" s="181" t="s">
        <v>3725</v>
      </c>
      <c r="P409" s="68">
        <v>73106</v>
      </c>
      <c r="Q409" s="180">
        <v>40.974874999999997</v>
      </c>
      <c r="R409" s="74">
        <v>7.1248750000000003</v>
      </c>
      <c r="S409" s="181">
        <v>5.5</v>
      </c>
      <c r="T409" s="181">
        <v>28.35</v>
      </c>
      <c r="U409" s="180">
        <v>42.756093750000005</v>
      </c>
      <c r="V409" s="68">
        <v>100</v>
      </c>
      <c r="W409" s="68">
        <v>40.799999999999997</v>
      </c>
      <c r="X409" s="75" t="s">
        <v>1966</v>
      </c>
      <c r="Y409" s="68">
        <v>2</v>
      </c>
      <c r="Z409" s="68">
        <v>1</v>
      </c>
      <c r="AA409" s="68">
        <v>1</v>
      </c>
      <c r="AB409" s="68">
        <v>60</v>
      </c>
      <c r="AC409" s="68" t="s">
        <v>3723</v>
      </c>
      <c r="AD409" s="181">
        <v>0</v>
      </c>
      <c r="AE409" s="68">
        <v>5</v>
      </c>
      <c r="AF409" s="68">
        <v>100</v>
      </c>
      <c r="AG409" s="181" t="s">
        <v>1986</v>
      </c>
      <c r="AH409" s="181" t="s">
        <v>1987</v>
      </c>
      <c r="AI409" s="181">
        <v>0</v>
      </c>
      <c r="AJ409" s="181"/>
      <c r="AK409" s="181"/>
      <c r="AL409" s="181"/>
      <c r="AM409" s="181"/>
      <c r="AN409" s="181"/>
      <c r="AO409" s="181"/>
      <c r="AP409" s="181"/>
      <c r="AQ409" s="181"/>
      <c r="AR409" s="181"/>
      <c r="AS409" s="181"/>
      <c r="AT409" s="181"/>
      <c r="AU409" s="181"/>
      <c r="AV409" s="181"/>
      <c r="AW409" s="181"/>
      <c r="AX409" s="181"/>
      <c r="AY409" s="68"/>
      <c r="AZ409" s="68"/>
      <c r="BA409" s="68"/>
      <c r="BB409" s="68"/>
      <c r="BC409" s="68"/>
      <c r="BD409" s="68"/>
    </row>
    <row r="410" spans="1:56" s="76" customFormat="1" ht="50">
      <c r="A410" s="68">
        <v>106</v>
      </c>
      <c r="B410" s="68" t="s">
        <v>1957</v>
      </c>
      <c r="C410" s="68"/>
      <c r="D410" s="73" t="s">
        <v>1958</v>
      </c>
      <c r="E410" s="68" t="s">
        <v>3726</v>
      </c>
      <c r="F410" s="68">
        <v>35478</v>
      </c>
      <c r="G410" s="68" t="s">
        <v>3727</v>
      </c>
      <c r="H410" s="68">
        <v>2022</v>
      </c>
      <c r="I410" s="181" t="s">
        <v>3728</v>
      </c>
      <c r="J410" s="70">
        <v>91617.05</v>
      </c>
      <c r="K410" s="68" t="s">
        <v>1833</v>
      </c>
      <c r="L410" s="181" t="s">
        <v>2655</v>
      </c>
      <c r="M410" s="181" t="s">
        <v>2204</v>
      </c>
      <c r="N410" s="181" t="s">
        <v>3730</v>
      </c>
      <c r="O410" s="181" t="s">
        <v>3731</v>
      </c>
      <c r="P410" s="68">
        <v>73090</v>
      </c>
      <c r="Q410" s="180">
        <v>39.069331730769228</v>
      </c>
      <c r="R410" s="74">
        <v>8.8093317307692303</v>
      </c>
      <c r="S410" s="181">
        <v>17.88</v>
      </c>
      <c r="T410" s="181">
        <v>12.38</v>
      </c>
      <c r="U410" s="180">
        <v>41.271664663461543</v>
      </c>
      <c r="V410" s="68">
        <v>100</v>
      </c>
      <c r="W410" s="68">
        <v>40.799999999999997</v>
      </c>
      <c r="X410" s="75" t="s">
        <v>1966</v>
      </c>
      <c r="Y410" s="68">
        <v>3</v>
      </c>
      <c r="Z410" s="68">
        <v>1</v>
      </c>
      <c r="AA410" s="68">
        <v>3</v>
      </c>
      <c r="AB410" s="68">
        <v>60</v>
      </c>
      <c r="AC410" s="68" t="s">
        <v>3729</v>
      </c>
      <c r="AD410" s="181">
        <v>0</v>
      </c>
      <c r="AE410" s="68">
        <v>5</v>
      </c>
      <c r="AF410" s="68">
        <v>100</v>
      </c>
      <c r="AG410" s="181" t="s">
        <v>1958</v>
      </c>
      <c r="AH410" s="181" t="s">
        <v>3726</v>
      </c>
      <c r="AI410" s="181">
        <v>100</v>
      </c>
      <c r="AJ410" s="181"/>
      <c r="AK410" s="181"/>
      <c r="AL410" s="181"/>
      <c r="AM410" s="181"/>
      <c r="AN410" s="181"/>
      <c r="AO410" s="181"/>
      <c r="AP410" s="181"/>
      <c r="AQ410" s="181"/>
      <c r="AR410" s="181"/>
      <c r="AS410" s="181"/>
      <c r="AT410" s="181"/>
      <c r="AU410" s="181"/>
      <c r="AV410" s="181"/>
      <c r="AW410" s="181"/>
      <c r="AX410" s="181"/>
      <c r="AY410" s="68"/>
      <c r="AZ410" s="68"/>
      <c r="BA410" s="68"/>
      <c r="BB410" s="68"/>
      <c r="BC410" s="68"/>
      <c r="BD410" s="68"/>
    </row>
    <row r="411" spans="1:56" s="76" customFormat="1" ht="80">
      <c r="A411" s="68">
        <v>106</v>
      </c>
      <c r="B411" s="68" t="s">
        <v>1957</v>
      </c>
      <c r="C411" s="68"/>
      <c r="D411" s="73" t="s">
        <v>2572</v>
      </c>
      <c r="E411" s="68" t="s">
        <v>3114</v>
      </c>
      <c r="F411" s="68">
        <v>34279</v>
      </c>
      <c r="G411" s="68" t="s">
        <v>3732</v>
      </c>
      <c r="H411" s="68">
        <v>2022</v>
      </c>
      <c r="I411" s="181" t="s">
        <v>3733</v>
      </c>
      <c r="J411" s="70">
        <v>233310.5</v>
      </c>
      <c r="K411" s="68" t="s">
        <v>1833</v>
      </c>
      <c r="L411" s="191" t="s">
        <v>3735</v>
      </c>
      <c r="M411" s="191" t="s">
        <v>3736</v>
      </c>
      <c r="N411" s="191" t="s">
        <v>3737</v>
      </c>
      <c r="O411" s="191" t="s">
        <v>3738</v>
      </c>
      <c r="P411" s="68" t="s">
        <v>3739</v>
      </c>
      <c r="Q411" s="180">
        <v>59.133701923076927</v>
      </c>
      <c r="R411" s="74">
        <v>22.433701923076924</v>
      </c>
      <c r="S411" s="181">
        <v>10</v>
      </c>
      <c r="T411" s="181">
        <v>26.7</v>
      </c>
      <c r="U411" s="180">
        <v>59.133701923076927</v>
      </c>
      <c r="V411" s="68">
        <v>100</v>
      </c>
      <c r="W411" s="68">
        <v>40.799999999999997</v>
      </c>
      <c r="X411" s="75" t="s">
        <v>1966</v>
      </c>
      <c r="Y411" s="68">
        <v>4</v>
      </c>
      <c r="Z411" s="68">
        <v>3</v>
      </c>
      <c r="AA411" s="68">
        <v>4</v>
      </c>
      <c r="AB411" s="68">
        <v>46</v>
      </c>
      <c r="AC411" s="68" t="s">
        <v>3734</v>
      </c>
      <c r="AD411" s="181">
        <v>0</v>
      </c>
      <c r="AE411" s="68">
        <v>5</v>
      </c>
      <c r="AF411" s="68">
        <v>100</v>
      </c>
      <c r="AG411" s="181" t="s">
        <v>3288</v>
      </c>
      <c r="AH411" s="181" t="s">
        <v>2586</v>
      </c>
      <c r="AI411" s="181">
        <v>100</v>
      </c>
      <c r="AJ411" s="181"/>
      <c r="AK411" s="181"/>
      <c r="AL411" s="181"/>
      <c r="AM411" s="181"/>
      <c r="AN411" s="181"/>
      <c r="AO411" s="181"/>
      <c r="AP411" s="181"/>
      <c r="AQ411" s="181"/>
      <c r="AR411" s="181"/>
      <c r="AS411" s="181"/>
      <c r="AT411" s="181"/>
      <c r="AU411" s="181"/>
      <c r="AV411" s="181"/>
      <c r="AW411" s="181"/>
      <c r="AX411" s="181"/>
      <c r="AY411" s="68"/>
      <c r="AZ411" s="68"/>
      <c r="BA411" s="68"/>
      <c r="BB411" s="68"/>
      <c r="BC411" s="68"/>
      <c r="BD411" s="68"/>
    </row>
    <row r="412" spans="1:56" s="76" customFormat="1" ht="50">
      <c r="A412" s="68">
        <v>106</v>
      </c>
      <c r="B412" s="68" t="s">
        <v>1957</v>
      </c>
      <c r="C412" s="68"/>
      <c r="D412" s="83" t="s">
        <v>2660</v>
      </c>
      <c r="E412" s="83" t="s">
        <v>3740</v>
      </c>
      <c r="F412" s="91">
        <v>12056</v>
      </c>
      <c r="G412" s="83" t="s">
        <v>3741</v>
      </c>
      <c r="H412" s="68">
        <v>2023</v>
      </c>
      <c r="I412" s="83" t="s">
        <v>3742</v>
      </c>
      <c r="J412" s="70">
        <v>68405.8</v>
      </c>
      <c r="K412" s="68" t="s">
        <v>1879</v>
      </c>
      <c r="L412" s="83" t="s">
        <v>3743</v>
      </c>
      <c r="M412" s="83" t="s">
        <v>3744</v>
      </c>
      <c r="N412" s="83" t="s">
        <v>3745</v>
      </c>
      <c r="O412" s="83" t="s">
        <v>3746</v>
      </c>
      <c r="P412" s="83" t="s">
        <v>3747</v>
      </c>
      <c r="Q412" s="180" t="e">
        <v>#REF!</v>
      </c>
      <c r="R412" s="74">
        <v>6.5774807692307702</v>
      </c>
      <c r="S412" s="181"/>
      <c r="T412" s="181"/>
      <c r="U412" s="180" t="e">
        <v>#REF!</v>
      </c>
      <c r="V412" s="68">
        <v>100</v>
      </c>
      <c r="W412" s="68">
        <v>20.399999999999999</v>
      </c>
      <c r="X412" s="75" t="s">
        <v>1966</v>
      </c>
      <c r="Y412" s="181"/>
      <c r="Z412" s="181"/>
      <c r="AA412" s="181"/>
      <c r="AB412" s="181"/>
      <c r="AC412" s="181"/>
      <c r="AD412" s="181"/>
      <c r="AE412" s="83">
        <v>5</v>
      </c>
      <c r="AF412" s="83">
        <v>100</v>
      </c>
      <c r="AG412" s="83" t="s">
        <v>2660</v>
      </c>
      <c r="AH412" s="83" t="s">
        <v>3597</v>
      </c>
      <c r="AI412" s="83">
        <v>100</v>
      </c>
      <c r="AJ412" s="181"/>
      <c r="AK412" s="181"/>
      <c r="AL412" s="181"/>
      <c r="AM412" s="181"/>
      <c r="AN412" s="181"/>
      <c r="AO412" s="181"/>
      <c r="AP412" s="181"/>
      <c r="AQ412" s="181"/>
      <c r="AR412" s="181"/>
      <c r="AS412" s="181"/>
      <c r="AT412" s="181"/>
      <c r="AU412" s="181"/>
      <c r="AV412" s="181"/>
      <c r="AW412" s="181"/>
      <c r="AX412" s="181"/>
      <c r="AY412" s="68"/>
      <c r="AZ412" s="68"/>
      <c r="BA412" s="68"/>
      <c r="BB412" s="68"/>
      <c r="BC412" s="68"/>
      <c r="BD412" s="68"/>
    </row>
    <row r="413" spans="1:56" s="76" customFormat="1" ht="50">
      <c r="A413" s="68">
        <v>106</v>
      </c>
      <c r="B413" s="68" t="s">
        <v>1957</v>
      </c>
      <c r="C413" s="68"/>
      <c r="D413" s="83" t="s">
        <v>3748</v>
      </c>
      <c r="E413" s="83" t="s">
        <v>3749</v>
      </c>
      <c r="F413" s="181">
        <v>33404</v>
      </c>
      <c r="G413" s="83" t="s">
        <v>3750</v>
      </c>
      <c r="H413" s="68">
        <v>2023</v>
      </c>
      <c r="I413" s="181" t="s">
        <v>3751</v>
      </c>
      <c r="J413" s="70">
        <v>158115.09</v>
      </c>
      <c r="K413" s="68" t="s">
        <v>1879</v>
      </c>
      <c r="L413" s="181" t="s">
        <v>3753</v>
      </c>
      <c r="M413" s="181" t="s">
        <v>3754</v>
      </c>
      <c r="N413" s="181" t="s">
        <v>3755</v>
      </c>
      <c r="O413" s="181" t="s">
        <v>3756</v>
      </c>
      <c r="P413" s="83" t="s">
        <v>3757</v>
      </c>
      <c r="Q413" s="180">
        <v>51.963374038461538</v>
      </c>
      <c r="R413" s="74">
        <v>15.203374038461538</v>
      </c>
      <c r="S413" s="181">
        <v>12</v>
      </c>
      <c r="T413" s="181">
        <v>24.76</v>
      </c>
      <c r="U413" s="180">
        <v>51.963374038461538</v>
      </c>
      <c r="V413" s="68">
        <v>100</v>
      </c>
      <c r="W413" s="68">
        <v>20.399999999999999</v>
      </c>
      <c r="X413" s="75" t="s">
        <v>1966</v>
      </c>
      <c r="Y413" s="181">
        <v>4</v>
      </c>
      <c r="Z413" s="181">
        <v>2</v>
      </c>
      <c r="AA413" s="181">
        <v>4</v>
      </c>
      <c r="AB413" s="181">
        <v>50</v>
      </c>
      <c r="AC413" s="192" t="s">
        <v>3752</v>
      </c>
      <c r="AD413" s="181">
        <v>12</v>
      </c>
      <c r="AE413" s="181">
        <v>5</v>
      </c>
      <c r="AF413" s="181">
        <v>100</v>
      </c>
      <c r="AG413" s="181" t="s">
        <v>2001</v>
      </c>
      <c r="AH413" s="181" t="s">
        <v>3758</v>
      </c>
      <c r="AI413" s="181">
        <v>50</v>
      </c>
      <c r="AJ413" s="83" t="s">
        <v>3759</v>
      </c>
      <c r="AK413" s="181" t="s">
        <v>3513</v>
      </c>
      <c r="AL413" s="181">
        <v>50</v>
      </c>
      <c r="AM413" s="181"/>
      <c r="AN413" s="181"/>
      <c r="AO413" s="181"/>
      <c r="AP413" s="181"/>
      <c r="AQ413" s="181"/>
      <c r="AR413" s="181"/>
      <c r="AS413" s="181"/>
      <c r="AT413" s="181"/>
      <c r="AU413" s="181"/>
      <c r="AV413" s="181"/>
      <c r="AW413" s="181"/>
      <c r="AX413" s="181"/>
      <c r="AY413" s="68"/>
      <c r="AZ413" s="68"/>
      <c r="BA413" s="68"/>
      <c r="BB413" s="68"/>
      <c r="BC413" s="68"/>
      <c r="BD413" s="68"/>
    </row>
    <row r="414" spans="1:56" s="76" customFormat="1" ht="170">
      <c r="A414" s="68">
        <v>106</v>
      </c>
      <c r="B414" s="68" t="s">
        <v>1957</v>
      </c>
      <c r="C414" s="68"/>
      <c r="D414" s="193" t="s">
        <v>3667</v>
      </c>
      <c r="E414" s="83" t="s">
        <v>3760</v>
      </c>
      <c r="F414" s="181">
        <v>3709</v>
      </c>
      <c r="G414" s="83" t="s">
        <v>3761</v>
      </c>
      <c r="H414" s="68">
        <v>2023</v>
      </c>
      <c r="I414" s="181" t="s">
        <v>3762</v>
      </c>
      <c r="J414" s="70">
        <v>89464.28</v>
      </c>
      <c r="K414" s="68" t="s">
        <v>1879</v>
      </c>
      <c r="L414" s="181" t="s">
        <v>3764</v>
      </c>
      <c r="M414" s="181" t="s">
        <v>3765</v>
      </c>
      <c r="N414" s="181" t="s">
        <v>3766</v>
      </c>
      <c r="O414" s="181" t="s">
        <v>3767</v>
      </c>
      <c r="P414" s="68" t="s">
        <v>3768</v>
      </c>
      <c r="Q414" s="180">
        <v>31.282334615384613</v>
      </c>
      <c r="R414" s="74">
        <v>8.6023346153846152</v>
      </c>
      <c r="S414" s="181">
        <v>5.12</v>
      </c>
      <c r="T414" s="181">
        <v>17.559999999999999</v>
      </c>
      <c r="U414" s="180">
        <v>31.282334615384613</v>
      </c>
      <c r="V414" s="68">
        <v>100</v>
      </c>
      <c r="W414" s="68">
        <v>20.399999999999999</v>
      </c>
      <c r="X414" s="75" t="s">
        <v>1966</v>
      </c>
      <c r="Y414" s="181">
        <v>4</v>
      </c>
      <c r="Z414" s="181">
        <v>5</v>
      </c>
      <c r="AA414" s="181">
        <v>5</v>
      </c>
      <c r="AB414" s="181">
        <v>10</v>
      </c>
      <c r="AC414" s="181" t="s">
        <v>3763</v>
      </c>
      <c r="AD414" s="181"/>
      <c r="AE414" s="181">
        <v>5</v>
      </c>
      <c r="AF414" s="181">
        <v>100</v>
      </c>
      <c r="AG414" s="181" t="s">
        <v>3667</v>
      </c>
      <c r="AH414" s="181" t="s">
        <v>3769</v>
      </c>
      <c r="AI414" s="181">
        <v>50</v>
      </c>
      <c r="AJ414" s="181" t="s">
        <v>3220</v>
      </c>
      <c r="AK414" s="181" t="s">
        <v>3585</v>
      </c>
      <c r="AL414" s="181">
        <v>30</v>
      </c>
      <c r="AM414" s="181" t="s">
        <v>3770</v>
      </c>
      <c r="AN414" s="181" t="s">
        <v>3771</v>
      </c>
      <c r="AO414" s="181">
        <v>20</v>
      </c>
      <c r="AP414" s="181"/>
      <c r="AQ414" s="181"/>
      <c r="AR414" s="181"/>
      <c r="AS414" s="181"/>
      <c r="AT414" s="181"/>
      <c r="AU414" s="181"/>
      <c r="AV414" s="181"/>
      <c r="AW414" s="181"/>
      <c r="AX414" s="181"/>
      <c r="AY414" s="68"/>
      <c r="AZ414" s="68"/>
      <c r="BA414" s="68"/>
      <c r="BB414" s="68"/>
      <c r="BC414" s="68"/>
      <c r="BD414" s="68"/>
    </row>
    <row r="415" spans="1:56" s="76" customFormat="1" ht="80">
      <c r="A415" s="68" t="s">
        <v>1651</v>
      </c>
      <c r="B415" s="68" t="s">
        <v>1957</v>
      </c>
      <c r="C415" s="68"/>
      <c r="D415" s="193" t="s">
        <v>2047</v>
      </c>
      <c r="E415" s="83" t="s">
        <v>3772</v>
      </c>
      <c r="F415" s="68">
        <v>38346</v>
      </c>
      <c r="G415" s="83" t="s">
        <v>3773</v>
      </c>
      <c r="H415" s="68">
        <v>2023</v>
      </c>
      <c r="I415" s="83" t="s">
        <v>3774</v>
      </c>
      <c r="J415" s="70">
        <v>237294.33</v>
      </c>
      <c r="K415" s="68" t="s">
        <v>1879</v>
      </c>
      <c r="L415" s="181" t="s">
        <v>3776</v>
      </c>
      <c r="M415" s="181" t="s">
        <v>3777</v>
      </c>
      <c r="N415" s="181" t="s">
        <v>3778</v>
      </c>
      <c r="O415" s="181" t="s">
        <v>3779</v>
      </c>
      <c r="P415" s="68" t="s">
        <v>3780</v>
      </c>
      <c r="Q415" s="180">
        <v>56.456762499999996</v>
      </c>
      <c r="R415" s="74">
        <v>22.816762499999999</v>
      </c>
      <c r="S415" s="181">
        <v>0</v>
      </c>
      <c r="T415" s="181">
        <v>33.64</v>
      </c>
      <c r="U415" s="180">
        <v>56.456762499999996</v>
      </c>
      <c r="V415" s="68">
        <v>100</v>
      </c>
      <c r="W415" s="68">
        <v>20.399999999999999</v>
      </c>
      <c r="X415" s="75" t="s">
        <v>1966</v>
      </c>
      <c r="Y415" s="181">
        <v>4</v>
      </c>
      <c r="Z415" s="181">
        <v>4</v>
      </c>
      <c r="AA415" s="181">
        <v>7</v>
      </c>
      <c r="AB415" s="181">
        <v>60</v>
      </c>
      <c r="AC415" s="68" t="s">
        <v>3775</v>
      </c>
      <c r="AD415" s="181">
        <v>33.64</v>
      </c>
      <c r="AE415" s="181">
        <v>5</v>
      </c>
      <c r="AF415" s="181">
        <v>100</v>
      </c>
      <c r="AG415" s="181" t="s">
        <v>2047</v>
      </c>
      <c r="AH415" s="181" t="s">
        <v>3781</v>
      </c>
      <c r="AI415" s="181">
        <v>50</v>
      </c>
      <c r="AJ415" s="181" t="s">
        <v>3782</v>
      </c>
      <c r="AK415" s="181" t="s">
        <v>3783</v>
      </c>
      <c r="AL415" s="181">
        <v>40</v>
      </c>
      <c r="AM415" s="181" t="s">
        <v>3784</v>
      </c>
      <c r="AN415" s="181" t="s">
        <v>3785</v>
      </c>
      <c r="AO415" s="181">
        <v>10</v>
      </c>
      <c r="AP415" s="194"/>
      <c r="AQ415" s="194"/>
      <c r="AR415" s="194"/>
      <c r="AS415" s="194"/>
      <c r="AT415" s="194"/>
      <c r="AU415" s="194"/>
      <c r="AV415" s="194"/>
      <c r="AW415" s="194"/>
      <c r="AX415" s="194"/>
      <c r="AY415" s="68"/>
      <c r="AZ415" s="68"/>
      <c r="BA415" s="68"/>
      <c r="BB415" s="68"/>
      <c r="BC415" s="68"/>
      <c r="BD415" s="68"/>
    </row>
    <row r="416" spans="1:56" s="76" customFormat="1" ht="140">
      <c r="A416" s="68">
        <v>106</v>
      </c>
      <c r="B416" s="68" t="s">
        <v>1957</v>
      </c>
      <c r="C416" s="68"/>
      <c r="D416" s="195" t="s">
        <v>1968</v>
      </c>
      <c r="E416" s="83" t="s">
        <v>3786</v>
      </c>
      <c r="F416" s="185">
        <v>29528</v>
      </c>
      <c r="G416" s="83" t="s">
        <v>3787</v>
      </c>
      <c r="H416" s="68">
        <v>2023</v>
      </c>
      <c r="I416" s="185" t="s">
        <v>12986</v>
      </c>
      <c r="J416" s="70">
        <v>112773.73</v>
      </c>
      <c r="K416" s="68" t="s">
        <v>1879</v>
      </c>
      <c r="L416" s="185" t="s">
        <v>12987</v>
      </c>
      <c r="M416" s="185" t="s">
        <v>12988</v>
      </c>
      <c r="N416" s="185" t="s">
        <v>12989</v>
      </c>
      <c r="O416" s="185" t="s">
        <v>12990</v>
      </c>
      <c r="P416" s="83">
        <v>75024</v>
      </c>
      <c r="Q416" s="180">
        <v>10.843627884615385</v>
      </c>
      <c r="R416" s="74">
        <v>10.843627884615385</v>
      </c>
      <c r="S416" s="185"/>
      <c r="T416" s="185"/>
      <c r="U416" s="180">
        <v>10.843627884615385</v>
      </c>
      <c r="V416" s="68">
        <v>100</v>
      </c>
      <c r="W416" s="68">
        <v>20.399999999999999</v>
      </c>
      <c r="X416" s="75" t="s">
        <v>1966</v>
      </c>
      <c r="Y416" s="185"/>
      <c r="Z416" s="185"/>
      <c r="AA416" s="185"/>
      <c r="AB416" s="185"/>
      <c r="AC416" s="185"/>
      <c r="AD416" s="185"/>
      <c r="AE416" s="185"/>
      <c r="AF416" s="185"/>
      <c r="AG416" s="185"/>
      <c r="AH416" s="185"/>
      <c r="AI416" s="185"/>
      <c r="AJ416" s="185"/>
      <c r="AK416" s="185"/>
      <c r="AL416" s="185"/>
      <c r="AM416" s="185"/>
      <c r="AN416" s="185"/>
      <c r="AO416" s="185"/>
      <c r="AP416" s="185"/>
      <c r="AQ416" s="185"/>
      <c r="AR416" s="185"/>
      <c r="AS416" s="185"/>
      <c r="AT416" s="185"/>
      <c r="AU416" s="185"/>
      <c r="AV416" s="185"/>
      <c r="AW416" s="185"/>
      <c r="AX416" s="185"/>
      <c r="AY416" s="68"/>
      <c r="AZ416" s="68"/>
      <c r="BA416" s="68"/>
      <c r="BB416" s="68"/>
      <c r="BC416" s="68"/>
      <c r="BD416" s="68"/>
    </row>
    <row r="417" spans="1:56" s="76" customFormat="1" ht="90">
      <c r="A417" s="68">
        <v>106</v>
      </c>
      <c r="B417" s="68" t="s">
        <v>1957</v>
      </c>
      <c r="C417" s="68"/>
      <c r="D417" s="195" t="s">
        <v>1991</v>
      </c>
      <c r="E417" s="83" t="s">
        <v>3788</v>
      </c>
      <c r="F417" s="185">
        <v>18277</v>
      </c>
      <c r="G417" s="83" t="s">
        <v>3789</v>
      </c>
      <c r="H417" s="68">
        <v>2023</v>
      </c>
      <c r="I417" s="185" t="s">
        <v>12991</v>
      </c>
      <c r="J417" s="70">
        <v>75474</v>
      </c>
      <c r="K417" s="68" t="s">
        <v>1879</v>
      </c>
      <c r="L417" s="185" t="s">
        <v>12992</v>
      </c>
      <c r="M417" s="185" t="s">
        <v>12993</v>
      </c>
      <c r="N417" s="185" t="s">
        <v>12994</v>
      </c>
      <c r="O417" s="185" t="s">
        <v>12995</v>
      </c>
      <c r="P417" s="83">
        <v>75591</v>
      </c>
      <c r="Q417" s="180">
        <v>7.2571153846153855</v>
      </c>
      <c r="R417" s="74">
        <v>7.2571153846153855</v>
      </c>
      <c r="S417" s="185"/>
      <c r="T417" s="185"/>
      <c r="U417" s="180">
        <v>7.2571153846153855</v>
      </c>
      <c r="V417" s="68">
        <v>100</v>
      </c>
      <c r="W417" s="68">
        <v>20.399999999999999</v>
      </c>
      <c r="X417" s="75" t="s">
        <v>1966</v>
      </c>
      <c r="Y417" s="185"/>
      <c r="Z417" s="185"/>
      <c r="AA417" s="185"/>
      <c r="AB417" s="185"/>
      <c r="AC417" s="185"/>
      <c r="AD417" s="185"/>
      <c r="AE417" s="185"/>
      <c r="AF417" s="185"/>
      <c r="AG417" s="185"/>
      <c r="AH417" s="185"/>
      <c r="AI417" s="185"/>
      <c r="AJ417" s="185"/>
      <c r="AK417" s="185"/>
      <c r="AL417" s="185"/>
      <c r="AM417" s="185"/>
      <c r="AN417" s="185"/>
      <c r="AO417" s="185"/>
      <c r="AP417" s="185"/>
      <c r="AQ417" s="185"/>
      <c r="AR417" s="185"/>
      <c r="AS417" s="185"/>
      <c r="AT417" s="185"/>
      <c r="AU417" s="185"/>
      <c r="AV417" s="185"/>
      <c r="AW417" s="185"/>
      <c r="AX417" s="185"/>
      <c r="AY417" s="68"/>
      <c r="AZ417" s="68"/>
      <c r="BA417" s="68"/>
      <c r="BB417" s="68"/>
      <c r="BC417" s="68"/>
      <c r="BD417" s="68"/>
    </row>
    <row r="418" spans="1:56" s="76" customFormat="1" ht="70">
      <c r="A418" s="68">
        <v>106</v>
      </c>
      <c r="B418" s="68" t="s">
        <v>1957</v>
      </c>
      <c r="C418" s="68"/>
      <c r="D418" s="195" t="s">
        <v>1991</v>
      </c>
      <c r="E418" s="83" t="s">
        <v>3790</v>
      </c>
      <c r="F418" s="185">
        <v>16354</v>
      </c>
      <c r="G418" s="83" t="s">
        <v>3791</v>
      </c>
      <c r="H418" s="68">
        <v>2023</v>
      </c>
      <c r="I418" s="185" t="s">
        <v>12996</v>
      </c>
      <c r="J418" s="70">
        <v>113786.84</v>
      </c>
      <c r="K418" s="68" t="s">
        <v>1879</v>
      </c>
      <c r="L418" s="185" t="s">
        <v>12997</v>
      </c>
      <c r="M418" s="185" t="s">
        <v>12998</v>
      </c>
      <c r="N418" s="185" t="s">
        <v>12999</v>
      </c>
      <c r="O418" s="185" t="s">
        <v>13000</v>
      </c>
      <c r="P418" s="68" t="s">
        <v>3792</v>
      </c>
      <c r="Q418" s="180">
        <v>10.941042307692308</v>
      </c>
      <c r="R418" s="74">
        <v>10.941042307692308</v>
      </c>
      <c r="S418" s="185"/>
      <c r="T418" s="185"/>
      <c r="U418" s="180">
        <v>10.941042307692308</v>
      </c>
      <c r="V418" s="68">
        <v>100</v>
      </c>
      <c r="W418" s="68">
        <v>20.399999999999999</v>
      </c>
      <c r="X418" s="75" t="s">
        <v>1966</v>
      </c>
      <c r="Y418" s="185"/>
      <c r="Z418" s="185"/>
      <c r="AA418" s="185"/>
      <c r="AB418" s="185"/>
      <c r="AC418" s="185"/>
      <c r="AD418" s="185"/>
      <c r="AE418" s="185"/>
      <c r="AF418" s="185"/>
      <c r="AG418" s="185"/>
      <c r="AH418" s="185"/>
      <c r="AI418" s="185"/>
      <c r="AJ418" s="185"/>
      <c r="AK418" s="185"/>
      <c r="AL418" s="185"/>
      <c r="AM418" s="185"/>
      <c r="AN418" s="185"/>
      <c r="AO418" s="185"/>
      <c r="AP418" s="185"/>
      <c r="AQ418" s="185"/>
      <c r="AR418" s="185"/>
      <c r="AS418" s="185"/>
      <c r="AT418" s="185"/>
      <c r="AU418" s="185"/>
      <c r="AV418" s="185"/>
      <c r="AW418" s="185"/>
      <c r="AX418" s="185"/>
      <c r="AY418" s="68"/>
      <c r="AZ418" s="68"/>
      <c r="BA418" s="68"/>
      <c r="BB418" s="68"/>
      <c r="BC418" s="68"/>
      <c r="BD418" s="68"/>
    </row>
    <row r="419" spans="1:56" s="76" customFormat="1" ht="90">
      <c r="A419" s="68">
        <v>106</v>
      </c>
      <c r="B419" s="68" t="s">
        <v>1957</v>
      </c>
      <c r="C419" s="68"/>
      <c r="D419" s="195" t="s">
        <v>2001</v>
      </c>
      <c r="E419" s="83" t="s">
        <v>3793</v>
      </c>
      <c r="F419" s="185">
        <v>18545</v>
      </c>
      <c r="G419" s="83" t="s">
        <v>3794</v>
      </c>
      <c r="H419" s="68">
        <v>2023</v>
      </c>
      <c r="I419" s="185" t="s">
        <v>13005</v>
      </c>
      <c r="J419" s="70">
        <v>128425.82999999999</v>
      </c>
      <c r="K419" s="68" t="s">
        <v>1879</v>
      </c>
      <c r="L419" s="185" t="s">
        <v>13001</v>
      </c>
      <c r="M419" s="185" t="s">
        <v>13002</v>
      </c>
      <c r="N419" s="185" t="s">
        <v>13003</v>
      </c>
      <c r="O419" s="185" t="s">
        <v>13004</v>
      </c>
      <c r="P419" s="68" t="s">
        <v>3795</v>
      </c>
      <c r="Q419" s="180">
        <v>12.348637499999999</v>
      </c>
      <c r="R419" s="74">
        <v>12.348637499999999</v>
      </c>
      <c r="S419" s="185"/>
      <c r="T419" s="185"/>
      <c r="U419" s="180">
        <v>12.348637499999999</v>
      </c>
      <c r="V419" s="68">
        <v>100</v>
      </c>
      <c r="W419" s="68">
        <v>20.399999999999999</v>
      </c>
      <c r="X419" s="75" t="s">
        <v>1966</v>
      </c>
      <c r="Y419" s="185"/>
      <c r="Z419" s="185"/>
      <c r="AA419" s="185"/>
      <c r="AB419" s="185"/>
      <c r="AC419" s="185"/>
      <c r="AD419" s="185"/>
      <c r="AE419" s="185"/>
      <c r="AF419" s="185"/>
      <c r="AG419" s="185"/>
      <c r="AH419" s="185"/>
      <c r="AI419" s="185"/>
      <c r="AJ419" s="185"/>
      <c r="AK419" s="185"/>
      <c r="AL419" s="185"/>
      <c r="AM419" s="185"/>
      <c r="AN419" s="185"/>
      <c r="AO419" s="185"/>
      <c r="AP419" s="185"/>
      <c r="AQ419" s="185"/>
      <c r="AR419" s="185"/>
      <c r="AS419" s="185"/>
      <c r="AT419" s="185"/>
      <c r="AU419" s="185"/>
      <c r="AV419" s="185"/>
      <c r="AW419" s="185"/>
      <c r="AX419" s="185"/>
      <c r="AY419" s="68"/>
      <c r="AZ419" s="68"/>
      <c r="BA419" s="68"/>
      <c r="BB419" s="68"/>
      <c r="BC419" s="68"/>
      <c r="BD419" s="68"/>
    </row>
    <row r="420" spans="1:56" s="76" customFormat="1" ht="100">
      <c r="A420" s="68">
        <v>106</v>
      </c>
      <c r="B420" s="68" t="s">
        <v>1957</v>
      </c>
      <c r="C420" s="68"/>
      <c r="D420" s="195" t="s">
        <v>3123</v>
      </c>
      <c r="E420" s="83" t="s">
        <v>3796</v>
      </c>
      <c r="F420" s="185">
        <v>33270</v>
      </c>
      <c r="G420" s="83" t="s">
        <v>3797</v>
      </c>
      <c r="H420" s="68">
        <v>2023</v>
      </c>
      <c r="I420" s="185" t="s">
        <v>13006</v>
      </c>
      <c r="J420" s="70">
        <v>46822.180000000008</v>
      </c>
      <c r="K420" s="68" t="s">
        <v>1879</v>
      </c>
      <c r="L420" s="185" t="s">
        <v>13007</v>
      </c>
      <c r="M420" s="185" t="s">
        <v>13008</v>
      </c>
      <c r="N420" s="185" t="s">
        <v>13009</v>
      </c>
      <c r="O420" s="185" t="s">
        <v>13010</v>
      </c>
      <c r="P420" s="83">
        <v>75614</v>
      </c>
      <c r="Q420" s="180">
        <v>4.5021326923076934</v>
      </c>
      <c r="R420" s="74">
        <v>4.5021326923076934</v>
      </c>
      <c r="S420" s="185"/>
      <c r="T420" s="185"/>
      <c r="U420" s="180">
        <v>4.5021326923076934</v>
      </c>
      <c r="V420" s="68">
        <v>100</v>
      </c>
      <c r="W420" s="68">
        <v>20.399999999999999</v>
      </c>
      <c r="X420" s="75" t="s">
        <v>1966</v>
      </c>
      <c r="Y420" s="185"/>
      <c r="Z420" s="185"/>
      <c r="AA420" s="185"/>
      <c r="AB420" s="185"/>
      <c r="AC420" s="185"/>
      <c r="AD420" s="185"/>
      <c r="AE420" s="185"/>
      <c r="AF420" s="185"/>
      <c r="AG420" s="185"/>
      <c r="AH420" s="185"/>
      <c r="AI420" s="185"/>
      <c r="AJ420" s="185"/>
      <c r="AK420" s="185"/>
      <c r="AL420" s="185"/>
      <c r="AM420" s="185"/>
      <c r="AN420" s="185"/>
      <c r="AO420" s="185"/>
      <c r="AP420" s="185"/>
      <c r="AQ420" s="185"/>
      <c r="AR420" s="185"/>
      <c r="AS420" s="185"/>
      <c r="AT420" s="185"/>
      <c r="AU420" s="185"/>
      <c r="AV420" s="185"/>
      <c r="AW420" s="185"/>
      <c r="AX420" s="185"/>
      <c r="AY420" s="68"/>
      <c r="AZ420" s="68"/>
      <c r="BA420" s="68"/>
      <c r="BB420" s="68"/>
      <c r="BC420" s="68"/>
      <c r="BD420" s="68"/>
    </row>
    <row r="421" spans="1:56" s="76" customFormat="1" ht="70">
      <c r="A421" s="68">
        <v>106</v>
      </c>
      <c r="B421" s="68" t="s">
        <v>1957</v>
      </c>
      <c r="C421" s="68"/>
      <c r="D421" s="195" t="s">
        <v>2572</v>
      </c>
      <c r="E421" s="83" t="s">
        <v>3798</v>
      </c>
      <c r="F421" s="185">
        <v>7025</v>
      </c>
      <c r="G421" s="83" t="s">
        <v>3799</v>
      </c>
      <c r="H421" s="68">
        <v>2023</v>
      </c>
      <c r="I421" s="185" t="s">
        <v>13011</v>
      </c>
      <c r="J421" s="70">
        <v>123628.81</v>
      </c>
      <c r="K421" s="68" t="s">
        <v>1879</v>
      </c>
      <c r="L421" s="185" t="s">
        <v>13012</v>
      </c>
      <c r="M421" s="185" t="s">
        <v>13013</v>
      </c>
      <c r="N421" s="185" t="s">
        <v>3575</v>
      </c>
      <c r="O421" s="185" t="s">
        <v>3576</v>
      </c>
      <c r="P421" s="83">
        <v>75517</v>
      </c>
      <c r="Q421" s="180">
        <v>14.859231971153847</v>
      </c>
      <c r="R421" s="74">
        <v>14.859231971153847</v>
      </c>
      <c r="S421" s="185"/>
      <c r="T421" s="185"/>
      <c r="U421" s="180">
        <v>14.859231971153847</v>
      </c>
      <c r="V421" s="68">
        <v>100</v>
      </c>
      <c r="W421" s="68">
        <v>24.96</v>
      </c>
      <c r="X421" s="75" t="s">
        <v>1966</v>
      </c>
      <c r="Y421" s="185"/>
      <c r="Z421" s="185"/>
      <c r="AA421" s="185"/>
      <c r="AB421" s="185"/>
      <c r="AC421" s="185"/>
      <c r="AD421" s="185"/>
      <c r="AE421" s="185"/>
      <c r="AF421" s="185"/>
      <c r="AG421" s="185"/>
      <c r="AH421" s="185"/>
      <c r="AI421" s="185"/>
      <c r="AJ421" s="185"/>
      <c r="AK421" s="185"/>
      <c r="AL421" s="185"/>
      <c r="AM421" s="185"/>
      <c r="AN421" s="185"/>
      <c r="AO421" s="185"/>
      <c r="AP421" s="185"/>
      <c r="AQ421" s="185"/>
      <c r="AR421" s="185"/>
      <c r="AS421" s="185"/>
      <c r="AT421" s="185"/>
      <c r="AU421" s="185"/>
      <c r="AV421" s="185"/>
      <c r="AW421" s="185"/>
      <c r="AX421" s="185"/>
      <c r="AY421" s="68"/>
      <c r="AZ421" s="68"/>
      <c r="BA421" s="68"/>
      <c r="BB421" s="68"/>
      <c r="BC421" s="68"/>
      <c r="BD421" s="68"/>
    </row>
    <row r="422" spans="1:56" s="76" customFormat="1" ht="190">
      <c r="A422" s="68">
        <v>106</v>
      </c>
      <c r="B422" s="68" t="s">
        <v>1957</v>
      </c>
      <c r="C422" s="68"/>
      <c r="D422" s="193" t="s">
        <v>2524</v>
      </c>
      <c r="E422" s="83" t="s">
        <v>3801</v>
      </c>
      <c r="F422" s="181">
        <v>15656</v>
      </c>
      <c r="G422" s="83" t="s">
        <v>3802</v>
      </c>
      <c r="H422" s="68">
        <v>2023</v>
      </c>
      <c r="I422" s="181" t="s">
        <v>3803</v>
      </c>
      <c r="J422" s="70">
        <v>265055.96000000002</v>
      </c>
      <c r="K422" s="68" t="s">
        <v>1879</v>
      </c>
      <c r="L422" s="181" t="s">
        <v>3804</v>
      </c>
      <c r="M422" s="181" t="s">
        <v>3805</v>
      </c>
      <c r="N422" s="181" t="s">
        <v>3806</v>
      </c>
      <c r="O422" s="181" t="s">
        <v>3807</v>
      </c>
      <c r="P422" s="83">
        <v>75620</v>
      </c>
      <c r="Q422" s="180">
        <v>42.467687499999997</v>
      </c>
      <c r="R422" s="74">
        <v>31.857687500000001</v>
      </c>
      <c r="S422" s="181">
        <v>10.61</v>
      </c>
      <c r="T422" s="181">
        <v>0</v>
      </c>
      <c r="U422" s="180">
        <v>42.467687499999997</v>
      </c>
      <c r="V422" s="68">
        <v>100</v>
      </c>
      <c r="W422" s="68">
        <v>24.96</v>
      </c>
      <c r="X422" s="75" t="s">
        <v>1966</v>
      </c>
      <c r="Y422" s="181">
        <v>6</v>
      </c>
      <c r="Z422" s="181">
        <v>1</v>
      </c>
      <c r="AA422" s="181">
        <v>1</v>
      </c>
      <c r="AB422" s="181">
        <v>14</v>
      </c>
      <c r="AC422" s="181" t="s">
        <v>3800</v>
      </c>
      <c r="AD422" s="181">
        <v>24.76</v>
      </c>
      <c r="AE422" s="181">
        <v>4</v>
      </c>
      <c r="AF422" s="181">
        <v>100</v>
      </c>
      <c r="AG422" s="193" t="s">
        <v>2524</v>
      </c>
      <c r="AH422" s="181" t="s">
        <v>3808</v>
      </c>
      <c r="AI422" s="181">
        <v>75</v>
      </c>
      <c r="AJ422" s="181" t="s">
        <v>3809</v>
      </c>
      <c r="AK422" s="181" t="s">
        <v>2535</v>
      </c>
      <c r="AL422" s="181">
        <v>15</v>
      </c>
      <c r="AM422" s="181" t="s">
        <v>3810</v>
      </c>
      <c r="AN422" s="181" t="s">
        <v>3811</v>
      </c>
      <c r="AO422" s="181">
        <v>10</v>
      </c>
      <c r="AP422" s="181"/>
      <c r="AQ422" s="181"/>
      <c r="AR422" s="181"/>
      <c r="AS422" s="181"/>
      <c r="AT422" s="181"/>
      <c r="AU422" s="181"/>
      <c r="AV422" s="181"/>
      <c r="AW422" s="181"/>
      <c r="AX422" s="181"/>
      <c r="AY422" s="68"/>
      <c r="AZ422" s="68"/>
      <c r="BA422" s="68"/>
      <c r="BB422" s="68"/>
      <c r="BC422" s="68"/>
      <c r="BD422" s="68"/>
    </row>
    <row r="423" spans="1:56" s="76" customFormat="1" ht="120">
      <c r="A423" s="68">
        <v>106</v>
      </c>
      <c r="B423" s="68" t="s">
        <v>1957</v>
      </c>
      <c r="C423" s="68"/>
      <c r="D423" s="193"/>
      <c r="E423" s="83" t="s">
        <v>3812</v>
      </c>
      <c r="F423" s="181"/>
      <c r="G423" s="83" t="s">
        <v>3813</v>
      </c>
      <c r="H423" s="68">
        <v>2023</v>
      </c>
      <c r="I423" s="181" t="s">
        <v>3814</v>
      </c>
      <c r="J423" s="70">
        <v>250501.8</v>
      </c>
      <c r="K423" s="68" t="s">
        <v>1879</v>
      </c>
      <c r="L423" s="181" t="s">
        <v>3815</v>
      </c>
      <c r="M423" s="181" t="s">
        <v>3816</v>
      </c>
      <c r="N423" s="181" t="s">
        <v>3817</v>
      </c>
      <c r="O423" s="181" t="s">
        <v>3818</v>
      </c>
      <c r="P423" s="83">
        <v>75645</v>
      </c>
      <c r="Q423" s="180">
        <v>132.81671153846153</v>
      </c>
      <c r="R423" s="74">
        <v>24.08671153846154</v>
      </c>
      <c r="S423" s="181">
        <v>50</v>
      </c>
      <c r="T423" s="181">
        <v>58.73</v>
      </c>
      <c r="U423" s="180">
        <v>132.81671153846153</v>
      </c>
      <c r="V423" s="68">
        <v>100</v>
      </c>
      <c r="W423" s="68">
        <v>20.399999999999999</v>
      </c>
      <c r="X423" s="75" t="s">
        <v>1966</v>
      </c>
      <c r="Y423" s="181">
        <v>3</v>
      </c>
      <c r="Z423" s="181">
        <v>1</v>
      </c>
      <c r="AA423" s="181">
        <v>5</v>
      </c>
      <c r="AB423" s="181">
        <v>4</v>
      </c>
      <c r="AC423" s="181">
        <v>128</v>
      </c>
      <c r="AD423" s="181">
        <v>58.73</v>
      </c>
      <c r="AE423" s="181">
        <v>5</v>
      </c>
      <c r="AF423" s="181">
        <v>100</v>
      </c>
      <c r="AG423" s="181" t="s">
        <v>1958</v>
      </c>
      <c r="AH423" s="181" t="s">
        <v>3057</v>
      </c>
      <c r="AI423" s="181">
        <v>50</v>
      </c>
      <c r="AJ423" s="181" t="s">
        <v>1958</v>
      </c>
      <c r="AK423" s="181" t="s">
        <v>3819</v>
      </c>
      <c r="AL423" s="181">
        <v>40</v>
      </c>
      <c r="AM423" s="181" t="s">
        <v>1958</v>
      </c>
      <c r="AN423" s="181" t="s">
        <v>3820</v>
      </c>
      <c r="AO423" s="181">
        <v>10</v>
      </c>
      <c r="AP423" s="181"/>
      <c r="AQ423" s="181"/>
      <c r="AR423" s="181"/>
      <c r="AS423" s="181"/>
      <c r="AT423" s="181"/>
      <c r="AU423" s="181"/>
      <c r="AV423" s="181"/>
      <c r="AW423" s="181"/>
      <c r="AX423" s="181"/>
      <c r="AY423" s="68"/>
      <c r="AZ423" s="68"/>
      <c r="BA423" s="68"/>
      <c r="BB423" s="68"/>
      <c r="BC423" s="68"/>
      <c r="BD423" s="68"/>
    </row>
    <row r="424" spans="1:56" s="76" customFormat="1" ht="130">
      <c r="A424" s="91">
        <v>106</v>
      </c>
      <c r="B424" s="91" t="s">
        <v>1957</v>
      </c>
      <c r="C424" s="91"/>
      <c r="D424" s="193" t="s">
        <v>2104</v>
      </c>
      <c r="E424" s="83" t="s">
        <v>3821</v>
      </c>
      <c r="F424" s="181">
        <v>24264</v>
      </c>
      <c r="G424" s="83" t="s">
        <v>3822</v>
      </c>
      <c r="H424" s="91">
        <v>2023</v>
      </c>
      <c r="I424" s="181" t="s">
        <v>3549</v>
      </c>
      <c r="J424" s="70">
        <v>209380.45</v>
      </c>
      <c r="K424" s="68" t="s">
        <v>1879</v>
      </c>
      <c r="L424" s="181" t="s">
        <v>3824</v>
      </c>
      <c r="M424" s="181" t="s">
        <v>3825</v>
      </c>
      <c r="N424" s="181" t="s">
        <v>3826</v>
      </c>
      <c r="O424" s="181" t="s">
        <v>3827</v>
      </c>
      <c r="P424" s="91" t="s">
        <v>3828</v>
      </c>
      <c r="Q424" s="180">
        <v>32.165919471153849</v>
      </c>
      <c r="R424" s="74">
        <v>25.165919471153849</v>
      </c>
      <c r="S424" s="181">
        <v>4</v>
      </c>
      <c r="T424" s="181">
        <v>3</v>
      </c>
      <c r="U424" s="180">
        <v>32.165919471153849</v>
      </c>
      <c r="V424" s="91">
        <v>100</v>
      </c>
      <c r="W424" s="91">
        <v>24.96</v>
      </c>
      <c r="X424" s="75" t="s">
        <v>1966</v>
      </c>
      <c r="Y424" s="181">
        <v>6</v>
      </c>
      <c r="Z424" s="181">
        <v>1</v>
      </c>
      <c r="AA424" s="181">
        <v>4</v>
      </c>
      <c r="AB424" s="181">
        <v>26</v>
      </c>
      <c r="AC424" s="181" t="s">
        <v>3823</v>
      </c>
      <c r="AD424" s="181">
        <v>0</v>
      </c>
      <c r="AE424" s="181">
        <v>4</v>
      </c>
      <c r="AF424" s="181">
        <v>100</v>
      </c>
      <c r="AG424" s="181" t="s">
        <v>2113</v>
      </c>
      <c r="AH424" s="181" t="s">
        <v>2114</v>
      </c>
      <c r="AI424" s="181">
        <v>30</v>
      </c>
      <c r="AJ424" s="181" t="s">
        <v>2104</v>
      </c>
      <c r="AK424" s="181" t="s">
        <v>3075</v>
      </c>
      <c r="AL424" s="181">
        <v>30</v>
      </c>
      <c r="AM424" s="181" t="s">
        <v>2115</v>
      </c>
      <c r="AN424" s="181" t="s">
        <v>3076</v>
      </c>
      <c r="AO424" s="181">
        <v>30</v>
      </c>
      <c r="AP424" s="181" t="s">
        <v>3304</v>
      </c>
      <c r="AQ424" s="181" t="s">
        <v>3066</v>
      </c>
      <c r="AR424" s="181">
        <v>10</v>
      </c>
      <c r="AS424" s="181"/>
      <c r="AT424" s="181"/>
      <c r="AU424" s="181"/>
      <c r="AV424" s="181"/>
      <c r="AW424" s="181"/>
      <c r="AX424" s="181"/>
      <c r="AY424" s="68"/>
      <c r="AZ424" s="68"/>
      <c r="BA424" s="68"/>
      <c r="BB424" s="68"/>
      <c r="BC424" s="68"/>
      <c r="BD424" s="68"/>
    </row>
    <row r="425" spans="1:56" s="76" customFormat="1" ht="60">
      <c r="A425" s="68">
        <v>106</v>
      </c>
      <c r="B425" s="68" t="s">
        <v>1957</v>
      </c>
      <c r="C425" s="68"/>
      <c r="D425" s="193" t="s">
        <v>1958</v>
      </c>
      <c r="E425" s="83" t="s">
        <v>3829</v>
      </c>
      <c r="F425" s="181">
        <v>32911</v>
      </c>
      <c r="G425" s="83" t="s">
        <v>3830</v>
      </c>
      <c r="H425" s="68">
        <v>2023</v>
      </c>
      <c r="I425" s="181" t="s">
        <v>3831</v>
      </c>
      <c r="J425" s="70">
        <v>137434.56</v>
      </c>
      <c r="K425" s="68" t="s">
        <v>1879</v>
      </c>
      <c r="L425" s="181" t="s">
        <v>3833</v>
      </c>
      <c r="M425" s="181" t="s">
        <v>3834</v>
      </c>
      <c r="N425" s="83" t="s">
        <v>3835</v>
      </c>
      <c r="O425" s="181" t="s">
        <v>3836</v>
      </c>
      <c r="P425" s="83">
        <v>75232</v>
      </c>
      <c r="Q425" s="180">
        <v>71.944861538461538</v>
      </c>
      <c r="R425" s="74">
        <v>13.214861538461539</v>
      </c>
      <c r="S425" s="180">
        <v>2.39</v>
      </c>
      <c r="T425" s="181">
        <v>58.73</v>
      </c>
      <c r="U425" s="180">
        <v>74.334861538461539</v>
      </c>
      <c r="V425" s="68">
        <v>100</v>
      </c>
      <c r="W425" s="68">
        <v>20.399999999999999</v>
      </c>
      <c r="X425" s="75" t="s">
        <v>1966</v>
      </c>
      <c r="Y425" s="181">
        <v>3</v>
      </c>
      <c r="Z425" s="181">
        <v>7</v>
      </c>
      <c r="AA425" s="181">
        <v>2</v>
      </c>
      <c r="AB425" s="181">
        <v>44</v>
      </c>
      <c r="AC425" s="68" t="s">
        <v>3832</v>
      </c>
      <c r="AD425" s="181"/>
      <c r="AE425" s="181">
        <v>5</v>
      </c>
      <c r="AF425" s="181">
        <v>100</v>
      </c>
      <c r="AG425" s="181" t="s">
        <v>1958</v>
      </c>
      <c r="AH425" s="181" t="s">
        <v>3837</v>
      </c>
      <c r="AI425" s="181">
        <v>60</v>
      </c>
      <c r="AJ425" s="181" t="s">
        <v>3838</v>
      </c>
      <c r="AK425" s="181" t="s">
        <v>3839</v>
      </c>
      <c r="AL425" s="181">
        <v>40</v>
      </c>
      <c r="AM425" s="181"/>
      <c r="AN425" s="181"/>
      <c r="AO425" s="181"/>
      <c r="AP425" s="181"/>
      <c r="AQ425" s="181"/>
      <c r="AR425" s="181"/>
      <c r="AS425" s="181"/>
      <c r="AT425" s="181"/>
      <c r="AU425" s="181"/>
      <c r="AV425" s="181"/>
      <c r="AW425" s="181"/>
      <c r="AX425" s="181"/>
      <c r="AY425" s="68"/>
      <c r="AZ425" s="68"/>
      <c r="BA425" s="68"/>
      <c r="BB425" s="68"/>
      <c r="BC425" s="68"/>
      <c r="BD425" s="68"/>
    </row>
    <row r="426" spans="1:56" s="76" customFormat="1" ht="190">
      <c r="A426" s="68">
        <v>106</v>
      </c>
      <c r="B426" s="68" t="s">
        <v>1957</v>
      </c>
      <c r="C426" s="68"/>
      <c r="D426" s="193" t="s">
        <v>310</v>
      </c>
      <c r="E426" s="83" t="s">
        <v>3840</v>
      </c>
      <c r="F426" s="181">
        <v>19030</v>
      </c>
      <c r="G426" s="83" t="s">
        <v>3841</v>
      </c>
      <c r="H426" s="68">
        <v>2023</v>
      </c>
      <c r="I426" s="181" t="s">
        <v>3842</v>
      </c>
      <c r="J426" s="70">
        <v>358435.79</v>
      </c>
      <c r="K426" s="68" t="s">
        <v>1879</v>
      </c>
      <c r="L426" s="181" t="s">
        <v>3844</v>
      </c>
      <c r="M426" s="181" t="s">
        <v>3845</v>
      </c>
      <c r="N426" s="181" t="s">
        <v>3846</v>
      </c>
      <c r="O426" s="181" t="s">
        <v>3847</v>
      </c>
      <c r="P426" s="83">
        <v>75469</v>
      </c>
      <c r="Q426" s="180">
        <v>34.46</v>
      </c>
      <c r="R426" s="74">
        <v>34.464979807692309</v>
      </c>
      <c r="S426" s="181"/>
      <c r="T426" s="181"/>
      <c r="U426" s="180">
        <v>34.464979807692309</v>
      </c>
      <c r="V426" s="68">
        <v>100</v>
      </c>
      <c r="W426" s="68">
        <v>20.399999999999999</v>
      </c>
      <c r="X426" s="75" t="s">
        <v>1966</v>
      </c>
      <c r="Y426" s="181">
        <v>1</v>
      </c>
      <c r="Z426" s="181">
        <v>2</v>
      </c>
      <c r="AA426" s="181">
        <v>1</v>
      </c>
      <c r="AB426" s="181"/>
      <c r="AC426" s="181" t="s">
        <v>3843</v>
      </c>
      <c r="AD426" s="181"/>
      <c r="AE426" s="181">
        <v>5</v>
      </c>
      <c r="AF426" s="181">
        <v>100</v>
      </c>
      <c r="AG426" s="181" t="s">
        <v>310</v>
      </c>
      <c r="AH426" s="181" t="s">
        <v>3848</v>
      </c>
      <c r="AI426" s="181">
        <v>10</v>
      </c>
      <c r="AJ426" s="181" t="s">
        <v>3849</v>
      </c>
      <c r="AK426" s="181" t="s">
        <v>3850</v>
      </c>
      <c r="AL426" s="181">
        <v>90</v>
      </c>
      <c r="AM426" s="181"/>
      <c r="AN426" s="181"/>
      <c r="AO426" s="181"/>
      <c r="AP426" s="181"/>
      <c r="AQ426" s="181"/>
      <c r="AR426" s="181"/>
      <c r="AS426" s="181"/>
      <c r="AT426" s="181"/>
      <c r="AU426" s="181"/>
      <c r="AV426" s="181"/>
      <c r="AW426" s="181"/>
      <c r="AX426" s="181"/>
      <c r="AY426" s="68"/>
      <c r="AZ426" s="68"/>
      <c r="BA426" s="68"/>
      <c r="BB426" s="68"/>
      <c r="BC426" s="68"/>
      <c r="BD426" s="68"/>
    </row>
    <row r="427" spans="1:56" s="76" customFormat="1" ht="130">
      <c r="A427" s="68">
        <v>106</v>
      </c>
      <c r="B427" s="68" t="s">
        <v>1957</v>
      </c>
      <c r="C427" s="68">
        <v>33</v>
      </c>
      <c r="D427" s="193" t="s">
        <v>314</v>
      </c>
      <c r="E427" s="83" t="s">
        <v>3851</v>
      </c>
      <c r="F427" s="181"/>
      <c r="G427" s="83" t="s">
        <v>3852</v>
      </c>
      <c r="H427" s="68">
        <v>2023</v>
      </c>
      <c r="I427" s="181" t="s">
        <v>3853</v>
      </c>
      <c r="J427" s="70">
        <v>232361.72</v>
      </c>
      <c r="K427" s="68" t="s">
        <v>1879</v>
      </c>
      <c r="L427" s="83" t="s">
        <v>3855</v>
      </c>
      <c r="M427" s="83" t="s">
        <v>3856</v>
      </c>
      <c r="N427" s="83" t="s">
        <v>3857</v>
      </c>
      <c r="O427" s="83" t="s">
        <v>3858</v>
      </c>
      <c r="P427" s="68" t="s">
        <v>3859</v>
      </c>
      <c r="Q427" s="180">
        <v>39.262473076923079</v>
      </c>
      <c r="R427" s="74">
        <v>22.342473076923078</v>
      </c>
      <c r="S427" s="181">
        <v>16.920000000000002</v>
      </c>
      <c r="T427" s="181"/>
      <c r="U427" s="180">
        <v>39.262473076923079</v>
      </c>
      <c r="V427" s="68">
        <v>100</v>
      </c>
      <c r="W427" s="68">
        <v>20.399999999999999</v>
      </c>
      <c r="X427" s="75" t="s">
        <v>1966</v>
      </c>
      <c r="Y427" s="181">
        <v>11</v>
      </c>
      <c r="Z427" s="181">
        <v>4</v>
      </c>
      <c r="AA427" s="196">
        <v>44</v>
      </c>
      <c r="AB427" s="181" t="s">
        <v>3854</v>
      </c>
      <c r="AC427" s="181">
        <v>43.46</v>
      </c>
      <c r="AD427" s="181">
        <v>5</v>
      </c>
      <c r="AE427" s="181">
        <v>5</v>
      </c>
      <c r="AF427" s="68">
        <v>100</v>
      </c>
      <c r="AG427" s="181" t="s">
        <v>314</v>
      </c>
      <c r="AH427" s="181" t="s">
        <v>3860</v>
      </c>
      <c r="AI427" s="181">
        <v>70</v>
      </c>
      <c r="AJ427" s="181" t="s">
        <v>3861</v>
      </c>
      <c r="AK427" s="181" t="s">
        <v>3862</v>
      </c>
      <c r="AL427" s="181">
        <v>10</v>
      </c>
      <c r="AM427" s="181" t="s">
        <v>3863</v>
      </c>
      <c r="AN427" s="181" t="s">
        <v>3864</v>
      </c>
      <c r="AO427" s="181">
        <v>10</v>
      </c>
      <c r="AP427" s="181" t="s">
        <v>3865</v>
      </c>
      <c r="AQ427" s="181" t="s">
        <v>3370</v>
      </c>
      <c r="AR427" s="181">
        <v>10</v>
      </c>
      <c r="AS427" s="181"/>
      <c r="AT427" s="181"/>
      <c r="AU427" s="181"/>
      <c r="AV427" s="181"/>
      <c r="AW427" s="181"/>
      <c r="AX427" s="68"/>
      <c r="AY427" s="68"/>
      <c r="AZ427" s="68"/>
      <c r="BA427" s="68"/>
      <c r="BB427" s="68"/>
      <c r="BC427" s="68"/>
      <c r="BD427" s="68"/>
    </row>
    <row r="428" spans="1:56" s="76" customFormat="1" ht="60">
      <c r="A428" s="68">
        <v>106</v>
      </c>
      <c r="B428" s="68" t="s">
        <v>1957</v>
      </c>
      <c r="C428" s="68"/>
      <c r="D428" s="195" t="s">
        <v>1968</v>
      </c>
      <c r="E428" s="83" t="s">
        <v>3866</v>
      </c>
      <c r="F428" s="185" t="s">
        <v>13047</v>
      </c>
      <c r="G428" s="83" t="s">
        <v>3867</v>
      </c>
      <c r="H428" s="68">
        <v>2023</v>
      </c>
      <c r="I428" s="185" t="s">
        <v>13048</v>
      </c>
      <c r="J428" s="70">
        <v>88053</v>
      </c>
      <c r="K428" s="68" t="s">
        <v>1879</v>
      </c>
      <c r="L428" s="185" t="s">
        <v>13049</v>
      </c>
      <c r="M428" s="185" t="s">
        <v>13050</v>
      </c>
      <c r="N428" s="185" t="s">
        <v>3446</v>
      </c>
      <c r="O428" s="185" t="s">
        <v>3447</v>
      </c>
      <c r="P428" s="83">
        <v>74775</v>
      </c>
      <c r="Q428" s="180">
        <v>8.466634615384617</v>
      </c>
      <c r="R428" s="74">
        <v>8.466634615384617</v>
      </c>
      <c r="S428" s="185"/>
      <c r="T428" s="185"/>
      <c r="U428" s="180">
        <v>8.466634615384617</v>
      </c>
      <c r="V428" s="68">
        <v>100</v>
      </c>
      <c r="W428" s="68">
        <v>20.399999999999999</v>
      </c>
      <c r="X428" s="75" t="s">
        <v>1966</v>
      </c>
      <c r="Y428" s="185"/>
      <c r="Z428" s="185"/>
      <c r="AA428" s="185"/>
      <c r="AB428" s="185"/>
      <c r="AC428" s="185"/>
      <c r="AD428" s="185"/>
      <c r="AE428" s="185"/>
      <c r="AF428" s="185"/>
      <c r="AG428" s="185"/>
      <c r="AH428" s="185"/>
      <c r="AI428" s="185"/>
      <c r="AJ428" s="185"/>
      <c r="AK428" s="185"/>
      <c r="AL428" s="185"/>
      <c r="AM428" s="185"/>
      <c r="AN428" s="185"/>
      <c r="AO428" s="185"/>
      <c r="AP428" s="185"/>
      <c r="AQ428" s="185"/>
      <c r="AR428" s="185"/>
      <c r="AS428" s="185"/>
      <c r="AT428" s="185"/>
      <c r="AU428" s="185"/>
      <c r="AV428" s="185"/>
      <c r="AW428" s="185"/>
      <c r="AX428" s="185"/>
      <c r="AY428" s="68"/>
      <c r="AZ428" s="68"/>
      <c r="BA428" s="68"/>
      <c r="BB428" s="68"/>
      <c r="BC428" s="68"/>
      <c r="BD428" s="68"/>
    </row>
    <row r="429" spans="1:56" s="76" customFormat="1" ht="90">
      <c r="A429" s="68">
        <v>106</v>
      </c>
      <c r="B429" s="68" t="s">
        <v>1957</v>
      </c>
      <c r="C429" s="68"/>
      <c r="D429" s="193" t="s">
        <v>2807</v>
      </c>
      <c r="E429" s="83" t="s">
        <v>3868</v>
      </c>
      <c r="F429" s="181">
        <v>27819</v>
      </c>
      <c r="G429" s="83" t="s">
        <v>3651</v>
      </c>
      <c r="H429" s="68">
        <v>2023</v>
      </c>
      <c r="I429" s="181" t="s">
        <v>3652</v>
      </c>
      <c r="J429" s="70">
        <v>237221.67</v>
      </c>
      <c r="K429" s="68" t="s">
        <v>1879</v>
      </c>
      <c r="L429" s="181" t="s">
        <v>3870</v>
      </c>
      <c r="M429" s="181" t="s">
        <v>3871</v>
      </c>
      <c r="N429" s="181" t="s">
        <v>3872</v>
      </c>
      <c r="O429" s="181" t="s">
        <v>3873</v>
      </c>
      <c r="P429" s="68" t="s">
        <v>3874</v>
      </c>
      <c r="Q429" s="180">
        <v>324.80977596153843</v>
      </c>
      <c r="R429" s="74">
        <v>22.809775961538463</v>
      </c>
      <c r="S429" s="181">
        <v>117</v>
      </c>
      <c r="T429" s="181">
        <v>185</v>
      </c>
      <c r="U429" s="180">
        <v>324.80977596153843</v>
      </c>
      <c r="V429" s="68">
        <v>100</v>
      </c>
      <c r="W429" s="68">
        <v>20.399999999999999</v>
      </c>
      <c r="X429" s="75" t="s">
        <v>1966</v>
      </c>
      <c r="Y429" s="181">
        <v>4</v>
      </c>
      <c r="Z429" s="181">
        <v>3</v>
      </c>
      <c r="AA429" s="181">
        <v>4</v>
      </c>
      <c r="AB429" s="181">
        <v>50</v>
      </c>
      <c r="AC429" s="181" t="s">
        <v>3869</v>
      </c>
      <c r="AD429" s="181">
        <v>92.5</v>
      </c>
      <c r="AE429" s="181">
        <v>5</v>
      </c>
      <c r="AF429" s="181">
        <v>100</v>
      </c>
      <c r="AG429" s="181"/>
      <c r="AH429" s="181" t="s">
        <v>3875</v>
      </c>
      <c r="AI429" s="181"/>
      <c r="AJ429" s="181"/>
      <c r="AK429" s="181"/>
      <c r="AL429" s="181"/>
      <c r="AM429" s="181"/>
      <c r="AN429" s="181"/>
      <c r="AO429" s="181"/>
      <c r="AP429" s="181"/>
      <c r="AQ429" s="181"/>
      <c r="AR429" s="181"/>
      <c r="AS429" s="181"/>
      <c r="AT429" s="181"/>
      <c r="AU429" s="181"/>
      <c r="AV429" s="181"/>
      <c r="AW429" s="181"/>
      <c r="AX429" s="181"/>
      <c r="AY429" s="68"/>
      <c r="AZ429" s="68"/>
      <c r="BA429" s="68"/>
      <c r="BB429" s="68"/>
      <c r="BC429" s="68"/>
      <c r="BD429" s="68"/>
    </row>
    <row r="430" spans="1:56" s="76" customFormat="1" ht="80">
      <c r="A430" s="91">
        <v>106</v>
      </c>
      <c r="B430" s="91" t="s">
        <v>1957</v>
      </c>
      <c r="C430" s="68"/>
      <c r="D430" s="91" t="s">
        <v>2117</v>
      </c>
      <c r="E430" s="83" t="s">
        <v>3876</v>
      </c>
      <c r="F430" s="197">
        <v>30885</v>
      </c>
      <c r="G430" s="83" t="s">
        <v>3877</v>
      </c>
      <c r="H430" s="91">
        <v>2023</v>
      </c>
      <c r="I430" s="83" t="s">
        <v>3878</v>
      </c>
      <c r="J430" s="70">
        <v>232103.11</v>
      </c>
      <c r="K430" s="68" t="s">
        <v>1879</v>
      </c>
      <c r="L430" s="83" t="s">
        <v>3880</v>
      </c>
      <c r="M430" s="83" t="s">
        <v>3881</v>
      </c>
      <c r="N430" s="83" t="s">
        <v>3882</v>
      </c>
      <c r="O430" s="83" t="s">
        <v>3883</v>
      </c>
      <c r="P430" s="91">
        <v>74324</v>
      </c>
      <c r="Q430" s="180">
        <v>62.317606730769228</v>
      </c>
      <c r="R430" s="74">
        <v>22.317606730769231</v>
      </c>
      <c r="S430" s="181">
        <v>20</v>
      </c>
      <c r="T430" s="181">
        <v>20</v>
      </c>
      <c r="U430" s="180">
        <v>62.317606730769228</v>
      </c>
      <c r="V430" s="91">
        <v>100</v>
      </c>
      <c r="W430" s="91">
        <v>20.399999999999999</v>
      </c>
      <c r="X430" s="75" t="s">
        <v>1966</v>
      </c>
      <c r="Y430" s="197">
        <v>1</v>
      </c>
      <c r="Z430" s="197">
        <v>8</v>
      </c>
      <c r="AA430" s="197">
        <v>2</v>
      </c>
      <c r="AB430" s="197">
        <v>60</v>
      </c>
      <c r="AC430" s="181" t="s">
        <v>3879</v>
      </c>
      <c r="AD430" s="181">
        <v>20</v>
      </c>
      <c r="AE430" s="181">
        <v>5</v>
      </c>
      <c r="AF430" s="181">
        <v>100</v>
      </c>
      <c r="AG430" s="181" t="s">
        <v>2117</v>
      </c>
      <c r="AH430" s="181" t="s">
        <v>3884</v>
      </c>
      <c r="AI430" s="181">
        <v>100</v>
      </c>
      <c r="AJ430" s="181"/>
      <c r="AK430" s="181"/>
      <c r="AL430" s="181"/>
      <c r="AM430" s="181"/>
      <c r="AN430" s="181"/>
      <c r="AO430" s="181"/>
      <c r="AP430" s="181"/>
      <c r="AQ430" s="181"/>
      <c r="AR430" s="181"/>
      <c r="AS430" s="181"/>
      <c r="AT430" s="181"/>
      <c r="AU430" s="181"/>
      <c r="AV430" s="181"/>
      <c r="AW430" s="181"/>
      <c r="AX430" s="181"/>
      <c r="AY430" s="68"/>
      <c r="AZ430" s="68"/>
      <c r="BA430" s="68"/>
      <c r="BB430" s="68"/>
      <c r="BC430" s="68"/>
      <c r="BD430" s="68"/>
    </row>
    <row r="431" spans="1:56" s="76" customFormat="1" ht="130">
      <c r="A431" s="68">
        <v>106</v>
      </c>
      <c r="B431" s="68" t="s">
        <v>1957</v>
      </c>
      <c r="C431" s="68"/>
      <c r="D431" s="193" t="s">
        <v>3667</v>
      </c>
      <c r="E431" s="83" t="s">
        <v>3885</v>
      </c>
      <c r="F431" s="181">
        <v>686</v>
      </c>
      <c r="G431" s="83" t="s">
        <v>3886</v>
      </c>
      <c r="H431" s="68">
        <v>2023</v>
      </c>
      <c r="I431" s="181" t="s">
        <v>3887</v>
      </c>
      <c r="J431" s="70">
        <v>93461.33</v>
      </c>
      <c r="K431" s="68" t="s">
        <v>1879</v>
      </c>
      <c r="L431" s="181" t="s">
        <v>3889</v>
      </c>
      <c r="M431" s="181" t="s">
        <v>3890</v>
      </c>
      <c r="N431" s="181" t="s">
        <v>3891</v>
      </c>
      <c r="O431" s="181" t="s">
        <v>3892</v>
      </c>
      <c r="P431" s="68" t="s">
        <v>3893</v>
      </c>
      <c r="Q431" s="180">
        <v>43.426666346153844</v>
      </c>
      <c r="R431" s="74">
        <v>8.9866663461538465</v>
      </c>
      <c r="S431" s="181">
        <v>16.88</v>
      </c>
      <c r="T431" s="181">
        <v>17.559999999999999</v>
      </c>
      <c r="U431" s="180">
        <v>43.426666346153844</v>
      </c>
      <c r="V431" s="68">
        <v>100</v>
      </c>
      <c r="W431" s="68">
        <v>20.399999999999999</v>
      </c>
      <c r="X431" s="75" t="s">
        <v>1966</v>
      </c>
      <c r="Y431" s="181">
        <v>4</v>
      </c>
      <c r="Z431" s="181">
        <v>5</v>
      </c>
      <c r="AA431" s="181">
        <v>2</v>
      </c>
      <c r="AB431" s="181">
        <v>4</v>
      </c>
      <c r="AC431" s="181" t="s">
        <v>3888</v>
      </c>
      <c r="AD431" s="181"/>
      <c r="AE431" s="181">
        <v>5</v>
      </c>
      <c r="AF431" s="181">
        <v>100</v>
      </c>
      <c r="AG431" s="181" t="s">
        <v>3667</v>
      </c>
      <c r="AH431" s="181" t="s">
        <v>3894</v>
      </c>
      <c r="AI431" s="181">
        <v>60</v>
      </c>
      <c r="AJ431" s="181" t="s">
        <v>3895</v>
      </c>
      <c r="AK431" s="181" t="s">
        <v>3896</v>
      </c>
      <c r="AL431" s="181">
        <v>20</v>
      </c>
      <c r="AM431" s="181" t="s">
        <v>3897</v>
      </c>
      <c r="AN431" s="181" t="s">
        <v>3898</v>
      </c>
      <c r="AO431" s="181">
        <v>20</v>
      </c>
      <c r="AP431" s="181"/>
      <c r="AQ431" s="181"/>
      <c r="AR431" s="181"/>
      <c r="AS431" s="181"/>
      <c r="AT431" s="181"/>
      <c r="AU431" s="181"/>
      <c r="AV431" s="181"/>
      <c r="AW431" s="181"/>
      <c r="AX431" s="181"/>
      <c r="AY431" s="68"/>
      <c r="AZ431" s="68"/>
      <c r="BA431" s="68"/>
      <c r="BB431" s="68"/>
      <c r="BC431" s="68"/>
      <c r="BD431" s="68"/>
    </row>
    <row r="432" spans="1:56" s="76" customFormat="1" ht="80">
      <c r="A432" s="68">
        <v>106</v>
      </c>
      <c r="B432" s="68" t="s">
        <v>1957</v>
      </c>
      <c r="C432" s="68"/>
      <c r="D432" s="195" t="s">
        <v>2011</v>
      </c>
      <c r="E432" s="83" t="s">
        <v>3899</v>
      </c>
      <c r="F432" s="185">
        <v>12314</v>
      </c>
      <c r="G432" s="83" t="s">
        <v>3900</v>
      </c>
      <c r="H432" s="68">
        <v>2023</v>
      </c>
      <c r="I432" s="185" t="s">
        <v>13014</v>
      </c>
      <c r="J432" s="70">
        <v>174819.91</v>
      </c>
      <c r="K432" s="68" t="s">
        <v>1879</v>
      </c>
      <c r="L432" s="185" t="s">
        <v>13015</v>
      </c>
      <c r="M432" s="185" t="s">
        <v>13016</v>
      </c>
      <c r="N432" s="185" t="s">
        <v>13017</v>
      </c>
      <c r="O432" s="185" t="s">
        <v>13018</v>
      </c>
      <c r="P432" s="83">
        <v>75587</v>
      </c>
      <c r="Q432" s="180">
        <v>16.809606730769232</v>
      </c>
      <c r="R432" s="74">
        <v>16.809606730769232</v>
      </c>
      <c r="S432" s="185"/>
      <c r="T432" s="185"/>
      <c r="U432" s="180">
        <v>16.809606730769232</v>
      </c>
      <c r="V432" s="68">
        <v>100</v>
      </c>
      <c r="W432" s="68">
        <v>20.399999999999999</v>
      </c>
      <c r="X432" s="75" t="s">
        <v>1966</v>
      </c>
      <c r="Y432" s="185"/>
      <c r="Z432" s="185"/>
      <c r="AA432" s="185"/>
      <c r="AB432" s="185"/>
      <c r="AC432" s="185"/>
      <c r="AD432" s="185"/>
      <c r="AE432" s="185"/>
      <c r="AF432" s="185"/>
      <c r="AG432" s="185"/>
      <c r="AH432" s="185"/>
      <c r="AI432" s="185"/>
      <c r="AJ432" s="185"/>
      <c r="AK432" s="185"/>
      <c r="AL432" s="185"/>
      <c r="AM432" s="185"/>
      <c r="AN432" s="185"/>
      <c r="AO432" s="185"/>
      <c r="AP432" s="185"/>
      <c r="AQ432" s="185"/>
      <c r="AR432" s="185"/>
      <c r="AS432" s="185"/>
      <c r="AT432" s="185"/>
      <c r="AU432" s="185"/>
      <c r="AV432" s="185"/>
      <c r="AW432" s="185"/>
      <c r="AX432" s="185"/>
      <c r="AY432" s="68"/>
      <c r="AZ432" s="68"/>
      <c r="BA432" s="68"/>
      <c r="BB432" s="68"/>
      <c r="BC432" s="68"/>
      <c r="BD432" s="68"/>
    </row>
    <row r="433" spans="1:56" s="76" customFormat="1" ht="210">
      <c r="A433" s="68">
        <v>106</v>
      </c>
      <c r="B433" s="68" t="s">
        <v>1957</v>
      </c>
      <c r="C433" s="68"/>
      <c r="D433" s="193" t="s">
        <v>2423</v>
      </c>
      <c r="E433" s="83" t="s">
        <v>3901</v>
      </c>
      <c r="F433" s="181">
        <v>11130</v>
      </c>
      <c r="G433" s="83" t="s">
        <v>3902</v>
      </c>
      <c r="H433" s="68">
        <v>2023</v>
      </c>
      <c r="I433" s="181" t="s">
        <v>3903</v>
      </c>
      <c r="J433" s="70">
        <v>99271.91</v>
      </c>
      <c r="K433" s="68" t="s">
        <v>1879</v>
      </c>
      <c r="L433" s="181" t="s">
        <v>3634</v>
      </c>
      <c r="M433" s="181" t="s">
        <v>3635</v>
      </c>
      <c r="N433" s="181" t="s">
        <v>3905</v>
      </c>
      <c r="O433" s="181" t="s">
        <v>3906</v>
      </c>
      <c r="P433" s="68" t="s">
        <v>3907</v>
      </c>
      <c r="Q433" s="180">
        <v>56.691719951923076</v>
      </c>
      <c r="R433" s="74">
        <v>11.931719951923077</v>
      </c>
      <c r="S433" s="181">
        <v>20</v>
      </c>
      <c r="T433" s="181">
        <v>24.76</v>
      </c>
      <c r="U433" s="180">
        <v>56.691719951923076</v>
      </c>
      <c r="V433" s="68">
        <v>100</v>
      </c>
      <c r="W433" s="68">
        <v>24.96</v>
      </c>
      <c r="X433" s="75" t="s">
        <v>1966</v>
      </c>
      <c r="Y433" s="181">
        <v>6</v>
      </c>
      <c r="Z433" s="181">
        <v>1</v>
      </c>
      <c r="AA433" s="181">
        <v>5</v>
      </c>
      <c r="AB433" s="181">
        <v>25</v>
      </c>
      <c r="AC433" s="181" t="s">
        <v>3904</v>
      </c>
      <c r="AD433" s="181"/>
      <c r="AE433" s="181">
        <v>4</v>
      </c>
      <c r="AF433" s="181">
        <v>100</v>
      </c>
      <c r="AG433" s="181" t="s">
        <v>2423</v>
      </c>
      <c r="AH433" s="181" t="s">
        <v>3908</v>
      </c>
      <c r="AI433" s="181">
        <v>100</v>
      </c>
      <c r="AJ433" s="181"/>
      <c r="AK433" s="181"/>
      <c r="AL433" s="181"/>
      <c r="AM433" s="181"/>
      <c r="AN433" s="181"/>
      <c r="AO433" s="181"/>
      <c r="AP433" s="181"/>
      <c r="AQ433" s="181"/>
      <c r="AR433" s="181"/>
      <c r="AS433" s="181"/>
      <c r="AT433" s="181"/>
      <c r="AU433" s="181"/>
      <c r="AV433" s="181"/>
      <c r="AW433" s="181"/>
      <c r="AX433" s="181"/>
      <c r="AY433" s="68"/>
      <c r="AZ433" s="68"/>
      <c r="BA433" s="68"/>
      <c r="BB433" s="68"/>
      <c r="BC433" s="68"/>
      <c r="BD433" s="68"/>
    </row>
    <row r="434" spans="1:56" s="76" customFormat="1" ht="120">
      <c r="A434" s="68">
        <v>106</v>
      </c>
      <c r="B434" s="68" t="s">
        <v>1957</v>
      </c>
      <c r="C434" s="68"/>
      <c r="D434" s="193" t="s">
        <v>2216</v>
      </c>
      <c r="E434" s="83" t="s">
        <v>3909</v>
      </c>
      <c r="F434" s="181" t="s">
        <v>13019</v>
      </c>
      <c r="G434" s="83" t="s">
        <v>3910</v>
      </c>
      <c r="H434" s="68">
        <v>2023</v>
      </c>
      <c r="I434" s="181" t="s">
        <v>3911</v>
      </c>
      <c r="J434" s="70">
        <v>167528.31999999998</v>
      </c>
      <c r="K434" s="68" t="s">
        <v>1879</v>
      </c>
      <c r="L434" s="181" t="s">
        <v>3913</v>
      </c>
      <c r="M434" s="181" t="s">
        <v>3914</v>
      </c>
      <c r="N434" s="181" t="s">
        <v>3915</v>
      </c>
      <c r="O434" s="181" t="s">
        <v>3916</v>
      </c>
      <c r="P434" s="83">
        <v>75596</v>
      </c>
      <c r="Q434" s="180">
        <v>42.308492307692305</v>
      </c>
      <c r="R434" s="74">
        <v>16.108492307692305</v>
      </c>
      <c r="S434" s="181">
        <v>12.5</v>
      </c>
      <c r="T434" s="181">
        <v>13.7</v>
      </c>
      <c r="U434" s="180">
        <v>42.308492307692305</v>
      </c>
      <c r="V434" s="68">
        <v>100</v>
      </c>
      <c r="W434" s="68">
        <v>20.399999999999999</v>
      </c>
      <c r="X434" s="75" t="s">
        <v>1966</v>
      </c>
      <c r="Y434" s="181">
        <v>2</v>
      </c>
      <c r="Z434" s="181">
        <v>4</v>
      </c>
      <c r="AA434" s="181">
        <v>3</v>
      </c>
      <c r="AB434" s="181">
        <v>60</v>
      </c>
      <c r="AC434" s="181" t="s">
        <v>3912</v>
      </c>
      <c r="AD434" s="181">
        <v>50</v>
      </c>
      <c r="AE434" s="181">
        <v>5</v>
      </c>
      <c r="AF434" s="181">
        <v>100</v>
      </c>
      <c r="AG434" s="181" t="s">
        <v>2216</v>
      </c>
      <c r="AH434" s="181" t="s">
        <v>3917</v>
      </c>
      <c r="AI434" s="181">
        <v>50</v>
      </c>
      <c r="AJ434" s="181" t="s">
        <v>3918</v>
      </c>
      <c r="AK434" s="181" t="s">
        <v>3919</v>
      </c>
      <c r="AL434" s="181">
        <v>35</v>
      </c>
      <c r="AM434" s="181" t="s">
        <v>3920</v>
      </c>
      <c r="AN434" s="181" t="s">
        <v>3703</v>
      </c>
      <c r="AO434" s="181"/>
      <c r="AP434" s="181"/>
      <c r="AQ434" s="181"/>
      <c r="AR434" s="181"/>
      <c r="AS434" s="181"/>
      <c r="AT434" s="181"/>
      <c r="AU434" s="181"/>
      <c r="AV434" s="181"/>
      <c r="AW434" s="181"/>
      <c r="AX434" s="181"/>
      <c r="AY434" s="68"/>
      <c r="AZ434" s="68"/>
      <c r="BA434" s="68"/>
      <c r="BB434" s="68"/>
      <c r="BC434" s="68"/>
      <c r="BD434" s="68"/>
    </row>
    <row r="435" spans="1:56" s="76" customFormat="1" ht="60">
      <c r="A435" s="68">
        <v>106</v>
      </c>
      <c r="B435" s="68" t="s">
        <v>1957</v>
      </c>
      <c r="C435" s="68"/>
      <c r="D435" s="193" t="s">
        <v>3123</v>
      </c>
      <c r="E435" s="83" t="s">
        <v>3921</v>
      </c>
      <c r="F435" s="68">
        <v>35463</v>
      </c>
      <c r="G435" s="83" t="s">
        <v>3922</v>
      </c>
      <c r="H435" s="68">
        <v>2023</v>
      </c>
      <c r="I435" s="181" t="s">
        <v>3923</v>
      </c>
      <c r="J435" s="70">
        <v>245090.60000000003</v>
      </c>
      <c r="K435" s="68" t="s">
        <v>1879</v>
      </c>
      <c r="L435" s="181" t="s">
        <v>3924</v>
      </c>
      <c r="M435" s="181" t="s">
        <v>3925</v>
      </c>
      <c r="N435" s="181" t="s">
        <v>3926</v>
      </c>
      <c r="O435" s="181" t="s">
        <v>3927</v>
      </c>
      <c r="P435" s="83">
        <v>75615</v>
      </c>
      <c r="Q435" s="180">
        <v>53.826403846153852</v>
      </c>
      <c r="R435" s="74">
        <v>23.56640384615385</v>
      </c>
      <c r="S435" s="181">
        <v>17.88</v>
      </c>
      <c r="T435" s="181">
        <v>12.38</v>
      </c>
      <c r="U435" s="180">
        <v>53.826403846153852</v>
      </c>
      <c r="V435" s="68">
        <v>100</v>
      </c>
      <c r="W435" s="68">
        <v>20.399999999999999</v>
      </c>
      <c r="X435" s="75" t="s">
        <v>1966</v>
      </c>
      <c r="Y435" s="181">
        <v>3</v>
      </c>
      <c r="Z435" s="181">
        <v>10</v>
      </c>
      <c r="AA435" s="181">
        <v>4</v>
      </c>
      <c r="AB435" s="181">
        <v>47</v>
      </c>
      <c r="AC435" s="83">
        <v>75615</v>
      </c>
      <c r="AD435" s="181">
        <v>58.5</v>
      </c>
      <c r="AE435" s="181">
        <v>5</v>
      </c>
      <c r="AF435" s="181">
        <v>100</v>
      </c>
      <c r="AG435" s="83" t="s">
        <v>3928</v>
      </c>
      <c r="AH435" s="181" t="s">
        <v>2853</v>
      </c>
      <c r="AI435" s="181">
        <v>50</v>
      </c>
      <c r="AJ435" s="181" t="s">
        <v>3536</v>
      </c>
      <c r="AK435" s="181" t="s">
        <v>3537</v>
      </c>
      <c r="AL435" s="181">
        <v>30</v>
      </c>
      <c r="AM435" s="181" t="s">
        <v>3161</v>
      </c>
      <c r="AN435" s="181" t="s">
        <v>2943</v>
      </c>
      <c r="AO435" s="181">
        <v>20</v>
      </c>
      <c r="AP435" s="181"/>
      <c r="AQ435" s="181"/>
      <c r="AR435" s="181"/>
      <c r="AS435" s="181"/>
      <c r="AT435" s="181"/>
      <c r="AU435" s="181"/>
      <c r="AV435" s="181"/>
      <c r="AW435" s="181"/>
      <c r="AX435" s="181"/>
      <c r="AY435" s="68"/>
      <c r="AZ435" s="68"/>
      <c r="BA435" s="68"/>
      <c r="BB435" s="68"/>
      <c r="BC435" s="68"/>
      <c r="BD435" s="68"/>
    </row>
    <row r="436" spans="1:56" s="76" customFormat="1" ht="180">
      <c r="A436" s="68">
        <v>106</v>
      </c>
      <c r="B436" s="68" t="s">
        <v>1957</v>
      </c>
      <c r="C436" s="68"/>
      <c r="D436" s="195" t="s">
        <v>2079</v>
      </c>
      <c r="E436" s="83" t="s">
        <v>3929</v>
      </c>
      <c r="F436" s="185">
        <v>11279</v>
      </c>
      <c r="G436" s="83" t="s">
        <v>3930</v>
      </c>
      <c r="H436" s="68">
        <v>2023</v>
      </c>
      <c r="I436" s="185" t="s">
        <v>13020</v>
      </c>
      <c r="J436" s="70">
        <v>490595.55</v>
      </c>
      <c r="K436" s="68" t="s">
        <v>1879</v>
      </c>
      <c r="L436" s="185" t="s">
        <v>13021</v>
      </c>
      <c r="M436" s="185" t="s">
        <v>13022</v>
      </c>
      <c r="N436" s="185" t="s">
        <v>13023</v>
      </c>
      <c r="O436" s="185" t="s">
        <v>13024</v>
      </c>
      <c r="P436" s="83">
        <v>75514</v>
      </c>
      <c r="Q436" s="180">
        <v>47.172649038461536</v>
      </c>
      <c r="R436" s="74">
        <v>47.172649038461536</v>
      </c>
      <c r="S436" s="185"/>
      <c r="T436" s="185"/>
      <c r="U436" s="180">
        <v>47.172649038461536</v>
      </c>
      <c r="V436" s="68">
        <v>100</v>
      </c>
      <c r="W436" s="68">
        <v>20.399999999999999</v>
      </c>
      <c r="X436" s="75" t="s">
        <v>1966</v>
      </c>
      <c r="Y436" s="185"/>
      <c r="Z436" s="185"/>
      <c r="AA436" s="185"/>
      <c r="AB436" s="185"/>
      <c r="AC436" s="185"/>
      <c r="AD436" s="185"/>
      <c r="AE436" s="185"/>
      <c r="AF436" s="185"/>
      <c r="AG436" s="185"/>
      <c r="AH436" s="185"/>
      <c r="AI436" s="185"/>
      <c r="AJ436" s="185"/>
      <c r="AK436" s="185"/>
      <c r="AL436" s="185"/>
      <c r="AM436" s="185"/>
      <c r="AN436" s="185"/>
      <c r="AO436" s="185"/>
      <c r="AP436" s="185"/>
      <c r="AQ436" s="185"/>
      <c r="AR436" s="185"/>
      <c r="AS436" s="185"/>
      <c r="AT436" s="185"/>
      <c r="AU436" s="185"/>
      <c r="AV436" s="185"/>
      <c r="AW436" s="185"/>
      <c r="AX436" s="185"/>
      <c r="AY436" s="68"/>
      <c r="AZ436" s="68"/>
      <c r="BA436" s="68"/>
      <c r="BB436" s="68"/>
      <c r="BC436" s="68"/>
      <c r="BD436" s="68"/>
    </row>
    <row r="437" spans="1:56" s="76" customFormat="1" ht="110">
      <c r="A437" s="68">
        <v>106</v>
      </c>
      <c r="B437" s="68" t="s">
        <v>1957</v>
      </c>
      <c r="C437" s="68"/>
      <c r="D437" s="193" t="s">
        <v>2216</v>
      </c>
      <c r="E437" s="83" t="s">
        <v>3931</v>
      </c>
      <c r="F437" s="181">
        <v>33326</v>
      </c>
      <c r="G437" s="83" t="s">
        <v>3932</v>
      </c>
      <c r="H437" s="68">
        <v>2023</v>
      </c>
      <c r="I437" s="181" t="s">
        <v>3933</v>
      </c>
      <c r="J437" s="70">
        <v>165923</v>
      </c>
      <c r="K437" s="68" t="s">
        <v>1879</v>
      </c>
      <c r="L437" s="181" t="s">
        <v>3935</v>
      </c>
      <c r="M437" s="181" t="s">
        <v>3936</v>
      </c>
      <c r="N437" s="181" t="s">
        <v>3937</v>
      </c>
      <c r="O437" s="181" t="s">
        <v>3938</v>
      </c>
      <c r="P437" s="83">
        <v>75606</v>
      </c>
      <c r="Q437" s="180">
        <v>37.654134615384613</v>
      </c>
      <c r="R437" s="74">
        <v>15.954134615384614</v>
      </c>
      <c r="S437" s="181">
        <v>11.2</v>
      </c>
      <c r="T437" s="181">
        <v>10.5</v>
      </c>
      <c r="U437" s="180">
        <v>37.654134615384613</v>
      </c>
      <c r="V437" s="68">
        <v>100</v>
      </c>
      <c r="W437" s="68">
        <v>20.399999999999999</v>
      </c>
      <c r="X437" s="75" t="s">
        <v>1966</v>
      </c>
      <c r="Y437" s="181">
        <v>2</v>
      </c>
      <c r="Z437" s="181">
        <v>9</v>
      </c>
      <c r="AA437" s="181">
        <v>5</v>
      </c>
      <c r="AB437" s="181">
        <v>60</v>
      </c>
      <c r="AC437" s="181" t="s">
        <v>3934</v>
      </c>
      <c r="AD437" s="181">
        <v>50</v>
      </c>
      <c r="AE437" s="181">
        <v>5</v>
      </c>
      <c r="AF437" s="181">
        <v>100</v>
      </c>
      <c r="AG437" s="181" t="s">
        <v>2216</v>
      </c>
      <c r="AH437" s="181" t="s">
        <v>3939</v>
      </c>
      <c r="AI437" s="181">
        <v>60</v>
      </c>
      <c r="AJ437" s="181" t="s">
        <v>3940</v>
      </c>
      <c r="AK437" s="181" t="s">
        <v>3941</v>
      </c>
      <c r="AL437" s="181">
        <v>25</v>
      </c>
      <c r="AM437" s="181" t="s">
        <v>3942</v>
      </c>
      <c r="AN437" s="181" t="s">
        <v>3943</v>
      </c>
      <c r="AO437" s="181">
        <v>15</v>
      </c>
      <c r="AP437" s="181"/>
      <c r="AQ437" s="181"/>
      <c r="AR437" s="181"/>
      <c r="AS437" s="181"/>
      <c r="AT437" s="181"/>
      <c r="AU437" s="181"/>
      <c r="AV437" s="181"/>
      <c r="AW437" s="181"/>
      <c r="AX437" s="181"/>
      <c r="AY437" s="68"/>
      <c r="AZ437" s="68"/>
      <c r="BA437" s="68"/>
      <c r="BB437" s="68"/>
      <c r="BC437" s="68"/>
      <c r="BD437" s="68"/>
    </row>
    <row r="438" spans="1:56" s="76" customFormat="1" ht="140">
      <c r="A438" s="68">
        <v>106</v>
      </c>
      <c r="B438" s="68" t="s">
        <v>1957</v>
      </c>
      <c r="C438" s="68"/>
      <c r="D438" s="195" t="s">
        <v>312</v>
      </c>
      <c r="E438" s="83" t="s">
        <v>3944</v>
      </c>
      <c r="F438" s="185">
        <v>22281</v>
      </c>
      <c r="G438" s="83" t="s">
        <v>3945</v>
      </c>
      <c r="H438" s="68">
        <v>2023</v>
      </c>
      <c r="I438" s="185" t="s">
        <v>13029</v>
      </c>
      <c r="J438" s="70">
        <v>225987.28999999998</v>
      </c>
      <c r="K438" s="68" t="s">
        <v>1879</v>
      </c>
      <c r="L438" s="185" t="s">
        <v>13025</v>
      </c>
      <c r="M438" s="185" t="s">
        <v>13026</v>
      </c>
      <c r="N438" s="185" t="s">
        <v>13027</v>
      </c>
      <c r="O438" s="185" t="s">
        <v>13028</v>
      </c>
      <c r="P438" s="68" t="s">
        <v>3946</v>
      </c>
      <c r="Q438" s="180">
        <v>21.729547115384616</v>
      </c>
      <c r="R438" s="74">
        <v>21.729547115384616</v>
      </c>
      <c r="S438" s="185"/>
      <c r="T438" s="185"/>
      <c r="U438" s="180">
        <v>21.729547115384616</v>
      </c>
      <c r="V438" s="68">
        <v>100</v>
      </c>
      <c r="W438" s="68">
        <v>20.399999999999999</v>
      </c>
      <c r="X438" s="75" t="s">
        <v>1966</v>
      </c>
      <c r="Y438" s="185"/>
      <c r="Z438" s="185"/>
      <c r="AA438" s="185"/>
      <c r="AB438" s="185"/>
      <c r="AC438" s="185"/>
      <c r="AD438" s="185"/>
      <c r="AE438" s="185"/>
      <c r="AF438" s="185">
        <v>0</v>
      </c>
      <c r="AG438" s="185"/>
      <c r="AH438" s="185"/>
      <c r="AI438" s="185"/>
      <c r="AJ438" s="185"/>
      <c r="AK438" s="185"/>
      <c r="AL438" s="185"/>
      <c r="AM438" s="185"/>
      <c r="AN438" s="185"/>
      <c r="AO438" s="185"/>
      <c r="AP438" s="185"/>
      <c r="AQ438" s="185"/>
      <c r="AR438" s="185"/>
      <c r="AS438" s="185"/>
      <c r="AT438" s="185"/>
      <c r="AU438" s="185"/>
      <c r="AV438" s="185"/>
      <c r="AW438" s="185"/>
      <c r="AX438" s="185"/>
      <c r="AY438" s="68"/>
      <c r="AZ438" s="68"/>
      <c r="BA438" s="68"/>
      <c r="BB438" s="68"/>
      <c r="BC438" s="68"/>
      <c r="BD438" s="68"/>
    </row>
    <row r="439" spans="1:56" s="76" customFormat="1" ht="70">
      <c r="A439" s="68">
        <v>106</v>
      </c>
      <c r="B439" s="68" t="s">
        <v>1957</v>
      </c>
      <c r="C439" s="68"/>
      <c r="D439" s="195" t="s">
        <v>312</v>
      </c>
      <c r="E439" s="83" t="s">
        <v>3947</v>
      </c>
      <c r="F439" s="185">
        <v>11093</v>
      </c>
      <c r="G439" s="83" t="s">
        <v>3948</v>
      </c>
      <c r="H439" s="68">
        <v>2023</v>
      </c>
      <c r="I439" s="185" t="s">
        <v>13030</v>
      </c>
      <c r="J439" s="70">
        <v>129664.31</v>
      </c>
      <c r="K439" s="68" t="s">
        <v>1879</v>
      </c>
      <c r="L439" s="185" t="s">
        <v>13031</v>
      </c>
      <c r="M439" s="185" t="s">
        <v>13032</v>
      </c>
      <c r="N439" s="185" t="s">
        <v>13033</v>
      </c>
      <c r="O439" s="185" t="s">
        <v>13034</v>
      </c>
      <c r="P439" s="83">
        <v>74878</v>
      </c>
      <c r="Q439" s="180">
        <v>12.467722115384616</v>
      </c>
      <c r="R439" s="74">
        <v>12.467722115384616</v>
      </c>
      <c r="S439" s="185"/>
      <c r="T439" s="185"/>
      <c r="U439" s="180">
        <v>12.467722115384616</v>
      </c>
      <c r="V439" s="68">
        <v>100</v>
      </c>
      <c r="W439" s="68">
        <v>20.399999999999999</v>
      </c>
      <c r="X439" s="75" t="s">
        <v>1966</v>
      </c>
      <c r="Y439" s="185"/>
      <c r="Z439" s="185"/>
      <c r="AA439" s="185"/>
      <c r="AB439" s="185"/>
      <c r="AC439" s="185"/>
      <c r="AD439" s="185"/>
      <c r="AE439" s="185"/>
      <c r="AF439" s="185">
        <v>0</v>
      </c>
      <c r="AG439" s="185"/>
      <c r="AH439" s="185"/>
      <c r="AI439" s="185"/>
      <c r="AJ439" s="185"/>
      <c r="AK439" s="185"/>
      <c r="AL439" s="185"/>
      <c r="AM439" s="185"/>
      <c r="AN439" s="185"/>
      <c r="AO439" s="185"/>
      <c r="AP439" s="185"/>
      <c r="AQ439" s="185"/>
      <c r="AR439" s="185"/>
      <c r="AS439" s="185"/>
      <c r="AT439" s="185"/>
      <c r="AU439" s="185"/>
      <c r="AV439" s="185"/>
      <c r="AW439" s="185"/>
      <c r="AX439" s="185"/>
      <c r="AY439" s="68"/>
      <c r="AZ439" s="68"/>
      <c r="BA439" s="68"/>
      <c r="BB439" s="68"/>
      <c r="BC439" s="68"/>
      <c r="BD439" s="68"/>
    </row>
    <row r="440" spans="1:56" s="76" customFormat="1" ht="180">
      <c r="A440" s="68">
        <v>106</v>
      </c>
      <c r="B440" s="68" t="s">
        <v>1957</v>
      </c>
      <c r="C440" s="68"/>
      <c r="D440" s="195" t="s">
        <v>312</v>
      </c>
      <c r="E440" s="83" t="s">
        <v>3949</v>
      </c>
      <c r="F440" s="185" t="s">
        <v>13035</v>
      </c>
      <c r="G440" s="83" t="s">
        <v>3950</v>
      </c>
      <c r="H440" s="68">
        <v>2023</v>
      </c>
      <c r="I440" s="185" t="s">
        <v>13036</v>
      </c>
      <c r="J440" s="70">
        <v>115766.41999999998</v>
      </c>
      <c r="K440" s="68" t="s">
        <v>1879</v>
      </c>
      <c r="L440" s="185" t="s">
        <v>13037</v>
      </c>
      <c r="M440" s="185" t="s">
        <v>13038</v>
      </c>
      <c r="N440" s="185" t="s">
        <v>13039</v>
      </c>
      <c r="O440" s="185" t="s">
        <v>13040</v>
      </c>
      <c r="P440" s="68" t="s">
        <v>3951</v>
      </c>
      <c r="Q440" s="180">
        <v>11.131386538461538</v>
      </c>
      <c r="R440" s="74">
        <v>11.131386538461538</v>
      </c>
      <c r="S440" s="185"/>
      <c r="T440" s="185"/>
      <c r="U440" s="180">
        <v>11.131386538461538</v>
      </c>
      <c r="V440" s="68">
        <v>100</v>
      </c>
      <c r="W440" s="68">
        <v>20.399999999999999</v>
      </c>
      <c r="X440" s="75" t="s">
        <v>1966</v>
      </c>
      <c r="Y440" s="185"/>
      <c r="Z440" s="185"/>
      <c r="AA440" s="185"/>
      <c r="AB440" s="185"/>
      <c r="AC440" s="185"/>
      <c r="AD440" s="185"/>
      <c r="AE440" s="185"/>
      <c r="AF440" s="185">
        <v>0</v>
      </c>
      <c r="AG440" s="185"/>
      <c r="AH440" s="185"/>
      <c r="AI440" s="185"/>
      <c r="AJ440" s="185"/>
      <c r="AK440" s="185"/>
      <c r="AL440" s="185"/>
      <c r="AM440" s="185"/>
      <c r="AN440" s="185"/>
      <c r="AO440" s="185"/>
      <c r="AP440" s="185"/>
      <c r="AQ440" s="185"/>
      <c r="AR440" s="185"/>
      <c r="AS440" s="185"/>
      <c r="AT440" s="185"/>
      <c r="AU440" s="185"/>
      <c r="AV440" s="185"/>
      <c r="AW440" s="185"/>
      <c r="AX440" s="185"/>
      <c r="AY440" s="68"/>
      <c r="AZ440" s="68"/>
      <c r="BA440" s="68"/>
      <c r="BB440" s="68"/>
      <c r="BC440" s="68"/>
      <c r="BD440" s="68"/>
    </row>
    <row r="441" spans="1:56" s="76" customFormat="1" ht="80">
      <c r="A441" s="68">
        <v>106</v>
      </c>
      <c r="B441" s="68" t="s">
        <v>1957</v>
      </c>
      <c r="C441" s="68"/>
      <c r="D441" s="195" t="s">
        <v>2033</v>
      </c>
      <c r="E441" s="83" t="s">
        <v>3952</v>
      </c>
      <c r="F441" s="185">
        <v>15735</v>
      </c>
      <c r="G441" s="83" t="s">
        <v>3953</v>
      </c>
      <c r="H441" s="68">
        <v>2023</v>
      </c>
      <c r="I441" s="185" t="s">
        <v>3423</v>
      </c>
      <c r="J441" s="70">
        <v>13394.68</v>
      </c>
      <c r="K441" s="68" t="s">
        <v>1879</v>
      </c>
      <c r="L441" s="185" t="s">
        <v>3081</v>
      </c>
      <c r="M441" s="185" t="s">
        <v>3082</v>
      </c>
      <c r="N441" s="185" t="s">
        <v>13041</v>
      </c>
      <c r="O441" s="185" t="s">
        <v>3423</v>
      </c>
      <c r="P441" s="68" t="s">
        <v>3954</v>
      </c>
      <c r="Q441" s="180">
        <v>1.2879500000000002</v>
      </c>
      <c r="R441" s="74">
        <v>1.2879500000000002</v>
      </c>
      <c r="S441" s="185"/>
      <c r="T441" s="185"/>
      <c r="U441" s="180">
        <v>1.2879500000000002</v>
      </c>
      <c r="V441" s="68">
        <v>100</v>
      </c>
      <c r="W441" s="68">
        <v>20.399999999999999</v>
      </c>
      <c r="X441" s="75" t="s">
        <v>1966</v>
      </c>
      <c r="Y441" s="185"/>
      <c r="Z441" s="185"/>
      <c r="AA441" s="185"/>
      <c r="AB441" s="185"/>
      <c r="AC441" s="185"/>
      <c r="AD441" s="185"/>
      <c r="AE441" s="185"/>
      <c r="AF441" s="185">
        <v>0</v>
      </c>
      <c r="AG441" s="185"/>
      <c r="AH441" s="185"/>
      <c r="AI441" s="185"/>
      <c r="AJ441" s="185"/>
      <c r="AK441" s="185"/>
      <c r="AL441" s="185"/>
      <c r="AM441" s="185"/>
      <c r="AN441" s="185"/>
      <c r="AO441" s="185"/>
      <c r="AP441" s="185"/>
      <c r="AQ441" s="185"/>
      <c r="AR441" s="185"/>
      <c r="AS441" s="185"/>
      <c r="AT441" s="185"/>
      <c r="AU441" s="185"/>
      <c r="AV441" s="185"/>
      <c r="AW441" s="185"/>
      <c r="AX441" s="185"/>
      <c r="AY441" s="68"/>
      <c r="AZ441" s="68"/>
      <c r="BA441" s="68"/>
      <c r="BB441" s="68"/>
      <c r="BC441" s="68"/>
      <c r="BD441" s="68"/>
    </row>
    <row r="442" spans="1:56" s="76" customFormat="1" ht="50">
      <c r="A442" s="68">
        <v>106</v>
      </c>
      <c r="B442" s="68" t="s">
        <v>1957</v>
      </c>
      <c r="C442" s="68"/>
      <c r="D442" s="195" t="s">
        <v>2033</v>
      </c>
      <c r="E442" s="83" t="s">
        <v>3955</v>
      </c>
      <c r="F442" s="185">
        <v>33333</v>
      </c>
      <c r="G442" s="83" t="s">
        <v>3956</v>
      </c>
      <c r="H442" s="68">
        <v>2023</v>
      </c>
      <c r="I442" s="185" t="s">
        <v>3423</v>
      </c>
      <c r="J442" s="70">
        <v>101739.43</v>
      </c>
      <c r="K442" s="68" t="s">
        <v>1879</v>
      </c>
      <c r="L442" s="185" t="s">
        <v>3081</v>
      </c>
      <c r="M442" s="185" t="s">
        <v>3082</v>
      </c>
      <c r="N442" s="185" t="s">
        <v>13041</v>
      </c>
      <c r="O442" s="185" t="s">
        <v>3423</v>
      </c>
      <c r="P442" s="83">
        <v>74505</v>
      </c>
      <c r="Q442" s="180">
        <v>9.7826374999999999</v>
      </c>
      <c r="R442" s="74">
        <v>9.7826374999999999</v>
      </c>
      <c r="S442" s="185"/>
      <c r="T442" s="185"/>
      <c r="U442" s="180">
        <v>9.7826374999999999</v>
      </c>
      <c r="V442" s="68">
        <v>100</v>
      </c>
      <c r="W442" s="68">
        <v>20.399999999999999</v>
      </c>
      <c r="X442" s="75" t="s">
        <v>1966</v>
      </c>
      <c r="Y442" s="185"/>
      <c r="Z442" s="185"/>
      <c r="AA442" s="185"/>
      <c r="AB442" s="185"/>
      <c r="AC442" s="185"/>
      <c r="AD442" s="185"/>
      <c r="AE442" s="185"/>
      <c r="AF442" s="185">
        <v>0</v>
      </c>
      <c r="AG442" s="185"/>
      <c r="AH442" s="185"/>
      <c r="AI442" s="185"/>
      <c r="AJ442" s="185"/>
      <c r="AK442" s="185"/>
      <c r="AL442" s="185"/>
      <c r="AM442" s="185"/>
      <c r="AN442" s="185"/>
      <c r="AO442" s="185"/>
      <c r="AP442" s="185"/>
      <c r="AQ442" s="185"/>
      <c r="AR442" s="185"/>
      <c r="AS442" s="185"/>
      <c r="AT442" s="185"/>
      <c r="AU442" s="185"/>
      <c r="AV442" s="185"/>
      <c r="AW442" s="185"/>
      <c r="AX442" s="185"/>
      <c r="AY442" s="68"/>
      <c r="AZ442" s="68"/>
      <c r="BA442" s="68"/>
      <c r="BB442" s="68"/>
      <c r="BC442" s="68"/>
      <c r="BD442" s="68"/>
    </row>
    <row r="443" spans="1:56" s="76" customFormat="1" ht="100">
      <c r="A443" s="68">
        <v>106</v>
      </c>
      <c r="B443" s="68" t="s">
        <v>1957</v>
      </c>
      <c r="C443" s="68"/>
      <c r="D443" s="195" t="s">
        <v>1991</v>
      </c>
      <c r="E443" s="83" t="s">
        <v>3957</v>
      </c>
      <c r="F443" s="185">
        <v>7525</v>
      </c>
      <c r="G443" s="83" t="s">
        <v>3958</v>
      </c>
      <c r="H443" s="68">
        <v>2023</v>
      </c>
      <c r="I443" s="185" t="s">
        <v>13042</v>
      </c>
      <c r="J443" s="70">
        <v>176210.31</v>
      </c>
      <c r="K443" s="68" t="s">
        <v>1879</v>
      </c>
      <c r="L443" s="185" t="s">
        <v>13043</v>
      </c>
      <c r="M443" s="185" t="s">
        <v>13044</v>
      </c>
      <c r="N443" s="185" t="s">
        <v>13045</v>
      </c>
      <c r="O443" s="185" t="s">
        <v>13046</v>
      </c>
      <c r="P443" s="83">
        <v>75609</v>
      </c>
      <c r="Q443" s="180">
        <v>21.179123798076922</v>
      </c>
      <c r="R443" s="74">
        <v>21.179123798076922</v>
      </c>
      <c r="S443" s="185"/>
      <c r="T443" s="185"/>
      <c r="U443" s="180">
        <v>21.179123798076922</v>
      </c>
      <c r="V443" s="68">
        <v>100</v>
      </c>
      <c r="W443" s="68">
        <v>24.96</v>
      </c>
      <c r="X443" s="75" t="s">
        <v>1966</v>
      </c>
      <c r="Y443" s="185"/>
      <c r="Z443" s="185"/>
      <c r="AA443" s="185"/>
      <c r="AB443" s="185"/>
      <c r="AC443" s="185"/>
      <c r="AD443" s="185"/>
      <c r="AE443" s="185"/>
      <c r="AF443" s="185">
        <v>0</v>
      </c>
      <c r="AG443" s="185"/>
      <c r="AH443" s="185"/>
      <c r="AI443" s="185"/>
      <c r="AJ443" s="185"/>
      <c r="AK443" s="185"/>
      <c r="AL443" s="185"/>
      <c r="AM443" s="185"/>
      <c r="AN443" s="185"/>
      <c r="AO443" s="185"/>
      <c r="AP443" s="185"/>
      <c r="AQ443" s="185"/>
      <c r="AR443" s="185"/>
      <c r="AS443" s="185"/>
      <c r="AT443" s="185"/>
      <c r="AU443" s="185"/>
      <c r="AV443" s="185"/>
      <c r="AW443" s="185"/>
      <c r="AX443" s="185"/>
      <c r="AY443" s="68"/>
      <c r="AZ443" s="68"/>
      <c r="BA443" s="68"/>
      <c r="BB443" s="68"/>
      <c r="BC443" s="68"/>
      <c r="BD443" s="68"/>
    </row>
    <row r="444" spans="1:56" s="76" customFormat="1" ht="210">
      <c r="A444" s="68">
        <v>106</v>
      </c>
      <c r="B444" s="68" t="s">
        <v>1957</v>
      </c>
      <c r="C444" s="68"/>
      <c r="D444" s="193" t="s">
        <v>1968</v>
      </c>
      <c r="E444" s="83" t="s">
        <v>3959</v>
      </c>
      <c r="F444" s="181">
        <v>28235</v>
      </c>
      <c r="G444" s="83" t="s">
        <v>3960</v>
      </c>
      <c r="H444" s="68">
        <v>2023</v>
      </c>
      <c r="I444" s="181" t="s">
        <v>3961</v>
      </c>
      <c r="J444" s="70">
        <v>62251.69</v>
      </c>
      <c r="K444" s="68" t="s">
        <v>1879</v>
      </c>
      <c r="L444" s="181" t="s">
        <v>3962</v>
      </c>
      <c r="M444" s="181" t="s">
        <v>3963</v>
      </c>
      <c r="N444" s="181" t="s">
        <v>3964</v>
      </c>
      <c r="O444" s="181" t="s">
        <v>3965</v>
      </c>
      <c r="P444" s="68" t="s">
        <v>3966</v>
      </c>
      <c r="Q444" s="180">
        <v>69.715739423076926</v>
      </c>
      <c r="R444" s="74">
        <v>5.9857394230769234</v>
      </c>
      <c r="S444" s="181">
        <v>5</v>
      </c>
      <c r="T444" s="181">
        <v>58.73</v>
      </c>
      <c r="U444" s="180">
        <v>69.715739423076926</v>
      </c>
      <c r="V444" s="68">
        <v>100</v>
      </c>
      <c r="W444" s="68">
        <v>20.399999999999999</v>
      </c>
      <c r="X444" s="75" t="s">
        <v>1966</v>
      </c>
      <c r="Y444" s="181">
        <v>3</v>
      </c>
      <c r="Z444" s="181">
        <v>3.6</v>
      </c>
      <c r="AA444" s="181" t="s">
        <v>3967</v>
      </c>
      <c r="AB444" s="181">
        <v>60</v>
      </c>
      <c r="AC444" s="181" t="s">
        <v>3968</v>
      </c>
      <c r="AD444" s="181"/>
      <c r="AE444" s="181">
        <v>5</v>
      </c>
      <c r="AF444" s="181">
        <v>100</v>
      </c>
      <c r="AG444" s="181" t="s">
        <v>1968</v>
      </c>
      <c r="AH444" s="181" t="s">
        <v>3969</v>
      </c>
      <c r="AI444" s="181">
        <v>100</v>
      </c>
      <c r="AJ444" s="181"/>
      <c r="AK444" s="181"/>
      <c r="AL444" s="181"/>
      <c r="AM444" s="181"/>
      <c r="AN444" s="181"/>
      <c r="AO444" s="181"/>
      <c r="AP444" s="181"/>
      <c r="AQ444" s="181"/>
      <c r="AR444" s="181"/>
      <c r="AS444" s="181"/>
      <c r="AT444" s="181"/>
      <c r="AU444" s="181"/>
      <c r="AV444" s="181"/>
      <c r="AW444" s="181"/>
      <c r="AX444" s="181"/>
      <c r="AY444" s="68"/>
      <c r="AZ444" s="68"/>
      <c r="BA444" s="68"/>
      <c r="BB444" s="68"/>
      <c r="BC444" s="68"/>
      <c r="BD444" s="68"/>
    </row>
    <row r="445" spans="1:56" s="76" customFormat="1" ht="290">
      <c r="A445" s="68">
        <v>106</v>
      </c>
      <c r="B445" s="68" t="s">
        <v>1957</v>
      </c>
      <c r="C445" s="68"/>
      <c r="D445" s="193" t="s">
        <v>3304</v>
      </c>
      <c r="E445" s="83" t="s">
        <v>3970</v>
      </c>
      <c r="F445" s="181">
        <v>21545</v>
      </c>
      <c r="G445" s="83" t="s">
        <v>3971</v>
      </c>
      <c r="H445" s="68">
        <v>2023</v>
      </c>
      <c r="I445" s="181" t="s">
        <v>3972</v>
      </c>
      <c r="J445" s="70">
        <v>254704.87000000005</v>
      </c>
      <c r="K445" s="68" t="s">
        <v>1879</v>
      </c>
      <c r="L445" s="181" t="s">
        <v>3973</v>
      </c>
      <c r="M445" s="181" t="s">
        <v>3974</v>
      </c>
      <c r="N445" s="181" t="s">
        <v>3975</v>
      </c>
      <c r="O445" s="181" t="s">
        <v>3976</v>
      </c>
      <c r="P445" s="68" t="s">
        <v>3977</v>
      </c>
      <c r="Q445" s="180">
        <v>86.220852884615397</v>
      </c>
      <c r="R445" s="74">
        <v>24.490852884615393</v>
      </c>
      <c r="S445" s="181">
        <v>3</v>
      </c>
      <c r="T445" s="181">
        <v>58.73</v>
      </c>
      <c r="U445" s="180">
        <v>86.220852884615397</v>
      </c>
      <c r="V445" s="68">
        <v>100</v>
      </c>
      <c r="W445" s="68">
        <v>20.399999999999999</v>
      </c>
      <c r="X445" s="75" t="s">
        <v>1966</v>
      </c>
      <c r="Y445" s="181">
        <v>6</v>
      </c>
      <c r="Z445" s="181">
        <v>6.4</v>
      </c>
      <c r="AA445" s="181" t="s">
        <v>3978</v>
      </c>
      <c r="AB445" s="181">
        <v>60</v>
      </c>
      <c r="AC445" s="181" t="s">
        <v>3979</v>
      </c>
      <c r="AD445" s="181"/>
      <c r="AE445" s="181">
        <v>5</v>
      </c>
      <c r="AF445" s="181">
        <v>100</v>
      </c>
      <c r="AG445" s="181" t="s">
        <v>3304</v>
      </c>
      <c r="AH445" s="181" t="s">
        <v>3980</v>
      </c>
      <c r="AI445" s="181">
        <v>100</v>
      </c>
      <c r="AJ445" s="181"/>
      <c r="AK445" s="181"/>
      <c r="AL445" s="181"/>
      <c r="AM445" s="181"/>
      <c r="AN445" s="181"/>
      <c r="AO445" s="181"/>
      <c r="AP445" s="181"/>
      <c r="AQ445" s="181"/>
      <c r="AR445" s="181"/>
      <c r="AS445" s="181"/>
      <c r="AT445" s="181"/>
      <c r="AU445" s="181"/>
      <c r="AV445" s="181"/>
      <c r="AW445" s="181"/>
      <c r="AX445" s="181"/>
      <c r="AY445" s="68"/>
      <c r="AZ445" s="68"/>
      <c r="BA445" s="68"/>
      <c r="BB445" s="68"/>
      <c r="BC445" s="68"/>
      <c r="BD445" s="68"/>
    </row>
    <row r="446" spans="1:56" s="76" customFormat="1" ht="100">
      <c r="A446" s="68">
        <v>106</v>
      </c>
      <c r="B446" s="68" t="s">
        <v>1957</v>
      </c>
      <c r="C446" s="68"/>
      <c r="D446" s="195" t="s">
        <v>3168</v>
      </c>
      <c r="E446" s="83" t="s">
        <v>3981</v>
      </c>
      <c r="F446" s="185">
        <v>25624</v>
      </c>
      <c r="G446" s="83" t="s">
        <v>3982</v>
      </c>
      <c r="H446" s="68">
        <v>2023</v>
      </c>
      <c r="I446" s="185" t="s">
        <v>13055</v>
      </c>
      <c r="J446" s="70">
        <v>68693.47</v>
      </c>
      <c r="K446" s="68" t="s">
        <v>1879</v>
      </c>
      <c r="L446" s="185" t="s">
        <v>13051</v>
      </c>
      <c r="M446" s="185" t="s">
        <v>13052</v>
      </c>
      <c r="N446" s="185" t="s">
        <v>13053</v>
      </c>
      <c r="O446" s="185" t="s">
        <v>13054</v>
      </c>
      <c r="P446" s="83">
        <v>75616</v>
      </c>
      <c r="Q446" s="180">
        <v>6.6051413461538466</v>
      </c>
      <c r="R446" s="74">
        <v>6.6051413461538466</v>
      </c>
      <c r="S446" s="185"/>
      <c r="T446" s="185"/>
      <c r="U446" s="180">
        <v>6.6051413461538466</v>
      </c>
      <c r="V446" s="68">
        <v>100</v>
      </c>
      <c r="W446" s="68">
        <v>20.399999999999999</v>
      </c>
      <c r="X446" s="75" t="s">
        <v>1966</v>
      </c>
      <c r="Y446" s="185"/>
      <c r="Z446" s="185"/>
      <c r="AA446" s="185"/>
      <c r="AB446" s="185"/>
      <c r="AC446" s="185"/>
      <c r="AD446" s="185"/>
      <c r="AE446" s="185"/>
      <c r="AF446" s="185">
        <v>0</v>
      </c>
      <c r="AG446" s="185"/>
      <c r="AH446" s="185"/>
      <c r="AI446" s="185"/>
      <c r="AJ446" s="185"/>
      <c r="AK446" s="185"/>
      <c r="AL446" s="185"/>
      <c r="AM446" s="185"/>
      <c r="AN446" s="185"/>
      <c r="AO446" s="185"/>
      <c r="AP446" s="185"/>
      <c r="AQ446" s="185"/>
      <c r="AR446" s="185"/>
      <c r="AS446" s="185"/>
      <c r="AT446" s="185"/>
      <c r="AU446" s="185"/>
      <c r="AV446" s="185"/>
      <c r="AW446" s="185"/>
      <c r="AX446" s="185"/>
      <c r="AY446" s="68"/>
      <c r="AZ446" s="68"/>
      <c r="BA446" s="68"/>
      <c r="BB446" s="68"/>
      <c r="BC446" s="68"/>
      <c r="BD446" s="68"/>
    </row>
    <row r="447" spans="1:56" s="76" customFormat="1" ht="230">
      <c r="A447" s="68">
        <v>106</v>
      </c>
      <c r="B447" s="68" t="s">
        <v>1957</v>
      </c>
      <c r="C447" s="68"/>
      <c r="D447" s="193" t="s">
        <v>1989</v>
      </c>
      <c r="E447" s="83" t="s">
        <v>3983</v>
      </c>
      <c r="F447" s="181">
        <v>15813</v>
      </c>
      <c r="G447" s="83" t="s">
        <v>3984</v>
      </c>
      <c r="H447" s="68">
        <v>2023</v>
      </c>
      <c r="I447" s="181" t="s">
        <v>3985</v>
      </c>
      <c r="J447" s="70">
        <v>245295.44</v>
      </c>
      <c r="K447" s="68" t="s">
        <v>1879</v>
      </c>
      <c r="L447" s="181" t="s">
        <v>3987</v>
      </c>
      <c r="M447" s="181" t="s">
        <v>3988</v>
      </c>
      <c r="N447" s="181" t="s">
        <v>3989</v>
      </c>
      <c r="O447" s="181" t="s">
        <v>3990</v>
      </c>
      <c r="P447" s="83">
        <v>75631</v>
      </c>
      <c r="Q447" s="180" t="e">
        <v>#REF!</v>
      </c>
      <c r="R447" s="74">
        <v>23.586100000000002</v>
      </c>
      <c r="S447" s="181">
        <v>13.36</v>
      </c>
      <c r="T447" s="181">
        <v>58.73</v>
      </c>
      <c r="U447" s="180" t="e">
        <v>#REF!</v>
      </c>
      <c r="V447" s="68">
        <v>100</v>
      </c>
      <c r="W447" s="68">
        <v>20.399999999999999</v>
      </c>
      <c r="X447" s="75" t="s">
        <v>1966</v>
      </c>
      <c r="Y447" s="181">
        <v>3</v>
      </c>
      <c r="Z447" s="181">
        <v>4</v>
      </c>
      <c r="AA447" s="181">
        <v>6</v>
      </c>
      <c r="AB447" s="181">
        <v>10</v>
      </c>
      <c r="AC447" s="181" t="s">
        <v>3986</v>
      </c>
      <c r="AD447" s="181">
        <v>58.73</v>
      </c>
      <c r="AE447" s="181">
        <v>5</v>
      </c>
      <c r="AF447" s="181">
        <v>100</v>
      </c>
      <c r="AG447" s="181" t="s">
        <v>1989</v>
      </c>
      <c r="AH447" s="181" t="s">
        <v>1990</v>
      </c>
      <c r="AI447" s="181">
        <v>60</v>
      </c>
      <c r="AJ447" s="181" t="s">
        <v>3715</v>
      </c>
      <c r="AK447" s="181" t="s">
        <v>3707</v>
      </c>
      <c r="AL447" s="181">
        <v>20</v>
      </c>
      <c r="AM447" s="181" t="s">
        <v>3991</v>
      </c>
      <c r="AN447" s="181" t="s">
        <v>3992</v>
      </c>
      <c r="AO447" s="181">
        <v>10</v>
      </c>
      <c r="AP447" s="181" t="s">
        <v>3993</v>
      </c>
      <c r="AQ447" s="181" t="s">
        <v>3994</v>
      </c>
      <c r="AR447" s="181">
        <v>10</v>
      </c>
      <c r="AS447" s="181"/>
      <c r="AT447" s="181"/>
      <c r="AU447" s="181"/>
      <c r="AV447" s="181"/>
      <c r="AW447" s="181"/>
      <c r="AX447" s="181"/>
      <c r="AY447" s="68"/>
      <c r="AZ447" s="68"/>
      <c r="BA447" s="68"/>
      <c r="BB447" s="68"/>
      <c r="BC447" s="68"/>
      <c r="BD447" s="68"/>
    </row>
    <row r="448" spans="1:56" s="76" customFormat="1" ht="210">
      <c r="A448" s="68">
        <v>106</v>
      </c>
      <c r="B448" s="68" t="s">
        <v>1957</v>
      </c>
      <c r="C448" s="68"/>
      <c r="D448" s="193" t="s">
        <v>1989</v>
      </c>
      <c r="E448" s="83" t="s">
        <v>3995</v>
      </c>
      <c r="F448" s="181">
        <v>21397</v>
      </c>
      <c r="G448" s="83" t="s">
        <v>3996</v>
      </c>
      <c r="H448" s="68">
        <v>2023</v>
      </c>
      <c r="I448" s="181" t="s">
        <v>3997</v>
      </c>
      <c r="J448" s="70">
        <v>245491.75999999998</v>
      </c>
      <c r="K448" s="68" t="s">
        <v>1879</v>
      </c>
      <c r="L448" s="181" t="s">
        <v>3999</v>
      </c>
      <c r="M448" s="181" t="s">
        <v>4000</v>
      </c>
      <c r="N448" s="181" t="s">
        <v>4001</v>
      </c>
      <c r="O448" s="181" t="s">
        <v>4002</v>
      </c>
      <c r="P448" s="83">
        <v>75632</v>
      </c>
      <c r="Q448" s="180" t="e">
        <v>#REF!</v>
      </c>
      <c r="R448" s="74">
        <v>23.604976923076922</v>
      </c>
      <c r="S448" s="181">
        <v>13.36</v>
      </c>
      <c r="T448" s="181">
        <v>58.73</v>
      </c>
      <c r="U448" s="180" t="e">
        <v>#REF!</v>
      </c>
      <c r="V448" s="68">
        <v>100</v>
      </c>
      <c r="W448" s="68">
        <v>20.399999999999999</v>
      </c>
      <c r="X448" s="75" t="s">
        <v>1966</v>
      </c>
      <c r="Y448" s="181">
        <v>3</v>
      </c>
      <c r="Z448" s="181">
        <v>4</v>
      </c>
      <c r="AA448" s="181">
        <v>6</v>
      </c>
      <c r="AB448" s="181">
        <v>10</v>
      </c>
      <c r="AC448" s="181" t="s">
        <v>3998</v>
      </c>
      <c r="AD448" s="181">
        <v>58.73</v>
      </c>
      <c r="AE448" s="181">
        <v>5</v>
      </c>
      <c r="AF448" s="181">
        <v>100</v>
      </c>
      <c r="AG448" s="181" t="s">
        <v>1989</v>
      </c>
      <c r="AH448" s="181" t="s">
        <v>1990</v>
      </c>
      <c r="AI448" s="181">
        <v>60</v>
      </c>
      <c r="AJ448" s="181" t="s">
        <v>3715</v>
      </c>
      <c r="AK448" s="181" t="s">
        <v>3707</v>
      </c>
      <c r="AL448" s="181">
        <v>20</v>
      </c>
      <c r="AM448" s="181" t="s">
        <v>3991</v>
      </c>
      <c r="AN448" s="181" t="s">
        <v>3992</v>
      </c>
      <c r="AO448" s="181">
        <v>10</v>
      </c>
      <c r="AP448" s="181" t="s">
        <v>3993</v>
      </c>
      <c r="AQ448" s="181" t="s">
        <v>3994</v>
      </c>
      <c r="AR448" s="181">
        <v>10</v>
      </c>
      <c r="AS448" s="181"/>
      <c r="AT448" s="181"/>
      <c r="AU448" s="181"/>
      <c r="AV448" s="181"/>
      <c r="AW448" s="181"/>
      <c r="AX448" s="181"/>
      <c r="AY448" s="68"/>
      <c r="AZ448" s="68"/>
      <c r="BA448" s="68"/>
      <c r="BB448" s="68"/>
      <c r="BC448" s="68"/>
      <c r="BD448" s="68"/>
    </row>
    <row r="449" spans="1:56" s="72" customFormat="1" ht="70">
      <c r="A449" s="68">
        <v>206</v>
      </c>
      <c r="B449" s="68" t="s">
        <v>12802</v>
      </c>
      <c r="C449" s="68">
        <v>13</v>
      </c>
      <c r="D449" s="68" t="s">
        <v>4003</v>
      </c>
      <c r="E449" s="68" t="s">
        <v>4004</v>
      </c>
      <c r="F449" s="88">
        <v>15269</v>
      </c>
      <c r="G449" s="68" t="s">
        <v>4005</v>
      </c>
      <c r="H449" s="78">
        <v>2002</v>
      </c>
      <c r="I449" s="68" t="s">
        <v>4006</v>
      </c>
      <c r="J449" s="70">
        <v>108113.86000000002</v>
      </c>
      <c r="K449" s="68" t="s">
        <v>257</v>
      </c>
      <c r="L449" s="68" t="s">
        <v>4007</v>
      </c>
      <c r="M449" s="68" t="s">
        <v>4008</v>
      </c>
      <c r="N449" s="68" t="s">
        <v>4009</v>
      </c>
      <c r="O449" s="68" t="s">
        <v>4010</v>
      </c>
      <c r="P449" s="68">
        <v>625</v>
      </c>
      <c r="Q449" s="68">
        <v>90</v>
      </c>
      <c r="R449" s="68">
        <v>0</v>
      </c>
      <c r="S449" s="68">
        <v>65</v>
      </c>
      <c r="T449" s="68">
        <v>25</v>
      </c>
      <c r="U449" s="68">
        <v>90</v>
      </c>
      <c r="V449" s="68">
        <v>100</v>
      </c>
      <c r="W449" s="68">
        <v>1</v>
      </c>
      <c r="X449" s="68" t="s">
        <v>4011</v>
      </c>
      <c r="Y449" s="68">
        <v>3</v>
      </c>
      <c r="Z449" s="68">
        <v>10</v>
      </c>
      <c r="AA449" s="68">
        <v>4</v>
      </c>
      <c r="AB449" s="68">
        <v>60</v>
      </c>
      <c r="AC449" s="68">
        <v>1</v>
      </c>
      <c r="AD449" s="68">
        <v>25</v>
      </c>
      <c r="AE449" s="68">
        <v>5</v>
      </c>
      <c r="AF449" s="68">
        <v>100</v>
      </c>
      <c r="AG449" s="68" t="s">
        <v>4012</v>
      </c>
      <c r="AH449" s="68" t="s">
        <v>4013</v>
      </c>
      <c r="AI449" s="68">
        <v>15</v>
      </c>
      <c r="AJ449" s="68" t="s">
        <v>4003</v>
      </c>
      <c r="AK449" s="68" t="s">
        <v>4004</v>
      </c>
      <c r="AL449" s="68">
        <v>40</v>
      </c>
      <c r="AM449" s="68" t="s">
        <v>3895</v>
      </c>
      <c r="AN449" s="68" t="s">
        <v>4014</v>
      </c>
      <c r="AO449" s="68">
        <v>0</v>
      </c>
      <c r="AP449" s="68" t="s">
        <v>4015</v>
      </c>
      <c r="AQ449" s="68" t="s">
        <v>4013</v>
      </c>
      <c r="AR449" s="68">
        <v>5</v>
      </c>
      <c r="AS449" s="68" t="s">
        <v>4016</v>
      </c>
      <c r="AT449" s="68" t="s">
        <v>4017</v>
      </c>
      <c r="AU449" s="68">
        <v>5</v>
      </c>
      <c r="AV449" s="68" t="s">
        <v>4018</v>
      </c>
      <c r="AW449" s="68" t="s">
        <v>4019</v>
      </c>
      <c r="AX449" s="68">
        <v>0</v>
      </c>
      <c r="AY449" s="68" t="s">
        <v>4020</v>
      </c>
      <c r="AZ449" s="68" t="s">
        <v>4021</v>
      </c>
      <c r="BA449" s="68">
        <v>10</v>
      </c>
      <c r="BB449" s="68" t="s">
        <v>4022</v>
      </c>
      <c r="BC449" s="68" t="s">
        <v>4013</v>
      </c>
      <c r="BD449" s="68">
        <v>5</v>
      </c>
    </row>
    <row r="450" spans="1:56" s="72" customFormat="1" ht="60">
      <c r="A450" s="68">
        <v>206</v>
      </c>
      <c r="B450" s="68" t="s">
        <v>12802</v>
      </c>
      <c r="C450" s="68">
        <v>12</v>
      </c>
      <c r="D450" s="68" t="s">
        <v>4012</v>
      </c>
      <c r="E450" s="68" t="s">
        <v>4013</v>
      </c>
      <c r="F450" s="88">
        <v>10842</v>
      </c>
      <c r="G450" s="68" t="s">
        <v>4024</v>
      </c>
      <c r="H450" s="78">
        <v>1985</v>
      </c>
      <c r="I450" s="68" t="s">
        <v>4025</v>
      </c>
      <c r="J450" s="70">
        <v>376581</v>
      </c>
      <c r="K450" s="91" t="s">
        <v>9634</v>
      </c>
      <c r="L450" s="68" t="s">
        <v>4026</v>
      </c>
      <c r="M450" s="68" t="s">
        <v>4027</v>
      </c>
      <c r="N450" s="68" t="s">
        <v>4028</v>
      </c>
      <c r="O450" s="68" t="s">
        <v>4029</v>
      </c>
      <c r="P450" s="68">
        <v>1148</v>
      </c>
      <c r="Q450" s="68">
        <v>60</v>
      </c>
      <c r="R450" s="68">
        <v>0</v>
      </c>
      <c r="S450" s="68">
        <v>35</v>
      </c>
      <c r="T450" s="68">
        <v>25</v>
      </c>
      <c r="U450" s="68">
        <v>60</v>
      </c>
      <c r="V450" s="68">
        <v>100</v>
      </c>
      <c r="W450" s="68">
        <v>1</v>
      </c>
      <c r="X450" s="68" t="s">
        <v>4011</v>
      </c>
      <c r="Y450" s="68">
        <v>1</v>
      </c>
      <c r="Z450" s="68">
        <v>4</v>
      </c>
      <c r="AA450" s="68">
        <v>1</v>
      </c>
      <c r="AB450" s="68">
        <v>60</v>
      </c>
      <c r="AC450" s="68"/>
      <c r="AD450" s="68">
        <v>25</v>
      </c>
      <c r="AE450" s="68">
        <v>5</v>
      </c>
      <c r="AF450" s="68">
        <v>100</v>
      </c>
      <c r="AG450" s="68" t="s">
        <v>4012</v>
      </c>
      <c r="AH450" s="68" t="s">
        <v>4013</v>
      </c>
      <c r="AI450" s="68">
        <v>35</v>
      </c>
      <c r="AJ450" s="68" t="s">
        <v>4003</v>
      </c>
      <c r="AK450" s="68" t="s">
        <v>4004</v>
      </c>
      <c r="AL450" s="68">
        <v>20</v>
      </c>
      <c r="AM450" s="68" t="s">
        <v>3895</v>
      </c>
      <c r="AN450" s="68" t="s">
        <v>4014</v>
      </c>
      <c r="AO450" s="68">
        <v>0</v>
      </c>
      <c r="AP450" s="68" t="s">
        <v>4015</v>
      </c>
      <c r="AQ450" s="68" t="s">
        <v>4013</v>
      </c>
      <c r="AR450" s="68">
        <v>5</v>
      </c>
      <c r="AS450" s="68" t="s">
        <v>4016</v>
      </c>
      <c r="AT450" s="68" t="s">
        <v>4017</v>
      </c>
      <c r="AU450" s="68">
        <v>5</v>
      </c>
      <c r="AV450" s="68" t="s">
        <v>4018</v>
      </c>
      <c r="AW450" s="68" t="s">
        <v>4019</v>
      </c>
      <c r="AX450" s="68">
        <v>0</v>
      </c>
      <c r="AY450" s="68" t="s">
        <v>4020</v>
      </c>
      <c r="AZ450" s="68" t="s">
        <v>4021</v>
      </c>
      <c r="BA450" s="68">
        <v>10</v>
      </c>
      <c r="BB450" s="68" t="s">
        <v>4022</v>
      </c>
      <c r="BC450" s="68" t="s">
        <v>4013</v>
      </c>
      <c r="BD450" s="68">
        <v>5</v>
      </c>
    </row>
    <row r="451" spans="1:56" s="72" customFormat="1" ht="40">
      <c r="A451" s="68">
        <v>206</v>
      </c>
      <c r="B451" s="68" t="s">
        <v>12802</v>
      </c>
      <c r="C451" s="68">
        <v>12</v>
      </c>
      <c r="D451" s="68" t="s">
        <v>4003</v>
      </c>
      <c r="E451" s="68" t="s">
        <v>4004</v>
      </c>
      <c r="F451" s="88">
        <v>15269</v>
      </c>
      <c r="G451" s="68" t="s">
        <v>4030</v>
      </c>
      <c r="H451" s="78">
        <v>1970</v>
      </c>
      <c r="I451" s="68" t="s">
        <v>4031</v>
      </c>
      <c r="J451" s="70">
        <v>424384</v>
      </c>
      <c r="K451" s="91" t="s">
        <v>9634</v>
      </c>
      <c r="L451" s="68" t="s">
        <v>4026</v>
      </c>
      <c r="M451" s="68" t="s">
        <v>4027</v>
      </c>
      <c r="N451" s="68" t="s">
        <v>4032</v>
      </c>
      <c r="O451" s="68" t="s">
        <v>4033</v>
      </c>
      <c r="P451" s="68">
        <v>1833</v>
      </c>
      <c r="Q451" s="68">
        <v>95</v>
      </c>
      <c r="R451" s="68">
        <v>0</v>
      </c>
      <c r="S451" s="68">
        <v>70</v>
      </c>
      <c r="T451" s="68">
        <v>25</v>
      </c>
      <c r="U451" s="68">
        <v>95</v>
      </c>
      <c r="V451" s="68">
        <v>100</v>
      </c>
      <c r="W451" s="68">
        <v>1</v>
      </c>
      <c r="X451" s="68" t="s">
        <v>4011</v>
      </c>
      <c r="Y451" s="68">
        <v>1</v>
      </c>
      <c r="Z451" s="68">
        <v>4</v>
      </c>
      <c r="AA451" s="68">
        <v>1</v>
      </c>
      <c r="AB451" s="68">
        <v>60</v>
      </c>
      <c r="AC451" s="68"/>
      <c r="AD451" s="68">
        <v>25</v>
      </c>
      <c r="AE451" s="68">
        <v>5</v>
      </c>
      <c r="AF451" s="68">
        <v>100</v>
      </c>
      <c r="AG451" s="68" t="s">
        <v>4012</v>
      </c>
      <c r="AH451" s="68" t="s">
        <v>4013</v>
      </c>
      <c r="AI451" s="68">
        <v>20</v>
      </c>
      <c r="AJ451" s="68" t="s">
        <v>4003</v>
      </c>
      <c r="AK451" s="68" t="s">
        <v>4004</v>
      </c>
      <c r="AL451" s="68">
        <v>40</v>
      </c>
      <c r="AM451" s="68" t="s">
        <v>3895</v>
      </c>
      <c r="AN451" s="68" t="s">
        <v>4014</v>
      </c>
      <c r="AO451" s="68">
        <v>0</v>
      </c>
      <c r="AP451" s="68" t="s">
        <v>4015</v>
      </c>
      <c r="AQ451" s="68" t="s">
        <v>4013</v>
      </c>
      <c r="AR451" s="68">
        <v>5</v>
      </c>
      <c r="AS451" s="68" t="s">
        <v>4016</v>
      </c>
      <c r="AT451" s="68" t="s">
        <v>4017</v>
      </c>
      <c r="AU451" s="68">
        <v>5</v>
      </c>
      <c r="AV451" s="68" t="s">
        <v>4018</v>
      </c>
      <c r="AW451" s="68" t="s">
        <v>4019</v>
      </c>
      <c r="AX451" s="68">
        <v>0</v>
      </c>
      <c r="AY451" s="68" t="s">
        <v>4020</v>
      </c>
      <c r="AZ451" s="68" t="s">
        <v>4021</v>
      </c>
      <c r="BA451" s="68">
        <v>10</v>
      </c>
      <c r="BB451" s="68" t="s">
        <v>4022</v>
      </c>
      <c r="BC451" s="68" t="s">
        <v>4013</v>
      </c>
      <c r="BD451" s="68">
        <v>5</v>
      </c>
    </row>
    <row r="452" spans="1:56" s="72" customFormat="1" ht="40">
      <c r="A452" s="68">
        <v>206</v>
      </c>
      <c r="B452" s="68" t="s">
        <v>12802</v>
      </c>
      <c r="C452" s="68">
        <v>12</v>
      </c>
      <c r="D452" s="68" t="s">
        <v>4012</v>
      </c>
      <c r="E452" s="68" t="s">
        <v>4013</v>
      </c>
      <c r="F452" s="88">
        <v>10842</v>
      </c>
      <c r="G452" s="68" t="s">
        <v>4034</v>
      </c>
      <c r="H452" s="78">
        <v>1993</v>
      </c>
      <c r="I452" s="68" t="s">
        <v>4035</v>
      </c>
      <c r="J452" s="70">
        <v>232075</v>
      </c>
      <c r="K452" s="91" t="s">
        <v>9634</v>
      </c>
      <c r="L452" s="68" t="s">
        <v>4026</v>
      </c>
      <c r="M452" s="68" t="s">
        <v>4027</v>
      </c>
      <c r="N452" s="68" t="s">
        <v>4036</v>
      </c>
      <c r="O452" s="68" t="s">
        <v>4037</v>
      </c>
      <c r="P452" s="68">
        <v>1884</v>
      </c>
      <c r="Q452" s="68">
        <v>75</v>
      </c>
      <c r="R452" s="68">
        <v>0</v>
      </c>
      <c r="S452" s="68">
        <v>50</v>
      </c>
      <c r="T452" s="68">
        <v>25</v>
      </c>
      <c r="U452" s="68">
        <v>75</v>
      </c>
      <c r="V452" s="68">
        <v>100</v>
      </c>
      <c r="W452" s="68">
        <v>1</v>
      </c>
      <c r="X452" s="68" t="s">
        <v>4011</v>
      </c>
      <c r="Y452" s="68">
        <v>1</v>
      </c>
      <c r="Z452" s="68">
        <v>4</v>
      </c>
      <c r="AA452" s="68">
        <v>1</v>
      </c>
      <c r="AB452" s="68">
        <v>60</v>
      </c>
      <c r="AC452" s="68"/>
      <c r="AD452" s="68">
        <v>25</v>
      </c>
      <c r="AE452" s="68">
        <v>5</v>
      </c>
      <c r="AF452" s="68">
        <v>100</v>
      </c>
      <c r="AG452" s="68" t="s">
        <v>4012</v>
      </c>
      <c r="AH452" s="68" t="s">
        <v>4013</v>
      </c>
      <c r="AI452" s="68">
        <v>40</v>
      </c>
      <c r="AJ452" s="68" t="s">
        <v>4003</v>
      </c>
      <c r="AK452" s="68" t="s">
        <v>4004</v>
      </c>
      <c r="AL452" s="68">
        <v>20</v>
      </c>
      <c r="AM452" s="68" t="s">
        <v>3895</v>
      </c>
      <c r="AN452" s="68" t="s">
        <v>4014</v>
      </c>
      <c r="AO452" s="68">
        <v>0</v>
      </c>
      <c r="AP452" s="68" t="s">
        <v>4015</v>
      </c>
      <c r="AQ452" s="68" t="s">
        <v>4013</v>
      </c>
      <c r="AR452" s="68">
        <v>5</v>
      </c>
      <c r="AS452" s="68" t="s">
        <v>4016</v>
      </c>
      <c r="AT452" s="68" t="s">
        <v>4017</v>
      </c>
      <c r="AU452" s="68">
        <v>5</v>
      </c>
      <c r="AV452" s="68" t="s">
        <v>4018</v>
      </c>
      <c r="AW452" s="68" t="s">
        <v>4019</v>
      </c>
      <c r="AX452" s="68">
        <v>0</v>
      </c>
      <c r="AY452" s="68" t="s">
        <v>4020</v>
      </c>
      <c r="AZ452" s="68" t="s">
        <v>4021</v>
      </c>
      <c r="BA452" s="68">
        <v>10</v>
      </c>
      <c r="BB452" s="68" t="s">
        <v>4022</v>
      </c>
      <c r="BC452" s="68" t="s">
        <v>4013</v>
      </c>
      <c r="BD452" s="68">
        <v>5</v>
      </c>
    </row>
    <row r="453" spans="1:56" s="72" customFormat="1" ht="60">
      <c r="A453" s="68">
        <v>206</v>
      </c>
      <c r="B453" s="68" t="s">
        <v>12802</v>
      </c>
      <c r="C453" s="68">
        <v>12</v>
      </c>
      <c r="D453" s="68" t="s">
        <v>4012</v>
      </c>
      <c r="E453" s="68" t="s">
        <v>4013</v>
      </c>
      <c r="F453" s="88">
        <v>10842</v>
      </c>
      <c r="G453" s="68" t="s">
        <v>4038</v>
      </c>
      <c r="H453" s="78">
        <v>2004</v>
      </c>
      <c r="I453" s="68" t="s">
        <v>4039</v>
      </c>
      <c r="J453" s="70">
        <v>759083.57000000007</v>
      </c>
      <c r="K453" s="68" t="s">
        <v>519</v>
      </c>
      <c r="L453" s="68" t="s">
        <v>4040</v>
      </c>
      <c r="M453" s="68" t="s">
        <v>4041</v>
      </c>
      <c r="N453" s="68" t="s">
        <v>4042</v>
      </c>
      <c r="O453" s="68" t="s">
        <v>4043</v>
      </c>
      <c r="P453" s="68">
        <v>4014</v>
      </c>
      <c r="Q453" s="68">
        <v>125</v>
      </c>
      <c r="R453" s="68">
        <v>0</v>
      </c>
      <c r="S453" s="68">
        <v>100</v>
      </c>
      <c r="T453" s="68">
        <v>25</v>
      </c>
      <c r="U453" s="68">
        <v>125</v>
      </c>
      <c r="V453" s="68">
        <v>100</v>
      </c>
      <c r="W453" s="68">
        <v>1</v>
      </c>
      <c r="X453" s="68" t="s">
        <v>4011</v>
      </c>
      <c r="Y453" s="68">
        <v>3</v>
      </c>
      <c r="Z453" s="68">
        <v>5</v>
      </c>
      <c r="AA453" s="68">
        <v>1</v>
      </c>
      <c r="AB453" s="68">
        <v>60</v>
      </c>
      <c r="AC453" s="68">
        <v>2</v>
      </c>
      <c r="AD453" s="68">
        <v>100</v>
      </c>
      <c r="AE453" s="68">
        <v>5</v>
      </c>
      <c r="AF453" s="68">
        <v>100</v>
      </c>
      <c r="AG453" s="68" t="s">
        <v>4012</v>
      </c>
      <c r="AH453" s="68" t="s">
        <v>4013</v>
      </c>
      <c r="AI453" s="68">
        <v>30</v>
      </c>
      <c r="AJ453" s="68" t="s">
        <v>4003</v>
      </c>
      <c r="AK453" s="68" t="s">
        <v>4004</v>
      </c>
      <c r="AL453" s="68">
        <v>10</v>
      </c>
      <c r="AM453" s="68" t="s">
        <v>3895</v>
      </c>
      <c r="AN453" s="68" t="s">
        <v>4014</v>
      </c>
      <c r="AO453" s="68">
        <v>0</v>
      </c>
      <c r="AP453" s="68" t="s">
        <v>4015</v>
      </c>
      <c r="AQ453" s="68" t="s">
        <v>4013</v>
      </c>
      <c r="AR453" s="68">
        <v>10</v>
      </c>
      <c r="AS453" s="68" t="s">
        <v>4016</v>
      </c>
      <c r="AT453" s="68" t="s">
        <v>4017</v>
      </c>
      <c r="AU453" s="68">
        <v>10</v>
      </c>
      <c r="AV453" s="68" t="s">
        <v>4018</v>
      </c>
      <c r="AW453" s="68" t="s">
        <v>4019</v>
      </c>
      <c r="AX453" s="68">
        <v>0</v>
      </c>
      <c r="AY453" s="68" t="s">
        <v>4020</v>
      </c>
      <c r="AZ453" s="68" t="s">
        <v>4021</v>
      </c>
      <c r="BA453" s="68">
        <v>10</v>
      </c>
      <c r="BB453" s="68" t="s">
        <v>4022</v>
      </c>
      <c r="BC453" s="68" t="s">
        <v>4013</v>
      </c>
      <c r="BD453" s="68">
        <v>10</v>
      </c>
    </row>
    <row r="454" spans="1:56" s="72" customFormat="1" ht="120">
      <c r="A454" s="68">
        <v>206</v>
      </c>
      <c r="B454" s="68" t="s">
        <v>12802</v>
      </c>
      <c r="C454" s="68">
        <v>15</v>
      </c>
      <c r="D454" s="68" t="s">
        <v>3895</v>
      </c>
      <c r="E454" s="68" t="s">
        <v>4014</v>
      </c>
      <c r="F454" s="88">
        <v>4254</v>
      </c>
      <c r="G454" s="68" t="s">
        <v>4044</v>
      </c>
      <c r="H454" s="78">
        <v>2004</v>
      </c>
      <c r="I454" s="68" t="s">
        <v>4045</v>
      </c>
      <c r="J454" s="70">
        <v>27442.26</v>
      </c>
      <c r="K454" s="68" t="s">
        <v>519</v>
      </c>
      <c r="L454" s="68" t="s">
        <v>4046</v>
      </c>
      <c r="M454" s="68" t="s">
        <v>4047</v>
      </c>
      <c r="N454" s="68" t="s">
        <v>4048</v>
      </c>
      <c r="O454" s="68" t="s">
        <v>4049</v>
      </c>
      <c r="P454" s="68">
        <v>4036</v>
      </c>
      <c r="Q454" s="68">
        <v>40</v>
      </c>
      <c r="R454" s="68">
        <v>0</v>
      </c>
      <c r="S454" s="68">
        <v>15</v>
      </c>
      <c r="T454" s="68">
        <v>25</v>
      </c>
      <c r="U454" s="68">
        <v>40</v>
      </c>
      <c r="V454" s="68">
        <v>100</v>
      </c>
      <c r="W454" s="68">
        <v>1</v>
      </c>
      <c r="X454" s="68" t="s">
        <v>4011</v>
      </c>
      <c r="Y454" s="68">
        <v>2</v>
      </c>
      <c r="Z454" s="68">
        <v>5</v>
      </c>
      <c r="AA454" s="68">
        <v>6</v>
      </c>
      <c r="AB454" s="68">
        <v>60</v>
      </c>
      <c r="AC454" s="68">
        <v>3</v>
      </c>
      <c r="AD454" s="68">
        <v>25</v>
      </c>
      <c r="AE454" s="68">
        <v>5</v>
      </c>
      <c r="AF454" s="68">
        <v>100</v>
      </c>
      <c r="AG454" s="68" t="s">
        <v>4012</v>
      </c>
      <c r="AH454" s="68" t="s">
        <v>4013</v>
      </c>
      <c r="AI454" s="68">
        <v>0</v>
      </c>
      <c r="AJ454" s="68" t="s">
        <v>4003</v>
      </c>
      <c r="AK454" s="68" t="s">
        <v>4004</v>
      </c>
      <c r="AL454" s="68">
        <v>0</v>
      </c>
      <c r="AM454" s="68" t="s">
        <v>3895</v>
      </c>
      <c r="AN454" s="68" t="s">
        <v>4014</v>
      </c>
      <c r="AO454" s="68">
        <v>60</v>
      </c>
      <c r="AP454" s="68" t="s">
        <v>4015</v>
      </c>
      <c r="AQ454" s="68" t="s">
        <v>4013</v>
      </c>
      <c r="AR454" s="68">
        <v>0</v>
      </c>
      <c r="AS454" s="68" t="s">
        <v>4016</v>
      </c>
      <c r="AT454" s="68" t="s">
        <v>4017</v>
      </c>
      <c r="AU454" s="68">
        <v>0</v>
      </c>
      <c r="AV454" s="68" t="s">
        <v>4018</v>
      </c>
      <c r="AW454" s="68" t="s">
        <v>4019</v>
      </c>
      <c r="AX454" s="68">
        <v>0</v>
      </c>
      <c r="AY454" s="68" t="s">
        <v>4020</v>
      </c>
      <c r="AZ454" s="68" t="s">
        <v>4021</v>
      </c>
      <c r="BA454" s="68">
        <v>0</v>
      </c>
      <c r="BB454" s="68" t="s">
        <v>4022</v>
      </c>
      <c r="BC454" s="68" t="s">
        <v>4013</v>
      </c>
      <c r="BD454" s="68">
        <v>0</v>
      </c>
    </row>
    <row r="455" spans="1:56" s="72" customFormat="1" ht="40">
      <c r="A455" s="68">
        <v>206</v>
      </c>
      <c r="B455" s="68" t="s">
        <v>12802</v>
      </c>
      <c r="C455" s="68">
        <v>15</v>
      </c>
      <c r="D455" s="68" t="s">
        <v>3895</v>
      </c>
      <c r="E455" s="68" t="s">
        <v>4014</v>
      </c>
      <c r="F455" s="88">
        <v>4254</v>
      </c>
      <c r="G455" s="68" t="s">
        <v>4050</v>
      </c>
      <c r="H455" s="78">
        <v>2004</v>
      </c>
      <c r="I455" s="68" t="s">
        <v>4051</v>
      </c>
      <c r="J455" s="70">
        <v>30447.68</v>
      </c>
      <c r="K455" s="91" t="s">
        <v>9634</v>
      </c>
      <c r="L455" s="68" t="s">
        <v>4046</v>
      </c>
      <c r="M455" s="68" t="s">
        <v>4047</v>
      </c>
      <c r="N455" s="68" t="s">
        <v>4052</v>
      </c>
      <c r="O455" s="68" t="s">
        <v>4053</v>
      </c>
      <c r="P455" s="68">
        <v>4058</v>
      </c>
      <c r="Q455" s="68">
        <v>40</v>
      </c>
      <c r="R455" s="68">
        <v>0</v>
      </c>
      <c r="S455" s="68">
        <v>15</v>
      </c>
      <c r="T455" s="68">
        <v>25</v>
      </c>
      <c r="U455" s="68">
        <v>40</v>
      </c>
      <c r="V455" s="68">
        <v>100</v>
      </c>
      <c r="W455" s="68">
        <v>1</v>
      </c>
      <c r="X455" s="68" t="s">
        <v>4011</v>
      </c>
      <c r="Y455" s="68">
        <v>1</v>
      </c>
      <c r="Z455" s="68">
        <v>2</v>
      </c>
      <c r="AA455" s="68">
        <v>3</v>
      </c>
      <c r="AB455" s="68">
        <v>60</v>
      </c>
      <c r="AC455" s="68"/>
      <c r="AD455" s="68">
        <v>25</v>
      </c>
      <c r="AE455" s="68">
        <v>5</v>
      </c>
      <c r="AF455" s="68">
        <v>100</v>
      </c>
      <c r="AG455" s="68" t="s">
        <v>4012</v>
      </c>
      <c r="AH455" s="68" t="s">
        <v>4013</v>
      </c>
      <c r="AI455" s="68">
        <v>0</v>
      </c>
      <c r="AJ455" s="68" t="s">
        <v>4003</v>
      </c>
      <c r="AK455" s="68" t="s">
        <v>4004</v>
      </c>
      <c r="AL455" s="68">
        <v>0</v>
      </c>
      <c r="AM455" s="68" t="s">
        <v>3895</v>
      </c>
      <c r="AN455" s="68" t="s">
        <v>4014</v>
      </c>
      <c r="AO455" s="68">
        <v>60</v>
      </c>
      <c r="AP455" s="68" t="s">
        <v>4015</v>
      </c>
      <c r="AQ455" s="68" t="s">
        <v>4013</v>
      </c>
      <c r="AR455" s="68">
        <v>0</v>
      </c>
      <c r="AS455" s="68" t="s">
        <v>4016</v>
      </c>
      <c r="AT455" s="68" t="s">
        <v>4017</v>
      </c>
      <c r="AU455" s="68">
        <v>0</v>
      </c>
      <c r="AV455" s="68" t="s">
        <v>4018</v>
      </c>
      <c r="AW455" s="68" t="s">
        <v>4019</v>
      </c>
      <c r="AX455" s="68">
        <v>0</v>
      </c>
      <c r="AY455" s="68" t="s">
        <v>4020</v>
      </c>
      <c r="AZ455" s="68" t="s">
        <v>4021</v>
      </c>
      <c r="BA455" s="68">
        <v>0</v>
      </c>
      <c r="BB455" s="68" t="s">
        <v>4022</v>
      </c>
      <c r="BC455" s="68" t="s">
        <v>4013</v>
      </c>
      <c r="BD455" s="68">
        <v>0</v>
      </c>
    </row>
    <row r="456" spans="1:56" s="72" customFormat="1" ht="40">
      <c r="A456" s="68">
        <v>206</v>
      </c>
      <c r="B456" s="68" t="s">
        <v>12802</v>
      </c>
      <c r="C456" s="68">
        <v>12</v>
      </c>
      <c r="D456" s="68" t="s">
        <v>4012</v>
      </c>
      <c r="E456" s="68" t="s">
        <v>4013</v>
      </c>
      <c r="F456" s="88">
        <v>10842</v>
      </c>
      <c r="G456" s="68" t="s">
        <v>4054</v>
      </c>
      <c r="H456" s="78">
        <v>2005</v>
      </c>
      <c r="I456" s="68" t="s">
        <v>4055</v>
      </c>
      <c r="J456" s="70">
        <v>96356.93</v>
      </c>
      <c r="K456" s="68" t="s">
        <v>257</v>
      </c>
      <c r="L456" s="68" t="s">
        <v>4026</v>
      </c>
      <c r="M456" s="68" t="s">
        <v>4056</v>
      </c>
      <c r="N456" s="68" t="s">
        <v>4057</v>
      </c>
      <c r="O456" s="68" t="s">
        <v>4058</v>
      </c>
      <c r="P456" s="68">
        <v>4062</v>
      </c>
      <c r="Q456" s="68">
        <v>40</v>
      </c>
      <c r="R456" s="68">
        <v>0</v>
      </c>
      <c r="S456" s="68">
        <v>15</v>
      </c>
      <c r="T456" s="68">
        <v>25</v>
      </c>
      <c r="U456" s="68">
        <v>40</v>
      </c>
      <c r="V456" s="68">
        <v>100</v>
      </c>
      <c r="W456" s="68">
        <v>1</v>
      </c>
      <c r="X456" s="68" t="s">
        <v>4011</v>
      </c>
      <c r="Y456" s="68">
        <v>1</v>
      </c>
      <c r="Z456" s="68">
        <v>1</v>
      </c>
      <c r="AA456" s="68">
        <v>3</v>
      </c>
      <c r="AB456" s="68">
        <v>60</v>
      </c>
      <c r="AC456" s="68">
        <v>4</v>
      </c>
      <c r="AD456" s="68">
        <v>25</v>
      </c>
      <c r="AE456" s="68">
        <v>5</v>
      </c>
      <c r="AF456" s="68">
        <v>100</v>
      </c>
      <c r="AG456" s="68" t="s">
        <v>4012</v>
      </c>
      <c r="AH456" s="68" t="s">
        <v>4013</v>
      </c>
      <c r="AI456" s="68">
        <v>30</v>
      </c>
      <c r="AJ456" s="68" t="s">
        <v>4003</v>
      </c>
      <c r="AK456" s="68" t="s">
        <v>4004</v>
      </c>
      <c r="AL456" s="68">
        <v>10</v>
      </c>
      <c r="AM456" s="68" t="s">
        <v>3895</v>
      </c>
      <c r="AN456" s="68" t="s">
        <v>4014</v>
      </c>
      <c r="AO456" s="68">
        <v>0</v>
      </c>
      <c r="AP456" s="68" t="s">
        <v>4015</v>
      </c>
      <c r="AQ456" s="68" t="s">
        <v>4013</v>
      </c>
      <c r="AR456" s="68">
        <v>10</v>
      </c>
      <c r="AS456" s="68" t="s">
        <v>4016</v>
      </c>
      <c r="AT456" s="68" t="s">
        <v>4017</v>
      </c>
      <c r="AU456" s="68">
        <v>10</v>
      </c>
      <c r="AV456" s="68" t="s">
        <v>4018</v>
      </c>
      <c r="AW456" s="68" t="s">
        <v>4019</v>
      </c>
      <c r="AX456" s="68">
        <v>0</v>
      </c>
      <c r="AY456" s="68" t="s">
        <v>4020</v>
      </c>
      <c r="AZ456" s="68" t="s">
        <v>4021</v>
      </c>
      <c r="BA456" s="68">
        <v>10</v>
      </c>
      <c r="BB456" s="68" t="s">
        <v>4022</v>
      </c>
      <c r="BC456" s="68" t="s">
        <v>4013</v>
      </c>
      <c r="BD456" s="68">
        <v>10</v>
      </c>
    </row>
    <row r="457" spans="1:56" s="72" customFormat="1" ht="40">
      <c r="A457" s="68">
        <v>206</v>
      </c>
      <c r="B457" s="68" t="s">
        <v>12802</v>
      </c>
      <c r="C457" s="68">
        <v>15</v>
      </c>
      <c r="D457" s="68" t="s">
        <v>3895</v>
      </c>
      <c r="E457" s="68" t="s">
        <v>4014</v>
      </c>
      <c r="F457" s="88">
        <v>4254</v>
      </c>
      <c r="G457" s="68" t="s">
        <v>4059</v>
      </c>
      <c r="H457" s="78">
        <v>2005</v>
      </c>
      <c r="I457" s="68" t="s">
        <v>4060</v>
      </c>
      <c r="J457" s="70">
        <v>20916.47</v>
      </c>
      <c r="K457" s="91" t="s">
        <v>9634</v>
      </c>
      <c r="L457" s="68" t="s">
        <v>4026</v>
      </c>
      <c r="M457" s="68" t="s">
        <v>4056</v>
      </c>
      <c r="N457" s="68" t="s">
        <v>4061</v>
      </c>
      <c r="O457" s="68" t="s">
        <v>4062</v>
      </c>
      <c r="P457" s="68">
        <v>4110</v>
      </c>
      <c r="Q457" s="68">
        <v>40</v>
      </c>
      <c r="R457" s="68">
        <v>0</v>
      </c>
      <c r="S457" s="68">
        <v>15</v>
      </c>
      <c r="T457" s="68">
        <v>25</v>
      </c>
      <c r="U457" s="68">
        <v>40</v>
      </c>
      <c r="V457" s="68">
        <v>100</v>
      </c>
      <c r="W457" s="68">
        <v>1</v>
      </c>
      <c r="X457" s="68" t="s">
        <v>4011</v>
      </c>
      <c r="Y457" s="68">
        <v>2</v>
      </c>
      <c r="Z457" s="68">
        <v>5</v>
      </c>
      <c r="AA457" s="68">
        <v>6</v>
      </c>
      <c r="AB457" s="68">
        <v>60</v>
      </c>
      <c r="AC457" s="68"/>
      <c r="AD457" s="68">
        <v>25</v>
      </c>
      <c r="AE457" s="68">
        <v>5</v>
      </c>
      <c r="AF457" s="68">
        <v>100</v>
      </c>
      <c r="AG457" s="68" t="s">
        <v>4012</v>
      </c>
      <c r="AH457" s="68" t="s">
        <v>4013</v>
      </c>
      <c r="AI457" s="68">
        <v>0</v>
      </c>
      <c r="AJ457" s="68" t="s">
        <v>4003</v>
      </c>
      <c r="AK457" s="68" t="s">
        <v>4004</v>
      </c>
      <c r="AL457" s="68">
        <v>0</v>
      </c>
      <c r="AM457" s="68" t="s">
        <v>3895</v>
      </c>
      <c r="AN457" s="68" t="s">
        <v>4014</v>
      </c>
      <c r="AO457" s="68">
        <v>60</v>
      </c>
      <c r="AP457" s="68" t="s">
        <v>4015</v>
      </c>
      <c r="AQ457" s="68" t="s">
        <v>4013</v>
      </c>
      <c r="AR457" s="68">
        <v>0</v>
      </c>
      <c r="AS457" s="68" t="s">
        <v>4016</v>
      </c>
      <c r="AT457" s="68" t="s">
        <v>4017</v>
      </c>
      <c r="AU457" s="68">
        <v>0</v>
      </c>
      <c r="AV457" s="68" t="s">
        <v>4018</v>
      </c>
      <c r="AW457" s="68" t="s">
        <v>4019</v>
      </c>
      <c r="AX457" s="68">
        <v>0</v>
      </c>
      <c r="AY457" s="68" t="s">
        <v>4020</v>
      </c>
      <c r="AZ457" s="68" t="s">
        <v>4021</v>
      </c>
      <c r="BA457" s="68">
        <v>0</v>
      </c>
      <c r="BB457" s="68" t="s">
        <v>4022</v>
      </c>
      <c r="BC457" s="68" t="s">
        <v>4013</v>
      </c>
      <c r="BD457" s="68">
        <v>0</v>
      </c>
    </row>
    <row r="458" spans="1:56" s="72" customFormat="1" ht="40">
      <c r="A458" s="68">
        <v>206</v>
      </c>
      <c r="B458" s="68" t="s">
        <v>12802</v>
      </c>
      <c r="C458" s="68">
        <v>12</v>
      </c>
      <c r="D458" s="68" t="s">
        <v>4012</v>
      </c>
      <c r="E458" s="68" t="s">
        <v>4013</v>
      </c>
      <c r="F458" s="88">
        <v>10842</v>
      </c>
      <c r="G458" s="68" t="s">
        <v>4063</v>
      </c>
      <c r="H458" s="78">
        <v>2008</v>
      </c>
      <c r="I458" s="68" t="s">
        <v>4063</v>
      </c>
      <c r="J458" s="70">
        <v>103032</v>
      </c>
      <c r="K458" s="68" t="s">
        <v>4064</v>
      </c>
      <c r="L458" s="68" t="s">
        <v>4026</v>
      </c>
      <c r="M458" s="68" t="s">
        <v>4056</v>
      </c>
      <c r="N458" s="68" t="s">
        <v>4065</v>
      </c>
      <c r="O458" s="68" t="s">
        <v>4066</v>
      </c>
      <c r="P458" s="68">
        <v>4123</v>
      </c>
      <c r="Q458" s="68">
        <v>50</v>
      </c>
      <c r="R458" s="68">
        <v>0</v>
      </c>
      <c r="S458" s="68">
        <v>25</v>
      </c>
      <c r="T458" s="68">
        <v>25</v>
      </c>
      <c r="U458" s="68">
        <v>50</v>
      </c>
      <c r="V458" s="68">
        <v>100</v>
      </c>
      <c r="W458" s="68">
        <v>1</v>
      </c>
      <c r="X458" s="68" t="s">
        <v>4011</v>
      </c>
      <c r="Y458" s="68">
        <v>1</v>
      </c>
      <c r="Z458" s="68">
        <v>5</v>
      </c>
      <c r="AA458" s="68">
        <v>2</v>
      </c>
      <c r="AB458" s="68">
        <v>60</v>
      </c>
      <c r="AC458" s="68"/>
      <c r="AD458" s="68">
        <v>25</v>
      </c>
      <c r="AE458" s="68">
        <v>5</v>
      </c>
      <c r="AF458" s="68">
        <v>100</v>
      </c>
      <c r="AG458" s="68" t="s">
        <v>4012</v>
      </c>
      <c r="AH458" s="68" t="s">
        <v>4013</v>
      </c>
      <c r="AI458" s="68">
        <v>45</v>
      </c>
      <c r="AJ458" s="68" t="s">
        <v>4003</v>
      </c>
      <c r="AK458" s="68" t="s">
        <v>4004</v>
      </c>
      <c r="AL458" s="68">
        <v>10</v>
      </c>
      <c r="AM458" s="68" t="s">
        <v>3895</v>
      </c>
      <c r="AN458" s="68" t="s">
        <v>4014</v>
      </c>
      <c r="AO458" s="68">
        <v>5</v>
      </c>
      <c r="AP458" s="68" t="s">
        <v>4015</v>
      </c>
      <c r="AQ458" s="68" t="s">
        <v>4013</v>
      </c>
      <c r="AR458" s="68">
        <v>10</v>
      </c>
      <c r="AS458" s="68" t="s">
        <v>4016</v>
      </c>
      <c r="AT458" s="68" t="s">
        <v>4017</v>
      </c>
      <c r="AU458" s="68">
        <v>10</v>
      </c>
      <c r="AV458" s="68" t="s">
        <v>4018</v>
      </c>
      <c r="AW458" s="68" t="s">
        <v>4019</v>
      </c>
      <c r="AX458" s="68">
        <v>0</v>
      </c>
      <c r="AY458" s="68" t="s">
        <v>4020</v>
      </c>
      <c r="AZ458" s="68" t="s">
        <v>4021</v>
      </c>
      <c r="BA458" s="68">
        <v>10</v>
      </c>
      <c r="BB458" s="68" t="s">
        <v>4022</v>
      </c>
      <c r="BC458" s="68" t="s">
        <v>4013</v>
      </c>
      <c r="BD458" s="68">
        <v>10</v>
      </c>
    </row>
    <row r="459" spans="1:56" s="72" customFormat="1" ht="40">
      <c r="A459" s="68">
        <v>206</v>
      </c>
      <c r="B459" s="68" t="s">
        <v>12802</v>
      </c>
      <c r="C459" s="68">
        <v>12</v>
      </c>
      <c r="D459" s="68" t="s">
        <v>4012</v>
      </c>
      <c r="E459" s="68" t="s">
        <v>4013</v>
      </c>
      <c r="F459" s="88">
        <v>10842</v>
      </c>
      <c r="G459" s="68" t="s">
        <v>4067</v>
      </c>
      <c r="H459" s="78">
        <v>2008</v>
      </c>
      <c r="I459" s="68" t="s">
        <v>4067</v>
      </c>
      <c r="J459" s="70">
        <v>156168</v>
      </c>
      <c r="K459" s="68" t="s">
        <v>4064</v>
      </c>
      <c r="L459" s="68" t="s">
        <v>4026</v>
      </c>
      <c r="M459" s="68" t="s">
        <v>4056</v>
      </c>
      <c r="N459" s="68" t="s">
        <v>4065</v>
      </c>
      <c r="O459" s="68" t="s">
        <v>4066</v>
      </c>
      <c r="P459" s="68">
        <v>4124</v>
      </c>
      <c r="Q459" s="68">
        <v>50</v>
      </c>
      <c r="R459" s="68">
        <v>0</v>
      </c>
      <c r="S459" s="68">
        <v>25</v>
      </c>
      <c r="T459" s="68">
        <v>25</v>
      </c>
      <c r="U459" s="68">
        <v>50</v>
      </c>
      <c r="V459" s="68">
        <v>100</v>
      </c>
      <c r="W459" s="68">
        <v>1</v>
      </c>
      <c r="X459" s="68" t="s">
        <v>4011</v>
      </c>
      <c r="Y459" s="68">
        <v>1</v>
      </c>
      <c r="Z459" s="68">
        <v>5</v>
      </c>
      <c r="AA459" s="68">
        <v>2</v>
      </c>
      <c r="AB459" s="68">
        <v>60</v>
      </c>
      <c r="AC459" s="68"/>
      <c r="AD459" s="68">
        <v>25</v>
      </c>
      <c r="AE459" s="68">
        <v>5</v>
      </c>
      <c r="AF459" s="68">
        <v>100</v>
      </c>
      <c r="AG459" s="68" t="s">
        <v>4012</v>
      </c>
      <c r="AH459" s="68" t="s">
        <v>4013</v>
      </c>
      <c r="AI459" s="68">
        <v>50</v>
      </c>
      <c r="AJ459" s="68" t="s">
        <v>4003</v>
      </c>
      <c r="AK459" s="68" t="s">
        <v>4004</v>
      </c>
      <c r="AL459" s="68">
        <v>10</v>
      </c>
      <c r="AM459" s="68" t="s">
        <v>3895</v>
      </c>
      <c r="AN459" s="68" t="s">
        <v>4014</v>
      </c>
      <c r="AO459" s="68">
        <v>0</v>
      </c>
      <c r="AP459" s="68" t="s">
        <v>4015</v>
      </c>
      <c r="AQ459" s="68" t="s">
        <v>4013</v>
      </c>
      <c r="AR459" s="68">
        <v>10</v>
      </c>
      <c r="AS459" s="68" t="s">
        <v>4016</v>
      </c>
      <c r="AT459" s="68" t="s">
        <v>4017</v>
      </c>
      <c r="AU459" s="68">
        <v>10</v>
      </c>
      <c r="AV459" s="68" t="s">
        <v>4018</v>
      </c>
      <c r="AW459" s="68" t="s">
        <v>4019</v>
      </c>
      <c r="AX459" s="68">
        <v>0</v>
      </c>
      <c r="AY459" s="68" t="s">
        <v>4020</v>
      </c>
      <c r="AZ459" s="68" t="s">
        <v>4021</v>
      </c>
      <c r="BA459" s="68">
        <v>10</v>
      </c>
      <c r="BB459" s="68" t="s">
        <v>4022</v>
      </c>
      <c r="BC459" s="68" t="s">
        <v>4013</v>
      </c>
      <c r="BD459" s="68">
        <v>10</v>
      </c>
    </row>
    <row r="460" spans="1:56" s="72" customFormat="1" ht="60">
      <c r="A460" s="68">
        <v>206</v>
      </c>
      <c r="B460" s="68" t="s">
        <v>12802</v>
      </c>
      <c r="C460" s="68">
        <v>13</v>
      </c>
      <c r="D460" s="68" t="s">
        <v>4003</v>
      </c>
      <c r="E460" s="68" t="s">
        <v>4004</v>
      </c>
      <c r="F460" s="88">
        <v>15269</v>
      </c>
      <c r="G460" s="68" t="s">
        <v>4068</v>
      </c>
      <c r="H460" s="78">
        <v>2008</v>
      </c>
      <c r="I460" s="68" t="s">
        <v>4069</v>
      </c>
      <c r="J460" s="70">
        <v>501750.94000000006</v>
      </c>
      <c r="K460" s="68" t="s">
        <v>4070</v>
      </c>
      <c r="L460" s="68" t="s">
        <v>4071</v>
      </c>
      <c r="M460" s="68" t="s">
        <v>4072</v>
      </c>
      <c r="N460" s="68" t="s">
        <v>4073</v>
      </c>
      <c r="O460" s="68" t="s">
        <v>4074</v>
      </c>
      <c r="P460" s="68">
        <v>4125</v>
      </c>
      <c r="Q460" s="68">
        <v>94</v>
      </c>
      <c r="R460" s="68">
        <v>49</v>
      </c>
      <c r="S460" s="68">
        <v>20</v>
      </c>
      <c r="T460" s="68">
        <v>25</v>
      </c>
      <c r="U460" s="68">
        <v>94</v>
      </c>
      <c r="V460" s="68">
        <v>100</v>
      </c>
      <c r="W460" s="68">
        <v>0.43835720566861319</v>
      </c>
      <c r="X460" s="68" t="s">
        <v>4011</v>
      </c>
      <c r="Y460" s="68">
        <v>3</v>
      </c>
      <c r="Z460" s="68">
        <v>10</v>
      </c>
      <c r="AA460" s="68">
        <v>4</v>
      </c>
      <c r="AB460" s="68">
        <v>60</v>
      </c>
      <c r="AC460" s="68" t="s">
        <v>4075</v>
      </c>
      <c r="AD460" s="68">
        <v>25</v>
      </c>
      <c r="AE460" s="68">
        <v>5</v>
      </c>
      <c r="AF460" s="68">
        <v>100</v>
      </c>
      <c r="AG460" s="68" t="s">
        <v>4012</v>
      </c>
      <c r="AH460" s="68" t="s">
        <v>4013</v>
      </c>
      <c r="AI460" s="68">
        <v>15</v>
      </c>
      <c r="AJ460" s="68" t="s">
        <v>4003</v>
      </c>
      <c r="AK460" s="68" t="s">
        <v>4004</v>
      </c>
      <c r="AL460" s="68">
        <v>40</v>
      </c>
      <c r="AM460" s="68" t="s">
        <v>3895</v>
      </c>
      <c r="AN460" s="68" t="s">
        <v>4014</v>
      </c>
      <c r="AO460" s="68">
        <v>0</v>
      </c>
      <c r="AP460" s="68" t="s">
        <v>4015</v>
      </c>
      <c r="AQ460" s="68" t="s">
        <v>4013</v>
      </c>
      <c r="AR460" s="68">
        <v>5</v>
      </c>
      <c r="AS460" s="68" t="s">
        <v>4016</v>
      </c>
      <c r="AT460" s="68" t="s">
        <v>4017</v>
      </c>
      <c r="AU460" s="68">
        <v>5</v>
      </c>
      <c r="AV460" s="68" t="s">
        <v>4018</v>
      </c>
      <c r="AW460" s="68" t="s">
        <v>4019</v>
      </c>
      <c r="AX460" s="68">
        <v>0</v>
      </c>
      <c r="AY460" s="68" t="s">
        <v>4020</v>
      </c>
      <c r="AZ460" s="68" t="s">
        <v>4021</v>
      </c>
      <c r="BA460" s="68">
        <v>10</v>
      </c>
      <c r="BB460" s="68" t="s">
        <v>4022</v>
      </c>
      <c r="BC460" s="68" t="s">
        <v>4013</v>
      </c>
      <c r="BD460" s="68">
        <v>5</v>
      </c>
    </row>
    <row r="461" spans="1:56" s="72" customFormat="1" ht="40">
      <c r="A461" s="68">
        <v>206</v>
      </c>
      <c r="B461" s="68" t="s">
        <v>12802</v>
      </c>
      <c r="C461" s="68">
        <v>13</v>
      </c>
      <c r="D461" s="68" t="s">
        <v>4003</v>
      </c>
      <c r="E461" s="68" t="s">
        <v>4004</v>
      </c>
      <c r="F461" s="88">
        <v>15269</v>
      </c>
      <c r="G461" s="68" t="s">
        <v>4076</v>
      </c>
      <c r="H461" s="78">
        <v>2009</v>
      </c>
      <c r="I461" s="68" t="s">
        <v>4077</v>
      </c>
      <c r="J461" s="70">
        <v>44033.91</v>
      </c>
      <c r="K461" s="91" t="s">
        <v>9634</v>
      </c>
      <c r="L461" s="68" t="s">
        <v>4026</v>
      </c>
      <c r="M461" s="68" t="s">
        <v>4056</v>
      </c>
      <c r="N461" s="68" t="s">
        <v>4078</v>
      </c>
      <c r="O461" s="68" t="s">
        <v>4079</v>
      </c>
      <c r="P461" s="68">
        <v>4126</v>
      </c>
      <c r="Q461" s="68">
        <v>40</v>
      </c>
      <c r="R461" s="68">
        <v>0</v>
      </c>
      <c r="S461" s="68">
        <v>15</v>
      </c>
      <c r="T461" s="68">
        <v>25</v>
      </c>
      <c r="U461" s="68">
        <v>40</v>
      </c>
      <c r="V461" s="68">
        <v>100</v>
      </c>
      <c r="W461" s="68">
        <v>1</v>
      </c>
      <c r="X461" s="68" t="s">
        <v>4011</v>
      </c>
      <c r="Y461" s="68">
        <v>3</v>
      </c>
      <c r="Z461" s="68">
        <v>10</v>
      </c>
      <c r="AA461" s="68">
        <v>4</v>
      </c>
      <c r="AB461" s="68">
        <v>60</v>
      </c>
      <c r="AC461" s="68"/>
      <c r="AD461" s="68">
        <v>25</v>
      </c>
      <c r="AE461" s="68">
        <v>5</v>
      </c>
      <c r="AF461" s="68">
        <v>100</v>
      </c>
      <c r="AG461" s="68" t="s">
        <v>4012</v>
      </c>
      <c r="AH461" s="68" t="s">
        <v>4013</v>
      </c>
      <c r="AI461" s="68">
        <v>15</v>
      </c>
      <c r="AJ461" s="68" t="s">
        <v>4003</v>
      </c>
      <c r="AK461" s="68" t="s">
        <v>4004</v>
      </c>
      <c r="AL461" s="68">
        <v>40</v>
      </c>
      <c r="AM461" s="68" t="s">
        <v>3895</v>
      </c>
      <c r="AN461" s="68" t="s">
        <v>4014</v>
      </c>
      <c r="AO461" s="68">
        <v>0</v>
      </c>
      <c r="AP461" s="68" t="s">
        <v>4015</v>
      </c>
      <c r="AQ461" s="68" t="s">
        <v>4013</v>
      </c>
      <c r="AR461" s="68">
        <v>5</v>
      </c>
      <c r="AS461" s="68" t="s">
        <v>4016</v>
      </c>
      <c r="AT461" s="68" t="s">
        <v>4017</v>
      </c>
      <c r="AU461" s="68">
        <v>5</v>
      </c>
      <c r="AV461" s="68" t="s">
        <v>4018</v>
      </c>
      <c r="AW461" s="68" t="s">
        <v>4019</v>
      </c>
      <c r="AX461" s="68">
        <v>0</v>
      </c>
      <c r="AY461" s="68" t="s">
        <v>4020</v>
      </c>
      <c r="AZ461" s="68" t="s">
        <v>4021</v>
      </c>
      <c r="BA461" s="68">
        <v>10</v>
      </c>
      <c r="BB461" s="68" t="s">
        <v>4022</v>
      </c>
      <c r="BC461" s="68" t="s">
        <v>4013</v>
      </c>
      <c r="BD461" s="68">
        <v>5</v>
      </c>
    </row>
    <row r="462" spans="1:56" s="72" customFormat="1" ht="40">
      <c r="A462" s="68">
        <v>206</v>
      </c>
      <c r="B462" s="68" t="s">
        <v>12802</v>
      </c>
      <c r="C462" s="68">
        <v>13</v>
      </c>
      <c r="D462" s="68" t="s">
        <v>4003</v>
      </c>
      <c r="E462" s="68" t="s">
        <v>4004</v>
      </c>
      <c r="F462" s="88">
        <v>15269</v>
      </c>
      <c r="G462" s="68" t="s">
        <v>4080</v>
      </c>
      <c r="H462" s="78">
        <v>2008</v>
      </c>
      <c r="I462" s="68" t="s">
        <v>4081</v>
      </c>
      <c r="J462" s="70">
        <v>51713.279999999999</v>
      </c>
      <c r="K462" s="68" t="s">
        <v>240</v>
      </c>
      <c r="L462" s="68" t="s">
        <v>4026</v>
      </c>
      <c r="M462" s="68" t="s">
        <v>4056</v>
      </c>
      <c r="N462" s="68" t="s">
        <v>4082</v>
      </c>
      <c r="O462" s="68" t="s">
        <v>4083</v>
      </c>
      <c r="P462" s="68">
        <v>4293</v>
      </c>
      <c r="Q462" s="68">
        <v>35</v>
      </c>
      <c r="R462" s="68">
        <v>0</v>
      </c>
      <c r="S462" s="68">
        <v>10</v>
      </c>
      <c r="T462" s="68">
        <v>25</v>
      </c>
      <c r="U462" s="68">
        <v>35</v>
      </c>
      <c r="V462" s="68">
        <v>100</v>
      </c>
      <c r="W462" s="68">
        <v>1</v>
      </c>
      <c r="X462" s="68" t="s">
        <v>4011</v>
      </c>
      <c r="Y462" s="68">
        <v>6</v>
      </c>
      <c r="Z462" s="68">
        <v>1</v>
      </c>
      <c r="AA462" s="68">
        <v>5</v>
      </c>
      <c r="AB462" s="68">
        <v>60</v>
      </c>
      <c r="AC462" s="68">
        <v>6</v>
      </c>
      <c r="AD462" s="68">
        <v>25</v>
      </c>
      <c r="AE462" s="68">
        <v>5</v>
      </c>
      <c r="AF462" s="68">
        <v>100</v>
      </c>
      <c r="AG462" s="68" t="s">
        <v>4012</v>
      </c>
      <c r="AH462" s="68" t="s">
        <v>4013</v>
      </c>
      <c r="AI462" s="68">
        <v>25</v>
      </c>
      <c r="AJ462" s="68" t="s">
        <v>4003</v>
      </c>
      <c r="AK462" s="68" t="s">
        <v>4004</v>
      </c>
      <c r="AL462" s="68">
        <v>40</v>
      </c>
      <c r="AM462" s="68" t="s">
        <v>3895</v>
      </c>
      <c r="AN462" s="68" t="s">
        <v>4014</v>
      </c>
      <c r="AO462" s="68">
        <v>0</v>
      </c>
      <c r="AP462" s="68" t="s">
        <v>4015</v>
      </c>
      <c r="AQ462" s="68" t="s">
        <v>4013</v>
      </c>
      <c r="AR462" s="68">
        <v>5</v>
      </c>
      <c r="AS462" s="68" t="s">
        <v>4016</v>
      </c>
      <c r="AT462" s="68" t="s">
        <v>4017</v>
      </c>
      <c r="AU462" s="68">
        <v>5</v>
      </c>
      <c r="AV462" s="68" t="s">
        <v>4018</v>
      </c>
      <c r="AW462" s="68" t="s">
        <v>4019</v>
      </c>
      <c r="AX462" s="68">
        <v>0</v>
      </c>
      <c r="AY462" s="68" t="s">
        <v>4020</v>
      </c>
      <c r="AZ462" s="68" t="s">
        <v>4021</v>
      </c>
      <c r="BA462" s="68">
        <v>10</v>
      </c>
      <c r="BB462" s="68" t="s">
        <v>4022</v>
      </c>
      <c r="BC462" s="68" t="s">
        <v>4013</v>
      </c>
      <c r="BD462" s="68">
        <v>5</v>
      </c>
    </row>
    <row r="463" spans="1:56" s="72" customFormat="1" ht="40">
      <c r="A463" s="68">
        <v>206</v>
      </c>
      <c r="B463" s="68" t="s">
        <v>12802</v>
      </c>
      <c r="C463" s="68">
        <v>15</v>
      </c>
      <c r="D463" s="68" t="s">
        <v>3895</v>
      </c>
      <c r="E463" s="68" t="s">
        <v>4014</v>
      </c>
      <c r="F463" s="88">
        <v>4254</v>
      </c>
      <c r="G463" s="68" t="s">
        <v>4084</v>
      </c>
      <c r="H463" s="78">
        <v>2007</v>
      </c>
      <c r="I463" s="68" t="s">
        <v>4085</v>
      </c>
      <c r="J463" s="70">
        <v>25789.23</v>
      </c>
      <c r="K463" s="91" t="s">
        <v>9634</v>
      </c>
      <c r="L463" s="68" t="s">
        <v>4026</v>
      </c>
      <c r="M463" s="68" t="s">
        <v>4056</v>
      </c>
      <c r="N463" s="68" t="s">
        <v>4086</v>
      </c>
      <c r="O463" s="68" t="s">
        <v>4087</v>
      </c>
      <c r="P463" s="68">
        <v>4296</v>
      </c>
      <c r="Q463" s="68">
        <v>40</v>
      </c>
      <c r="R463" s="68">
        <v>0</v>
      </c>
      <c r="S463" s="68">
        <v>15</v>
      </c>
      <c r="T463" s="68">
        <v>25</v>
      </c>
      <c r="U463" s="68">
        <v>40</v>
      </c>
      <c r="V463" s="68">
        <v>100</v>
      </c>
      <c r="W463" s="68">
        <v>1</v>
      </c>
      <c r="X463" s="68" t="s">
        <v>4011</v>
      </c>
      <c r="Y463" s="68">
        <v>1</v>
      </c>
      <c r="Z463" s="68">
        <v>2</v>
      </c>
      <c r="AA463" s="68">
        <v>3</v>
      </c>
      <c r="AB463" s="68">
        <v>60</v>
      </c>
      <c r="AC463" s="68"/>
      <c r="AD463" s="68">
        <v>25</v>
      </c>
      <c r="AE463" s="68">
        <v>5</v>
      </c>
      <c r="AF463" s="68">
        <v>100</v>
      </c>
      <c r="AG463" s="68" t="s">
        <v>4012</v>
      </c>
      <c r="AH463" s="68" t="s">
        <v>4013</v>
      </c>
      <c r="AI463" s="68">
        <v>0</v>
      </c>
      <c r="AJ463" s="68" t="s">
        <v>4003</v>
      </c>
      <c r="AK463" s="68" t="s">
        <v>4004</v>
      </c>
      <c r="AL463" s="68">
        <v>0</v>
      </c>
      <c r="AM463" s="68" t="s">
        <v>3895</v>
      </c>
      <c r="AN463" s="68" t="s">
        <v>4014</v>
      </c>
      <c r="AO463" s="68">
        <v>60</v>
      </c>
      <c r="AP463" s="68" t="s">
        <v>4015</v>
      </c>
      <c r="AQ463" s="68" t="s">
        <v>4013</v>
      </c>
      <c r="AR463" s="68">
        <v>0</v>
      </c>
      <c r="AS463" s="68" t="s">
        <v>4016</v>
      </c>
      <c r="AT463" s="68" t="s">
        <v>4017</v>
      </c>
      <c r="AU463" s="68">
        <v>0</v>
      </c>
      <c r="AV463" s="68" t="s">
        <v>4018</v>
      </c>
      <c r="AW463" s="68" t="s">
        <v>4019</v>
      </c>
      <c r="AX463" s="68">
        <v>0</v>
      </c>
      <c r="AY463" s="68" t="s">
        <v>4020</v>
      </c>
      <c r="AZ463" s="68" t="s">
        <v>4021</v>
      </c>
      <c r="BA463" s="68">
        <v>0</v>
      </c>
      <c r="BB463" s="68" t="s">
        <v>4022</v>
      </c>
      <c r="BC463" s="68" t="s">
        <v>4013</v>
      </c>
      <c r="BD463" s="68">
        <v>0</v>
      </c>
    </row>
    <row r="464" spans="1:56" s="72" customFormat="1" ht="90">
      <c r="A464" s="68">
        <v>206</v>
      </c>
      <c r="B464" s="68" t="s">
        <v>12802</v>
      </c>
      <c r="C464" s="68">
        <v>15</v>
      </c>
      <c r="D464" s="68" t="s">
        <v>3895</v>
      </c>
      <c r="E464" s="68" t="s">
        <v>4014</v>
      </c>
      <c r="F464" s="88">
        <v>4254</v>
      </c>
      <c r="G464" s="68" t="s">
        <v>4088</v>
      </c>
      <c r="H464" s="78">
        <v>2008</v>
      </c>
      <c r="I464" s="68" t="s">
        <v>4089</v>
      </c>
      <c r="J464" s="70">
        <v>23158.46</v>
      </c>
      <c r="K464" s="68" t="s">
        <v>257</v>
      </c>
      <c r="L464" s="68" t="s">
        <v>4046</v>
      </c>
      <c r="M464" s="68" t="s">
        <v>4047</v>
      </c>
      <c r="N464" s="68" t="s">
        <v>4090</v>
      </c>
      <c r="O464" s="68" t="s">
        <v>4091</v>
      </c>
      <c r="P464" s="68">
        <v>4297</v>
      </c>
      <c r="Q464" s="68">
        <v>40</v>
      </c>
      <c r="R464" s="68">
        <v>0</v>
      </c>
      <c r="S464" s="68">
        <v>15</v>
      </c>
      <c r="T464" s="68">
        <v>25</v>
      </c>
      <c r="U464" s="68">
        <v>40</v>
      </c>
      <c r="V464" s="68">
        <v>100</v>
      </c>
      <c r="W464" s="68">
        <v>1</v>
      </c>
      <c r="X464" s="68" t="s">
        <v>4011</v>
      </c>
      <c r="Y464" s="68">
        <v>3</v>
      </c>
      <c r="Z464" s="68">
        <v>2</v>
      </c>
      <c r="AA464" s="68">
        <v>3</v>
      </c>
      <c r="AB464" s="68">
        <v>60</v>
      </c>
      <c r="AC464" s="68">
        <v>7</v>
      </c>
      <c r="AD464" s="68">
        <v>25</v>
      </c>
      <c r="AE464" s="68">
        <v>5</v>
      </c>
      <c r="AF464" s="68">
        <v>100</v>
      </c>
      <c r="AG464" s="68" t="s">
        <v>4012</v>
      </c>
      <c r="AH464" s="68" t="s">
        <v>4013</v>
      </c>
      <c r="AI464" s="68">
        <v>0</v>
      </c>
      <c r="AJ464" s="68" t="s">
        <v>4003</v>
      </c>
      <c r="AK464" s="68" t="s">
        <v>4004</v>
      </c>
      <c r="AL464" s="68">
        <v>0</v>
      </c>
      <c r="AM464" s="68" t="s">
        <v>3895</v>
      </c>
      <c r="AN464" s="68" t="s">
        <v>4014</v>
      </c>
      <c r="AO464" s="68">
        <v>60</v>
      </c>
      <c r="AP464" s="68" t="s">
        <v>4015</v>
      </c>
      <c r="AQ464" s="68" t="s">
        <v>4013</v>
      </c>
      <c r="AR464" s="68">
        <v>0</v>
      </c>
      <c r="AS464" s="68" t="s">
        <v>4016</v>
      </c>
      <c r="AT464" s="68" t="s">
        <v>4017</v>
      </c>
      <c r="AU464" s="68">
        <v>0</v>
      </c>
      <c r="AV464" s="68" t="s">
        <v>4018</v>
      </c>
      <c r="AW464" s="68" t="s">
        <v>4019</v>
      </c>
      <c r="AX464" s="68">
        <v>0</v>
      </c>
      <c r="AY464" s="68" t="s">
        <v>4020</v>
      </c>
      <c r="AZ464" s="68" t="s">
        <v>4021</v>
      </c>
      <c r="BA464" s="68">
        <v>0</v>
      </c>
      <c r="BB464" s="68" t="s">
        <v>4022</v>
      </c>
      <c r="BC464" s="68" t="s">
        <v>4013</v>
      </c>
      <c r="BD464" s="68">
        <v>0</v>
      </c>
    </row>
    <row r="465" spans="1:56" s="72" customFormat="1" ht="40">
      <c r="A465" s="68">
        <v>206</v>
      </c>
      <c r="B465" s="68" t="s">
        <v>12802</v>
      </c>
      <c r="C465" s="68">
        <v>12</v>
      </c>
      <c r="D465" s="68" t="s">
        <v>4012</v>
      </c>
      <c r="E465" s="68" t="s">
        <v>4013</v>
      </c>
      <c r="F465" s="88">
        <v>10842</v>
      </c>
      <c r="G465" s="68" t="s">
        <v>4092</v>
      </c>
      <c r="H465" s="78">
        <v>2008</v>
      </c>
      <c r="I465" s="68" t="s">
        <v>4093</v>
      </c>
      <c r="J465" s="70">
        <v>65671.149999999994</v>
      </c>
      <c r="K465" s="91" t="s">
        <v>9634</v>
      </c>
      <c r="L465" s="68" t="s">
        <v>4026</v>
      </c>
      <c r="M465" s="68" t="s">
        <v>4027</v>
      </c>
      <c r="N465" s="68" t="s">
        <v>4094</v>
      </c>
      <c r="O465" s="68" t="s">
        <v>4095</v>
      </c>
      <c r="P465" s="68">
        <v>4299</v>
      </c>
      <c r="Q465" s="68">
        <v>45</v>
      </c>
      <c r="R465" s="68">
        <v>0</v>
      </c>
      <c r="S465" s="68">
        <v>20</v>
      </c>
      <c r="T465" s="68">
        <v>25</v>
      </c>
      <c r="U465" s="68">
        <v>45</v>
      </c>
      <c r="V465" s="68">
        <v>100</v>
      </c>
      <c r="W465" s="68">
        <v>1</v>
      </c>
      <c r="X465" s="68" t="s">
        <v>4011</v>
      </c>
      <c r="Y465" s="68">
        <v>1</v>
      </c>
      <c r="Z465" s="68">
        <v>4</v>
      </c>
      <c r="AA465" s="68">
        <v>1</v>
      </c>
      <c r="AB465" s="68">
        <v>60</v>
      </c>
      <c r="AC465" s="68"/>
      <c r="AD465" s="68">
        <v>25</v>
      </c>
      <c r="AE465" s="68">
        <v>5</v>
      </c>
      <c r="AF465" s="68">
        <v>100</v>
      </c>
      <c r="AG465" s="68" t="s">
        <v>4012</v>
      </c>
      <c r="AH465" s="68" t="s">
        <v>4013</v>
      </c>
      <c r="AI465" s="68">
        <v>50</v>
      </c>
      <c r="AJ465" s="68" t="s">
        <v>4003</v>
      </c>
      <c r="AK465" s="68" t="s">
        <v>4004</v>
      </c>
      <c r="AL465" s="68">
        <v>30</v>
      </c>
      <c r="AM465" s="68" t="s">
        <v>3895</v>
      </c>
      <c r="AN465" s="68" t="s">
        <v>4014</v>
      </c>
      <c r="AO465" s="68">
        <v>0</v>
      </c>
      <c r="AP465" s="68" t="s">
        <v>4015</v>
      </c>
      <c r="AQ465" s="68" t="s">
        <v>4013</v>
      </c>
      <c r="AR465" s="68">
        <v>5</v>
      </c>
      <c r="AS465" s="68" t="s">
        <v>4016</v>
      </c>
      <c r="AT465" s="68" t="s">
        <v>4017</v>
      </c>
      <c r="AU465" s="68">
        <v>5</v>
      </c>
      <c r="AV465" s="68" t="s">
        <v>4018</v>
      </c>
      <c r="AW465" s="68" t="s">
        <v>4019</v>
      </c>
      <c r="AX465" s="68">
        <v>0</v>
      </c>
      <c r="AY465" s="68" t="s">
        <v>4020</v>
      </c>
      <c r="AZ465" s="68" t="s">
        <v>4021</v>
      </c>
      <c r="BA465" s="68">
        <v>5</v>
      </c>
      <c r="BB465" s="68" t="s">
        <v>4022</v>
      </c>
      <c r="BC465" s="68" t="s">
        <v>4013</v>
      </c>
      <c r="BD465" s="68">
        <v>5</v>
      </c>
    </row>
    <row r="466" spans="1:56" s="72" customFormat="1" ht="40">
      <c r="A466" s="68">
        <v>206</v>
      </c>
      <c r="B466" s="68" t="s">
        <v>12802</v>
      </c>
      <c r="C466" s="68">
        <v>12</v>
      </c>
      <c r="D466" s="68" t="s">
        <v>4012</v>
      </c>
      <c r="E466" s="68" t="s">
        <v>4019</v>
      </c>
      <c r="F466" s="88">
        <v>18475</v>
      </c>
      <c r="G466" s="68" t="s">
        <v>4096</v>
      </c>
      <c r="H466" s="78">
        <v>2012</v>
      </c>
      <c r="I466" s="68" t="s">
        <v>4097</v>
      </c>
      <c r="J466" s="70">
        <v>36222.54</v>
      </c>
      <c r="K466" s="91" t="s">
        <v>9634</v>
      </c>
      <c r="L466" s="68" t="s">
        <v>4026</v>
      </c>
      <c r="M466" s="68" t="s">
        <v>4027</v>
      </c>
      <c r="N466" s="68" t="s">
        <v>4098</v>
      </c>
      <c r="O466" s="68" t="s">
        <v>4099</v>
      </c>
      <c r="P466" s="68">
        <v>4595</v>
      </c>
      <c r="Q466" s="68">
        <v>45</v>
      </c>
      <c r="R466" s="68">
        <v>0</v>
      </c>
      <c r="S466" s="68">
        <v>20</v>
      </c>
      <c r="T466" s="68">
        <v>25</v>
      </c>
      <c r="U466" s="68">
        <v>45</v>
      </c>
      <c r="V466" s="68">
        <v>100</v>
      </c>
      <c r="W466" s="68">
        <v>1</v>
      </c>
      <c r="X466" s="68" t="s">
        <v>4011</v>
      </c>
      <c r="Y466" s="68">
        <v>3</v>
      </c>
      <c r="Z466" s="68">
        <v>11</v>
      </c>
      <c r="AA466" s="68">
        <v>4</v>
      </c>
      <c r="AB466" s="68">
        <v>60</v>
      </c>
      <c r="AC466" s="68"/>
      <c r="AD466" s="68">
        <v>25</v>
      </c>
      <c r="AE466" s="68">
        <v>5</v>
      </c>
      <c r="AF466" s="68">
        <v>100</v>
      </c>
      <c r="AG466" s="68" t="s">
        <v>4012</v>
      </c>
      <c r="AH466" s="68" t="s">
        <v>4013</v>
      </c>
      <c r="AI466" s="68">
        <v>40</v>
      </c>
      <c r="AJ466" s="68" t="s">
        <v>4003</v>
      </c>
      <c r="AK466" s="68" t="s">
        <v>4004</v>
      </c>
      <c r="AL466" s="68">
        <v>20</v>
      </c>
      <c r="AM466" s="68" t="s">
        <v>3895</v>
      </c>
      <c r="AN466" s="68" t="s">
        <v>4014</v>
      </c>
      <c r="AO466" s="68">
        <v>0</v>
      </c>
      <c r="AP466" s="68" t="s">
        <v>4015</v>
      </c>
      <c r="AQ466" s="68" t="s">
        <v>4013</v>
      </c>
      <c r="AR466" s="68">
        <v>5</v>
      </c>
      <c r="AS466" s="68" t="s">
        <v>4016</v>
      </c>
      <c r="AT466" s="68" t="s">
        <v>4017</v>
      </c>
      <c r="AU466" s="68">
        <v>5</v>
      </c>
      <c r="AV466" s="68" t="s">
        <v>4018</v>
      </c>
      <c r="AW466" s="68" t="s">
        <v>4019</v>
      </c>
      <c r="AX466" s="68">
        <v>0</v>
      </c>
      <c r="AY466" s="68" t="s">
        <v>4020</v>
      </c>
      <c r="AZ466" s="68" t="s">
        <v>4021</v>
      </c>
      <c r="BA466" s="68">
        <v>5</v>
      </c>
      <c r="BB466" s="68" t="s">
        <v>4022</v>
      </c>
      <c r="BC466" s="68" t="s">
        <v>4013</v>
      </c>
      <c r="BD466" s="68">
        <v>5</v>
      </c>
    </row>
    <row r="467" spans="1:56" s="72" customFormat="1" ht="40">
      <c r="A467" s="68">
        <v>206</v>
      </c>
      <c r="B467" s="68" t="s">
        <v>12802</v>
      </c>
      <c r="C467" s="68">
        <v>13</v>
      </c>
      <c r="D467" s="68" t="s">
        <v>4003</v>
      </c>
      <c r="E467" s="68" t="s">
        <v>4004</v>
      </c>
      <c r="F467" s="88">
        <v>15269</v>
      </c>
      <c r="G467" s="68" t="s">
        <v>4100</v>
      </c>
      <c r="H467" s="78">
        <v>2014</v>
      </c>
      <c r="I467" s="68" t="s">
        <v>4100</v>
      </c>
      <c r="J467" s="70">
        <v>73019.62</v>
      </c>
      <c r="K467" s="91" t="s">
        <v>9634</v>
      </c>
      <c r="L467" s="68" t="s">
        <v>4026</v>
      </c>
      <c r="M467" s="68" t="s">
        <v>4027</v>
      </c>
      <c r="N467" s="68" t="s">
        <v>4101</v>
      </c>
      <c r="O467" s="68" t="s">
        <v>4102</v>
      </c>
      <c r="P467" s="68">
        <v>4739</v>
      </c>
      <c r="Q467" s="68">
        <v>55</v>
      </c>
      <c r="R467" s="68">
        <v>0</v>
      </c>
      <c r="S467" s="68">
        <v>30</v>
      </c>
      <c r="T467" s="68">
        <v>25</v>
      </c>
      <c r="U467" s="68">
        <v>55</v>
      </c>
      <c r="V467" s="68">
        <v>100</v>
      </c>
      <c r="W467" s="68">
        <v>1</v>
      </c>
      <c r="X467" s="68" t="s">
        <v>4011</v>
      </c>
      <c r="Y467" s="68">
        <v>3</v>
      </c>
      <c r="Z467" s="68">
        <v>10</v>
      </c>
      <c r="AA467" s="68">
        <v>5</v>
      </c>
      <c r="AB467" s="68">
        <v>60</v>
      </c>
      <c r="AC467" s="68"/>
      <c r="AD467" s="68">
        <v>50</v>
      </c>
      <c r="AE467" s="68">
        <v>5</v>
      </c>
      <c r="AF467" s="68">
        <v>100</v>
      </c>
      <c r="AG467" s="68" t="s">
        <v>4012</v>
      </c>
      <c r="AH467" s="68" t="s">
        <v>4013</v>
      </c>
      <c r="AI467" s="68">
        <v>10</v>
      </c>
      <c r="AJ467" s="68" t="s">
        <v>4003</v>
      </c>
      <c r="AK467" s="68" t="s">
        <v>4004</v>
      </c>
      <c r="AL467" s="68">
        <v>50</v>
      </c>
      <c r="AM467" s="68" t="s">
        <v>3895</v>
      </c>
      <c r="AN467" s="68" t="s">
        <v>4014</v>
      </c>
      <c r="AO467" s="68">
        <v>0</v>
      </c>
      <c r="AP467" s="68" t="s">
        <v>4015</v>
      </c>
      <c r="AQ467" s="68" t="s">
        <v>4013</v>
      </c>
      <c r="AR467" s="68">
        <v>0</v>
      </c>
      <c r="AS467" s="68" t="s">
        <v>4016</v>
      </c>
      <c r="AT467" s="68" t="s">
        <v>4017</v>
      </c>
      <c r="AU467" s="68">
        <v>0</v>
      </c>
      <c r="AV467" s="68" t="s">
        <v>4018</v>
      </c>
      <c r="AW467" s="68" t="s">
        <v>4019</v>
      </c>
      <c r="AX467" s="68">
        <v>0</v>
      </c>
      <c r="AY467" s="68" t="s">
        <v>4020</v>
      </c>
      <c r="AZ467" s="68" t="s">
        <v>4021</v>
      </c>
      <c r="BA467" s="68">
        <v>0</v>
      </c>
      <c r="BB467" s="68" t="s">
        <v>4022</v>
      </c>
      <c r="BC467" s="68" t="s">
        <v>4013</v>
      </c>
      <c r="BD467" s="68">
        <v>0</v>
      </c>
    </row>
    <row r="468" spans="1:56" s="72" customFormat="1" ht="40">
      <c r="A468" s="68">
        <v>206</v>
      </c>
      <c r="B468" s="68" t="s">
        <v>12802</v>
      </c>
      <c r="C468" s="68">
        <v>13</v>
      </c>
      <c r="D468" s="68" t="s">
        <v>4003</v>
      </c>
      <c r="E468" s="68" t="s">
        <v>4004</v>
      </c>
      <c r="F468" s="88">
        <v>15269</v>
      </c>
      <c r="G468" s="68" t="s">
        <v>4103</v>
      </c>
      <c r="H468" s="78">
        <v>2014</v>
      </c>
      <c r="I468" s="68" t="s">
        <v>4104</v>
      </c>
      <c r="J468" s="70">
        <v>257900.77</v>
      </c>
      <c r="K468" s="91" t="s">
        <v>9634</v>
      </c>
      <c r="L468" s="68" t="s">
        <v>4026</v>
      </c>
      <c r="M468" s="68" t="s">
        <v>4027</v>
      </c>
      <c r="N468" s="68" t="s">
        <v>4105</v>
      </c>
      <c r="O468" s="68" t="s">
        <v>4106</v>
      </c>
      <c r="P468" s="68">
        <v>4741</v>
      </c>
      <c r="Q468" s="68">
        <v>95</v>
      </c>
      <c r="R468" s="68">
        <v>0</v>
      </c>
      <c r="S468" s="68">
        <v>70</v>
      </c>
      <c r="T468" s="68">
        <v>25</v>
      </c>
      <c r="U468" s="68">
        <v>95</v>
      </c>
      <c r="V468" s="68">
        <v>100</v>
      </c>
      <c r="W468" s="68">
        <v>1</v>
      </c>
      <c r="X468" s="68" t="s">
        <v>4011</v>
      </c>
      <c r="Y468" s="68">
        <v>3</v>
      </c>
      <c r="Z468" s="68">
        <v>12</v>
      </c>
      <c r="AA468" s="68">
        <v>3</v>
      </c>
      <c r="AB468" s="68">
        <v>60</v>
      </c>
      <c r="AC468" s="68"/>
      <c r="AD468" s="68">
        <v>50</v>
      </c>
      <c r="AE468" s="68">
        <v>5</v>
      </c>
      <c r="AF468" s="68">
        <v>100</v>
      </c>
      <c r="AG468" s="68" t="s">
        <v>4012</v>
      </c>
      <c r="AH468" s="68" t="s">
        <v>4013</v>
      </c>
      <c r="AI468" s="68">
        <v>30</v>
      </c>
      <c r="AJ468" s="68" t="s">
        <v>4003</v>
      </c>
      <c r="AK468" s="68" t="s">
        <v>4004</v>
      </c>
      <c r="AL468" s="68">
        <v>40</v>
      </c>
      <c r="AM468" s="68" t="s">
        <v>3895</v>
      </c>
      <c r="AN468" s="68" t="s">
        <v>4014</v>
      </c>
      <c r="AO468" s="68">
        <v>0</v>
      </c>
      <c r="AP468" s="68" t="s">
        <v>4015</v>
      </c>
      <c r="AQ468" s="68" t="s">
        <v>4013</v>
      </c>
      <c r="AR468" s="68">
        <v>5</v>
      </c>
      <c r="AS468" s="68" t="s">
        <v>4016</v>
      </c>
      <c r="AT468" s="68" t="s">
        <v>4017</v>
      </c>
      <c r="AU468" s="68">
        <v>5</v>
      </c>
      <c r="AV468" s="68" t="s">
        <v>4018</v>
      </c>
      <c r="AW468" s="68" t="s">
        <v>4019</v>
      </c>
      <c r="AX468" s="68">
        <v>0</v>
      </c>
      <c r="AY468" s="68" t="s">
        <v>4020</v>
      </c>
      <c r="AZ468" s="68" t="s">
        <v>4021</v>
      </c>
      <c r="BA468" s="68">
        <v>5</v>
      </c>
      <c r="BB468" s="68" t="s">
        <v>4022</v>
      </c>
      <c r="BC468" s="68" t="s">
        <v>4013</v>
      </c>
      <c r="BD468" s="68">
        <v>5</v>
      </c>
    </row>
    <row r="469" spans="1:56" s="72" customFormat="1" ht="40">
      <c r="A469" s="68">
        <v>206</v>
      </c>
      <c r="B469" s="68" t="s">
        <v>12802</v>
      </c>
      <c r="C469" s="68">
        <v>12</v>
      </c>
      <c r="D469" s="68" t="s">
        <v>4012</v>
      </c>
      <c r="E469" s="68" t="s">
        <v>4013</v>
      </c>
      <c r="F469" s="88">
        <v>10842</v>
      </c>
      <c r="G469" s="68" t="s">
        <v>4107</v>
      </c>
      <c r="H469" s="78">
        <v>2015</v>
      </c>
      <c r="I469" s="68" t="s">
        <v>4108</v>
      </c>
      <c r="J469" s="70">
        <v>96922.38</v>
      </c>
      <c r="K469" s="68" t="s">
        <v>233</v>
      </c>
      <c r="L469" s="68" t="s">
        <v>4026</v>
      </c>
      <c r="M469" s="68" t="s">
        <v>4027</v>
      </c>
      <c r="N469" s="68" t="s">
        <v>4109</v>
      </c>
      <c r="O469" s="68" t="s">
        <v>4110</v>
      </c>
      <c r="P469" s="68">
        <v>4838</v>
      </c>
      <c r="Q469" s="68">
        <v>95</v>
      </c>
      <c r="R469" s="68">
        <v>0</v>
      </c>
      <c r="S469" s="68">
        <v>70</v>
      </c>
      <c r="T469" s="68">
        <v>25</v>
      </c>
      <c r="U469" s="68">
        <v>95</v>
      </c>
      <c r="V469" s="68">
        <v>100</v>
      </c>
      <c r="W469" s="68">
        <v>1</v>
      </c>
      <c r="X469" s="68" t="s">
        <v>4011</v>
      </c>
      <c r="Y469" s="68">
        <v>3</v>
      </c>
      <c r="Z469" s="68">
        <v>4</v>
      </c>
      <c r="AA469" s="68">
        <v>1</v>
      </c>
      <c r="AB469" s="68">
        <v>60</v>
      </c>
      <c r="AC469" s="68" t="s">
        <v>4111</v>
      </c>
      <c r="AD469" s="68">
        <v>50</v>
      </c>
      <c r="AE469" s="68">
        <v>5</v>
      </c>
      <c r="AF469" s="68">
        <v>100</v>
      </c>
      <c r="AG469" s="68" t="s">
        <v>4012</v>
      </c>
      <c r="AH469" s="68" t="s">
        <v>4013</v>
      </c>
      <c r="AI469" s="68">
        <v>30</v>
      </c>
      <c r="AJ469" s="68" t="s">
        <v>4003</v>
      </c>
      <c r="AK469" s="68" t="s">
        <v>4004</v>
      </c>
      <c r="AL469" s="68">
        <v>30</v>
      </c>
      <c r="AM469" s="68" t="s">
        <v>3895</v>
      </c>
      <c r="AN469" s="68" t="s">
        <v>4014</v>
      </c>
      <c r="AO469" s="68">
        <v>0</v>
      </c>
      <c r="AP469" s="68" t="s">
        <v>4015</v>
      </c>
      <c r="AQ469" s="68" t="s">
        <v>4013</v>
      </c>
      <c r="AR469" s="68">
        <v>5</v>
      </c>
      <c r="AS469" s="68" t="s">
        <v>4016</v>
      </c>
      <c r="AT469" s="68" t="s">
        <v>4017</v>
      </c>
      <c r="AU469" s="68">
        <v>5</v>
      </c>
      <c r="AV469" s="68" t="s">
        <v>4018</v>
      </c>
      <c r="AW469" s="68" t="s">
        <v>4019</v>
      </c>
      <c r="AX469" s="68">
        <v>5</v>
      </c>
      <c r="AY469" s="68" t="s">
        <v>4020</v>
      </c>
      <c r="AZ469" s="68" t="s">
        <v>4021</v>
      </c>
      <c r="BA469" s="68">
        <v>5</v>
      </c>
      <c r="BB469" s="68" t="s">
        <v>4022</v>
      </c>
      <c r="BC469" s="68" t="s">
        <v>4013</v>
      </c>
      <c r="BD469" s="68">
        <v>5</v>
      </c>
    </row>
    <row r="470" spans="1:56" s="72" customFormat="1" ht="40">
      <c r="A470" s="68">
        <v>206</v>
      </c>
      <c r="B470" s="68" t="s">
        <v>12802</v>
      </c>
      <c r="C470" s="68">
        <v>13</v>
      </c>
      <c r="D470" s="68" t="s">
        <v>4003</v>
      </c>
      <c r="E470" s="68" t="s">
        <v>4004</v>
      </c>
      <c r="F470" s="88">
        <v>15269</v>
      </c>
      <c r="G470" s="68" t="s">
        <v>4112</v>
      </c>
      <c r="H470" s="78">
        <v>2016</v>
      </c>
      <c r="I470" s="68" t="s">
        <v>4113</v>
      </c>
      <c r="J470" s="70">
        <v>54786.3</v>
      </c>
      <c r="K470" s="68" t="s">
        <v>233</v>
      </c>
      <c r="L470" s="68" t="s">
        <v>4026</v>
      </c>
      <c r="M470" s="68" t="s">
        <v>4027</v>
      </c>
      <c r="N470" s="68" t="s">
        <v>4032</v>
      </c>
      <c r="O470" s="68" t="s">
        <v>4033</v>
      </c>
      <c r="P470" s="68">
        <v>4866</v>
      </c>
      <c r="Q470" s="68">
        <v>95</v>
      </c>
      <c r="R470" s="68">
        <v>0</v>
      </c>
      <c r="S470" s="68">
        <v>70</v>
      </c>
      <c r="T470" s="68">
        <v>25</v>
      </c>
      <c r="U470" s="68">
        <v>95</v>
      </c>
      <c r="V470" s="68">
        <v>100</v>
      </c>
      <c r="W470" s="68">
        <v>1</v>
      </c>
      <c r="X470" s="68" t="s">
        <v>4011</v>
      </c>
      <c r="Y470" s="68">
        <v>1</v>
      </c>
      <c r="Z470" s="68">
        <v>4</v>
      </c>
      <c r="AA470" s="68">
        <v>1</v>
      </c>
      <c r="AB470" s="68">
        <v>60</v>
      </c>
      <c r="AC470" s="68" t="s">
        <v>4114</v>
      </c>
      <c r="AD470" s="68">
        <v>25</v>
      </c>
      <c r="AE470" s="68">
        <v>5</v>
      </c>
      <c r="AF470" s="68">
        <v>100</v>
      </c>
      <c r="AG470" s="68" t="s">
        <v>4012</v>
      </c>
      <c r="AH470" s="68" t="s">
        <v>4013</v>
      </c>
      <c r="AI470" s="68">
        <v>25</v>
      </c>
      <c r="AJ470" s="68" t="s">
        <v>4003</v>
      </c>
      <c r="AK470" s="68" t="s">
        <v>4004</v>
      </c>
      <c r="AL470" s="68">
        <v>40</v>
      </c>
      <c r="AM470" s="68" t="s">
        <v>3895</v>
      </c>
      <c r="AN470" s="68" t="s">
        <v>4014</v>
      </c>
      <c r="AO470" s="68">
        <v>0</v>
      </c>
      <c r="AP470" s="68" t="s">
        <v>4015</v>
      </c>
      <c r="AQ470" s="68" t="s">
        <v>4013</v>
      </c>
      <c r="AR470" s="68">
        <v>5</v>
      </c>
      <c r="AS470" s="68" t="s">
        <v>4016</v>
      </c>
      <c r="AT470" s="68" t="s">
        <v>4017</v>
      </c>
      <c r="AU470" s="68">
        <v>5</v>
      </c>
      <c r="AV470" s="68" t="s">
        <v>4018</v>
      </c>
      <c r="AW470" s="68" t="s">
        <v>4019</v>
      </c>
      <c r="AX470" s="68">
        <v>0</v>
      </c>
      <c r="AY470" s="68" t="s">
        <v>4020</v>
      </c>
      <c r="AZ470" s="68" t="s">
        <v>4021</v>
      </c>
      <c r="BA470" s="68">
        <v>5</v>
      </c>
      <c r="BB470" s="68" t="s">
        <v>4022</v>
      </c>
      <c r="BC470" s="68" t="s">
        <v>4013</v>
      </c>
      <c r="BD470" s="68">
        <v>5</v>
      </c>
    </row>
    <row r="471" spans="1:56" s="72" customFormat="1" ht="40">
      <c r="A471" s="68">
        <v>206</v>
      </c>
      <c r="B471" s="68" t="s">
        <v>12802</v>
      </c>
      <c r="C471" s="68">
        <v>13</v>
      </c>
      <c r="D471" s="68" t="s">
        <v>4003</v>
      </c>
      <c r="E471" s="68" t="s">
        <v>4004</v>
      </c>
      <c r="F471" s="88">
        <v>15269</v>
      </c>
      <c r="G471" s="68" t="s">
        <v>4115</v>
      </c>
      <c r="H471" s="78">
        <v>2016</v>
      </c>
      <c r="I471" s="68" t="s">
        <v>4116</v>
      </c>
      <c r="J471" s="70">
        <v>31145.15</v>
      </c>
      <c r="K471" s="68" t="s">
        <v>233</v>
      </c>
      <c r="L471" s="68" t="s">
        <v>4026</v>
      </c>
      <c r="M471" s="68" t="s">
        <v>4027</v>
      </c>
      <c r="N471" s="68" t="s">
        <v>4032</v>
      </c>
      <c r="O471" s="68" t="s">
        <v>4033</v>
      </c>
      <c r="P471" s="68">
        <v>4873</v>
      </c>
      <c r="Q471" s="68">
        <v>95</v>
      </c>
      <c r="R471" s="68">
        <v>0</v>
      </c>
      <c r="S471" s="68">
        <v>70</v>
      </c>
      <c r="T471" s="68">
        <v>25</v>
      </c>
      <c r="U471" s="68">
        <v>95</v>
      </c>
      <c r="V471" s="68">
        <v>100</v>
      </c>
      <c r="W471" s="68">
        <v>1</v>
      </c>
      <c r="X471" s="68" t="s">
        <v>4011</v>
      </c>
      <c r="Y471" s="68">
        <v>1</v>
      </c>
      <c r="Z471" s="68">
        <v>4</v>
      </c>
      <c r="AA471" s="68">
        <v>1</v>
      </c>
      <c r="AB471" s="68">
        <v>60</v>
      </c>
      <c r="AC471" s="68" t="s">
        <v>4114</v>
      </c>
      <c r="AD471" s="68">
        <v>25</v>
      </c>
      <c r="AE471" s="68">
        <v>5</v>
      </c>
      <c r="AF471" s="68">
        <v>100</v>
      </c>
      <c r="AG471" s="68" t="s">
        <v>4012</v>
      </c>
      <c r="AH471" s="68" t="s">
        <v>4013</v>
      </c>
      <c r="AI471" s="68">
        <v>25</v>
      </c>
      <c r="AJ471" s="68" t="s">
        <v>4003</v>
      </c>
      <c r="AK471" s="68" t="s">
        <v>4004</v>
      </c>
      <c r="AL471" s="68">
        <v>40</v>
      </c>
      <c r="AM471" s="68" t="s">
        <v>3895</v>
      </c>
      <c r="AN471" s="68" t="s">
        <v>4014</v>
      </c>
      <c r="AO471" s="68">
        <v>0</v>
      </c>
      <c r="AP471" s="68" t="s">
        <v>4015</v>
      </c>
      <c r="AQ471" s="68" t="s">
        <v>4013</v>
      </c>
      <c r="AR471" s="68">
        <v>5</v>
      </c>
      <c r="AS471" s="68" t="s">
        <v>4016</v>
      </c>
      <c r="AT471" s="68" t="s">
        <v>4017</v>
      </c>
      <c r="AU471" s="68">
        <v>5</v>
      </c>
      <c r="AV471" s="68" t="s">
        <v>4018</v>
      </c>
      <c r="AW471" s="68" t="s">
        <v>4019</v>
      </c>
      <c r="AX471" s="68">
        <v>0</v>
      </c>
      <c r="AY471" s="68" t="s">
        <v>4020</v>
      </c>
      <c r="AZ471" s="68" t="s">
        <v>4021</v>
      </c>
      <c r="BA471" s="68">
        <v>5</v>
      </c>
      <c r="BB471" s="68" t="s">
        <v>4022</v>
      </c>
      <c r="BC471" s="68" t="s">
        <v>4013</v>
      </c>
      <c r="BD471" s="68">
        <v>5</v>
      </c>
    </row>
    <row r="472" spans="1:56" s="72" customFormat="1" ht="40">
      <c r="A472" s="68">
        <v>206</v>
      </c>
      <c r="B472" s="68" t="s">
        <v>12802</v>
      </c>
      <c r="C472" s="68">
        <v>15</v>
      </c>
      <c r="D472" s="68" t="s">
        <v>3895</v>
      </c>
      <c r="E472" s="68" t="s">
        <v>4014</v>
      </c>
      <c r="F472" s="88">
        <v>4254</v>
      </c>
      <c r="G472" s="68" t="s">
        <v>4117</v>
      </c>
      <c r="H472" s="78">
        <v>2017</v>
      </c>
      <c r="I472" s="68" t="s">
        <v>4118</v>
      </c>
      <c r="J472" s="70">
        <v>75051.34</v>
      </c>
      <c r="K472" s="68" t="s">
        <v>233</v>
      </c>
      <c r="L472" s="68" t="s">
        <v>4046</v>
      </c>
      <c r="M472" s="68" t="s">
        <v>4047</v>
      </c>
      <c r="N472" s="68" t="s">
        <v>4052</v>
      </c>
      <c r="O472" s="68" t="s">
        <v>4053</v>
      </c>
      <c r="P472" s="68">
        <v>4920</v>
      </c>
      <c r="Q472" s="68">
        <v>40</v>
      </c>
      <c r="R472" s="68">
        <v>0</v>
      </c>
      <c r="S472" s="68">
        <v>15</v>
      </c>
      <c r="T472" s="68">
        <v>25</v>
      </c>
      <c r="U472" s="68">
        <v>40</v>
      </c>
      <c r="V472" s="68">
        <v>100</v>
      </c>
      <c r="W472" s="68">
        <v>1</v>
      </c>
      <c r="X472" s="68" t="s">
        <v>4011</v>
      </c>
      <c r="Y472" s="68">
        <v>1</v>
      </c>
      <c r="Z472" s="68">
        <v>2</v>
      </c>
      <c r="AA472" s="68">
        <v>3</v>
      </c>
      <c r="AB472" s="68">
        <v>60</v>
      </c>
      <c r="AC472" s="68" t="s">
        <v>4119</v>
      </c>
      <c r="AD472" s="68">
        <v>25</v>
      </c>
      <c r="AE472" s="68">
        <v>5</v>
      </c>
      <c r="AF472" s="68">
        <v>100</v>
      </c>
      <c r="AG472" s="68" t="s">
        <v>4012</v>
      </c>
      <c r="AH472" s="68" t="s">
        <v>4013</v>
      </c>
      <c r="AI472" s="68">
        <v>0</v>
      </c>
      <c r="AJ472" s="68" t="s">
        <v>4003</v>
      </c>
      <c r="AK472" s="68" t="s">
        <v>4004</v>
      </c>
      <c r="AL472" s="68">
        <v>0</v>
      </c>
      <c r="AM472" s="68" t="s">
        <v>3895</v>
      </c>
      <c r="AN472" s="68" t="s">
        <v>4014</v>
      </c>
      <c r="AO472" s="68">
        <v>60</v>
      </c>
      <c r="AP472" s="68" t="s">
        <v>4015</v>
      </c>
      <c r="AQ472" s="68" t="s">
        <v>4013</v>
      </c>
      <c r="AR472" s="68">
        <v>0</v>
      </c>
      <c r="AS472" s="68" t="s">
        <v>4016</v>
      </c>
      <c r="AT472" s="68" t="s">
        <v>4017</v>
      </c>
      <c r="AU472" s="68">
        <v>0</v>
      </c>
      <c r="AV472" s="68" t="s">
        <v>4018</v>
      </c>
      <c r="AW472" s="68" t="s">
        <v>4019</v>
      </c>
      <c r="AX472" s="68">
        <v>0</v>
      </c>
      <c r="AY472" s="68" t="s">
        <v>4020</v>
      </c>
      <c r="AZ472" s="68" t="s">
        <v>4021</v>
      </c>
      <c r="BA472" s="68">
        <v>0</v>
      </c>
      <c r="BB472" s="68" t="s">
        <v>4022</v>
      </c>
      <c r="BC472" s="68" t="s">
        <v>4013</v>
      </c>
      <c r="BD472" s="68">
        <v>0</v>
      </c>
    </row>
    <row r="473" spans="1:56" s="72" customFormat="1" ht="40">
      <c r="A473" s="68">
        <v>206</v>
      </c>
      <c r="B473" s="68" t="s">
        <v>12802</v>
      </c>
      <c r="C473" s="68">
        <v>12</v>
      </c>
      <c r="D473" s="68" t="s">
        <v>4012</v>
      </c>
      <c r="E473" s="68" t="s">
        <v>4019</v>
      </c>
      <c r="F473" s="88">
        <v>18475</v>
      </c>
      <c r="G473" s="68" t="s">
        <v>4120</v>
      </c>
      <c r="H473" s="78">
        <v>2017</v>
      </c>
      <c r="I473" s="68" t="s">
        <v>4121</v>
      </c>
      <c r="J473" s="70">
        <v>26789.32</v>
      </c>
      <c r="K473" s="91" t="s">
        <v>9634</v>
      </c>
      <c r="L473" s="68" t="s">
        <v>4026</v>
      </c>
      <c r="M473" s="68" t="s">
        <v>4027</v>
      </c>
      <c r="N473" s="68" t="s">
        <v>4122</v>
      </c>
      <c r="O473" s="68" t="s">
        <v>4123</v>
      </c>
      <c r="P473" s="68">
        <v>4929</v>
      </c>
      <c r="Q473" s="68">
        <v>35</v>
      </c>
      <c r="R473" s="68">
        <v>0</v>
      </c>
      <c r="S473" s="68">
        <v>10</v>
      </c>
      <c r="T473" s="68">
        <v>25</v>
      </c>
      <c r="U473" s="68">
        <v>35</v>
      </c>
      <c r="V473" s="68">
        <v>100</v>
      </c>
      <c r="W473" s="68">
        <v>1</v>
      </c>
      <c r="X473" s="68" t="s">
        <v>4011</v>
      </c>
      <c r="Y473" s="68">
        <v>3</v>
      </c>
      <c r="Z473" s="68">
        <v>11</v>
      </c>
      <c r="AA473" s="68">
        <v>4</v>
      </c>
      <c r="AB473" s="68">
        <v>60</v>
      </c>
      <c r="AC473" s="68"/>
      <c r="AD473" s="68">
        <v>25</v>
      </c>
      <c r="AE473" s="68">
        <v>5</v>
      </c>
      <c r="AF473" s="68">
        <v>100</v>
      </c>
      <c r="AG473" s="68" t="s">
        <v>4012</v>
      </c>
      <c r="AH473" s="68" t="s">
        <v>4013</v>
      </c>
      <c r="AI473" s="68">
        <v>35</v>
      </c>
      <c r="AJ473" s="68" t="s">
        <v>4003</v>
      </c>
      <c r="AK473" s="68" t="s">
        <v>4004</v>
      </c>
      <c r="AL473" s="68">
        <v>20</v>
      </c>
      <c r="AM473" s="68" t="s">
        <v>3895</v>
      </c>
      <c r="AN473" s="68" t="s">
        <v>4014</v>
      </c>
      <c r="AO473" s="68">
        <v>0</v>
      </c>
      <c r="AP473" s="68" t="s">
        <v>4015</v>
      </c>
      <c r="AQ473" s="68" t="s">
        <v>4013</v>
      </c>
      <c r="AR473" s="68">
        <v>5</v>
      </c>
      <c r="AS473" s="68" t="s">
        <v>4016</v>
      </c>
      <c r="AT473" s="68" t="s">
        <v>4017</v>
      </c>
      <c r="AU473" s="68">
        <v>5</v>
      </c>
      <c r="AV473" s="68" t="s">
        <v>4018</v>
      </c>
      <c r="AW473" s="68" t="s">
        <v>4019</v>
      </c>
      <c r="AX473" s="68">
        <v>5</v>
      </c>
      <c r="AY473" s="68" t="s">
        <v>4020</v>
      </c>
      <c r="AZ473" s="68" t="s">
        <v>4021</v>
      </c>
      <c r="BA473" s="68">
        <v>5</v>
      </c>
      <c r="BB473" s="68" t="s">
        <v>4022</v>
      </c>
      <c r="BC473" s="68" t="s">
        <v>4013</v>
      </c>
      <c r="BD473" s="68">
        <v>5</v>
      </c>
    </row>
    <row r="474" spans="1:56" s="72" customFormat="1" ht="40">
      <c r="A474" s="68">
        <v>206</v>
      </c>
      <c r="B474" s="68" t="s">
        <v>12802</v>
      </c>
      <c r="C474" s="68">
        <v>13</v>
      </c>
      <c r="D474" s="68" t="s">
        <v>4003</v>
      </c>
      <c r="E474" s="68" t="s">
        <v>4004</v>
      </c>
      <c r="F474" s="88">
        <v>15269</v>
      </c>
      <c r="G474" s="68" t="s">
        <v>4080</v>
      </c>
      <c r="H474" s="78">
        <v>2016</v>
      </c>
      <c r="I474" s="68" t="s">
        <v>4124</v>
      </c>
      <c r="J474" s="70">
        <v>40121.15</v>
      </c>
      <c r="K474" s="68" t="s">
        <v>233</v>
      </c>
      <c r="L474" s="68" t="s">
        <v>4026</v>
      </c>
      <c r="M474" s="68" t="s">
        <v>4027</v>
      </c>
      <c r="N474" s="68" t="s">
        <v>4082</v>
      </c>
      <c r="O474" s="68" t="s">
        <v>4083</v>
      </c>
      <c r="P474" s="68">
        <v>4933</v>
      </c>
      <c r="Q474" s="68">
        <v>35</v>
      </c>
      <c r="R474" s="68">
        <v>0</v>
      </c>
      <c r="S474" s="68">
        <v>10</v>
      </c>
      <c r="T474" s="68">
        <v>25</v>
      </c>
      <c r="U474" s="68">
        <v>35</v>
      </c>
      <c r="V474" s="68">
        <v>100</v>
      </c>
      <c r="W474" s="68">
        <v>1</v>
      </c>
      <c r="X474" s="68" t="s">
        <v>4011</v>
      </c>
      <c r="Y474" s="68">
        <v>6</v>
      </c>
      <c r="Z474" s="68">
        <v>1</v>
      </c>
      <c r="AA474" s="68">
        <v>5</v>
      </c>
      <c r="AB474" s="68">
        <v>60</v>
      </c>
      <c r="AC474" s="68" t="s">
        <v>4114</v>
      </c>
      <c r="AD474" s="68">
        <v>25</v>
      </c>
      <c r="AE474" s="68">
        <v>5</v>
      </c>
      <c r="AF474" s="68">
        <v>100</v>
      </c>
      <c r="AG474" s="68" t="s">
        <v>4012</v>
      </c>
      <c r="AH474" s="68" t="s">
        <v>4013</v>
      </c>
      <c r="AI474" s="68">
        <v>40</v>
      </c>
      <c r="AJ474" s="68" t="s">
        <v>4003</v>
      </c>
      <c r="AK474" s="68" t="s">
        <v>4004</v>
      </c>
      <c r="AL474" s="68">
        <v>30</v>
      </c>
      <c r="AM474" s="68" t="s">
        <v>3895</v>
      </c>
      <c r="AN474" s="68" t="s">
        <v>4014</v>
      </c>
      <c r="AO474" s="68">
        <v>0</v>
      </c>
      <c r="AP474" s="68" t="s">
        <v>4015</v>
      </c>
      <c r="AQ474" s="68" t="s">
        <v>4013</v>
      </c>
      <c r="AR474" s="68">
        <v>5</v>
      </c>
      <c r="AS474" s="68" t="s">
        <v>4016</v>
      </c>
      <c r="AT474" s="68" t="s">
        <v>4017</v>
      </c>
      <c r="AU474" s="68">
        <v>5</v>
      </c>
      <c r="AV474" s="68" t="s">
        <v>4018</v>
      </c>
      <c r="AW474" s="68" t="s">
        <v>4019</v>
      </c>
      <c r="AX474" s="68">
        <v>0</v>
      </c>
      <c r="AY474" s="68" t="s">
        <v>4020</v>
      </c>
      <c r="AZ474" s="68" t="s">
        <v>4021</v>
      </c>
      <c r="BA474" s="68">
        <v>5</v>
      </c>
      <c r="BB474" s="68" t="s">
        <v>4022</v>
      </c>
      <c r="BC474" s="68" t="s">
        <v>4013</v>
      </c>
      <c r="BD474" s="68">
        <v>5</v>
      </c>
    </row>
    <row r="475" spans="1:56" s="72" customFormat="1" ht="40">
      <c r="A475" s="68">
        <v>206</v>
      </c>
      <c r="B475" s="68" t="s">
        <v>12802</v>
      </c>
      <c r="C475" s="68">
        <v>12</v>
      </c>
      <c r="D475" s="68" t="s">
        <v>4012</v>
      </c>
      <c r="E475" s="68" t="s">
        <v>4013</v>
      </c>
      <c r="F475" s="88">
        <v>10842</v>
      </c>
      <c r="G475" s="68" t="s">
        <v>4125</v>
      </c>
      <c r="H475" s="78">
        <v>2017</v>
      </c>
      <c r="I475" s="68" t="s">
        <v>4126</v>
      </c>
      <c r="J475" s="70">
        <v>290109.28000000003</v>
      </c>
      <c r="K475" s="91" t="s">
        <v>9634</v>
      </c>
      <c r="L475" s="68" t="s">
        <v>4026</v>
      </c>
      <c r="M475" s="68" t="s">
        <v>4027</v>
      </c>
      <c r="N475" s="68" t="s">
        <v>4127</v>
      </c>
      <c r="O475" s="68" t="s">
        <v>4128</v>
      </c>
      <c r="P475" s="68">
        <v>6103</v>
      </c>
      <c r="Q475" s="68">
        <v>75</v>
      </c>
      <c r="R475" s="68">
        <v>0</v>
      </c>
      <c r="S475" s="68">
        <v>50</v>
      </c>
      <c r="T475" s="68">
        <v>25</v>
      </c>
      <c r="U475" s="68">
        <v>75</v>
      </c>
      <c r="V475" s="68">
        <v>100</v>
      </c>
      <c r="W475" s="68">
        <v>1</v>
      </c>
      <c r="X475" s="68" t="s">
        <v>4011</v>
      </c>
      <c r="Y475" s="68">
        <v>3</v>
      </c>
      <c r="Z475" s="68">
        <v>4</v>
      </c>
      <c r="AA475" s="68">
        <v>8</v>
      </c>
      <c r="AB475" s="68">
        <v>60</v>
      </c>
      <c r="AC475" s="68"/>
      <c r="AD475" s="68">
        <v>25</v>
      </c>
      <c r="AE475" s="68">
        <v>5</v>
      </c>
      <c r="AF475" s="68">
        <v>100</v>
      </c>
      <c r="AG475" s="68" t="s">
        <v>4012</v>
      </c>
      <c r="AH475" s="68" t="s">
        <v>4013</v>
      </c>
      <c r="AI475" s="68">
        <v>30</v>
      </c>
      <c r="AJ475" s="68" t="s">
        <v>4003</v>
      </c>
      <c r="AK475" s="68" t="s">
        <v>4004</v>
      </c>
      <c r="AL475" s="68">
        <v>10</v>
      </c>
      <c r="AM475" s="68" t="s">
        <v>3895</v>
      </c>
      <c r="AN475" s="68" t="s">
        <v>4014</v>
      </c>
      <c r="AO475" s="68">
        <v>0</v>
      </c>
      <c r="AP475" s="68" t="s">
        <v>4015</v>
      </c>
      <c r="AQ475" s="68" t="s">
        <v>4013</v>
      </c>
      <c r="AR475" s="68">
        <v>10</v>
      </c>
      <c r="AS475" s="68" t="s">
        <v>4016</v>
      </c>
      <c r="AT475" s="68" t="s">
        <v>4017</v>
      </c>
      <c r="AU475" s="68">
        <v>10</v>
      </c>
      <c r="AV475" s="68" t="s">
        <v>4018</v>
      </c>
      <c r="AW475" s="68" t="s">
        <v>4019</v>
      </c>
      <c r="AX475" s="68">
        <v>0</v>
      </c>
      <c r="AY475" s="68" t="s">
        <v>4020</v>
      </c>
      <c r="AZ475" s="68" t="s">
        <v>4021</v>
      </c>
      <c r="BA475" s="68">
        <v>10</v>
      </c>
      <c r="BB475" s="68" t="s">
        <v>4022</v>
      </c>
      <c r="BC475" s="68" t="s">
        <v>4013</v>
      </c>
      <c r="BD475" s="68">
        <v>10</v>
      </c>
    </row>
    <row r="476" spans="1:56" s="72" customFormat="1" ht="40">
      <c r="A476" s="68">
        <v>206</v>
      </c>
      <c r="B476" s="68" t="s">
        <v>12802</v>
      </c>
      <c r="C476" s="68">
        <v>12</v>
      </c>
      <c r="D476" s="68" t="s">
        <v>4012</v>
      </c>
      <c r="E476" s="68" t="s">
        <v>4013</v>
      </c>
      <c r="F476" s="88">
        <v>10842</v>
      </c>
      <c r="G476" s="68" t="s">
        <v>4129</v>
      </c>
      <c r="H476" s="78">
        <v>2018</v>
      </c>
      <c r="I476" s="68" t="s">
        <v>4130</v>
      </c>
      <c r="J476" s="70">
        <v>663370</v>
      </c>
      <c r="K476" s="91" t="s">
        <v>9634</v>
      </c>
      <c r="L476" s="68" t="s">
        <v>4026</v>
      </c>
      <c r="M476" s="68" t="s">
        <v>4027</v>
      </c>
      <c r="N476" s="68" t="s">
        <v>4131</v>
      </c>
      <c r="O476" s="68" t="s">
        <v>4132</v>
      </c>
      <c r="P476" s="68">
        <v>6181</v>
      </c>
      <c r="Q476" s="68">
        <v>150</v>
      </c>
      <c r="R476" s="68">
        <v>65</v>
      </c>
      <c r="S476" s="68">
        <v>60</v>
      </c>
      <c r="T476" s="68">
        <v>25</v>
      </c>
      <c r="U476" s="68">
        <v>150</v>
      </c>
      <c r="V476" s="68">
        <v>100</v>
      </c>
      <c r="W476" s="68">
        <v>0.9235331743956583</v>
      </c>
      <c r="X476" s="68" t="s">
        <v>4011</v>
      </c>
      <c r="Y476" s="68">
        <v>3</v>
      </c>
      <c r="Z476" s="68">
        <v>5</v>
      </c>
      <c r="AA476" s="68">
        <v>1</v>
      </c>
      <c r="AB476" s="68">
        <v>60</v>
      </c>
      <c r="AC476" s="68"/>
      <c r="AD476" s="68">
        <v>100</v>
      </c>
      <c r="AE476" s="68">
        <v>5</v>
      </c>
      <c r="AF476" s="68">
        <v>100</v>
      </c>
      <c r="AG476" s="68" t="s">
        <v>4012</v>
      </c>
      <c r="AH476" s="68" t="s">
        <v>4013</v>
      </c>
      <c r="AI476" s="68">
        <v>30</v>
      </c>
      <c r="AJ476" s="68" t="s">
        <v>4003</v>
      </c>
      <c r="AK476" s="68" t="s">
        <v>4004</v>
      </c>
      <c r="AL476" s="68">
        <v>10</v>
      </c>
      <c r="AM476" s="68" t="s">
        <v>3895</v>
      </c>
      <c r="AN476" s="68" t="s">
        <v>4014</v>
      </c>
      <c r="AO476" s="68">
        <v>0</v>
      </c>
      <c r="AP476" s="68" t="s">
        <v>4015</v>
      </c>
      <c r="AQ476" s="68" t="s">
        <v>4013</v>
      </c>
      <c r="AR476" s="68">
        <v>10</v>
      </c>
      <c r="AS476" s="68" t="s">
        <v>4016</v>
      </c>
      <c r="AT476" s="68" t="s">
        <v>4017</v>
      </c>
      <c r="AU476" s="68">
        <v>10</v>
      </c>
      <c r="AV476" s="68" t="s">
        <v>4018</v>
      </c>
      <c r="AW476" s="68" t="s">
        <v>4019</v>
      </c>
      <c r="AX476" s="68">
        <v>0</v>
      </c>
      <c r="AY476" s="68" t="s">
        <v>4020</v>
      </c>
      <c r="AZ476" s="68" t="s">
        <v>4021</v>
      </c>
      <c r="BA476" s="68">
        <v>10</v>
      </c>
      <c r="BB476" s="68" t="s">
        <v>4022</v>
      </c>
      <c r="BC476" s="68" t="s">
        <v>4013</v>
      </c>
      <c r="BD476" s="68">
        <v>10</v>
      </c>
    </row>
    <row r="477" spans="1:56" s="72" customFormat="1" ht="40">
      <c r="A477" s="68">
        <v>206</v>
      </c>
      <c r="B477" s="68" t="s">
        <v>12802</v>
      </c>
      <c r="C477" s="68">
        <v>13</v>
      </c>
      <c r="D477" s="68" t="s">
        <v>4003</v>
      </c>
      <c r="E477" s="68" t="s">
        <v>4133</v>
      </c>
      <c r="F477" s="88">
        <v>32177</v>
      </c>
      <c r="G477" s="68" t="s">
        <v>4134</v>
      </c>
      <c r="H477" s="78">
        <v>2019</v>
      </c>
      <c r="I477" s="68" t="s">
        <v>4135</v>
      </c>
      <c r="J477" s="70">
        <v>169017.19</v>
      </c>
      <c r="K477" s="68" t="s">
        <v>351</v>
      </c>
      <c r="L477" s="68" t="s">
        <v>4026</v>
      </c>
      <c r="M477" s="68" t="s">
        <v>4027</v>
      </c>
      <c r="N477" s="68" t="s">
        <v>4136</v>
      </c>
      <c r="O477" s="68" t="s">
        <v>4137</v>
      </c>
      <c r="P477" s="68">
        <v>6192</v>
      </c>
      <c r="Q477" s="68">
        <v>52</v>
      </c>
      <c r="R477" s="68">
        <v>17</v>
      </c>
      <c r="S477" s="68">
        <v>10</v>
      </c>
      <c r="T477" s="68">
        <v>25</v>
      </c>
      <c r="U477" s="68">
        <v>52</v>
      </c>
      <c r="V477" s="68">
        <v>100</v>
      </c>
      <c r="W477" s="68">
        <v>0.9663564398390484</v>
      </c>
      <c r="X477" s="68" t="s">
        <v>4011</v>
      </c>
      <c r="Y477" s="68">
        <v>3</v>
      </c>
      <c r="Z477" s="68">
        <v>10</v>
      </c>
      <c r="AA477" s="68">
        <v>4</v>
      </c>
      <c r="AB477" s="68">
        <v>60</v>
      </c>
      <c r="AC477" s="68" t="s">
        <v>4138</v>
      </c>
      <c r="AD477" s="68">
        <v>25</v>
      </c>
      <c r="AE477" s="68">
        <v>5</v>
      </c>
      <c r="AF477" s="68">
        <v>100</v>
      </c>
      <c r="AG477" s="68" t="s">
        <v>4012</v>
      </c>
      <c r="AH477" s="68" t="s">
        <v>4013</v>
      </c>
      <c r="AI477" s="68">
        <v>10</v>
      </c>
      <c r="AJ477" s="68" t="s">
        <v>4003</v>
      </c>
      <c r="AK477" s="68" t="s">
        <v>4004</v>
      </c>
      <c r="AL477" s="68">
        <v>50</v>
      </c>
      <c r="AM477" s="68" t="s">
        <v>3895</v>
      </c>
      <c r="AN477" s="68" t="s">
        <v>4014</v>
      </c>
      <c r="AO477" s="68">
        <v>0</v>
      </c>
      <c r="AP477" s="68" t="s">
        <v>4015</v>
      </c>
      <c r="AQ477" s="68" t="s">
        <v>4013</v>
      </c>
      <c r="AR477" s="68">
        <v>0</v>
      </c>
      <c r="AS477" s="68" t="s">
        <v>4016</v>
      </c>
      <c r="AT477" s="68" t="s">
        <v>4017</v>
      </c>
      <c r="AU477" s="68">
        <v>0</v>
      </c>
      <c r="AV477" s="68" t="s">
        <v>4018</v>
      </c>
      <c r="AW477" s="68" t="s">
        <v>4019</v>
      </c>
      <c r="AX477" s="68">
        <v>0</v>
      </c>
      <c r="AY477" s="68" t="s">
        <v>4020</v>
      </c>
      <c r="AZ477" s="68" t="s">
        <v>4021</v>
      </c>
      <c r="BA477" s="68">
        <v>0</v>
      </c>
      <c r="BB477" s="68" t="s">
        <v>4022</v>
      </c>
      <c r="BC477" s="68" t="s">
        <v>4013</v>
      </c>
      <c r="BD477" s="68">
        <v>0</v>
      </c>
    </row>
    <row r="478" spans="1:56" s="72" customFormat="1" ht="40">
      <c r="A478" s="68">
        <v>206</v>
      </c>
      <c r="B478" s="68" t="s">
        <v>12802</v>
      </c>
      <c r="C478" s="68">
        <v>12</v>
      </c>
      <c r="D478" s="68" t="s">
        <v>4012</v>
      </c>
      <c r="E478" s="68" t="s">
        <v>4013</v>
      </c>
      <c r="F478" s="88">
        <v>10843</v>
      </c>
      <c r="G478" s="68" t="s">
        <v>4139</v>
      </c>
      <c r="H478" s="78">
        <v>2019</v>
      </c>
      <c r="I478" s="68" t="s">
        <v>4140</v>
      </c>
      <c r="J478" s="70">
        <v>247940.76</v>
      </c>
      <c r="K478" s="68" t="s">
        <v>351</v>
      </c>
      <c r="L478" s="68" t="s">
        <v>4026</v>
      </c>
      <c r="M478" s="68" t="s">
        <v>4027</v>
      </c>
      <c r="N478" s="68" t="s">
        <v>4141</v>
      </c>
      <c r="O478" s="68" t="s">
        <v>4142</v>
      </c>
      <c r="P478" s="68">
        <v>6222</v>
      </c>
      <c r="Q478" s="68">
        <v>149</v>
      </c>
      <c r="R478" s="68">
        <v>24</v>
      </c>
      <c r="S478" s="68">
        <v>100</v>
      </c>
      <c r="T478" s="68">
        <v>25</v>
      </c>
      <c r="U478" s="68">
        <v>149</v>
      </c>
      <c r="V478" s="68">
        <v>100</v>
      </c>
      <c r="W478" s="68">
        <v>0.93318085336190792</v>
      </c>
      <c r="X478" s="68" t="s">
        <v>4011</v>
      </c>
      <c r="Y478" s="68">
        <v>1</v>
      </c>
      <c r="Z478" s="68">
        <v>7</v>
      </c>
      <c r="AA478" s="68">
        <v>6</v>
      </c>
      <c r="AB478" s="68">
        <v>60</v>
      </c>
      <c r="AC478" s="68" t="s">
        <v>4143</v>
      </c>
      <c r="AD478" s="68">
        <v>100</v>
      </c>
      <c r="AE478" s="68">
        <v>5</v>
      </c>
      <c r="AF478" s="68">
        <v>100</v>
      </c>
      <c r="AG478" s="68" t="s">
        <v>4012</v>
      </c>
      <c r="AH478" s="68" t="s">
        <v>4013</v>
      </c>
      <c r="AI478" s="68">
        <v>50</v>
      </c>
      <c r="AJ478" s="68" t="s">
        <v>4003</v>
      </c>
      <c r="AK478" s="68" t="s">
        <v>4004</v>
      </c>
      <c r="AL478" s="68">
        <v>5</v>
      </c>
      <c r="AM478" s="68" t="s">
        <v>3895</v>
      </c>
      <c r="AN478" s="68" t="s">
        <v>4014</v>
      </c>
      <c r="AO478" s="68">
        <v>0</v>
      </c>
      <c r="AP478" s="68" t="s">
        <v>4015</v>
      </c>
      <c r="AQ478" s="68" t="s">
        <v>4013</v>
      </c>
      <c r="AR478" s="68">
        <v>10</v>
      </c>
      <c r="AS478" s="68" t="s">
        <v>4016</v>
      </c>
      <c r="AT478" s="68" t="s">
        <v>4017</v>
      </c>
      <c r="AU478" s="68">
        <v>10</v>
      </c>
      <c r="AV478" s="68" t="s">
        <v>4018</v>
      </c>
      <c r="AW478" s="68" t="s">
        <v>4019</v>
      </c>
      <c r="AX478" s="68">
        <v>0</v>
      </c>
      <c r="AY478" s="68" t="s">
        <v>4020</v>
      </c>
      <c r="AZ478" s="68" t="s">
        <v>4021</v>
      </c>
      <c r="BA478" s="68">
        <v>10</v>
      </c>
      <c r="BB478" s="68" t="s">
        <v>4022</v>
      </c>
      <c r="BC478" s="68" t="s">
        <v>4013</v>
      </c>
      <c r="BD478" s="68">
        <v>5</v>
      </c>
    </row>
    <row r="479" spans="1:56" s="72" customFormat="1" ht="40">
      <c r="A479" s="68">
        <v>206</v>
      </c>
      <c r="B479" s="68" t="s">
        <v>12802</v>
      </c>
      <c r="C479" s="68">
        <v>12</v>
      </c>
      <c r="D479" s="68" t="s">
        <v>4012</v>
      </c>
      <c r="E479" s="68" t="s">
        <v>4019</v>
      </c>
      <c r="F479" s="88">
        <v>18475</v>
      </c>
      <c r="G479" s="68" t="s">
        <v>4144</v>
      </c>
      <c r="H479" s="78">
        <v>2019</v>
      </c>
      <c r="I479" s="68" t="s">
        <v>4145</v>
      </c>
      <c r="J479" s="70">
        <v>47292.17</v>
      </c>
      <c r="K479" s="91" t="s">
        <v>9634</v>
      </c>
      <c r="L479" s="68" t="s">
        <v>4026</v>
      </c>
      <c r="M479" s="68" t="s">
        <v>4027</v>
      </c>
      <c r="N479" s="68" t="s">
        <v>4146</v>
      </c>
      <c r="O479" s="68" t="s">
        <v>4147</v>
      </c>
      <c r="P479" s="68">
        <v>6231</v>
      </c>
      <c r="Q479" s="68">
        <v>35</v>
      </c>
      <c r="R479" s="68">
        <v>5</v>
      </c>
      <c r="S479" s="68">
        <v>5</v>
      </c>
      <c r="T479" s="68">
        <v>25</v>
      </c>
      <c r="U479" s="68">
        <v>35</v>
      </c>
      <c r="V479" s="68">
        <v>100</v>
      </c>
      <c r="W479" s="68">
        <v>0.91644895973265772</v>
      </c>
      <c r="X479" s="68" t="s">
        <v>4011</v>
      </c>
      <c r="Y479" s="68">
        <v>3</v>
      </c>
      <c r="Z479" s="68">
        <v>1</v>
      </c>
      <c r="AA479" s="68">
        <v>4</v>
      </c>
      <c r="AB479" s="68">
        <v>60</v>
      </c>
      <c r="AC479" s="68"/>
      <c r="AD479" s="68">
        <v>25</v>
      </c>
      <c r="AE479" s="68">
        <v>5</v>
      </c>
      <c r="AF479" s="68">
        <v>100</v>
      </c>
      <c r="AG479" s="68" t="s">
        <v>4012</v>
      </c>
      <c r="AH479" s="68" t="s">
        <v>4013</v>
      </c>
      <c r="AI479" s="68">
        <v>40</v>
      </c>
      <c r="AJ479" s="68" t="s">
        <v>4003</v>
      </c>
      <c r="AK479" s="68" t="s">
        <v>4004</v>
      </c>
      <c r="AL479" s="68">
        <v>20</v>
      </c>
      <c r="AM479" s="68" t="s">
        <v>3895</v>
      </c>
      <c r="AN479" s="68" t="s">
        <v>4014</v>
      </c>
      <c r="AO479" s="68">
        <v>0</v>
      </c>
      <c r="AP479" s="68" t="s">
        <v>4015</v>
      </c>
      <c r="AQ479" s="68" t="s">
        <v>4013</v>
      </c>
      <c r="AR479" s="68">
        <v>5</v>
      </c>
      <c r="AS479" s="68" t="s">
        <v>4016</v>
      </c>
      <c r="AT479" s="68" t="s">
        <v>4017</v>
      </c>
      <c r="AU479" s="68">
        <v>5</v>
      </c>
      <c r="AV479" s="68" t="s">
        <v>4018</v>
      </c>
      <c r="AW479" s="68" t="s">
        <v>4019</v>
      </c>
      <c r="AX479" s="68">
        <v>0</v>
      </c>
      <c r="AY479" s="68" t="s">
        <v>4020</v>
      </c>
      <c r="AZ479" s="68" t="s">
        <v>4021</v>
      </c>
      <c r="BA479" s="68">
        <v>5</v>
      </c>
      <c r="BB479" s="68" t="s">
        <v>4022</v>
      </c>
      <c r="BC479" s="68" t="s">
        <v>4013</v>
      </c>
      <c r="BD479" s="68">
        <v>5</v>
      </c>
    </row>
    <row r="480" spans="1:56" s="72" customFormat="1" ht="40">
      <c r="A480" s="68">
        <v>206</v>
      </c>
      <c r="B480" s="68" t="s">
        <v>12802</v>
      </c>
      <c r="C480" s="68">
        <v>12</v>
      </c>
      <c r="D480" s="68" t="s">
        <v>4012</v>
      </c>
      <c r="E480" s="68" t="s">
        <v>4013</v>
      </c>
      <c r="F480" s="88">
        <v>10842</v>
      </c>
      <c r="G480" s="68" t="s">
        <v>4148</v>
      </c>
      <c r="H480" s="78">
        <v>2020</v>
      </c>
      <c r="I480" s="68" t="s">
        <v>4149</v>
      </c>
      <c r="J480" s="70">
        <v>42950</v>
      </c>
      <c r="K480" s="91" t="s">
        <v>9634</v>
      </c>
      <c r="L480" s="68" t="s">
        <v>4026</v>
      </c>
      <c r="M480" s="68" t="s">
        <v>4027</v>
      </c>
      <c r="N480" s="68" t="s">
        <v>4150</v>
      </c>
      <c r="O480" s="68" t="s">
        <v>4149</v>
      </c>
      <c r="P480" s="68">
        <v>6373</v>
      </c>
      <c r="Q480" s="68">
        <v>80</v>
      </c>
      <c r="R480" s="68">
        <v>5</v>
      </c>
      <c r="S480" s="68">
        <v>50</v>
      </c>
      <c r="T480" s="68">
        <v>25</v>
      </c>
      <c r="U480" s="68">
        <v>80</v>
      </c>
      <c r="V480" s="68">
        <v>100</v>
      </c>
      <c r="W480" s="68">
        <v>0.68333317423512363</v>
      </c>
      <c r="X480" s="68" t="s">
        <v>4011</v>
      </c>
      <c r="Y480" s="68">
        <v>6</v>
      </c>
      <c r="Z480" s="68">
        <v>2</v>
      </c>
      <c r="AA480" s="68">
        <v>7</v>
      </c>
      <c r="AB480" s="68">
        <v>60</v>
      </c>
      <c r="AC480" s="68"/>
      <c r="AD480" s="68">
        <v>25</v>
      </c>
      <c r="AE480" s="68">
        <v>5</v>
      </c>
      <c r="AF480" s="68">
        <v>100</v>
      </c>
      <c r="AG480" s="68" t="s">
        <v>4012</v>
      </c>
      <c r="AH480" s="68" t="s">
        <v>4013</v>
      </c>
      <c r="AI480" s="68">
        <v>30</v>
      </c>
      <c r="AJ480" s="68" t="s">
        <v>4003</v>
      </c>
      <c r="AK480" s="68" t="s">
        <v>4004</v>
      </c>
      <c r="AL480" s="68">
        <v>10</v>
      </c>
      <c r="AM480" s="68" t="s">
        <v>3895</v>
      </c>
      <c r="AN480" s="68" t="s">
        <v>4014</v>
      </c>
      <c r="AO480" s="68">
        <v>0</v>
      </c>
      <c r="AP480" s="68" t="s">
        <v>4015</v>
      </c>
      <c r="AQ480" s="68" t="s">
        <v>4013</v>
      </c>
      <c r="AR480" s="68">
        <v>10</v>
      </c>
      <c r="AS480" s="68" t="s">
        <v>4016</v>
      </c>
      <c r="AT480" s="68" t="s">
        <v>4017</v>
      </c>
      <c r="AU480" s="68">
        <v>10</v>
      </c>
      <c r="AV480" s="68" t="s">
        <v>4018</v>
      </c>
      <c r="AW480" s="68" t="s">
        <v>4019</v>
      </c>
      <c r="AX480" s="68">
        <v>0</v>
      </c>
      <c r="AY480" s="68" t="s">
        <v>4020</v>
      </c>
      <c r="AZ480" s="68" t="s">
        <v>4021</v>
      </c>
      <c r="BA480" s="68">
        <v>10</v>
      </c>
      <c r="BB480" s="68" t="s">
        <v>4022</v>
      </c>
      <c r="BC480" s="68" t="s">
        <v>4013</v>
      </c>
      <c r="BD480" s="68">
        <v>10</v>
      </c>
    </row>
    <row r="481" spans="1:56" s="72" customFormat="1" ht="40">
      <c r="A481" s="68">
        <v>206</v>
      </c>
      <c r="B481" s="68" t="s">
        <v>12802</v>
      </c>
      <c r="C481" s="68">
        <v>12</v>
      </c>
      <c r="D481" s="68" t="s">
        <v>4012</v>
      </c>
      <c r="E481" s="68" t="s">
        <v>4013</v>
      </c>
      <c r="F481" s="88">
        <v>10842</v>
      </c>
      <c r="G481" s="68" t="s">
        <v>4151</v>
      </c>
      <c r="H481" s="78">
        <v>2020</v>
      </c>
      <c r="I481" s="68" t="s">
        <v>4152</v>
      </c>
      <c r="J481" s="70">
        <v>44434</v>
      </c>
      <c r="K481" s="91" t="s">
        <v>9634</v>
      </c>
      <c r="L481" s="68" t="s">
        <v>4026</v>
      </c>
      <c r="M481" s="68" t="s">
        <v>4027</v>
      </c>
      <c r="N481" s="68" t="s">
        <v>4153</v>
      </c>
      <c r="O481" s="68" t="s">
        <v>4152</v>
      </c>
      <c r="P481" s="68">
        <v>6431</v>
      </c>
      <c r="Q481" s="68">
        <v>55</v>
      </c>
      <c r="R481" s="68">
        <v>5</v>
      </c>
      <c r="S481" s="68">
        <v>25</v>
      </c>
      <c r="T481" s="68">
        <v>25</v>
      </c>
      <c r="U481" s="68">
        <v>55</v>
      </c>
      <c r="V481" s="68">
        <v>100</v>
      </c>
      <c r="W481" s="68">
        <v>0.59999986496875379</v>
      </c>
      <c r="X481" s="68" t="s">
        <v>4011</v>
      </c>
      <c r="Y481" s="68">
        <v>6</v>
      </c>
      <c r="Z481" s="68">
        <v>2</v>
      </c>
      <c r="AA481" s="68">
        <v>7</v>
      </c>
      <c r="AB481" s="68">
        <v>60</v>
      </c>
      <c r="AC481" s="68"/>
      <c r="AD481" s="68">
        <v>25</v>
      </c>
      <c r="AE481" s="68">
        <v>5</v>
      </c>
      <c r="AF481" s="68">
        <v>100</v>
      </c>
      <c r="AG481" s="68" t="s">
        <v>4012</v>
      </c>
      <c r="AH481" s="68" t="s">
        <v>4013</v>
      </c>
      <c r="AI481" s="68">
        <v>30</v>
      </c>
      <c r="AJ481" s="68" t="s">
        <v>4003</v>
      </c>
      <c r="AK481" s="68" t="s">
        <v>4004</v>
      </c>
      <c r="AL481" s="68">
        <v>10</v>
      </c>
      <c r="AM481" s="68" t="s">
        <v>3895</v>
      </c>
      <c r="AN481" s="68" t="s">
        <v>4014</v>
      </c>
      <c r="AO481" s="68">
        <v>0</v>
      </c>
      <c r="AP481" s="68" t="s">
        <v>4015</v>
      </c>
      <c r="AQ481" s="68" t="s">
        <v>4013</v>
      </c>
      <c r="AR481" s="68">
        <v>10</v>
      </c>
      <c r="AS481" s="68" t="s">
        <v>4016</v>
      </c>
      <c r="AT481" s="68" t="s">
        <v>4017</v>
      </c>
      <c r="AU481" s="68">
        <v>10</v>
      </c>
      <c r="AV481" s="68" t="s">
        <v>4018</v>
      </c>
      <c r="AW481" s="68" t="s">
        <v>4019</v>
      </c>
      <c r="AX481" s="68">
        <v>0</v>
      </c>
      <c r="AY481" s="68" t="s">
        <v>4020</v>
      </c>
      <c r="AZ481" s="68" t="s">
        <v>4021</v>
      </c>
      <c r="BA481" s="68">
        <v>10</v>
      </c>
      <c r="BB481" s="68" t="s">
        <v>4022</v>
      </c>
      <c r="BC481" s="68" t="s">
        <v>4013</v>
      </c>
      <c r="BD481" s="68">
        <v>10</v>
      </c>
    </row>
    <row r="482" spans="1:56" s="72" customFormat="1" ht="40">
      <c r="A482" s="68">
        <v>206</v>
      </c>
      <c r="B482" s="68" t="s">
        <v>12802</v>
      </c>
      <c r="C482" s="68">
        <v>13</v>
      </c>
      <c r="D482" s="68" t="s">
        <v>4003</v>
      </c>
      <c r="E482" s="68" t="s">
        <v>4004</v>
      </c>
      <c r="F482" s="88">
        <v>15269</v>
      </c>
      <c r="G482" s="68" t="s">
        <v>4154</v>
      </c>
      <c r="H482" s="78">
        <v>2021</v>
      </c>
      <c r="I482" s="68" t="s">
        <v>4155</v>
      </c>
      <c r="J482" s="70">
        <v>23728.13</v>
      </c>
      <c r="K482" s="91" t="s">
        <v>9634</v>
      </c>
      <c r="L482" s="68" t="s">
        <v>4026</v>
      </c>
      <c r="M482" s="68" t="s">
        <v>4027</v>
      </c>
      <c r="N482" s="68" t="s">
        <v>4156</v>
      </c>
      <c r="O482" s="68" t="s">
        <v>4157</v>
      </c>
      <c r="P482" s="68">
        <v>6437</v>
      </c>
      <c r="Q482" s="68">
        <v>47</v>
      </c>
      <c r="R482" s="68">
        <v>2</v>
      </c>
      <c r="S482" s="68">
        <v>20</v>
      </c>
      <c r="T482" s="68">
        <v>25</v>
      </c>
      <c r="U482" s="68">
        <v>47</v>
      </c>
      <c r="V482" s="68">
        <v>100</v>
      </c>
      <c r="W482" s="68">
        <v>0.56666749550006679</v>
      </c>
      <c r="X482" s="68" t="s">
        <v>4011</v>
      </c>
      <c r="Y482" s="68">
        <v>1</v>
      </c>
      <c r="Z482" s="68">
        <v>4</v>
      </c>
      <c r="AA482" s="68">
        <v>1</v>
      </c>
      <c r="AB482" s="68">
        <v>60</v>
      </c>
      <c r="AC482" s="68"/>
      <c r="AD482" s="68">
        <v>25</v>
      </c>
      <c r="AE482" s="68">
        <v>5</v>
      </c>
      <c r="AF482" s="68">
        <v>100</v>
      </c>
      <c r="AG482" s="68" t="s">
        <v>4012</v>
      </c>
      <c r="AH482" s="68" t="s">
        <v>4013</v>
      </c>
      <c r="AI482" s="68">
        <v>25</v>
      </c>
      <c r="AJ482" s="68" t="s">
        <v>4003</v>
      </c>
      <c r="AK482" s="68" t="s">
        <v>4004</v>
      </c>
      <c r="AL482" s="68">
        <v>40</v>
      </c>
      <c r="AM482" s="68" t="s">
        <v>3895</v>
      </c>
      <c r="AN482" s="68" t="s">
        <v>4014</v>
      </c>
      <c r="AO482" s="68">
        <v>0</v>
      </c>
      <c r="AP482" s="68" t="s">
        <v>4015</v>
      </c>
      <c r="AQ482" s="68" t="s">
        <v>4013</v>
      </c>
      <c r="AR482" s="68">
        <v>5</v>
      </c>
      <c r="AS482" s="68" t="s">
        <v>4016</v>
      </c>
      <c r="AT482" s="68" t="s">
        <v>4017</v>
      </c>
      <c r="AU482" s="68">
        <v>5</v>
      </c>
      <c r="AV482" s="68" t="s">
        <v>4018</v>
      </c>
      <c r="AW482" s="68" t="s">
        <v>4019</v>
      </c>
      <c r="AX482" s="68">
        <v>0</v>
      </c>
      <c r="AY482" s="68" t="s">
        <v>4020</v>
      </c>
      <c r="AZ482" s="68" t="s">
        <v>4021</v>
      </c>
      <c r="BA482" s="68">
        <v>5</v>
      </c>
      <c r="BB482" s="68" t="s">
        <v>4022</v>
      </c>
      <c r="BC482" s="68" t="s">
        <v>4013</v>
      </c>
      <c r="BD482" s="68">
        <v>5</v>
      </c>
    </row>
    <row r="483" spans="1:56" s="72" customFormat="1" ht="40">
      <c r="A483" s="68">
        <v>206</v>
      </c>
      <c r="B483" s="68" t="s">
        <v>12802</v>
      </c>
      <c r="C483" s="68">
        <v>12</v>
      </c>
      <c r="D483" s="68" t="s">
        <v>4012</v>
      </c>
      <c r="E483" s="68" t="s">
        <v>4019</v>
      </c>
      <c r="F483" s="88">
        <v>18475</v>
      </c>
      <c r="G483" s="68" t="s">
        <v>4158</v>
      </c>
      <c r="H483" s="78">
        <v>2021</v>
      </c>
      <c r="I483" s="68" t="s">
        <v>4159</v>
      </c>
      <c r="J483" s="70">
        <v>77667.12</v>
      </c>
      <c r="K483" s="68" t="s">
        <v>1813</v>
      </c>
      <c r="L483" s="68" t="s">
        <v>4026</v>
      </c>
      <c r="M483" s="68" t="s">
        <v>4027</v>
      </c>
      <c r="N483" s="68" t="s">
        <v>4160</v>
      </c>
      <c r="O483" s="68" t="s">
        <v>4161</v>
      </c>
      <c r="P483" s="68">
        <v>6477</v>
      </c>
      <c r="Q483" s="68">
        <v>43</v>
      </c>
      <c r="R483" s="68">
        <v>8</v>
      </c>
      <c r="S483" s="68">
        <v>10</v>
      </c>
      <c r="T483" s="68">
        <v>25</v>
      </c>
      <c r="U483" s="68">
        <v>43</v>
      </c>
      <c r="V483" s="68">
        <v>100</v>
      </c>
      <c r="W483" s="68">
        <v>0.49999987124538681</v>
      </c>
      <c r="X483" s="68" t="s">
        <v>4011</v>
      </c>
      <c r="Y483" s="68">
        <v>3</v>
      </c>
      <c r="Z483" s="68">
        <v>11</v>
      </c>
      <c r="AA483" s="68">
        <v>4</v>
      </c>
      <c r="AB483" s="68">
        <v>60</v>
      </c>
      <c r="AC483" s="68" t="s">
        <v>4162</v>
      </c>
      <c r="AD483" s="68">
        <v>25</v>
      </c>
      <c r="AE483" s="68">
        <v>5</v>
      </c>
      <c r="AF483" s="68">
        <v>100</v>
      </c>
      <c r="AG483" s="68" t="s">
        <v>4012</v>
      </c>
      <c r="AH483" s="68" t="s">
        <v>4013</v>
      </c>
      <c r="AI483" s="68">
        <v>40</v>
      </c>
      <c r="AJ483" s="68" t="s">
        <v>4003</v>
      </c>
      <c r="AK483" s="68" t="s">
        <v>4004</v>
      </c>
      <c r="AL483" s="68">
        <v>20</v>
      </c>
      <c r="AM483" s="68" t="s">
        <v>3895</v>
      </c>
      <c r="AN483" s="68" t="s">
        <v>4014</v>
      </c>
      <c r="AO483" s="68">
        <v>0</v>
      </c>
      <c r="AP483" s="68" t="s">
        <v>4015</v>
      </c>
      <c r="AQ483" s="68" t="s">
        <v>4013</v>
      </c>
      <c r="AR483" s="68">
        <v>5</v>
      </c>
      <c r="AS483" s="68" t="s">
        <v>4016</v>
      </c>
      <c r="AT483" s="68" t="s">
        <v>4017</v>
      </c>
      <c r="AU483" s="68">
        <v>5</v>
      </c>
      <c r="AV483" s="68" t="s">
        <v>4018</v>
      </c>
      <c r="AW483" s="68" t="s">
        <v>4019</v>
      </c>
      <c r="AX483" s="68">
        <v>0</v>
      </c>
      <c r="AY483" s="68" t="s">
        <v>4020</v>
      </c>
      <c r="AZ483" s="68" t="s">
        <v>4021</v>
      </c>
      <c r="BA483" s="68">
        <v>5</v>
      </c>
      <c r="BB483" s="68" t="s">
        <v>4022</v>
      </c>
      <c r="BC483" s="68" t="s">
        <v>4013</v>
      </c>
      <c r="BD483" s="68">
        <v>5</v>
      </c>
    </row>
    <row r="484" spans="1:56" s="72" customFormat="1" ht="50">
      <c r="A484" s="68">
        <v>206</v>
      </c>
      <c r="B484" s="68" t="s">
        <v>12802</v>
      </c>
      <c r="C484" s="68">
        <v>13</v>
      </c>
      <c r="D484" s="68" t="s">
        <v>4003</v>
      </c>
      <c r="E484" s="68" t="s">
        <v>4004</v>
      </c>
      <c r="F484" s="88">
        <v>15269</v>
      </c>
      <c r="G484" s="68" t="s">
        <v>4163</v>
      </c>
      <c r="H484" s="78">
        <v>2021</v>
      </c>
      <c r="I484" s="68" t="s">
        <v>4164</v>
      </c>
      <c r="J484" s="70">
        <v>99114.5</v>
      </c>
      <c r="K484" s="68" t="s">
        <v>1813</v>
      </c>
      <c r="L484" s="68" t="s">
        <v>4026</v>
      </c>
      <c r="M484" s="68" t="s">
        <v>4027</v>
      </c>
      <c r="N484" s="68" t="s">
        <v>4165</v>
      </c>
      <c r="O484" s="68" t="s">
        <v>4166</v>
      </c>
      <c r="P484" s="68">
        <v>6511</v>
      </c>
      <c r="Q484" s="68">
        <v>40</v>
      </c>
      <c r="R484" s="68">
        <v>10</v>
      </c>
      <c r="S484" s="68">
        <v>5</v>
      </c>
      <c r="T484" s="68">
        <v>25</v>
      </c>
      <c r="U484" s="68">
        <v>40</v>
      </c>
      <c r="V484" s="68">
        <v>100</v>
      </c>
      <c r="W484" s="68">
        <v>0.45000005044670555</v>
      </c>
      <c r="X484" s="68" t="s">
        <v>4011</v>
      </c>
      <c r="Y484" s="68">
        <v>6</v>
      </c>
      <c r="Z484" s="68">
        <v>3</v>
      </c>
      <c r="AA484" s="68">
        <v>1</v>
      </c>
      <c r="AB484" s="68">
        <v>60</v>
      </c>
      <c r="AC484" s="68" t="s">
        <v>4167</v>
      </c>
      <c r="AD484" s="68">
        <v>25</v>
      </c>
      <c r="AE484" s="68">
        <v>5</v>
      </c>
      <c r="AF484" s="68">
        <v>100</v>
      </c>
      <c r="AG484" s="68" t="s">
        <v>4012</v>
      </c>
      <c r="AH484" s="68" t="s">
        <v>4013</v>
      </c>
      <c r="AI484" s="68">
        <v>30</v>
      </c>
      <c r="AJ484" s="68" t="s">
        <v>4003</v>
      </c>
      <c r="AK484" s="68" t="s">
        <v>4004</v>
      </c>
      <c r="AL484" s="68">
        <v>40</v>
      </c>
      <c r="AM484" s="68" t="s">
        <v>3895</v>
      </c>
      <c r="AN484" s="68" t="s">
        <v>4014</v>
      </c>
      <c r="AO484" s="68">
        <v>0</v>
      </c>
      <c r="AP484" s="68" t="s">
        <v>4015</v>
      </c>
      <c r="AQ484" s="68" t="s">
        <v>4013</v>
      </c>
      <c r="AR484" s="68">
        <v>5</v>
      </c>
      <c r="AS484" s="68" t="s">
        <v>4016</v>
      </c>
      <c r="AT484" s="68" t="s">
        <v>4017</v>
      </c>
      <c r="AU484" s="68">
        <v>5</v>
      </c>
      <c r="AV484" s="68" t="s">
        <v>4018</v>
      </c>
      <c r="AW484" s="68" t="s">
        <v>4019</v>
      </c>
      <c r="AX484" s="68">
        <v>0</v>
      </c>
      <c r="AY484" s="68" t="s">
        <v>4020</v>
      </c>
      <c r="AZ484" s="68" t="s">
        <v>4021</v>
      </c>
      <c r="BA484" s="68">
        <v>5</v>
      </c>
      <c r="BB484" s="68" t="s">
        <v>4022</v>
      </c>
      <c r="BC484" s="68" t="s">
        <v>4013</v>
      </c>
      <c r="BD484" s="68">
        <v>5</v>
      </c>
    </row>
    <row r="485" spans="1:56" s="72" customFormat="1" ht="40">
      <c r="A485" s="68">
        <v>206</v>
      </c>
      <c r="B485" s="68" t="s">
        <v>12802</v>
      </c>
      <c r="C485" s="68">
        <v>12</v>
      </c>
      <c r="D485" s="68" t="s">
        <v>4168</v>
      </c>
      <c r="E485" s="68" t="s">
        <v>4013</v>
      </c>
      <c r="F485" s="88">
        <v>10842</v>
      </c>
      <c r="G485" s="68" t="s">
        <v>4169</v>
      </c>
      <c r="H485" s="78">
        <v>2021</v>
      </c>
      <c r="I485" s="68" t="s">
        <v>4170</v>
      </c>
      <c r="J485" s="70">
        <v>242148</v>
      </c>
      <c r="K485" s="68" t="s">
        <v>1813</v>
      </c>
      <c r="L485" s="68" t="s">
        <v>4026</v>
      </c>
      <c r="M485" s="68" t="s">
        <v>4027</v>
      </c>
      <c r="N485" s="68" t="s">
        <v>4171</v>
      </c>
      <c r="O485" s="68" t="s">
        <v>4172</v>
      </c>
      <c r="P485" s="68">
        <v>6512</v>
      </c>
      <c r="Q485" s="68">
        <v>150</v>
      </c>
      <c r="R485" s="68">
        <v>24</v>
      </c>
      <c r="S485" s="68">
        <v>101</v>
      </c>
      <c r="T485" s="68">
        <v>25</v>
      </c>
      <c r="U485" s="68">
        <v>150</v>
      </c>
      <c r="V485" s="68">
        <v>100</v>
      </c>
      <c r="W485" s="68">
        <v>0.43333333333333335</v>
      </c>
      <c r="X485" s="68" t="s">
        <v>4011</v>
      </c>
      <c r="Y485" s="68">
        <v>6</v>
      </c>
      <c r="Z485" s="68">
        <v>3</v>
      </c>
      <c r="AA485" s="68">
        <v>6</v>
      </c>
      <c r="AB485" s="68">
        <v>60</v>
      </c>
      <c r="AC485" s="68" t="s">
        <v>4173</v>
      </c>
      <c r="AD485" s="68">
        <v>100</v>
      </c>
      <c r="AE485" s="68">
        <v>5</v>
      </c>
      <c r="AF485" s="68">
        <v>100</v>
      </c>
      <c r="AG485" s="68" t="s">
        <v>4012</v>
      </c>
      <c r="AH485" s="68" t="s">
        <v>4013</v>
      </c>
      <c r="AI485" s="68">
        <v>50</v>
      </c>
      <c r="AJ485" s="68" t="s">
        <v>4003</v>
      </c>
      <c r="AK485" s="68" t="s">
        <v>4004</v>
      </c>
      <c r="AL485" s="68">
        <v>5</v>
      </c>
      <c r="AM485" s="68" t="s">
        <v>3895</v>
      </c>
      <c r="AN485" s="68" t="s">
        <v>4014</v>
      </c>
      <c r="AO485" s="68">
        <v>0</v>
      </c>
      <c r="AP485" s="68" t="s">
        <v>4015</v>
      </c>
      <c r="AQ485" s="68" t="s">
        <v>4013</v>
      </c>
      <c r="AR485" s="68">
        <v>10</v>
      </c>
      <c r="AS485" s="68" t="s">
        <v>4016</v>
      </c>
      <c r="AT485" s="68" t="s">
        <v>4017</v>
      </c>
      <c r="AU485" s="68">
        <v>10</v>
      </c>
      <c r="AV485" s="68" t="s">
        <v>4018</v>
      </c>
      <c r="AW485" s="68" t="s">
        <v>4019</v>
      </c>
      <c r="AX485" s="68">
        <v>0</v>
      </c>
      <c r="AY485" s="68" t="s">
        <v>4020</v>
      </c>
      <c r="AZ485" s="68" t="s">
        <v>4021</v>
      </c>
      <c r="BA485" s="68">
        <v>10</v>
      </c>
      <c r="BB485" s="68" t="s">
        <v>4022</v>
      </c>
      <c r="BC485" s="68" t="s">
        <v>4013</v>
      </c>
      <c r="BD485" s="68">
        <v>10</v>
      </c>
    </row>
    <row r="486" spans="1:56" s="72" customFormat="1" ht="40">
      <c r="A486" s="68">
        <v>206</v>
      </c>
      <c r="B486" s="68" t="s">
        <v>12802</v>
      </c>
      <c r="C486" s="68">
        <v>12</v>
      </c>
      <c r="D486" s="68" t="s">
        <v>4012</v>
      </c>
      <c r="E486" s="68" t="s">
        <v>4013</v>
      </c>
      <c r="F486" s="88">
        <v>10842</v>
      </c>
      <c r="G486" s="68" t="s">
        <v>4174</v>
      </c>
      <c r="H486" s="78">
        <v>2021</v>
      </c>
      <c r="I486" s="68" t="s">
        <v>4175</v>
      </c>
      <c r="J486" s="70">
        <v>9740</v>
      </c>
      <c r="K486" s="91" t="s">
        <v>9634</v>
      </c>
      <c r="L486" s="68" t="s">
        <v>4026</v>
      </c>
      <c r="M486" s="68" t="s">
        <v>4027</v>
      </c>
      <c r="N486" s="68" t="s">
        <v>4176</v>
      </c>
      <c r="O486" s="68" t="s">
        <v>4177</v>
      </c>
      <c r="P486" s="68">
        <v>6532</v>
      </c>
      <c r="Q486" s="68">
        <v>30</v>
      </c>
      <c r="R486" s="68">
        <v>1</v>
      </c>
      <c r="S486" s="68">
        <v>10</v>
      </c>
      <c r="T486" s="68">
        <v>25</v>
      </c>
      <c r="U486" s="68">
        <v>30</v>
      </c>
      <c r="V486" s="68">
        <v>100</v>
      </c>
      <c r="W486" s="68">
        <v>0.40000082135270626</v>
      </c>
      <c r="X486" s="68" t="s">
        <v>4011</v>
      </c>
      <c r="Y486" s="68">
        <v>3</v>
      </c>
      <c r="Z486" s="68">
        <v>12</v>
      </c>
      <c r="AA486" s="68">
        <v>3</v>
      </c>
      <c r="AB486" s="68">
        <v>60</v>
      </c>
      <c r="AC486" s="68"/>
      <c r="AD486" s="68">
        <v>25</v>
      </c>
      <c r="AE486" s="68">
        <v>5</v>
      </c>
      <c r="AF486" s="68">
        <v>100</v>
      </c>
      <c r="AG486" s="68" t="s">
        <v>4012</v>
      </c>
      <c r="AH486" s="68" t="s">
        <v>4013</v>
      </c>
      <c r="AI486" s="68">
        <v>35</v>
      </c>
      <c r="AJ486" s="68" t="s">
        <v>4003</v>
      </c>
      <c r="AK486" s="68" t="s">
        <v>4004</v>
      </c>
      <c r="AL486" s="68">
        <v>20</v>
      </c>
      <c r="AM486" s="68" t="s">
        <v>3895</v>
      </c>
      <c r="AN486" s="68" t="s">
        <v>4014</v>
      </c>
      <c r="AO486" s="68">
        <v>0</v>
      </c>
      <c r="AP486" s="68" t="s">
        <v>4015</v>
      </c>
      <c r="AQ486" s="68" t="s">
        <v>4013</v>
      </c>
      <c r="AR486" s="68">
        <v>5</v>
      </c>
      <c r="AS486" s="68" t="s">
        <v>4016</v>
      </c>
      <c r="AT486" s="68" t="s">
        <v>4017</v>
      </c>
      <c r="AU486" s="68">
        <v>5</v>
      </c>
      <c r="AV486" s="68" t="s">
        <v>4018</v>
      </c>
      <c r="AW486" s="68" t="s">
        <v>4019</v>
      </c>
      <c r="AX486" s="68">
        <v>0</v>
      </c>
      <c r="AY486" s="68" t="s">
        <v>4020</v>
      </c>
      <c r="AZ486" s="68" t="s">
        <v>4021</v>
      </c>
      <c r="BA486" s="68">
        <v>5</v>
      </c>
      <c r="BB486" s="68" t="s">
        <v>4022</v>
      </c>
      <c r="BC486" s="68" t="s">
        <v>4013</v>
      </c>
      <c r="BD486" s="68">
        <v>5</v>
      </c>
    </row>
    <row r="487" spans="1:56" s="72" customFormat="1" ht="40">
      <c r="A487" s="68">
        <v>206</v>
      </c>
      <c r="B487" s="68" t="s">
        <v>12802</v>
      </c>
      <c r="C487" s="68">
        <v>12</v>
      </c>
      <c r="D487" s="68" t="s">
        <v>4012</v>
      </c>
      <c r="E487" s="68" t="s">
        <v>4013</v>
      </c>
      <c r="F487" s="88">
        <v>10842</v>
      </c>
      <c r="G487" s="68" t="s">
        <v>4178</v>
      </c>
      <c r="H487" s="78">
        <v>2021</v>
      </c>
      <c r="I487" s="68" t="s">
        <v>4179</v>
      </c>
      <c r="J487" s="70">
        <v>9719</v>
      </c>
      <c r="K487" s="91" t="s">
        <v>9634</v>
      </c>
      <c r="L487" s="68" t="s">
        <v>4026</v>
      </c>
      <c r="M487" s="68" t="s">
        <v>4027</v>
      </c>
      <c r="N487" s="68" t="s">
        <v>4176</v>
      </c>
      <c r="O487" s="68" t="s">
        <v>4177</v>
      </c>
      <c r="P487" s="68">
        <v>6533</v>
      </c>
      <c r="Q487" s="68">
        <v>30</v>
      </c>
      <c r="R487" s="68">
        <v>1</v>
      </c>
      <c r="S487" s="68">
        <v>10</v>
      </c>
      <c r="T487" s="68">
        <v>25</v>
      </c>
      <c r="U487" s="68">
        <v>30</v>
      </c>
      <c r="V487" s="68">
        <v>100</v>
      </c>
      <c r="W487" s="68">
        <v>0.40000041156539928</v>
      </c>
      <c r="X487" s="68" t="s">
        <v>4011</v>
      </c>
      <c r="Y487" s="68">
        <v>3</v>
      </c>
      <c r="Z487" s="68">
        <v>12</v>
      </c>
      <c r="AA487" s="68">
        <v>3</v>
      </c>
      <c r="AB487" s="68">
        <v>60</v>
      </c>
      <c r="AC487" s="68"/>
      <c r="AD487" s="68">
        <v>25</v>
      </c>
      <c r="AE487" s="68">
        <v>5</v>
      </c>
      <c r="AF487" s="68">
        <v>100</v>
      </c>
      <c r="AG487" s="68" t="s">
        <v>4012</v>
      </c>
      <c r="AH487" s="68" t="s">
        <v>4013</v>
      </c>
      <c r="AI487" s="68">
        <v>35</v>
      </c>
      <c r="AJ487" s="68" t="s">
        <v>4003</v>
      </c>
      <c r="AK487" s="68" t="s">
        <v>4004</v>
      </c>
      <c r="AL487" s="68">
        <v>20</v>
      </c>
      <c r="AM487" s="68" t="s">
        <v>3895</v>
      </c>
      <c r="AN487" s="68" t="s">
        <v>4014</v>
      </c>
      <c r="AO487" s="68">
        <v>0</v>
      </c>
      <c r="AP487" s="68" t="s">
        <v>4015</v>
      </c>
      <c r="AQ487" s="68" t="s">
        <v>4013</v>
      </c>
      <c r="AR487" s="68">
        <v>5</v>
      </c>
      <c r="AS487" s="68" t="s">
        <v>4016</v>
      </c>
      <c r="AT487" s="68" t="s">
        <v>4017</v>
      </c>
      <c r="AU487" s="68">
        <v>5</v>
      </c>
      <c r="AV487" s="68" t="s">
        <v>4018</v>
      </c>
      <c r="AW487" s="68" t="s">
        <v>4019</v>
      </c>
      <c r="AX487" s="68">
        <v>0</v>
      </c>
      <c r="AY487" s="68" t="s">
        <v>4020</v>
      </c>
      <c r="AZ487" s="68" t="s">
        <v>4021</v>
      </c>
      <c r="BA487" s="68">
        <v>5</v>
      </c>
      <c r="BB487" s="68" t="s">
        <v>4022</v>
      </c>
      <c r="BC487" s="68" t="s">
        <v>4013</v>
      </c>
      <c r="BD487" s="68">
        <v>5</v>
      </c>
    </row>
    <row r="488" spans="1:56" s="72" customFormat="1" ht="40">
      <c r="A488" s="68">
        <v>206</v>
      </c>
      <c r="B488" s="68" t="s">
        <v>12802</v>
      </c>
      <c r="C488" s="68">
        <v>12</v>
      </c>
      <c r="D488" s="68" t="s">
        <v>4012</v>
      </c>
      <c r="E488" s="68" t="s">
        <v>4013</v>
      </c>
      <c r="F488" s="88">
        <v>10842</v>
      </c>
      <c r="G488" s="68" t="s">
        <v>4180</v>
      </c>
      <c r="H488" s="78">
        <v>2021</v>
      </c>
      <c r="I488" s="68" t="s">
        <v>4180</v>
      </c>
      <c r="J488" s="70">
        <v>165372.84</v>
      </c>
      <c r="K488" s="68" t="s">
        <v>12787</v>
      </c>
      <c r="L488" s="68" t="s">
        <v>4026</v>
      </c>
      <c r="M488" s="68" t="s">
        <v>4027</v>
      </c>
      <c r="N488" s="68" t="s">
        <v>4181</v>
      </c>
      <c r="O488" s="68" t="s">
        <v>4182</v>
      </c>
      <c r="P488" s="68">
        <v>6534</v>
      </c>
      <c r="Q488" s="68">
        <v>150</v>
      </c>
      <c r="R488" s="68">
        <v>17</v>
      </c>
      <c r="S488" s="68">
        <v>108</v>
      </c>
      <c r="T488" s="68">
        <v>25</v>
      </c>
      <c r="U488" s="68">
        <v>150</v>
      </c>
      <c r="V488" s="68">
        <v>100</v>
      </c>
      <c r="W488" s="68">
        <v>0.4000000241877687</v>
      </c>
      <c r="X488" s="68" t="s">
        <v>4011</v>
      </c>
      <c r="Y488" s="68">
        <v>3</v>
      </c>
      <c r="Z488" s="68">
        <v>2</v>
      </c>
      <c r="AA488" s="68">
        <v>2</v>
      </c>
      <c r="AB488" s="68">
        <v>60</v>
      </c>
      <c r="AC488" s="68"/>
      <c r="AD488" s="68">
        <v>100</v>
      </c>
      <c r="AE488" s="68">
        <v>5</v>
      </c>
      <c r="AF488" s="68">
        <v>100</v>
      </c>
      <c r="AG488" s="68" t="s">
        <v>4012</v>
      </c>
      <c r="AH488" s="68" t="s">
        <v>4013</v>
      </c>
      <c r="AI488" s="68">
        <v>100</v>
      </c>
      <c r="AJ488" s="68" t="s">
        <v>4003</v>
      </c>
      <c r="AK488" s="68" t="s">
        <v>4004</v>
      </c>
      <c r="AL488" s="68">
        <v>0</v>
      </c>
      <c r="AM488" s="68" t="s">
        <v>3895</v>
      </c>
      <c r="AN488" s="68" t="s">
        <v>4014</v>
      </c>
      <c r="AO488" s="68">
        <v>0</v>
      </c>
      <c r="AP488" s="68" t="s">
        <v>4015</v>
      </c>
      <c r="AQ488" s="68" t="s">
        <v>4013</v>
      </c>
      <c r="AR488" s="68">
        <v>0</v>
      </c>
      <c r="AS488" s="68" t="s">
        <v>4016</v>
      </c>
      <c r="AT488" s="68" t="s">
        <v>4017</v>
      </c>
      <c r="AU488" s="68">
        <v>0</v>
      </c>
      <c r="AV488" s="68" t="s">
        <v>4018</v>
      </c>
      <c r="AW488" s="68" t="s">
        <v>4019</v>
      </c>
      <c r="AX488" s="68">
        <v>0</v>
      </c>
      <c r="AY488" s="68" t="s">
        <v>4020</v>
      </c>
      <c r="AZ488" s="68" t="s">
        <v>4021</v>
      </c>
      <c r="BA488" s="68">
        <v>0</v>
      </c>
      <c r="BB488" s="68" t="s">
        <v>4022</v>
      </c>
      <c r="BC488" s="68" t="s">
        <v>4013</v>
      </c>
      <c r="BD488" s="68">
        <v>0</v>
      </c>
    </row>
    <row r="489" spans="1:56" s="72" customFormat="1" ht="40">
      <c r="A489" s="68">
        <v>206</v>
      </c>
      <c r="B489" s="68" t="s">
        <v>12802</v>
      </c>
      <c r="C489" s="68">
        <v>12</v>
      </c>
      <c r="D489" s="68" t="s">
        <v>4012</v>
      </c>
      <c r="E489" s="68" t="s">
        <v>4013</v>
      </c>
      <c r="F489" s="88">
        <v>10842</v>
      </c>
      <c r="G489" s="68" t="s">
        <v>4183</v>
      </c>
      <c r="H489" s="78">
        <v>2022</v>
      </c>
      <c r="I489" s="68" t="s">
        <v>4184</v>
      </c>
      <c r="J489" s="70">
        <v>168275.91</v>
      </c>
      <c r="K489" s="91" t="s">
        <v>9634</v>
      </c>
      <c r="L489" s="68" t="s">
        <v>4026</v>
      </c>
      <c r="M489" s="68" t="s">
        <v>4027</v>
      </c>
      <c r="N489" s="68" t="s">
        <v>4185</v>
      </c>
      <c r="O489" s="68" t="s">
        <v>4186</v>
      </c>
      <c r="P489" s="68">
        <v>6544</v>
      </c>
      <c r="Q489" s="68">
        <v>150</v>
      </c>
      <c r="R489" s="68">
        <v>17</v>
      </c>
      <c r="S489" s="68">
        <v>108</v>
      </c>
      <c r="T489" s="68">
        <v>25</v>
      </c>
      <c r="U489" s="68">
        <v>150</v>
      </c>
      <c r="V489" s="68">
        <v>100</v>
      </c>
      <c r="W489" s="68">
        <v>8.3333323373586246E-2</v>
      </c>
      <c r="X489" s="68" t="s">
        <v>4011</v>
      </c>
      <c r="Y489" s="68">
        <v>3</v>
      </c>
      <c r="Z489" s="68">
        <v>5</v>
      </c>
      <c r="AA489" s="68">
        <v>2</v>
      </c>
      <c r="AB489" s="68">
        <v>60</v>
      </c>
      <c r="AC489" s="68"/>
      <c r="AD489" s="68">
        <v>100</v>
      </c>
      <c r="AE489" s="68">
        <v>5</v>
      </c>
      <c r="AF489" s="68">
        <v>100</v>
      </c>
      <c r="AG489" s="68" t="s">
        <v>4012</v>
      </c>
      <c r="AH489" s="68" t="s">
        <v>4013</v>
      </c>
      <c r="AI489" s="68">
        <v>40</v>
      </c>
      <c r="AJ489" s="68" t="s">
        <v>4003</v>
      </c>
      <c r="AK489" s="68" t="s">
        <v>4004</v>
      </c>
      <c r="AL489" s="68">
        <v>20</v>
      </c>
      <c r="AM489" s="68" t="s">
        <v>3895</v>
      </c>
      <c r="AN489" s="68" t="s">
        <v>4014</v>
      </c>
      <c r="AO489" s="68">
        <v>0</v>
      </c>
      <c r="AP489" s="68" t="s">
        <v>4015</v>
      </c>
      <c r="AQ489" s="68" t="s">
        <v>4013</v>
      </c>
      <c r="AR489" s="68">
        <v>10</v>
      </c>
      <c r="AS489" s="68" t="s">
        <v>4016</v>
      </c>
      <c r="AT489" s="68" t="s">
        <v>4017</v>
      </c>
      <c r="AU489" s="68">
        <v>10</v>
      </c>
      <c r="AV489" s="68" t="s">
        <v>4018</v>
      </c>
      <c r="AW489" s="68" t="s">
        <v>4019</v>
      </c>
      <c r="AX489" s="68">
        <v>0</v>
      </c>
      <c r="AY489" s="68" t="s">
        <v>4020</v>
      </c>
      <c r="AZ489" s="68" t="s">
        <v>4021</v>
      </c>
      <c r="BA489" s="68">
        <v>10</v>
      </c>
      <c r="BB489" s="68" t="s">
        <v>4022</v>
      </c>
      <c r="BC489" s="68" t="s">
        <v>4013</v>
      </c>
      <c r="BD489" s="68">
        <v>10</v>
      </c>
    </row>
    <row r="490" spans="1:56" s="72" customFormat="1" ht="40">
      <c r="A490" s="68">
        <v>206</v>
      </c>
      <c r="B490" s="68" t="s">
        <v>12802</v>
      </c>
      <c r="C490" s="68">
        <v>12</v>
      </c>
      <c r="D490" s="68" t="s">
        <v>4012</v>
      </c>
      <c r="E490" s="68" t="s">
        <v>4019</v>
      </c>
      <c r="F490" s="88">
        <v>18475</v>
      </c>
      <c r="G490" s="68" t="s">
        <v>4187</v>
      </c>
      <c r="H490" s="78">
        <v>2022</v>
      </c>
      <c r="I490" s="68" t="s">
        <v>4188</v>
      </c>
      <c r="J490" s="70">
        <v>46263.42</v>
      </c>
      <c r="K490" s="68" t="s">
        <v>1833</v>
      </c>
      <c r="L490" s="68" t="s">
        <v>4026</v>
      </c>
      <c r="M490" s="68" t="s">
        <v>4027</v>
      </c>
      <c r="N490" s="68" t="s">
        <v>4181</v>
      </c>
      <c r="O490" s="68" t="s">
        <v>4182</v>
      </c>
      <c r="P490" s="68">
        <v>6586</v>
      </c>
      <c r="Q490" s="68">
        <v>35</v>
      </c>
      <c r="R490" s="68">
        <v>5</v>
      </c>
      <c r="S490" s="68">
        <v>5</v>
      </c>
      <c r="T490" s="68">
        <v>25</v>
      </c>
      <c r="U490" s="68">
        <v>35</v>
      </c>
      <c r="V490" s="68">
        <v>100</v>
      </c>
      <c r="W490" s="68">
        <v>0.26666662343596736</v>
      </c>
      <c r="X490" s="68" t="s">
        <v>4189</v>
      </c>
      <c r="Y490" s="68">
        <v>3</v>
      </c>
      <c r="Z490" s="68">
        <v>11</v>
      </c>
      <c r="AA490" s="68">
        <v>4</v>
      </c>
      <c r="AB490" s="68">
        <v>60</v>
      </c>
      <c r="AC490" s="68" t="s">
        <v>4190</v>
      </c>
      <c r="AD490" s="68">
        <v>25</v>
      </c>
      <c r="AE490" s="68">
        <v>5</v>
      </c>
      <c r="AF490" s="68">
        <v>100</v>
      </c>
      <c r="AG490" s="68" t="s">
        <v>4012</v>
      </c>
      <c r="AH490" s="68" t="s">
        <v>4013</v>
      </c>
      <c r="AI490" s="68">
        <v>40</v>
      </c>
      <c r="AJ490" s="68" t="s">
        <v>4003</v>
      </c>
      <c r="AK490" s="68" t="s">
        <v>4004</v>
      </c>
      <c r="AL490" s="68">
        <v>20</v>
      </c>
      <c r="AM490" s="68" t="s">
        <v>3895</v>
      </c>
      <c r="AN490" s="68" t="s">
        <v>4014</v>
      </c>
      <c r="AO490" s="68">
        <v>0</v>
      </c>
      <c r="AP490" s="68" t="s">
        <v>4015</v>
      </c>
      <c r="AQ490" s="68" t="s">
        <v>4013</v>
      </c>
      <c r="AR490" s="68">
        <v>5</v>
      </c>
      <c r="AS490" s="68" t="s">
        <v>4016</v>
      </c>
      <c r="AT490" s="68" t="s">
        <v>4017</v>
      </c>
      <c r="AU490" s="68">
        <v>5</v>
      </c>
      <c r="AV490" s="68" t="s">
        <v>4018</v>
      </c>
      <c r="AW490" s="68" t="s">
        <v>4019</v>
      </c>
      <c r="AX490" s="68">
        <v>0</v>
      </c>
      <c r="AY490" s="68" t="s">
        <v>4020</v>
      </c>
      <c r="AZ490" s="68" t="s">
        <v>4021</v>
      </c>
      <c r="BA490" s="68">
        <v>5</v>
      </c>
      <c r="BB490" s="68" t="s">
        <v>4022</v>
      </c>
      <c r="BC490" s="68" t="s">
        <v>4013</v>
      </c>
      <c r="BD490" s="68">
        <v>5</v>
      </c>
    </row>
    <row r="491" spans="1:56" s="72" customFormat="1" ht="40">
      <c r="A491" s="68">
        <v>206</v>
      </c>
      <c r="B491" s="68" t="s">
        <v>12802</v>
      </c>
      <c r="C491" s="68">
        <v>13</v>
      </c>
      <c r="D491" s="68" t="s">
        <v>4003</v>
      </c>
      <c r="E491" s="68" t="s">
        <v>4004</v>
      </c>
      <c r="F491" s="88">
        <v>15269</v>
      </c>
      <c r="G491" s="68" t="s">
        <v>4191</v>
      </c>
      <c r="H491" s="78">
        <v>2022</v>
      </c>
      <c r="I491" s="68" t="s">
        <v>4192</v>
      </c>
      <c r="J491" s="70">
        <v>227817.2</v>
      </c>
      <c r="K491" s="68" t="s">
        <v>1833</v>
      </c>
      <c r="L491" s="68" t="s">
        <v>4026</v>
      </c>
      <c r="M491" s="68" t="s">
        <v>4027</v>
      </c>
      <c r="N491" s="68" t="s">
        <v>4032</v>
      </c>
      <c r="O491" s="68" t="s">
        <v>4033</v>
      </c>
      <c r="P491" s="68">
        <v>6595</v>
      </c>
      <c r="Q491" s="68">
        <v>97</v>
      </c>
      <c r="R491" s="68">
        <v>22</v>
      </c>
      <c r="S491" s="68">
        <v>50</v>
      </c>
      <c r="T491" s="68">
        <v>25</v>
      </c>
      <c r="U491" s="68">
        <v>97</v>
      </c>
      <c r="V491" s="68">
        <v>100</v>
      </c>
      <c r="W491" s="68">
        <v>0.23333334796494731</v>
      </c>
      <c r="X491" s="68" t="s">
        <v>4189</v>
      </c>
      <c r="Y491" s="68">
        <v>1</v>
      </c>
      <c r="Z491" s="68">
        <v>4</v>
      </c>
      <c r="AA491" s="68">
        <v>1</v>
      </c>
      <c r="AB491" s="68">
        <v>60</v>
      </c>
      <c r="AC491" s="68" t="s">
        <v>4193</v>
      </c>
      <c r="AD491" s="68">
        <v>25</v>
      </c>
      <c r="AE491" s="68">
        <v>5</v>
      </c>
      <c r="AF491" s="68">
        <v>100</v>
      </c>
      <c r="AG491" s="68" t="s">
        <v>4012</v>
      </c>
      <c r="AH491" s="68" t="s">
        <v>4013</v>
      </c>
      <c r="AI491" s="68">
        <v>25</v>
      </c>
      <c r="AJ491" s="68" t="s">
        <v>4003</v>
      </c>
      <c r="AK491" s="68" t="s">
        <v>4004</v>
      </c>
      <c r="AL491" s="68">
        <v>40</v>
      </c>
      <c r="AM491" s="68" t="s">
        <v>3895</v>
      </c>
      <c r="AN491" s="68" t="s">
        <v>4014</v>
      </c>
      <c r="AO491" s="68">
        <v>0</v>
      </c>
      <c r="AP491" s="68" t="s">
        <v>4015</v>
      </c>
      <c r="AQ491" s="68" t="s">
        <v>4013</v>
      </c>
      <c r="AR491" s="68">
        <v>5</v>
      </c>
      <c r="AS491" s="68" t="s">
        <v>4016</v>
      </c>
      <c r="AT491" s="68" t="s">
        <v>4017</v>
      </c>
      <c r="AU491" s="68">
        <v>5</v>
      </c>
      <c r="AV491" s="68" t="s">
        <v>4018</v>
      </c>
      <c r="AW491" s="68" t="s">
        <v>4019</v>
      </c>
      <c r="AX491" s="68">
        <v>0</v>
      </c>
      <c r="AY491" s="68" t="s">
        <v>4020</v>
      </c>
      <c r="AZ491" s="68" t="s">
        <v>4021</v>
      </c>
      <c r="BA491" s="68">
        <v>5</v>
      </c>
      <c r="BB491" s="68" t="s">
        <v>4022</v>
      </c>
      <c r="BC491" s="68" t="s">
        <v>4013</v>
      </c>
      <c r="BD491" s="68">
        <v>5</v>
      </c>
    </row>
    <row r="492" spans="1:56" s="72" customFormat="1" ht="40">
      <c r="A492" s="68">
        <v>206</v>
      </c>
      <c r="B492" s="68" t="s">
        <v>12802</v>
      </c>
      <c r="C492" s="68">
        <v>13</v>
      </c>
      <c r="D492" s="68" t="s">
        <v>4003</v>
      </c>
      <c r="E492" s="68" t="s">
        <v>4004</v>
      </c>
      <c r="F492" s="88">
        <v>15269</v>
      </c>
      <c r="G492" s="68" t="s">
        <v>4194</v>
      </c>
      <c r="H492" s="78">
        <v>2022</v>
      </c>
      <c r="I492" s="68" t="s">
        <v>4195</v>
      </c>
      <c r="J492" s="70">
        <v>292503.12</v>
      </c>
      <c r="K492" s="68" t="s">
        <v>1833</v>
      </c>
      <c r="L492" s="68" t="s">
        <v>4026</v>
      </c>
      <c r="M492" s="68" t="s">
        <v>4027</v>
      </c>
      <c r="N492" s="68" t="s">
        <v>4032</v>
      </c>
      <c r="O492" s="68" t="s">
        <v>4033</v>
      </c>
      <c r="P492" s="68">
        <v>6609</v>
      </c>
      <c r="Q492" s="68">
        <v>104</v>
      </c>
      <c r="R492" s="68">
        <v>29</v>
      </c>
      <c r="S492" s="68">
        <v>50</v>
      </c>
      <c r="T492" s="68">
        <v>25</v>
      </c>
      <c r="U492" s="68">
        <v>104</v>
      </c>
      <c r="V492" s="68">
        <v>100</v>
      </c>
      <c r="W492" s="68">
        <v>0.18333332649579942</v>
      </c>
      <c r="X492" s="68" t="s">
        <v>4189</v>
      </c>
      <c r="Y492" s="68">
        <v>1</v>
      </c>
      <c r="Z492" s="68">
        <v>4</v>
      </c>
      <c r="AA492" s="68">
        <v>1</v>
      </c>
      <c r="AB492" s="68">
        <v>60</v>
      </c>
      <c r="AC492" s="68" t="s">
        <v>4196</v>
      </c>
      <c r="AD492" s="68">
        <v>25</v>
      </c>
      <c r="AE492" s="68">
        <v>5</v>
      </c>
      <c r="AF492" s="68">
        <v>100</v>
      </c>
      <c r="AG492" s="68" t="s">
        <v>4012</v>
      </c>
      <c r="AH492" s="68" t="s">
        <v>4013</v>
      </c>
      <c r="AI492" s="68">
        <v>25</v>
      </c>
      <c r="AJ492" s="68" t="s">
        <v>4003</v>
      </c>
      <c r="AK492" s="68" t="s">
        <v>4004</v>
      </c>
      <c r="AL492" s="68">
        <v>40</v>
      </c>
      <c r="AM492" s="68" t="s">
        <v>3895</v>
      </c>
      <c r="AN492" s="68" t="s">
        <v>4014</v>
      </c>
      <c r="AO492" s="68">
        <v>0</v>
      </c>
      <c r="AP492" s="68" t="s">
        <v>4015</v>
      </c>
      <c r="AQ492" s="68" t="s">
        <v>4013</v>
      </c>
      <c r="AR492" s="68">
        <v>5</v>
      </c>
      <c r="AS492" s="68" t="s">
        <v>4016</v>
      </c>
      <c r="AT492" s="68" t="s">
        <v>4017</v>
      </c>
      <c r="AU492" s="68">
        <v>5</v>
      </c>
      <c r="AV492" s="68" t="s">
        <v>4018</v>
      </c>
      <c r="AW492" s="68" t="s">
        <v>4019</v>
      </c>
      <c r="AX492" s="68">
        <v>0</v>
      </c>
      <c r="AY492" s="68" t="s">
        <v>4020</v>
      </c>
      <c r="AZ492" s="68" t="s">
        <v>4021</v>
      </c>
      <c r="BA492" s="68">
        <v>5</v>
      </c>
      <c r="BB492" s="68" t="s">
        <v>4022</v>
      </c>
      <c r="BC492" s="68" t="s">
        <v>4013</v>
      </c>
      <c r="BD492" s="68">
        <v>5</v>
      </c>
    </row>
    <row r="493" spans="1:56" s="72" customFormat="1" ht="40">
      <c r="A493" s="68">
        <v>206</v>
      </c>
      <c r="B493" s="68" t="s">
        <v>12802</v>
      </c>
      <c r="C493" s="68">
        <v>12</v>
      </c>
      <c r="D493" s="68" t="s">
        <v>4012</v>
      </c>
      <c r="E493" s="68" t="s">
        <v>4197</v>
      </c>
      <c r="F493" s="88">
        <v>25126</v>
      </c>
      <c r="G493" s="68" t="s">
        <v>4198</v>
      </c>
      <c r="H493" s="78">
        <v>2022</v>
      </c>
      <c r="I493" s="68" t="s">
        <v>4199</v>
      </c>
      <c r="J493" s="70">
        <v>226362.95</v>
      </c>
      <c r="K493" s="68" t="s">
        <v>1833</v>
      </c>
      <c r="L493" s="68" t="s">
        <v>4026</v>
      </c>
      <c r="M493" s="68" t="s">
        <v>4027</v>
      </c>
      <c r="N493" s="68" t="s">
        <v>4181</v>
      </c>
      <c r="O493" s="68" t="s">
        <v>4182</v>
      </c>
      <c r="P493" s="68">
        <v>6610</v>
      </c>
      <c r="Q493" s="68">
        <v>67</v>
      </c>
      <c r="R493" s="68">
        <v>22</v>
      </c>
      <c r="S493" s="68">
        <v>20</v>
      </c>
      <c r="T493" s="68">
        <v>25</v>
      </c>
      <c r="U493" s="68">
        <v>67</v>
      </c>
      <c r="V493" s="68">
        <v>100</v>
      </c>
      <c r="W493" s="68">
        <v>0.2333333259705265</v>
      </c>
      <c r="X493" s="68" t="s">
        <v>4189</v>
      </c>
      <c r="Y493" s="68">
        <v>3</v>
      </c>
      <c r="Z493" s="68">
        <v>2</v>
      </c>
      <c r="AA493" s="68">
        <v>3</v>
      </c>
      <c r="AB493" s="68">
        <v>60</v>
      </c>
      <c r="AC493" s="68" t="s">
        <v>4200</v>
      </c>
      <c r="AD493" s="68">
        <v>25</v>
      </c>
      <c r="AE493" s="68">
        <v>5</v>
      </c>
      <c r="AF493" s="68">
        <v>100</v>
      </c>
      <c r="AG493" s="68" t="s">
        <v>4012</v>
      </c>
      <c r="AH493" s="68" t="s">
        <v>4013</v>
      </c>
      <c r="AI493" s="68">
        <v>40</v>
      </c>
      <c r="AJ493" s="68" t="s">
        <v>4003</v>
      </c>
      <c r="AK493" s="68" t="s">
        <v>4004</v>
      </c>
      <c r="AL493" s="68">
        <v>20</v>
      </c>
      <c r="AM493" s="68" t="s">
        <v>3895</v>
      </c>
      <c r="AN493" s="68" t="s">
        <v>4014</v>
      </c>
      <c r="AO493" s="68">
        <v>0</v>
      </c>
      <c r="AP493" s="68" t="s">
        <v>4015</v>
      </c>
      <c r="AQ493" s="68" t="s">
        <v>4013</v>
      </c>
      <c r="AR493" s="68">
        <v>5</v>
      </c>
      <c r="AS493" s="68" t="s">
        <v>4016</v>
      </c>
      <c r="AT493" s="68" t="s">
        <v>4017</v>
      </c>
      <c r="AU493" s="68">
        <v>5</v>
      </c>
      <c r="AV493" s="68" t="s">
        <v>4018</v>
      </c>
      <c r="AW493" s="68" t="s">
        <v>4019</v>
      </c>
      <c r="AX493" s="68">
        <v>0</v>
      </c>
      <c r="AY493" s="68" t="s">
        <v>4020</v>
      </c>
      <c r="AZ493" s="68" t="s">
        <v>4021</v>
      </c>
      <c r="BA493" s="68">
        <v>5</v>
      </c>
      <c r="BB493" s="68" t="s">
        <v>4022</v>
      </c>
      <c r="BC493" s="68" t="s">
        <v>4013</v>
      </c>
      <c r="BD493" s="68">
        <v>5</v>
      </c>
    </row>
    <row r="494" spans="1:56" s="72" customFormat="1" ht="40">
      <c r="A494" s="68">
        <v>206</v>
      </c>
      <c r="B494" s="68" t="s">
        <v>12802</v>
      </c>
      <c r="C494" s="68">
        <v>13</v>
      </c>
      <c r="D494" s="68" t="s">
        <v>4012</v>
      </c>
      <c r="E494" s="68" t="s">
        <v>4019</v>
      </c>
      <c r="F494" s="88">
        <v>18475</v>
      </c>
      <c r="G494" s="68" t="s">
        <v>4201</v>
      </c>
      <c r="H494" s="78">
        <v>2023</v>
      </c>
      <c r="I494" s="68" t="s">
        <v>4202</v>
      </c>
      <c r="J494" s="70">
        <v>64800.12</v>
      </c>
      <c r="K494" s="68" t="s">
        <v>1879</v>
      </c>
      <c r="L494" s="68" t="s">
        <v>4026</v>
      </c>
      <c r="M494" s="68" t="s">
        <v>4027</v>
      </c>
      <c r="N494" s="68" t="s">
        <v>4185</v>
      </c>
      <c r="O494" s="68" t="s">
        <v>4186</v>
      </c>
      <c r="P494" s="68">
        <v>6666</v>
      </c>
      <c r="Q494" s="68">
        <v>36</v>
      </c>
      <c r="R494" s="68">
        <v>6</v>
      </c>
      <c r="S494" s="68">
        <v>5</v>
      </c>
      <c r="T494" s="68">
        <v>25</v>
      </c>
      <c r="U494" s="68">
        <v>36</v>
      </c>
      <c r="V494" s="68">
        <v>100</v>
      </c>
      <c r="W494" s="68">
        <v>8.3333397873309678E-2</v>
      </c>
      <c r="X494" s="68" t="s">
        <v>4189</v>
      </c>
      <c r="Y494" s="68">
        <v>3</v>
      </c>
      <c r="Z494" s="68">
        <v>1</v>
      </c>
      <c r="AA494" s="68">
        <v>4</v>
      </c>
      <c r="AB494" s="68">
        <v>60</v>
      </c>
      <c r="AC494" s="68" t="s">
        <v>4203</v>
      </c>
      <c r="AD494" s="68">
        <v>25</v>
      </c>
      <c r="AE494" s="68">
        <v>5</v>
      </c>
      <c r="AF494" s="68">
        <v>100</v>
      </c>
      <c r="AG494" s="68" t="s">
        <v>4012</v>
      </c>
      <c r="AH494" s="68" t="s">
        <v>4013</v>
      </c>
      <c r="AI494" s="68">
        <v>30</v>
      </c>
      <c r="AJ494" s="68" t="s">
        <v>4003</v>
      </c>
      <c r="AK494" s="68" t="s">
        <v>4004</v>
      </c>
      <c r="AL494" s="68">
        <v>10</v>
      </c>
      <c r="AM494" s="68" t="s">
        <v>3895</v>
      </c>
      <c r="AN494" s="68" t="s">
        <v>4014</v>
      </c>
      <c r="AO494" s="68">
        <v>0</v>
      </c>
      <c r="AP494" s="68" t="s">
        <v>4015</v>
      </c>
      <c r="AQ494" s="68" t="s">
        <v>4013</v>
      </c>
      <c r="AR494" s="68">
        <v>10</v>
      </c>
      <c r="AS494" s="68" t="s">
        <v>4016</v>
      </c>
      <c r="AT494" s="68" t="s">
        <v>4017</v>
      </c>
      <c r="AU494" s="68">
        <v>10</v>
      </c>
      <c r="AV494" s="68" t="s">
        <v>4018</v>
      </c>
      <c r="AW494" s="68" t="s">
        <v>4019</v>
      </c>
      <c r="AX494" s="68">
        <v>0</v>
      </c>
      <c r="AY494" s="68" t="s">
        <v>4020</v>
      </c>
      <c r="AZ494" s="68" t="s">
        <v>4021</v>
      </c>
      <c r="BA494" s="68">
        <v>10</v>
      </c>
      <c r="BB494" s="68" t="s">
        <v>4022</v>
      </c>
      <c r="BC494" s="68" t="s">
        <v>4013</v>
      </c>
      <c r="BD494" s="68">
        <v>10</v>
      </c>
    </row>
    <row r="495" spans="1:56" s="72" customFormat="1" ht="40">
      <c r="A495" s="68">
        <v>206</v>
      </c>
      <c r="B495" s="68" t="s">
        <v>12802</v>
      </c>
      <c r="C495" s="68">
        <v>15</v>
      </c>
      <c r="D495" s="68" t="s">
        <v>3895</v>
      </c>
      <c r="E495" s="68" t="s">
        <v>4204</v>
      </c>
      <c r="F495" s="88">
        <v>25498</v>
      </c>
      <c r="G495" s="68" t="s">
        <v>4205</v>
      </c>
      <c r="H495" s="78">
        <v>2023</v>
      </c>
      <c r="I495" s="68" t="s">
        <v>4206</v>
      </c>
      <c r="J495" s="70">
        <v>181862.01</v>
      </c>
      <c r="K495" s="68" t="s">
        <v>1879</v>
      </c>
      <c r="L495" s="68" t="s">
        <v>4026</v>
      </c>
      <c r="M495" s="68" t="s">
        <v>4027</v>
      </c>
      <c r="N495" s="68" t="s">
        <v>4065</v>
      </c>
      <c r="O495" s="68" t="s">
        <v>4066</v>
      </c>
      <c r="P495" s="68">
        <v>6672</v>
      </c>
      <c r="Q495" s="68">
        <v>48</v>
      </c>
      <c r="R495" s="68">
        <v>18</v>
      </c>
      <c r="S495" s="68">
        <v>5</v>
      </c>
      <c r="T495" s="68">
        <v>25</v>
      </c>
      <c r="U495" s="68">
        <v>48</v>
      </c>
      <c r="V495" s="68">
        <v>100</v>
      </c>
      <c r="W495" s="68">
        <v>3.333330941692552E-2</v>
      </c>
      <c r="X495" s="68" t="s">
        <v>4189</v>
      </c>
      <c r="Y495" s="68">
        <v>1</v>
      </c>
      <c r="Z495" s="68">
        <v>1</v>
      </c>
      <c r="AA495" s="68">
        <v>3</v>
      </c>
      <c r="AB495" s="68">
        <v>60</v>
      </c>
      <c r="AC495" s="68" t="s">
        <v>4207</v>
      </c>
      <c r="AD495" s="68">
        <v>25</v>
      </c>
      <c r="AE495" s="68">
        <v>5</v>
      </c>
      <c r="AF495" s="68">
        <v>100</v>
      </c>
      <c r="AG495" s="68" t="s">
        <v>4012</v>
      </c>
      <c r="AH495" s="68" t="s">
        <v>4013</v>
      </c>
      <c r="AI495" s="68">
        <v>30</v>
      </c>
      <c r="AJ495" s="68" t="s">
        <v>4003</v>
      </c>
      <c r="AK495" s="68" t="s">
        <v>4004</v>
      </c>
      <c r="AL495" s="68">
        <v>10</v>
      </c>
      <c r="AM495" s="68" t="s">
        <v>3895</v>
      </c>
      <c r="AN495" s="68" t="s">
        <v>4014</v>
      </c>
      <c r="AO495" s="68">
        <v>0</v>
      </c>
      <c r="AP495" s="68" t="s">
        <v>4015</v>
      </c>
      <c r="AQ495" s="68" t="s">
        <v>4013</v>
      </c>
      <c r="AR495" s="68">
        <v>10</v>
      </c>
      <c r="AS495" s="68" t="s">
        <v>4016</v>
      </c>
      <c r="AT495" s="68" t="s">
        <v>4017</v>
      </c>
      <c r="AU495" s="68">
        <v>10</v>
      </c>
      <c r="AV495" s="68" t="s">
        <v>4018</v>
      </c>
      <c r="AW495" s="68" t="s">
        <v>4019</v>
      </c>
      <c r="AX495" s="68">
        <v>0</v>
      </c>
      <c r="AY495" s="68" t="s">
        <v>4020</v>
      </c>
      <c r="AZ495" s="68" t="s">
        <v>4021</v>
      </c>
      <c r="BA495" s="68">
        <v>10</v>
      </c>
      <c r="BB495" s="68" t="s">
        <v>4022</v>
      </c>
      <c r="BC495" s="68" t="s">
        <v>4013</v>
      </c>
      <c r="BD495" s="68">
        <v>10</v>
      </c>
    </row>
    <row r="496" spans="1:56" s="72" customFormat="1" ht="40">
      <c r="A496" s="68">
        <v>206</v>
      </c>
      <c r="B496" s="68" t="s">
        <v>12802</v>
      </c>
      <c r="C496" s="68">
        <v>12</v>
      </c>
      <c r="D496" s="68" t="s">
        <v>4012</v>
      </c>
      <c r="E496" s="68" t="s">
        <v>4013</v>
      </c>
      <c r="F496" s="88">
        <v>10842</v>
      </c>
      <c r="G496" s="68" t="s">
        <v>4208</v>
      </c>
      <c r="H496" s="78">
        <v>2023</v>
      </c>
      <c r="I496" s="68" t="s">
        <v>4184</v>
      </c>
      <c r="J496" s="70">
        <v>875330.24</v>
      </c>
      <c r="K496" s="68" t="s">
        <v>1879</v>
      </c>
      <c r="L496" s="68" t="s">
        <v>4026</v>
      </c>
      <c r="M496" s="68" t="s">
        <v>4027</v>
      </c>
      <c r="N496" s="68" t="s">
        <v>4185</v>
      </c>
      <c r="O496" s="68" t="s">
        <v>4186</v>
      </c>
      <c r="P496" s="68">
        <v>6691</v>
      </c>
      <c r="Q496" s="68">
        <v>150</v>
      </c>
      <c r="R496" s="68">
        <v>85</v>
      </c>
      <c r="S496" s="68">
        <v>40</v>
      </c>
      <c r="T496" s="68">
        <v>25</v>
      </c>
      <c r="U496" s="68">
        <v>150</v>
      </c>
      <c r="V496" s="68">
        <v>100</v>
      </c>
      <c r="W496" s="68">
        <v>3.3333336391158458E-2</v>
      </c>
      <c r="X496" s="68" t="s">
        <v>4189</v>
      </c>
      <c r="Y496" s="68">
        <v>3</v>
      </c>
      <c r="Z496" s="68">
        <v>5</v>
      </c>
      <c r="AA496" s="68">
        <v>2</v>
      </c>
      <c r="AB496" s="68">
        <v>60</v>
      </c>
      <c r="AC496" s="68" t="s">
        <v>4209</v>
      </c>
      <c r="AD496" s="68">
        <v>100</v>
      </c>
      <c r="AE496" s="68">
        <v>5</v>
      </c>
      <c r="AF496" s="68">
        <v>100</v>
      </c>
      <c r="AG496" s="68" t="s">
        <v>4012</v>
      </c>
      <c r="AH496" s="68" t="s">
        <v>4013</v>
      </c>
      <c r="AI496" s="68">
        <v>40</v>
      </c>
      <c r="AJ496" s="68" t="s">
        <v>4003</v>
      </c>
      <c r="AK496" s="68" t="s">
        <v>4004</v>
      </c>
      <c r="AL496" s="68">
        <v>20</v>
      </c>
      <c r="AM496" s="68" t="s">
        <v>3895</v>
      </c>
      <c r="AN496" s="68" t="s">
        <v>4014</v>
      </c>
      <c r="AO496" s="68">
        <v>0</v>
      </c>
      <c r="AP496" s="68" t="s">
        <v>4015</v>
      </c>
      <c r="AQ496" s="68" t="s">
        <v>4013</v>
      </c>
      <c r="AR496" s="68">
        <v>10</v>
      </c>
      <c r="AS496" s="68" t="s">
        <v>4016</v>
      </c>
      <c r="AT496" s="68" t="s">
        <v>4017</v>
      </c>
      <c r="AU496" s="68">
        <v>10</v>
      </c>
      <c r="AV496" s="68" t="s">
        <v>4018</v>
      </c>
      <c r="AW496" s="68" t="s">
        <v>4019</v>
      </c>
      <c r="AX496" s="68">
        <v>0</v>
      </c>
      <c r="AY496" s="68" t="s">
        <v>4020</v>
      </c>
      <c r="AZ496" s="68" t="s">
        <v>4021</v>
      </c>
      <c r="BA496" s="68">
        <v>10</v>
      </c>
      <c r="BB496" s="68" t="s">
        <v>4022</v>
      </c>
      <c r="BC496" s="68" t="s">
        <v>4013</v>
      </c>
      <c r="BD496" s="68">
        <v>10</v>
      </c>
    </row>
    <row r="497" spans="1:56" s="72" customFormat="1" ht="40">
      <c r="A497" s="68">
        <v>206</v>
      </c>
      <c r="B497" s="68" t="s">
        <v>12802</v>
      </c>
      <c r="C497" s="68">
        <v>12</v>
      </c>
      <c r="D497" s="68" t="s">
        <v>4012</v>
      </c>
      <c r="E497" s="68" t="s">
        <v>4013</v>
      </c>
      <c r="F497" s="88">
        <v>10842</v>
      </c>
      <c r="G497" s="68" t="s">
        <v>4210</v>
      </c>
      <c r="H497" s="78">
        <v>2023</v>
      </c>
      <c r="I497" s="68" t="s">
        <v>4211</v>
      </c>
      <c r="J497" s="70">
        <v>199005.85</v>
      </c>
      <c r="K497" s="91" t="s">
        <v>9634</v>
      </c>
      <c r="L497" s="68" t="s">
        <v>4026</v>
      </c>
      <c r="M497" s="68" t="s">
        <v>4027</v>
      </c>
      <c r="N497" s="68" t="s">
        <v>4181</v>
      </c>
      <c r="O497" s="68" t="s">
        <v>4182</v>
      </c>
      <c r="P497" s="68">
        <v>6706</v>
      </c>
      <c r="Q497" s="68">
        <v>150</v>
      </c>
      <c r="R497" s="68">
        <v>20</v>
      </c>
      <c r="S497" s="68">
        <v>105</v>
      </c>
      <c r="T497" s="68">
        <v>25</v>
      </c>
      <c r="U497" s="68">
        <v>150</v>
      </c>
      <c r="V497" s="68">
        <v>100</v>
      </c>
      <c r="W497" s="68">
        <v>0</v>
      </c>
      <c r="X497" s="68" t="s">
        <v>4189</v>
      </c>
      <c r="Y497" s="68">
        <v>3</v>
      </c>
      <c r="Z497" s="68">
        <v>5</v>
      </c>
      <c r="AA497" s="68">
        <v>1</v>
      </c>
      <c r="AB497" s="68">
        <v>60</v>
      </c>
      <c r="AC497" s="68"/>
      <c r="AD497" s="68">
        <v>100</v>
      </c>
      <c r="AE497" s="68">
        <v>5</v>
      </c>
      <c r="AF497" s="68">
        <v>100</v>
      </c>
      <c r="AG497" s="68" t="s">
        <v>4212</v>
      </c>
      <c r="AH497" s="68" t="s">
        <v>4013</v>
      </c>
      <c r="AI497" s="68">
        <v>30</v>
      </c>
      <c r="AJ497" s="68" t="s">
        <v>4213</v>
      </c>
      <c r="AK497" s="68" t="s">
        <v>4004</v>
      </c>
      <c r="AL497" s="68">
        <v>10</v>
      </c>
      <c r="AM497" s="68" t="s">
        <v>4214</v>
      </c>
      <c r="AN497" s="68" t="s">
        <v>4014</v>
      </c>
      <c r="AO497" s="68">
        <v>5</v>
      </c>
      <c r="AP497" s="68" t="s">
        <v>4215</v>
      </c>
      <c r="AQ497" s="68" t="s">
        <v>4013</v>
      </c>
      <c r="AR497" s="68">
        <v>5</v>
      </c>
      <c r="AS497" s="68" t="s">
        <v>4216</v>
      </c>
      <c r="AT497" s="68" t="s">
        <v>4017</v>
      </c>
      <c r="AU497" s="68">
        <v>5</v>
      </c>
      <c r="AV497" s="68" t="s">
        <v>4217</v>
      </c>
      <c r="AW497" s="68" t="s">
        <v>4019</v>
      </c>
      <c r="AX497" s="68">
        <v>5</v>
      </c>
      <c r="AY497" s="68" t="s">
        <v>4218</v>
      </c>
      <c r="AZ497" s="68" t="s">
        <v>4021</v>
      </c>
      <c r="BA497" s="68">
        <v>5</v>
      </c>
      <c r="BB497" s="68" t="s">
        <v>4219</v>
      </c>
      <c r="BC497" s="68" t="s">
        <v>4013</v>
      </c>
      <c r="BD497" s="68">
        <v>5</v>
      </c>
    </row>
    <row r="498" spans="1:56" s="162" customFormat="1" ht="140">
      <c r="A498" s="68">
        <v>215</v>
      </c>
      <c r="B498" s="68" t="s">
        <v>10411</v>
      </c>
      <c r="C498" s="91" t="s">
        <v>10412</v>
      </c>
      <c r="D498" s="83" t="s">
        <v>10413</v>
      </c>
      <c r="E498" s="91" t="s">
        <v>10414</v>
      </c>
      <c r="F498" s="91" t="s">
        <v>10415</v>
      </c>
      <c r="G498" s="91" t="s">
        <v>10416</v>
      </c>
      <c r="H498" s="91">
        <v>2007</v>
      </c>
      <c r="I498" s="91" t="s">
        <v>10417</v>
      </c>
      <c r="J498" s="70">
        <v>79517</v>
      </c>
      <c r="K498" s="91" t="s">
        <v>240</v>
      </c>
      <c r="L498" s="91" t="s">
        <v>10418</v>
      </c>
      <c r="M498" s="91" t="s">
        <v>10419</v>
      </c>
      <c r="N498" s="91" t="s">
        <v>10420</v>
      </c>
      <c r="O498" s="91" t="s">
        <v>10421</v>
      </c>
      <c r="P498" s="91" t="s">
        <v>10422</v>
      </c>
      <c r="Q498" s="70">
        <v>111.16</v>
      </c>
      <c r="R498" s="70">
        <v>0</v>
      </c>
      <c r="S498" s="70">
        <v>11.16</v>
      </c>
      <c r="T498" s="70">
        <v>100</v>
      </c>
      <c r="U498" s="70">
        <v>111.16</v>
      </c>
      <c r="V498" s="71">
        <v>30</v>
      </c>
      <c r="W498" s="71">
        <v>100</v>
      </c>
      <c r="X498" s="198" t="s">
        <v>10423</v>
      </c>
      <c r="Y498" s="91">
        <v>4</v>
      </c>
      <c r="Z498" s="91">
        <v>9</v>
      </c>
      <c r="AA498" s="91"/>
      <c r="AB498" s="91">
        <v>60</v>
      </c>
      <c r="AC498" s="91">
        <v>6</v>
      </c>
      <c r="AD498" s="91">
        <v>60.25</v>
      </c>
      <c r="AE498" s="91">
        <v>5</v>
      </c>
      <c r="AF498" s="91"/>
      <c r="AG498" s="91"/>
      <c r="AH498" s="91"/>
      <c r="AI498" s="91"/>
      <c r="AJ498" s="91"/>
      <c r="AK498" s="91"/>
      <c r="AL498" s="91"/>
      <c r="AM498" s="91"/>
      <c r="AN498" s="91"/>
      <c r="AO498" s="91"/>
      <c r="AP498" s="91"/>
      <c r="AQ498" s="91"/>
      <c r="AR498" s="91"/>
      <c r="AS498" s="91"/>
      <c r="AT498" s="91"/>
      <c r="AU498" s="91"/>
      <c r="AV498" s="91"/>
      <c r="AW498" s="91"/>
      <c r="AX498" s="91"/>
      <c r="AY498" s="91"/>
      <c r="AZ498" s="91"/>
      <c r="BA498" s="91"/>
      <c r="BB498" s="91"/>
      <c r="BC498" s="91"/>
      <c r="BD498" s="91"/>
    </row>
    <row r="499" spans="1:56" s="162" customFormat="1" ht="190">
      <c r="A499" s="68">
        <v>215</v>
      </c>
      <c r="B499" s="68" t="s">
        <v>10411</v>
      </c>
      <c r="C499" s="91" t="s">
        <v>10424</v>
      </c>
      <c r="D499" s="83" t="s">
        <v>10425</v>
      </c>
      <c r="E499" s="91" t="s">
        <v>10426</v>
      </c>
      <c r="F499" s="91" t="s">
        <v>10427</v>
      </c>
      <c r="G499" s="91" t="s">
        <v>10428</v>
      </c>
      <c r="H499" s="91">
        <v>2005</v>
      </c>
      <c r="I499" s="91" t="s">
        <v>10429</v>
      </c>
      <c r="J499" s="70">
        <v>172449</v>
      </c>
      <c r="K499" s="91" t="s">
        <v>257</v>
      </c>
      <c r="L499" s="91" t="s">
        <v>10430</v>
      </c>
      <c r="M499" s="91" t="s">
        <v>10431</v>
      </c>
      <c r="N499" s="91" t="s">
        <v>10432</v>
      </c>
      <c r="O499" s="91" t="s">
        <v>10433</v>
      </c>
      <c r="P499" s="91" t="s">
        <v>10434</v>
      </c>
      <c r="Q499" s="70">
        <v>150</v>
      </c>
      <c r="R499" s="70">
        <v>0</v>
      </c>
      <c r="S499" s="70">
        <v>89.25</v>
      </c>
      <c r="T499" s="70">
        <v>60.75</v>
      </c>
      <c r="U499" s="70">
        <v>150</v>
      </c>
      <c r="V499" s="71">
        <v>10</v>
      </c>
      <c r="W499" s="71">
        <v>100</v>
      </c>
      <c r="X499" s="91" t="s">
        <v>10423</v>
      </c>
      <c r="Y499" s="91">
        <v>4</v>
      </c>
      <c r="Z499" s="91">
        <v>9</v>
      </c>
      <c r="AA499" s="91"/>
      <c r="AB499" s="91">
        <v>60</v>
      </c>
      <c r="AC499" s="91" t="s">
        <v>10435</v>
      </c>
      <c r="AD499" s="91">
        <v>60.25</v>
      </c>
      <c r="AE499" s="91">
        <v>4</v>
      </c>
      <c r="AF499" s="91">
        <v>10</v>
      </c>
      <c r="AG499" s="91"/>
      <c r="AH499" s="91"/>
      <c r="AI499" s="91"/>
      <c r="AJ499" s="91"/>
      <c r="AK499" s="91"/>
      <c r="AL499" s="91"/>
      <c r="AM499" s="91"/>
      <c r="AN499" s="91"/>
      <c r="AO499" s="91"/>
      <c r="AP499" s="91"/>
      <c r="AQ499" s="91"/>
      <c r="AR499" s="91"/>
      <c r="AS499" s="91" t="s">
        <v>10436</v>
      </c>
      <c r="AT499" s="91" t="s">
        <v>10437</v>
      </c>
      <c r="AU499" s="91">
        <v>5</v>
      </c>
      <c r="AV499" s="91" t="s">
        <v>10436</v>
      </c>
      <c r="AW499" s="91" t="s">
        <v>10438</v>
      </c>
      <c r="AX499" s="91">
        <v>5</v>
      </c>
      <c r="AY499" s="91"/>
      <c r="AZ499" s="91"/>
      <c r="BA499" s="91"/>
      <c r="BB499" s="91"/>
      <c r="BC499" s="91"/>
      <c r="BD499" s="91"/>
    </row>
    <row r="500" spans="1:56" s="162" customFormat="1" ht="80">
      <c r="A500" s="68">
        <v>215</v>
      </c>
      <c r="B500" s="68" t="s">
        <v>10411</v>
      </c>
      <c r="C500" s="91" t="s">
        <v>10412</v>
      </c>
      <c r="D500" s="83" t="s">
        <v>10413</v>
      </c>
      <c r="E500" s="91" t="s">
        <v>10439</v>
      </c>
      <c r="F500" s="91">
        <v>21384</v>
      </c>
      <c r="G500" s="91" t="s">
        <v>10440</v>
      </c>
      <c r="H500" s="91">
        <v>2005</v>
      </c>
      <c r="I500" s="91" t="s">
        <v>10441</v>
      </c>
      <c r="J500" s="70">
        <v>50075</v>
      </c>
      <c r="K500" s="91" t="s">
        <v>257</v>
      </c>
      <c r="L500" s="91" t="s">
        <v>10442</v>
      </c>
      <c r="M500" s="91" t="s">
        <v>10443</v>
      </c>
      <c r="N500" s="91" t="s">
        <v>10444</v>
      </c>
      <c r="O500" s="91" t="s">
        <v>10445</v>
      </c>
      <c r="P500" s="91">
        <v>15531</v>
      </c>
      <c r="Q500" s="70">
        <v>23</v>
      </c>
      <c r="R500" s="70">
        <v>0</v>
      </c>
      <c r="S500" s="70">
        <v>8</v>
      </c>
      <c r="T500" s="70">
        <v>15</v>
      </c>
      <c r="U500" s="70">
        <v>23</v>
      </c>
      <c r="V500" s="71">
        <v>75</v>
      </c>
      <c r="W500" s="71">
        <v>100</v>
      </c>
      <c r="X500" s="91" t="s">
        <v>10423</v>
      </c>
      <c r="Y500" s="91">
        <v>6</v>
      </c>
      <c r="Z500" s="91">
        <v>4</v>
      </c>
      <c r="AA500" s="91" t="s">
        <v>10446</v>
      </c>
      <c r="AB500" s="91">
        <v>60</v>
      </c>
      <c r="AC500" s="91">
        <v>2</v>
      </c>
      <c r="AD500" s="91">
        <v>15</v>
      </c>
      <c r="AE500" s="91">
        <v>5</v>
      </c>
      <c r="AF500" s="91">
        <v>70</v>
      </c>
      <c r="AG500" s="91" t="s">
        <v>10413</v>
      </c>
      <c r="AH500" s="91" t="s">
        <v>10447</v>
      </c>
      <c r="AI500" s="91">
        <v>60</v>
      </c>
      <c r="AJ500" s="91" t="s">
        <v>10425</v>
      </c>
      <c r="AK500" s="91" t="s">
        <v>10447</v>
      </c>
      <c r="AL500" s="91">
        <v>25</v>
      </c>
      <c r="AM500" s="91"/>
      <c r="AN500" s="91"/>
      <c r="AO500" s="91"/>
      <c r="AP500" s="91"/>
      <c r="AQ500" s="91"/>
      <c r="AR500" s="91"/>
      <c r="AS500" s="91" t="s">
        <v>10448</v>
      </c>
      <c r="AT500" s="91" t="s">
        <v>10449</v>
      </c>
      <c r="AU500" s="91">
        <v>10</v>
      </c>
      <c r="AV500" s="91"/>
      <c r="AW500" s="91" t="s">
        <v>10450</v>
      </c>
      <c r="AX500" s="91">
        <v>5</v>
      </c>
      <c r="AY500" s="91"/>
      <c r="AZ500" s="91"/>
      <c r="BA500" s="91"/>
      <c r="BB500" s="91"/>
      <c r="BC500" s="91"/>
      <c r="BD500" s="91"/>
    </row>
    <row r="501" spans="1:56" s="162" customFormat="1" ht="140">
      <c r="A501" s="68">
        <v>215</v>
      </c>
      <c r="B501" s="68" t="s">
        <v>10411</v>
      </c>
      <c r="C501" s="91" t="s">
        <v>10424</v>
      </c>
      <c r="D501" s="83" t="s">
        <v>10425</v>
      </c>
      <c r="E501" s="91" t="s">
        <v>10451</v>
      </c>
      <c r="F501" s="91">
        <v>4862</v>
      </c>
      <c r="G501" s="91" t="s">
        <v>10452</v>
      </c>
      <c r="H501" s="91">
        <v>2015</v>
      </c>
      <c r="I501" s="91" t="s">
        <v>10453</v>
      </c>
      <c r="J501" s="70">
        <v>85315.82</v>
      </c>
      <c r="K501" s="91" t="s">
        <v>233</v>
      </c>
      <c r="L501" s="91" t="s">
        <v>10454</v>
      </c>
      <c r="M501" s="91" t="s">
        <v>10455</v>
      </c>
      <c r="N501" s="91" t="s">
        <v>10456</v>
      </c>
      <c r="O501" s="91" t="s">
        <v>10457</v>
      </c>
      <c r="P501" s="91">
        <v>16698</v>
      </c>
      <c r="Q501" s="70">
        <v>19.64</v>
      </c>
      <c r="R501" s="70">
        <v>9.1199999999999992</v>
      </c>
      <c r="S501" s="70">
        <v>6.6</v>
      </c>
      <c r="T501" s="70">
        <v>8.61</v>
      </c>
      <c r="U501" s="70">
        <v>24.33</v>
      </c>
      <c r="V501" s="71">
        <v>30</v>
      </c>
      <c r="W501" s="71">
        <v>100</v>
      </c>
      <c r="X501" s="91" t="s">
        <v>10423</v>
      </c>
      <c r="Y501" s="91">
        <v>4</v>
      </c>
      <c r="Z501" s="91">
        <v>4</v>
      </c>
      <c r="AA501" s="91">
        <v>1</v>
      </c>
      <c r="AB501" s="91">
        <v>4</v>
      </c>
      <c r="AC501" s="91">
        <v>16</v>
      </c>
      <c r="AD501" s="91">
        <v>8.61</v>
      </c>
      <c r="AE501" s="91">
        <v>5</v>
      </c>
      <c r="AF501" s="91"/>
      <c r="AG501" s="91"/>
      <c r="AH501" s="91" t="s">
        <v>10458</v>
      </c>
      <c r="AI501" s="91">
        <v>36</v>
      </c>
      <c r="AJ501" s="91"/>
      <c r="AK501" s="91" t="s">
        <v>10459</v>
      </c>
      <c r="AL501" s="91">
        <v>15</v>
      </c>
      <c r="AM501" s="91"/>
      <c r="AN501" s="91" t="s">
        <v>10460</v>
      </c>
      <c r="AO501" s="91">
        <v>15</v>
      </c>
      <c r="AP501" s="91"/>
      <c r="AQ501" s="91" t="s">
        <v>10461</v>
      </c>
      <c r="AR501" s="91">
        <v>8</v>
      </c>
      <c r="AS501" s="91"/>
      <c r="AT501" s="91" t="s">
        <v>10462</v>
      </c>
      <c r="AU501" s="91">
        <v>11</v>
      </c>
      <c r="AV501" s="91"/>
      <c r="AW501" s="91" t="s">
        <v>10450</v>
      </c>
      <c r="AX501" s="91">
        <v>26</v>
      </c>
      <c r="AY501" s="91"/>
      <c r="AZ501" s="91"/>
      <c r="BA501" s="91"/>
      <c r="BB501" s="91"/>
      <c r="BC501" s="91"/>
      <c r="BD501" s="91"/>
    </row>
    <row r="502" spans="1:56" s="162" customFormat="1" ht="273.75" customHeight="1">
      <c r="A502" s="68">
        <v>215</v>
      </c>
      <c r="B502" s="68" t="s">
        <v>10411</v>
      </c>
      <c r="C502" s="91" t="s">
        <v>10412</v>
      </c>
      <c r="D502" s="83" t="s">
        <v>10413</v>
      </c>
      <c r="E502" s="91" t="s">
        <v>10439</v>
      </c>
      <c r="F502" s="91">
        <v>21384</v>
      </c>
      <c r="G502" s="91" t="s">
        <v>10463</v>
      </c>
      <c r="H502" s="91">
        <v>2021</v>
      </c>
      <c r="I502" s="91" t="s">
        <v>10464</v>
      </c>
      <c r="J502" s="70">
        <v>99398.28</v>
      </c>
      <c r="K502" s="91" t="s">
        <v>1813</v>
      </c>
      <c r="L502" s="68" t="s">
        <v>10465</v>
      </c>
      <c r="M502" s="68" t="s">
        <v>10466</v>
      </c>
      <c r="N502" s="91" t="s">
        <v>10467</v>
      </c>
      <c r="O502" s="91" t="s">
        <v>10468</v>
      </c>
      <c r="P502" s="91">
        <v>17266</v>
      </c>
      <c r="Q502" s="70">
        <v>16.96</v>
      </c>
      <c r="R502" s="70">
        <v>9.91</v>
      </c>
      <c r="S502" s="70">
        <v>0.2</v>
      </c>
      <c r="T502" s="70">
        <v>7.05</v>
      </c>
      <c r="U502" s="70">
        <v>17.16</v>
      </c>
      <c r="V502" s="71">
        <v>15</v>
      </c>
      <c r="W502" s="71">
        <v>12</v>
      </c>
      <c r="X502" s="159" t="s">
        <v>10469</v>
      </c>
      <c r="Y502" s="91">
        <v>3</v>
      </c>
      <c r="Z502" s="91">
        <v>4</v>
      </c>
      <c r="AA502" s="91">
        <v>3</v>
      </c>
      <c r="AB502" s="91">
        <v>4</v>
      </c>
      <c r="AC502" s="91">
        <v>64</v>
      </c>
      <c r="AD502" s="91">
        <v>46.25</v>
      </c>
      <c r="AE502" s="91">
        <v>5</v>
      </c>
      <c r="AF502" s="91">
        <v>65</v>
      </c>
      <c r="AG502" s="91" t="s">
        <v>10413</v>
      </c>
      <c r="AH502" s="91" t="s">
        <v>10447</v>
      </c>
      <c r="AI502" s="91">
        <v>75</v>
      </c>
      <c r="AJ502" s="91" t="s">
        <v>10425</v>
      </c>
      <c r="AK502" s="91" t="s">
        <v>10447</v>
      </c>
      <c r="AL502" s="91">
        <v>10</v>
      </c>
      <c r="AM502" s="91" t="s">
        <v>10470</v>
      </c>
      <c r="AN502" s="91" t="s">
        <v>10447</v>
      </c>
      <c r="AO502" s="91">
        <v>3</v>
      </c>
      <c r="AP502" s="91"/>
      <c r="AQ502" s="91"/>
      <c r="AR502" s="91"/>
      <c r="AS502" s="91" t="s">
        <v>10448</v>
      </c>
      <c r="AT502" s="91" t="s">
        <v>10449</v>
      </c>
      <c r="AU502" s="91">
        <v>7</v>
      </c>
      <c r="AV502" s="91"/>
      <c r="AW502" s="91" t="s">
        <v>10450</v>
      </c>
      <c r="AX502" s="91">
        <v>5</v>
      </c>
      <c r="AY502" s="91"/>
      <c r="AZ502" s="91"/>
      <c r="BA502" s="91"/>
      <c r="BB502" s="91"/>
      <c r="BC502" s="91"/>
      <c r="BD502" s="91"/>
    </row>
    <row r="503" spans="1:56" s="72" customFormat="1" ht="60">
      <c r="A503" s="68">
        <v>215</v>
      </c>
      <c r="B503" s="68" t="s">
        <v>10411</v>
      </c>
      <c r="C503" s="68"/>
      <c r="D503" s="83" t="s">
        <v>10470</v>
      </c>
      <c r="E503" s="68" t="s">
        <v>10471</v>
      </c>
      <c r="F503" s="68">
        <v>37550</v>
      </c>
      <c r="G503" s="68" t="s">
        <v>10472</v>
      </c>
      <c r="H503" s="68">
        <v>2021</v>
      </c>
      <c r="I503" s="68" t="s">
        <v>10473</v>
      </c>
      <c r="J503" s="70">
        <v>87565.73</v>
      </c>
      <c r="K503" s="68" t="s">
        <v>1813</v>
      </c>
      <c r="L503" s="68" t="s">
        <v>10465</v>
      </c>
      <c r="M503" s="68" t="s">
        <v>10466</v>
      </c>
      <c r="N503" s="68" t="s">
        <v>10474</v>
      </c>
      <c r="O503" s="68" t="s">
        <v>10475</v>
      </c>
      <c r="P503" s="68">
        <v>17281</v>
      </c>
      <c r="Q503" s="70">
        <v>15.78</v>
      </c>
      <c r="R503" s="70">
        <v>8.73</v>
      </c>
      <c r="S503" s="70">
        <v>2.5</v>
      </c>
      <c r="T503" s="70">
        <v>7.05</v>
      </c>
      <c r="U503" s="70">
        <v>18.27</v>
      </c>
      <c r="V503" s="71">
        <v>10</v>
      </c>
      <c r="W503" s="71">
        <v>8</v>
      </c>
      <c r="X503" s="159" t="s">
        <v>10476</v>
      </c>
      <c r="Y503" s="68">
        <v>6</v>
      </c>
      <c r="Z503" s="68">
        <v>3</v>
      </c>
      <c r="AA503" s="68">
        <v>3</v>
      </c>
      <c r="AB503" s="68">
        <v>60</v>
      </c>
      <c r="AC503" s="68">
        <v>76</v>
      </c>
      <c r="AD503" s="68">
        <v>33.75</v>
      </c>
      <c r="AE503" s="68">
        <v>5</v>
      </c>
      <c r="AF503" s="91">
        <v>10</v>
      </c>
      <c r="AG503" s="91" t="s">
        <v>10470</v>
      </c>
      <c r="AH503" s="91" t="s">
        <v>10477</v>
      </c>
      <c r="AI503" s="91">
        <v>10</v>
      </c>
      <c r="AJ503" s="68"/>
      <c r="AK503" s="68"/>
      <c r="AL503" s="68"/>
      <c r="AM503" s="68"/>
      <c r="AN503" s="68"/>
      <c r="AO503" s="68"/>
      <c r="AP503" s="68"/>
      <c r="AQ503" s="68"/>
      <c r="AR503" s="68"/>
      <c r="AS503" s="68"/>
      <c r="AT503" s="68"/>
      <c r="AU503" s="68"/>
      <c r="AV503" s="68"/>
      <c r="AW503" s="68"/>
      <c r="AX503" s="68"/>
      <c r="AY503" s="68"/>
      <c r="AZ503" s="68"/>
      <c r="BA503" s="68"/>
      <c r="BB503" s="68"/>
      <c r="BC503" s="68"/>
      <c r="BD503" s="68"/>
    </row>
    <row r="504" spans="1:56" s="72" customFormat="1" ht="300">
      <c r="A504" s="68">
        <v>215</v>
      </c>
      <c r="B504" s="68" t="s">
        <v>10411</v>
      </c>
      <c r="C504" s="91" t="s">
        <v>10412</v>
      </c>
      <c r="D504" s="73" t="s">
        <v>10413</v>
      </c>
      <c r="E504" s="68" t="s">
        <v>10478</v>
      </c>
      <c r="F504" s="68">
        <v>33141</v>
      </c>
      <c r="G504" s="68" t="s">
        <v>10479</v>
      </c>
      <c r="H504" s="68">
        <v>2021</v>
      </c>
      <c r="I504" s="68" t="s">
        <v>10480</v>
      </c>
      <c r="J504" s="70">
        <v>118064.28</v>
      </c>
      <c r="K504" s="68" t="s">
        <v>1813</v>
      </c>
      <c r="L504" s="68" t="s">
        <v>10481</v>
      </c>
      <c r="M504" s="68" t="s">
        <v>10466</v>
      </c>
      <c r="N504" s="68" t="s">
        <v>10482</v>
      </c>
      <c r="O504" s="68" t="s">
        <v>10483</v>
      </c>
      <c r="P504" s="68">
        <v>17322</v>
      </c>
      <c r="Q504" s="70">
        <v>18.82</v>
      </c>
      <c r="R504" s="70">
        <v>11.77</v>
      </c>
      <c r="S504" s="70">
        <v>0.2</v>
      </c>
      <c r="T504" s="70">
        <v>7.05</v>
      </c>
      <c r="U504" s="70">
        <v>19.010000000000002</v>
      </c>
      <c r="V504" s="71">
        <v>10</v>
      </c>
      <c r="W504" s="71">
        <v>5</v>
      </c>
      <c r="X504" s="159" t="s">
        <v>10484</v>
      </c>
      <c r="Y504" s="68">
        <v>4</v>
      </c>
      <c r="Z504" s="68">
        <v>2</v>
      </c>
      <c r="AA504" s="68">
        <v>3</v>
      </c>
      <c r="AB504" s="68">
        <v>60</v>
      </c>
      <c r="AC504" s="68">
        <v>78</v>
      </c>
      <c r="AD504" s="68">
        <v>80</v>
      </c>
      <c r="AE504" s="68">
        <v>5</v>
      </c>
      <c r="AF504" s="68">
        <v>5</v>
      </c>
      <c r="AG504" s="68"/>
      <c r="AH504" s="68"/>
      <c r="AI504" s="68"/>
      <c r="AJ504" s="68"/>
      <c r="AK504" s="68"/>
      <c r="AL504" s="68"/>
      <c r="AM504" s="68"/>
      <c r="AN504" s="68"/>
      <c r="AO504" s="68"/>
      <c r="AP504" s="68"/>
      <c r="AQ504" s="68"/>
      <c r="AR504" s="68"/>
      <c r="AS504" s="68" t="s">
        <v>10485</v>
      </c>
      <c r="AT504" s="68" t="s">
        <v>10486</v>
      </c>
      <c r="AU504" s="68">
        <v>100</v>
      </c>
      <c r="AV504" s="68"/>
      <c r="AW504" s="68"/>
      <c r="AX504" s="68"/>
      <c r="AY504" s="68"/>
      <c r="AZ504" s="68"/>
      <c r="BA504" s="68"/>
      <c r="BB504" s="68"/>
      <c r="BC504" s="68"/>
      <c r="BD504" s="68"/>
    </row>
    <row r="505" spans="1:56" s="72" customFormat="1" ht="160">
      <c r="A505" s="68">
        <v>215</v>
      </c>
      <c r="B505" s="68" t="s">
        <v>10411</v>
      </c>
      <c r="C505" s="68" t="s">
        <v>10487</v>
      </c>
      <c r="D505" s="73" t="s">
        <v>10470</v>
      </c>
      <c r="E505" s="68" t="s">
        <v>10488</v>
      </c>
      <c r="F505" s="68">
        <v>29608</v>
      </c>
      <c r="G505" s="68" t="s">
        <v>10489</v>
      </c>
      <c r="H505" s="68">
        <v>2021</v>
      </c>
      <c r="I505" s="68" t="s">
        <v>10490</v>
      </c>
      <c r="J505" s="70">
        <v>578280</v>
      </c>
      <c r="K505" s="68" t="s">
        <v>1813</v>
      </c>
      <c r="L505" s="68" t="s">
        <v>10465</v>
      </c>
      <c r="M505" s="68" t="s">
        <v>10466</v>
      </c>
      <c r="N505" s="68" t="s">
        <v>10491</v>
      </c>
      <c r="O505" s="68" t="s">
        <v>10492</v>
      </c>
      <c r="P505" s="68" t="s">
        <v>10493</v>
      </c>
      <c r="Q505" s="70">
        <v>69.59</v>
      </c>
      <c r="R505" s="70">
        <v>62.61</v>
      </c>
      <c r="S505" s="70">
        <v>20.72</v>
      </c>
      <c r="T505" s="70">
        <v>7.05</v>
      </c>
      <c r="U505" s="70">
        <v>90.38</v>
      </c>
      <c r="V505" s="71">
        <v>15</v>
      </c>
      <c r="W505" s="71">
        <v>5</v>
      </c>
      <c r="X505" s="159" t="s">
        <v>10494</v>
      </c>
      <c r="Y505" s="68">
        <v>3</v>
      </c>
      <c r="Z505" s="68">
        <v>5</v>
      </c>
      <c r="AA505" s="68">
        <v>1</v>
      </c>
      <c r="AB505" s="68">
        <v>4</v>
      </c>
      <c r="AC505" s="68">
        <v>11</v>
      </c>
      <c r="AD505" s="68">
        <v>56.42</v>
      </c>
      <c r="AE505" s="68">
        <v>5</v>
      </c>
      <c r="AF505" s="68">
        <v>58</v>
      </c>
      <c r="AG505" s="68" t="s">
        <v>10470</v>
      </c>
      <c r="AH505" s="68" t="s">
        <v>10477</v>
      </c>
      <c r="AI505" s="68">
        <v>58</v>
      </c>
      <c r="AJ505" s="68"/>
      <c r="AK505" s="68"/>
      <c r="AL505" s="68"/>
      <c r="AM505" s="68"/>
      <c r="AN505" s="68"/>
      <c r="AO505" s="68"/>
      <c r="AP505" s="68"/>
      <c r="AQ505" s="68"/>
      <c r="AR505" s="68"/>
      <c r="AS505" s="68"/>
      <c r="AT505" s="68"/>
      <c r="AU505" s="68"/>
      <c r="AV505" s="68"/>
      <c r="AW505" s="68"/>
      <c r="AX505" s="68"/>
      <c r="AY505" s="68"/>
      <c r="AZ505" s="68"/>
      <c r="BA505" s="68"/>
      <c r="BB505" s="68"/>
      <c r="BC505" s="68"/>
      <c r="BD505" s="68"/>
    </row>
    <row r="506" spans="1:56" s="72" customFormat="1" ht="90">
      <c r="A506" s="68">
        <v>215</v>
      </c>
      <c r="B506" s="68" t="s">
        <v>10411</v>
      </c>
      <c r="C506" s="91" t="s">
        <v>10412</v>
      </c>
      <c r="D506" s="83" t="s">
        <v>10413</v>
      </c>
      <c r="E506" s="91" t="s">
        <v>10414</v>
      </c>
      <c r="F506" s="91" t="s">
        <v>10415</v>
      </c>
      <c r="G506" s="68" t="s">
        <v>10495</v>
      </c>
      <c r="H506" s="68">
        <v>2021</v>
      </c>
      <c r="I506" s="68"/>
      <c r="J506" s="70">
        <v>90280</v>
      </c>
      <c r="K506" s="68" t="s">
        <v>1813</v>
      </c>
      <c r="L506" s="68" t="s">
        <v>10465</v>
      </c>
      <c r="M506" s="68" t="s">
        <v>10466</v>
      </c>
      <c r="N506" s="68" t="s">
        <v>10496</v>
      </c>
      <c r="O506" s="68"/>
      <c r="P506" s="83">
        <v>17323</v>
      </c>
      <c r="Q506" s="70">
        <v>15.12</v>
      </c>
      <c r="R506" s="70">
        <v>9</v>
      </c>
      <c r="S506" s="70">
        <v>2.4900000000000002</v>
      </c>
      <c r="T506" s="70">
        <v>7.05</v>
      </c>
      <c r="U506" s="70">
        <v>18.54</v>
      </c>
      <c r="V506" s="71">
        <v>10</v>
      </c>
      <c r="W506" s="71">
        <v>5</v>
      </c>
      <c r="X506" s="159" t="s">
        <v>10497</v>
      </c>
      <c r="Y506" s="68">
        <v>4</v>
      </c>
      <c r="Z506" s="68">
        <v>9</v>
      </c>
      <c r="AA506" s="68"/>
      <c r="AB506" s="68">
        <v>60</v>
      </c>
      <c r="AC506" s="68">
        <v>63</v>
      </c>
      <c r="AD506" s="68">
        <v>147.5</v>
      </c>
      <c r="AE506" s="68">
        <v>5</v>
      </c>
      <c r="AF506" s="68"/>
      <c r="AG506" s="68"/>
      <c r="AH506" s="68"/>
      <c r="AI506" s="68"/>
      <c r="AJ506" s="68"/>
      <c r="AK506" s="68"/>
      <c r="AL506" s="68"/>
      <c r="AM506" s="68"/>
      <c r="AN506" s="68"/>
      <c r="AO506" s="68"/>
      <c r="AP506" s="68"/>
      <c r="AQ506" s="68"/>
      <c r="AR506" s="68"/>
      <c r="AS506" s="68"/>
      <c r="AT506" s="68"/>
      <c r="AU506" s="68"/>
      <c r="AV506" s="68"/>
      <c r="AW506" s="68"/>
      <c r="AX506" s="68"/>
      <c r="AY506" s="68"/>
      <c r="AZ506" s="68"/>
      <c r="BA506" s="68"/>
      <c r="BB506" s="68"/>
      <c r="BC506" s="68"/>
      <c r="BD506" s="68"/>
    </row>
    <row r="507" spans="1:56" s="72" customFormat="1" ht="260">
      <c r="A507" s="68">
        <v>302</v>
      </c>
      <c r="B507" s="68" t="s">
        <v>5921</v>
      </c>
      <c r="C507" s="68">
        <v>1</v>
      </c>
      <c r="D507" s="68"/>
      <c r="E507" s="68" t="s">
        <v>4222</v>
      </c>
      <c r="F507" s="88">
        <v>8007</v>
      </c>
      <c r="G507" s="68" t="s">
        <v>4223</v>
      </c>
      <c r="H507" s="78">
        <v>2015</v>
      </c>
      <c r="I507" s="68" t="s">
        <v>4224</v>
      </c>
      <c r="J507" s="70">
        <v>116668.15999999999</v>
      </c>
      <c r="K507" s="68" t="s">
        <v>12789</v>
      </c>
      <c r="L507" s="68" t="s">
        <v>4225</v>
      </c>
      <c r="M507" s="68" t="s">
        <v>4226</v>
      </c>
      <c r="N507" s="68" t="s">
        <v>4227</v>
      </c>
      <c r="O507" s="68" t="s">
        <v>4228</v>
      </c>
      <c r="P507" s="68" t="s">
        <v>4229</v>
      </c>
      <c r="Q507" s="68">
        <v>33.1</v>
      </c>
      <c r="R507" s="68">
        <v>0</v>
      </c>
      <c r="S507" s="68">
        <v>9.06</v>
      </c>
      <c r="T507" s="68">
        <v>24.04</v>
      </c>
      <c r="U507" s="68">
        <v>33.1</v>
      </c>
      <c r="V507" s="68">
        <v>100</v>
      </c>
      <c r="W507" s="68">
        <v>100</v>
      </c>
      <c r="X507" s="68" t="s">
        <v>4230</v>
      </c>
      <c r="Y507" s="68">
        <v>4</v>
      </c>
      <c r="Z507" s="68">
        <v>6</v>
      </c>
      <c r="AA507" s="68">
        <v>3</v>
      </c>
      <c r="AB507" s="68">
        <v>35</v>
      </c>
      <c r="AC507" s="68" t="s">
        <v>339</v>
      </c>
      <c r="AD507" s="68">
        <v>24.04</v>
      </c>
      <c r="AE507" s="68">
        <v>5</v>
      </c>
      <c r="AF507" s="68">
        <v>100</v>
      </c>
      <c r="AG507" s="68" t="s">
        <v>4231</v>
      </c>
      <c r="AH507" s="68" t="s">
        <v>4232</v>
      </c>
      <c r="AI507" s="68">
        <v>90</v>
      </c>
      <c r="AJ507" s="68" t="s">
        <v>4233</v>
      </c>
      <c r="AK507" s="68"/>
      <c r="AL507" s="68">
        <v>10</v>
      </c>
      <c r="AM507" s="68"/>
      <c r="AN507" s="68"/>
      <c r="AO507" s="68"/>
      <c r="AP507" s="68"/>
      <c r="AQ507" s="68"/>
      <c r="AR507" s="68"/>
      <c r="AS507" s="68"/>
      <c r="AT507" s="68"/>
      <c r="AU507" s="68"/>
      <c r="AV507" s="68"/>
      <c r="AW507" s="68"/>
      <c r="AX507" s="68"/>
      <c r="AY507" s="68"/>
      <c r="AZ507" s="68"/>
      <c r="BA507" s="68"/>
      <c r="BB507" s="68"/>
      <c r="BC507" s="68"/>
      <c r="BD507" s="68"/>
    </row>
    <row r="508" spans="1:56" s="72" customFormat="1" ht="100">
      <c r="A508" s="68">
        <v>302</v>
      </c>
      <c r="B508" s="68" t="s">
        <v>5921</v>
      </c>
      <c r="C508" s="68">
        <v>2</v>
      </c>
      <c r="D508" s="68"/>
      <c r="E508" s="68" t="s">
        <v>3771</v>
      </c>
      <c r="F508" s="88">
        <v>8800</v>
      </c>
      <c r="G508" s="68" t="s">
        <v>4234</v>
      </c>
      <c r="H508" s="78">
        <v>2015</v>
      </c>
      <c r="I508" s="68" t="s">
        <v>4235</v>
      </c>
      <c r="J508" s="70">
        <v>80825</v>
      </c>
      <c r="K508" s="68" t="s">
        <v>12789</v>
      </c>
      <c r="L508" s="68" t="s">
        <v>4225</v>
      </c>
      <c r="M508" s="68" t="s">
        <v>4226</v>
      </c>
      <c r="N508" s="68" t="s">
        <v>4236</v>
      </c>
      <c r="O508" s="68" t="s">
        <v>4237</v>
      </c>
      <c r="P508" s="68">
        <v>39017</v>
      </c>
      <c r="Q508" s="68">
        <v>37.68</v>
      </c>
      <c r="R508" s="68">
        <v>0</v>
      </c>
      <c r="S508" s="68">
        <v>10.050000000000001</v>
      </c>
      <c r="T508" s="68">
        <v>27.63</v>
      </c>
      <c r="U508" s="68">
        <v>37.68</v>
      </c>
      <c r="V508" s="68">
        <v>100</v>
      </c>
      <c r="W508" s="68">
        <v>100</v>
      </c>
      <c r="X508" s="68" t="s">
        <v>4230</v>
      </c>
      <c r="Y508" s="68">
        <v>6</v>
      </c>
      <c r="Z508" s="68">
        <v>4</v>
      </c>
      <c r="AA508" s="68">
        <v>2</v>
      </c>
      <c r="AB508" s="68">
        <v>60</v>
      </c>
      <c r="AC508" s="68" t="s">
        <v>339</v>
      </c>
      <c r="AD508" s="68">
        <v>27.63</v>
      </c>
      <c r="AE508" s="68">
        <v>5</v>
      </c>
      <c r="AF508" s="68">
        <v>100</v>
      </c>
      <c r="AG508" s="68" t="s">
        <v>3770</v>
      </c>
      <c r="AH508" s="68" t="s">
        <v>4238</v>
      </c>
      <c r="AI508" s="68">
        <v>75</v>
      </c>
      <c r="AJ508" s="68" t="s">
        <v>4239</v>
      </c>
      <c r="AK508" s="68" t="s">
        <v>4240</v>
      </c>
      <c r="AL508" s="68">
        <v>15</v>
      </c>
      <c r="AM508" s="68" t="s">
        <v>4241</v>
      </c>
      <c r="AN508" s="68" t="s">
        <v>4242</v>
      </c>
      <c r="AO508" s="68">
        <v>5</v>
      </c>
      <c r="AP508" s="68" t="s">
        <v>4243</v>
      </c>
      <c r="AQ508" s="68" t="s">
        <v>4244</v>
      </c>
      <c r="AR508" s="68">
        <v>5</v>
      </c>
      <c r="AS508" s="68"/>
      <c r="AT508" s="68"/>
      <c r="AU508" s="68"/>
      <c r="AV508" s="68"/>
      <c r="AW508" s="68"/>
      <c r="AX508" s="68"/>
      <c r="AY508" s="68"/>
      <c r="AZ508" s="68"/>
      <c r="BA508" s="68"/>
      <c r="BB508" s="68"/>
      <c r="BC508" s="68"/>
      <c r="BD508" s="68"/>
    </row>
    <row r="509" spans="1:56" s="72" customFormat="1" ht="110">
      <c r="A509" s="68">
        <v>302</v>
      </c>
      <c r="B509" s="68" t="s">
        <v>5921</v>
      </c>
      <c r="C509" s="68">
        <v>3</v>
      </c>
      <c r="D509" s="68"/>
      <c r="E509" s="68" t="s">
        <v>4245</v>
      </c>
      <c r="F509" s="88">
        <v>14575</v>
      </c>
      <c r="G509" s="68" t="s">
        <v>4246</v>
      </c>
      <c r="H509" s="78">
        <v>2016</v>
      </c>
      <c r="I509" s="68" t="s">
        <v>4247</v>
      </c>
      <c r="J509" s="70">
        <v>274963.21000000002</v>
      </c>
      <c r="K509" s="68" t="s">
        <v>12789</v>
      </c>
      <c r="L509" s="68" t="s">
        <v>4225</v>
      </c>
      <c r="M509" s="68" t="s">
        <v>4226</v>
      </c>
      <c r="N509" s="68" t="s">
        <v>4248</v>
      </c>
      <c r="O509" s="68" t="s">
        <v>4249</v>
      </c>
      <c r="P509" s="68" t="s">
        <v>4250</v>
      </c>
      <c r="Q509" s="68">
        <v>32.58</v>
      </c>
      <c r="R509" s="68">
        <v>0</v>
      </c>
      <c r="S509" s="68">
        <v>8.61</v>
      </c>
      <c r="T509" s="68">
        <v>23.97</v>
      </c>
      <c r="U509" s="68">
        <v>32.58</v>
      </c>
      <c r="V509" s="68">
        <v>100</v>
      </c>
      <c r="W509" s="68">
        <v>100</v>
      </c>
      <c r="X509" s="68" t="s">
        <v>4230</v>
      </c>
      <c r="Y509" s="68">
        <v>3</v>
      </c>
      <c r="Z509" s="68">
        <v>4</v>
      </c>
      <c r="AA509" s="68">
        <v>1</v>
      </c>
      <c r="AB509" s="68">
        <v>60</v>
      </c>
      <c r="AC509" s="68" t="s">
        <v>4251</v>
      </c>
      <c r="AD509" s="68">
        <v>23.37</v>
      </c>
      <c r="AE509" s="68">
        <v>5</v>
      </c>
      <c r="AF509" s="68">
        <v>100</v>
      </c>
      <c r="AG509" s="68" t="s">
        <v>3770</v>
      </c>
      <c r="AH509" s="68" t="s">
        <v>4238</v>
      </c>
      <c r="AI509" s="68">
        <v>80</v>
      </c>
      <c r="AJ509" s="68" t="s">
        <v>4239</v>
      </c>
      <c r="AK509" s="68" t="s">
        <v>4240</v>
      </c>
      <c r="AL509" s="68">
        <v>10</v>
      </c>
      <c r="AM509" s="68" t="s">
        <v>4241</v>
      </c>
      <c r="AN509" s="68" t="s">
        <v>4242</v>
      </c>
      <c r="AO509" s="68">
        <v>5</v>
      </c>
      <c r="AP509" s="68" t="s">
        <v>4243</v>
      </c>
      <c r="AQ509" s="68" t="s">
        <v>4252</v>
      </c>
      <c r="AR509" s="68">
        <v>5</v>
      </c>
      <c r="AS509" s="68"/>
      <c r="AT509" s="68"/>
      <c r="AU509" s="68"/>
      <c r="AV509" s="68"/>
      <c r="AW509" s="68"/>
      <c r="AX509" s="68"/>
      <c r="AY509" s="68"/>
      <c r="AZ509" s="68"/>
      <c r="BA509" s="68"/>
      <c r="BB509" s="68"/>
      <c r="BC509" s="68"/>
      <c r="BD509" s="68"/>
    </row>
    <row r="510" spans="1:56" s="72" customFormat="1" ht="100">
      <c r="A510" s="68">
        <v>302</v>
      </c>
      <c r="B510" s="68" t="s">
        <v>5921</v>
      </c>
      <c r="C510" s="68">
        <v>4</v>
      </c>
      <c r="D510" s="68"/>
      <c r="E510" s="68" t="s">
        <v>4245</v>
      </c>
      <c r="F510" s="88">
        <v>14575</v>
      </c>
      <c r="G510" s="68" t="s">
        <v>4253</v>
      </c>
      <c r="H510" s="78">
        <v>2019</v>
      </c>
      <c r="I510" s="68" t="s">
        <v>4254</v>
      </c>
      <c r="J510" s="70">
        <v>40833.4</v>
      </c>
      <c r="K510" s="68" t="s">
        <v>351</v>
      </c>
      <c r="L510" s="68" t="s">
        <v>4225</v>
      </c>
      <c r="M510" s="68" t="s">
        <v>4226</v>
      </c>
      <c r="N510" s="68" t="s">
        <v>4255</v>
      </c>
      <c r="O510" s="68" t="s">
        <v>4256</v>
      </c>
      <c r="P510" s="68" t="s">
        <v>4257</v>
      </c>
      <c r="Q510" s="68">
        <v>26.87</v>
      </c>
      <c r="R510" s="68">
        <v>2.4</v>
      </c>
      <c r="S510" s="68">
        <v>1.1000000000000001</v>
      </c>
      <c r="T510" s="68">
        <v>23.37</v>
      </c>
      <c r="U510" s="68">
        <v>26.87</v>
      </c>
      <c r="V510" s="68">
        <v>100</v>
      </c>
      <c r="W510" s="68">
        <v>57</v>
      </c>
      <c r="X510" s="68" t="s">
        <v>4230</v>
      </c>
      <c r="Y510" s="68">
        <v>4</v>
      </c>
      <c r="Z510" s="68">
        <v>8</v>
      </c>
      <c r="AA510" s="68">
        <v>2</v>
      </c>
      <c r="AB510" s="68">
        <v>10</v>
      </c>
      <c r="AC510" s="68" t="s">
        <v>4258</v>
      </c>
      <c r="AD510" s="68">
        <v>23.37</v>
      </c>
      <c r="AE510" s="68">
        <v>5</v>
      </c>
      <c r="AF510" s="68">
        <v>100</v>
      </c>
      <c r="AG510" s="68" t="s">
        <v>3770</v>
      </c>
      <c r="AH510" s="68" t="s">
        <v>4238</v>
      </c>
      <c r="AI510" s="68">
        <v>80</v>
      </c>
      <c r="AJ510" s="68" t="s">
        <v>4239</v>
      </c>
      <c r="AK510" s="68" t="s">
        <v>4240</v>
      </c>
      <c r="AL510" s="68">
        <v>10</v>
      </c>
      <c r="AM510" s="68" t="s">
        <v>4241</v>
      </c>
      <c r="AN510" s="68" t="s">
        <v>4242</v>
      </c>
      <c r="AO510" s="68">
        <v>5</v>
      </c>
      <c r="AP510" s="68" t="s">
        <v>4243</v>
      </c>
      <c r="AQ510" s="68" t="s">
        <v>4252</v>
      </c>
      <c r="AR510" s="68">
        <v>5</v>
      </c>
      <c r="AS510" s="68"/>
      <c r="AT510" s="68"/>
      <c r="AU510" s="68"/>
      <c r="AV510" s="68"/>
      <c r="AW510" s="68"/>
      <c r="AX510" s="68"/>
      <c r="AY510" s="68"/>
      <c r="AZ510" s="68"/>
      <c r="BA510" s="68"/>
      <c r="BB510" s="68"/>
      <c r="BC510" s="68"/>
      <c r="BD510" s="68"/>
    </row>
    <row r="511" spans="1:56" s="72" customFormat="1" ht="100">
      <c r="A511" s="68">
        <v>302</v>
      </c>
      <c r="B511" s="68" t="s">
        <v>5921</v>
      </c>
      <c r="C511" s="68">
        <v>5</v>
      </c>
      <c r="D511" s="68"/>
      <c r="E511" s="68" t="s">
        <v>4245</v>
      </c>
      <c r="F511" s="88">
        <v>14575</v>
      </c>
      <c r="G511" s="68" t="s">
        <v>4259</v>
      </c>
      <c r="H511" s="78">
        <v>2020</v>
      </c>
      <c r="I511" s="68" t="s">
        <v>4260</v>
      </c>
      <c r="J511" s="70">
        <v>135716.76999999999</v>
      </c>
      <c r="K511" s="68" t="s">
        <v>343</v>
      </c>
      <c r="L511" s="68" t="s">
        <v>4225</v>
      </c>
      <c r="M511" s="68" t="s">
        <v>4226</v>
      </c>
      <c r="N511" s="68" t="s">
        <v>4261</v>
      </c>
      <c r="O511" s="68" t="s">
        <v>4262</v>
      </c>
      <c r="P511" s="68" t="s">
        <v>4263</v>
      </c>
      <c r="Q511" s="68">
        <v>39.56</v>
      </c>
      <c r="R511" s="68">
        <v>9.58</v>
      </c>
      <c r="S511" s="68">
        <v>2.35</v>
      </c>
      <c r="T511" s="68">
        <v>27.63</v>
      </c>
      <c r="U511" s="68">
        <v>39.56</v>
      </c>
      <c r="V511" s="68">
        <v>100</v>
      </c>
      <c r="W511" s="68">
        <v>30</v>
      </c>
      <c r="X511" s="68" t="s">
        <v>4230</v>
      </c>
      <c r="Y511" s="68">
        <v>3</v>
      </c>
      <c r="Z511" s="68">
        <v>4</v>
      </c>
      <c r="AA511" s="68">
        <v>6</v>
      </c>
      <c r="AB511" s="68">
        <v>11</v>
      </c>
      <c r="AC511" s="68" t="s">
        <v>4264</v>
      </c>
      <c r="AD511" s="68">
        <v>27.63</v>
      </c>
      <c r="AE511" s="68">
        <v>5</v>
      </c>
      <c r="AF511" s="68">
        <v>100</v>
      </c>
      <c r="AG511" s="68" t="s">
        <v>3770</v>
      </c>
      <c r="AH511" s="68" t="s">
        <v>4238</v>
      </c>
      <c r="AI511" s="68">
        <v>60</v>
      </c>
      <c r="AJ511" s="68" t="s">
        <v>4239</v>
      </c>
      <c r="AK511" s="68" t="s">
        <v>4240</v>
      </c>
      <c r="AL511" s="68">
        <v>20</v>
      </c>
      <c r="AM511" s="68" t="s">
        <v>4241</v>
      </c>
      <c r="AN511" s="68" t="s">
        <v>4242</v>
      </c>
      <c r="AO511" s="68">
        <v>10</v>
      </c>
      <c r="AP511" s="68" t="s">
        <v>4265</v>
      </c>
      <c r="AQ511" s="68" t="s">
        <v>4266</v>
      </c>
      <c r="AR511" s="68">
        <v>10</v>
      </c>
      <c r="AS511" s="68"/>
      <c r="AT511" s="68"/>
      <c r="AU511" s="68"/>
      <c r="AV511" s="68"/>
      <c r="AW511" s="68"/>
      <c r="AX511" s="68"/>
      <c r="AY511" s="68"/>
      <c r="AZ511" s="68"/>
      <c r="BA511" s="68"/>
      <c r="BB511" s="68"/>
      <c r="BC511" s="68"/>
      <c r="BD511" s="68"/>
    </row>
    <row r="512" spans="1:56" s="72" customFormat="1" ht="100">
      <c r="A512" s="68">
        <v>302</v>
      </c>
      <c r="B512" s="68" t="s">
        <v>5921</v>
      </c>
      <c r="C512" s="68">
        <v>6</v>
      </c>
      <c r="D512" s="68"/>
      <c r="E512" s="68" t="s">
        <v>4245</v>
      </c>
      <c r="F512" s="88">
        <v>14575</v>
      </c>
      <c r="G512" s="68" t="s">
        <v>4267</v>
      </c>
      <c r="H512" s="78">
        <v>2023</v>
      </c>
      <c r="I512" s="68" t="s">
        <v>4268</v>
      </c>
      <c r="J512" s="70">
        <v>606522.05000000005</v>
      </c>
      <c r="K512" s="68" t="s">
        <v>12794</v>
      </c>
      <c r="L512" s="68" t="s">
        <v>4225</v>
      </c>
      <c r="M512" s="68" t="s">
        <v>4226</v>
      </c>
      <c r="N512" s="68" t="s">
        <v>4269</v>
      </c>
      <c r="O512" s="68" t="s">
        <v>4270</v>
      </c>
      <c r="P512" s="68" t="s">
        <v>4271</v>
      </c>
      <c r="Q512" s="68">
        <v>78.069999999999993</v>
      </c>
      <c r="R512" s="68">
        <v>35.68</v>
      </c>
      <c r="S512" s="68">
        <v>29.24</v>
      </c>
      <c r="T512" s="68">
        <v>13.16</v>
      </c>
      <c r="U512" s="68">
        <v>78.08</v>
      </c>
      <c r="V512" s="68">
        <v>100</v>
      </c>
      <c r="W512" s="68"/>
      <c r="X512" s="68" t="s">
        <v>4230</v>
      </c>
      <c r="Y512" s="68">
        <v>5</v>
      </c>
      <c r="Z512" s="68">
        <v>3</v>
      </c>
      <c r="AA512" s="68">
        <v>5</v>
      </c>
      <c r="AB512" s="68">
        <v>5</v>
      </c>
      <c r="AC512" s="68" t="s">
        <v>4272</v>
      </c>
      <c r="AD512" s="68">
        <v>23.37</v>
      </c>
      <c r="AE512" s="68">
        <v>5</v>
      </c>
      <c r="AF512" s="68">
        <v>100</v>
      </c>
      <c r="AG512" s="68" t="s">
        <v>3770</v>
      </c>
      <c r="AH512" s="68" t="s">
        <v>4238</v>
      </c>
      <c r="AI512" s="68">
        <v>80</v>
      </c>
      <c r="AJ512" s="68" t="s">
        <v>4239</v>
      </c>
      <c r="AK512" s="68" t="s">
        <v>4240</v>
      </c>
      <c r="AL512" s="68">
        <v>10</v>
      </c>
      <c r="AM512" s="68" t="s">
        <v>4241</v>
      </c>
      <c r="AN512" s="68" t="s">
        <v>4242</v>
      </c>
      <c r="AO512" s="68">
        <v>5</v>
      </c>
      <c r="AP512" s="68" t="s">
        <v>4273</v>
      </c>
      <c r="AQ512" s="68" t="s">
        <v>4274</v>
      </c>
      <c r="AR512" s="68">
        <v>5</v>
      </c>
      <c r="AS512" s="68"/>
      <c r="AT512" s="68"/>
      <c r="AU512" s="68"/>
      <c r="AV512" s="68"/>
      <c r="AW512" s="68"/>
      <c r="AX512" s="68"/>
      <c r="AY512" s="68"/>
      <c r="AZ512" s="68"/>
      <c r="BA512" s="68"/>
      <c r="BB512" s="68"/>
      <c r="BC512" s="68"/>
      <c r="BD512" s="68"/>
    </row>
    <row r="513" spans="1:56" s="72" customFormat="1" ht="110">
      <c r="A513" s="68">
        <v>309</v>
      </c>
      <c r="B513" s="68" t="s">
        <v>10498</v>
      </c>
      <c r="C513" s="68">
        <v>1</v>
      </c>
      <c r="D513" s="73"/>
      <c r="E513" s="68" t="s">
        <v>10499</v>
      </c>
      <c r="F513" s="68">
        <v>14038</v>
      </c>
      <c r="G513" s="91" t="s">
        <v>10500</v>
      </c>
      <c r="H513" s="68">
        <v>20056</v>
      </c>
      <c r="I513" s="91" t="s">
        <v>10501</v>
      </c>
      <c r="J513" s="70">
        <v>41729</v>
      </c>
      <c r="K513" s="91" t="s">
        <v>519</v>
      </c>
      <c r="L513" s="91" t="s">
        <v>10502</v>
      </c>
      <c r="M513" s="91" t="s">
        <v>10503</v>
      </c>
      <c r="N513" s="91" t="s">
        <v>10504</v>
      </c>
      <c r="O513" s="91" t="s">
        <v>10505</v>
      </c>
      <c r="P513" s="91">
        <v>343536</v>
      </c>
      <c r="Q513" s="70">
        <v>130</v>
      </c>
      <c r="R513" s="70">
        <v>0</v>
      </c>
      <c r="S513" s="70">
        <v>20</v>
      </c>
      <c r="T513" s="70">
        <v>110</v>
      </c>
      <c r="U513" s="70">
        <v>130</v>
      </c>
      <c r="V513" s="71">
        <v>80</v>
      </c>
      <c r="W513" s="71">
        <v>100</v>
      </c>
      <c r="X513" s="198" t="s">
        <v>10506</v>
      </c>
      <c r="Y513" s="68">
        <v>4</v>
      </c>
      <c r="Z513" s="68">
        <v>7</v>
      </c>
      <c r="AA513" s="68">
        <v>2</v>
      </c>
      <c r="AB513" s="68">
        <v>17</v>
      </c>
      <c r="AC513" s="68">
        <v>13.13</v>
      </c>
      <c r="AD513" s="68">
        <v>5</v>
      </c>
      <c r="AE513" s="68">
        <v>10</v>
      </c>
      <c r="AF513" s="68">
        <v>50</v>
      </c>
      <c r="AG513" s="91" t="s">
        <v>9143</v>
      </c>
      <c r="AH513" s="68"/>
      <c r="AI513" s="68">
        <v>50</v>
      </c>
      <c r="AJ513" s="68"/>
      <c r="AK513" s="68"/>
      <c r="AL513" s="68"/>
      <c r="AM513" s="68"/>
      <c r="AN513" s="68"/>
      <c r="AO513" s="68"/>
      <c r="AP513" s="68"/>
      <c r="AQ513" s="68"/>
      <c r="AR513" s="68"/>
      <c r="AS513" s="68"/>
      <c r="AT513" s="68"/>
      <c r="AU513" s="68"/>
      <c r="AV513" s="68"/>
      <c r="AW513" s="68"/>
      <c r="AX513" s="68"/>
      <c r="AY513" s="68"/>
      <c r="AZ513" s="68"/>
      <c r="BA513" s="68"/>
      <c r="BB513" s="68"/>
      <c r="BC513" s="68"/>
      <c r="BD513" s="68"/>
    </row>
    <row r="514" spans="1:56" s="76" customFormat="1" ht="130">
      <c r="A514" s="68">
        <v>334</v>
      </c>
      <c r="B514" s="68" t="s">
        <v>12805</v>
      </c>
      <c r="C514" s="68">
        <v>1</v>
      </c>
      <c r="D514" s="73" t="s">
        <v>4275</v>
      </c>
      <c r="E514" s="83" t="s">
        <v>4276</v>
      </c>
      <c r="F514" s="83">
        <v>13343</v>
      </c>
      <c r="G514" s="83" t="s">
        <v>4277</v>
      </c>
      <c r="H514" s="68">
        <v>2004</v>
      </c>
      <c r="I514" s="83" t="s">
        <v>4278</v>
      </c>
      <c r="J514" s="70">
        <v>80104.36</v>
      </c>
      <c r="K514" s="83" t="s">
        <v>519</v>
      </c>
      <c r="L514" s="68" t="s">
        <v>4279</v>
      </c>
      <c r="M514" s="68" t="s">
        <v>4280</v>
      </c>
      <c r="N514" s="83" t="s">
        <v>4281</v>
      </c>
      <c r="O514" s="83" t="s">
        <v>4282</v>
      </c>
      <c r="P514" s="83">
        <v>91804</v>
      </c>
      <c r="Q514" s="156">
        <v>60.15</v>
      </c>
      <c r="R514" s="156">
        <v>9.42</v>
      </c>
      <c r="S514" s="156">
        <v>6.38</v>
      </c>
      <c r="T514" s="156">
        <v>44.35</v>
      </c>
      <c r="U514" s="156">
        <f>SUM(R514:T514)</f>
        <v>60.150000000000006</v>
      </c>
      <c r="V514" s="83" t="s">
        <v>4283</v>
      </c>
      <c r="W514" s="68">
        <v>100</v>
      </c>
      <c r="X514" s="83" t="s">
        <v>4284</v>
      </c>
      <c r="Y514" s="68">
        <v>2</v>
      </c>
      <c r="Z514" s="68">
        <v>5</v>
      </c>
      <c r="AA514" s="68">
        <v>1</v>
      </c>
      <c r="AB514" s="68">
        <v>17</v>
      </c>
      <c r="AC514" s="68">
        <v>24</v>
      </c>
      <c r="AD514" s="68"/>
      <c r="AE514" s="68">
        <v>5</v>
      </c>
      <c r="AF514" s="91">
        <v>100</v>
      </c>
      <c r="AG514" s="83" t="s">
        <v>4275</v>
      </c>
      <c r="AH514" s="83" t="s">
        <v>4285</v>
      </c>
      <c r="AI514" s="91"/>
      <c r="AJ514" s="83" t="s">
        <v>4286</v>
      </c>
      <c r="AK514" s="83" t="s">
        <v>4285</v>
      </c>
      <c r="AL514" s="91">
        <v>100</v>
      </c>
      <c r="AM514" s="83" t="s">
        <v>4275</v>
      </c>
      <c r="AN514" s="83" t="s">
        <v>4285</v>
      </c>
      <c r="AO514" s="91"/>
      <c r="AP514" s="83" t="s">
        <v>4286</v>
      </c>
      <c r="AQ514" s="83" t="s">
        <v>4285</v>
      </c>
      <c r="AR514" s="91">
        <v>100</v>
      </c>
      <c r="AS514" s="83" t="s">
        <v>4275</v>
      </c>
      <c r="AT514" s="83" t="s">
        <v>4285</v>
      </c>
      <c r="AU514" s="91"/>
      <c r="AV514" s="83" t="s">
        <v>4286</v>
      </c>
      <c r="AW514" s="83" t="s">
        <v>4285</v>
      </c>
      <c r="AX514" s="91">
        <v>100</v>
      </c>
      <c r="AY514" s="83" t="s">
        <v>4275</v>
      </c>
      <c r="AZ514" s="83" t="s">
        <v>4285</v>
      </c>
      <c r="BA514" s="91"/>
      <c r="BB514" s="68"/>
      <c r="BC514" s="68"/>
      <c r="BD514" s="68"/>
    </row>
    <row r="515" spans="1:56" s="76" customFormat="1" ht="60">
      <c r="A515" s="68">
        <v>334</v>
      </c>
      <c r="B515" s="68" t="s">
        <v>12805</v>
      </c>
      <c r="C515" s="68">
        <v>1</v>
      </c>
      <c r="D515" s="73" t="s">
        <v>4233</v>
      </c>
      <c r="E515" s="91" t="s">
        <v>4287</v>
      </c>
      <c r="F515" s="91">
        <v>1324</v>
      </c>
      <c r="G515" s="83" t="s">
        <v>4288</v>
      </c>
      <c r="H515" s="68">
        <v>2007</v>
      </c>
      <c r="I515" s="83" t="s">
        <v>4289</v>
      </c>
      <c r="J515" s="155">
        <v>124380.07</v>
      </c>
      <c r="K515" s="83" t="s">
        <v>240</v>
      </c>
      <c r="L515" s="68" t="s">
        <v>4279</v>
      </c>
      <c r="M515" s="68" t="s">
        <v>4280</v>
      </c>
      <c r="N515" s="83" t="s">
        <v>4290</v>
      </c>
      <c r="O515" s="83" t="s">
        <v>4291</v>
      </c>
      <c r="P515" s="83">
        <v>102090</v>
      </c>
      <c r="Q515" s="156">
        <v>68.14</v>
      </c>
      <c r="R515" s="156">
        <v>14.63</v>
      </c>
      <c r="S515" s="156">
        <v>9.16</v>
      </c>
      <c r="T515" s="156">
        <v>44.35</v>
      </c>
      <c r="U515" s="156">
        <f>SUM(R515:T515)</f>
        <v>68.14</v>
      </c>
      <c r="V515" s="83">
        <v>0</v>
      </c>
      <c r="W515" s="68">
        <v>100</v>
      </c>
      <c r="X515" s="83" t="s">
        <v>4284</v>
      </c>
      <c r="Y515" s="68">
        <v>3</v>
      </c>
      <c r="Z515" s="68">
        <v>3</v>
      </c>
      <c r="AA515" s="68">
        <v>4</v>
      </c>
      <c r="AB515" s="68">
        <v>17</v>
      </c>
      <c r="AC515" s="68">
        <v>29</v>
      </c>
      <c r="AD515" s="68"/>
      <c r="AE515" s="68">
        <v>5</v>
      </c>
      <c r="AF515" s="91">
        <v>100</v>
      </c>
      <c r="AG515" s="83" t="s">
        <v>4233</v>
      </c>
      <c r="AH515" s="83" t="s">
        <v>4292</v>
      </c>
      <c r="AI515" s="91"/>
      <c r="AJ515" s="83" t="s">
        <v>4286</v>
      </c>
      <c r="AK515" s="83" t="s">
        <v>4292</v>
      </c>
      <c r="AL515" s="91">
        <v>100</v>
      </c>
      <c r="AM515" s="83" t="s">
        <v>4233</v>
      </c>
      <c r="AN515" s="83" t="s">
        <v>4292</v>
      </c>
      <c r="AO515" s="91"/>
      <c r="AP515" s="83" t="s">
        <v>4286</v>
      </c>
      <c r="AQ515" s="83" t="s">
        <v>4292</v>
      </c>
      <c r="AR515" s="91">
        <v>100</v>
      </c>
      <c r="AS515" s="83" t="s">
        <v>4233</v>
      </c>
      <c r="AT515" s="83" t="s">
        <v>4292</v>
      </c>
      <c r="AU515" s="91"/>
      <c r="AV515" s="83" t="s">
        <v>4286</v>
      </c>
      <c r="AW515" s="83" t="s">
        <v>4292</v>
      </c>
      <c r="AX515" s="91">
        <v>100</v>
      </c>
      <c r="AY515" s="83" t="s">
        <v>4233</v>
      </c>
      <c r="AZ515" s="83" t="s">
        <v>4292</v>
      </c>
      <c r="BA515" s="91"/>
      <c r="BB515" s="68"/>
      <c r="BC515" s="68"/>
      <c r="BD515" s="68"/>
    </row>
    <row r="516" spans="1:56" s="76" customFormat="1" ht="100">
      <c r="A516" s="68">
        <v>334</v>
      </c>
      <c r="B516" s="68" t="s">
        <v>12805</v>
      </c>
      <c r="C516" s="68">
        <v>1</v>
      </c>
      <c r="D516" s="73" t="s">
        <v>4275</v>
      </c>
      <c r="E516" s="83" t="s">
        <v>4276</v>
      </c>
      <c r="F516" s="83">
        <v>13343</v>
      </c>
      <c r="G516" s="83" t="s">
        <v>4293</v>
      </c>
      <c r="H516" s="68">
        <v>2007</v>
      </c>
      <c r="I516" s="83" t="s">
        <v>4294</v>
      </c>
      <c r="J516" s="155">
        <v>149642.26</v>
      </c>
      <c r="K516" s="83" t="s">
        <v>240</v>
      </c>
      <c r="L516" s="68" t="s">
        <v>4279</v>
      </c>
      <c r="M516" s="68" t="s">
        <v>4280</v>
      </c>
      <c r="N516" s="83" t="s">
        <v>4295</v>
      </c>
      <c r="O516" s="83" t="s">
        <v>4296</v>
      </c>
      <c r="P516" s="83">
        <v>107963</v>
      </c>
      <c r="Q516" s="156">
        <v>69.86</v>
      </c>
      <c r="R516" s="156">
        <v>17.600000000000001</v>
      </c>
      <c r="S516" s="156">
        <v>7.91</v>
      </c>
      <c r="T516" s="156">
        <v>44.35</v>
      </c>
      <c r="U516" s="156">
        <f>SUM(R516:S516)</f>
        <v>25.51</v>
      </c>
      <c r="V516" s="83" t="s">
        <v>4297</v>
      </c>
      <c r="W516" s="68">
        <v>100</v>
      </c>
      <c r="X516" s="83" t="s">
        <v>4284</v>
      </c>
      <c r="Y516" s="91">
        <v>3</v>
      </c>
      <c r="Z516" s="91">
        <v>4</v>
      </c>
      <c r="AA516" s="91">
        <v>7</v>
      </c>
      <c r="AB516" s="91">
        <v>17</v>
      </c>
      <c r="AC516" s="68">
        <v>26</v>
      </c>
      <c r="AD516" s="68"/>
      <c r="AE516" s="68">
        <v>5</v>
      </c>
      <c r="AF516" s="91">
        <v>100</v>
      </c>
      <c r="AG516" s="83" t="s">
        <v>4275</v>
      </c>
      <c r="AH516" s="83" t="s">
        <v>4285</v>
      </c>
      <c r="AI516" s="91"/>
      <c r="AJ516" s="83" t="s">
        <v>4286</v>
      </c>
      <c r="AK516" s="83" t="s">
        <v>4285</v>
      </c>
      <c r="AL516" s="91">
        <v>100</v>
      </c>
      <c r="AM516" s="83" t="s">
        <v>4275</v>
      </c>
      <c r="AN516" s="83" t="s">
        <v>4285</v>
      </c>
      <c r="AO516" s="91"/>
      <c r="AP516" s="83" t="s">
        <v>4286</v>
      </c>
      <c r="AQ516" s="83" t="s">
        <v>4285</v>
      </c>
      <c r="AR516" s="91">
        <v>100</v>
      </c>
      <c r="AS516" s="83" t="s">
        <v>4275</v>
      </c>
      <c r="AT516" s="83" t="s">
        <v>4285</v>
      </c>
      <c r="AU516" s="91"/>
      <c r="AV516" s="83" t="s">
        <v>4286</v>
      </c>
      <c r="AW516" s="83" t="s">
        <v>4285</v>
      </c>
      <c r="AX516" s="91">
        <v>100</v>
      </c>
      <c r="AY516" s="83" t="s">
        <v>4275</v>
      </c>
      <c r="AZ516" s="83" t="s">
        <v>4285</v>
      </c>
      <c r="BA516" s="91"/>
      <c r="BB516" s="68"/>
      <c r="BC516" s="68"/>
      <c r="BD516" s="68"/>
    </row>
    <row r="517" spans="1:56" s="76" customFormat="1" ht="50">
      <c r="A517" s="68">
        <v>334</v>
      </c>
      <c r="B517" s="68" t="s">
        <v>12805</v>
      </c>
      <c r="C517" s="68">
        <v>3</v>
      </c>
      <c r="D517" s="73" t="s">
        <v>4298</v>
      </c>
      <c r="E517" s="68" t="s">
        <v>4299</v>
      </c>
      <c r="F517" s="68">
        <v>5328</v>
      </c>
      <c r="G517" s="83" t="s">
        <v>4300</v>
      </c>
      <c r="H517" s="68">
        <v>2008</v>
      </c>
      <c r="I517" s="83" t="s">
        <v>4301</v>
      </c>
      <c r="J517" s="70">
        <v>201585.8</v>
      </c>
      <c r="K517" s="83" t="s">
        <v>240</v>
      </c>
      <c r="L517" s="91" t="s">
        <v>4279</v>
      </c>
      <c r="M517" s="91" t="s">
        <v>4280</v>
      </c>
      <c r="N517" s="83" t="s">
        <v>4302</v>
      </c>
      <c r="O517" s="83" t="s">
        <v>4303</v>
      </c>
      <c r="P517" s="83">
        <v>108244</v>
      </c>
      <c r="Q517" s="156">
        <v>76.180000000000007</v>
      </c>
      <c r="R517" s="156">
        <v>23.72</v>
      </c>
      <c r="S517" s="156">
        <v>8.11</v>
      </c>
      <c r="T517" s="156">
        <v>44.35</v>
      </c>
      <c r="U517" s="156">
        <f>SUM(R517:T517)</f>
        <v>76.180000000000007</v>
      </c>
      <c r="V517" s="83" t="s">
        <v>4304</v>
      </c>
      <c r="W517" s="68">
        <v>100</v>
      </c>
      <c r="X517" s="83" t="s">
        <v>4284</v>
      </c>
      <c r="Y517" s="91">
        <v>4</v>
      </c>
      <c r="Z517" s="91">
        <v>8</v>
      </c>
      <c r="AA517" s="91">
        <v>2</v>
      </c>
      <c r="AB517" s="91">
        <v>17</v>
      </c>
      <c r="AC517" s="68">
        <v>31</v>
      </c>
      <c r="AD517" s="68"/>
      <c r="AE517" s="68">
        <v>5</v>
      </c>
      <c r="AF517" s="91">
        <v>100</v>
      </c>
      <c r="AG517" s="91"/>
      <c r="AH517" s="91"/>
      <c r="AI517" s="91"/>
      <c r="AJ517" s="83" t="s">
        <v>4286</v>
      </c>
      <c r="AK517" s="83" t="s">
        <v>4305</v>
      </c>
      <c r="AL517" s="91">
        <v>100</v>
      </c>
      <c r="AM517" s="91"/>
      <c r="AN517" s="91"/>
      <c r="AO517" s="91"/>
      <c r="AP517" s="83" t="s">
        <v>4286</v>
      </c>
      <c r="AQ517" s="83" t="s">
        <v>4305</v>
      </c>
      <c r="AR517" s="91">
        <v>100</v>
      </c>
      <c r="AS517" s="91"/>
      <c r="AT517" s="91"/>
      <c r="AU517" s="91"/>
      <c r="AV517" s="83" t="s">
        <v>4286</v>
      </c>
      <c r="AW517" s="83" t="s">
        <v>4305</v>
      </c>
      <c r="AX517" s="91">
        <v>100</v>
      </c>
      <c r="AY517" s="91"/>
      <c r="AZ517" s="91"/>
      <c r="BA517" s="91"/>
      <c r="BB517" s="68"/>
      <c r="BC517" s="68"/>
      <c r="BD517" s="68"/>
    </row>
    <row r="518" spans="1:56" s="76" customFormat="1" ht="90">
      <c r="A518" s="68">
        <v>334</v>
      </c>
      <c r="B518" s="68" t="s">
        <v>12805</v>
      </c>
      <c r="C518" s="68">
        <v>1</v>
      </c>
      <c r="D518" s="73" t="s">
        <v>4275</v>
      </c>
      <c r="E518" s="83" t="s">
        <v>4276</v>
      </c>
      <c r="F518" s="83">
        <v>13343</v>
      </c>
      <c r="G518" s="83" t="s">
        <v>4306</v>
      </c>
      <c r="H518" s="68">
        <v>2008</v>
      </c>
      <c r="I518" s="158" t="s">
        <v>4307</v>
      </c>
      <c r="J518" s="155">
        <v>140377.67000000001</v>
      </c>
      <c r="K518" s="199" t="s">
        <v>278</v>
      </c>
      <c r="L518" s="91" t="s">
        <v>4279</v>
      </c>
      <c r="M518" s="91" t="s">
        <v>4280</v>
      </c>
      <c r="N518" s="83" t="s">
        <v>4308</v>
      </c>
      <c r="O518" s="83" t="s">
        <v>4309</v>
      </c>
      <c r="P518" s="83">
        <v>113029</v>
      </c>
      <c r="Q518" s="156">
        <v>68.94</v>
      </c>
      <c r="R518" s="156">
        <v>16.52</v>
      </c>
      <c r="S518" s="156">
        <v>8.07</v>
      </c>
      <c r="T518" s="156">
        <v>44.35</v>
      </c>
      <c r="U518" s="156">
        <f>SUM(R518:T518)</f>
        <v>68.94</v>
      </c>
      <c r="V518" s="83">
        <v>100</v>
      </c>
      <c r="W518" s="68">
        <v>100</v>
      </c>
      <c r="X518" s="83" t="s">
        <v>4284</v>
      </c>
      <c r="Y518" s="91">
        <v>2</v>
      </c>
      <c r="Z518" s="91">
        <v>5</v>
      </c>
      <c r="AA518" s="91">
        <v>1</v>
      </c>
      <c r="AB518" s="91">
        <v>17</v>
      </c>
      <c r="AC518" s="68">
        <v>25</v>
      </c>
      <c r="AD518" s="68"/>
      <c r="AE518" s="68">
        <v>5</v>
      </c>
      <c r="AF518" s="91"/>
      <c r="AG518" s="83" t="s">
        <v>4275</v>
      </c>
      <c r="AH518" s="83" t="s">
        <v>4285</v>
      </c>
      <c r="AI518" s="91"/>
      <c r="AJ518" s="83" t="s">
        <v>4286</v>
      </c>
      <c r="AK518" s="83" t="s">
        <v>4285</v>
      </c>
      <c r="AL518" s="91"/>
      <c r="AM518" s="83" t="s">
        <v>4275</v>
      </c>
      <c r="AN518" s="83" t="s">
        <v>4285</v>
      </c>
      <c r="AO518" s="91"/>
      <c r="AP518" s="83" t="s">
        <v>4286</v>
      </c>
      <c r="AQ518" s="83" t="s">
        <v>4285</v>
      </c>
      <c r="AR518" s="91"/>
      <c r="AS518" s="83" t="s">
        <v>4275</v>
      </c>
      <c r="AT518" s="83" t="s">
        <v>4285</v>
      </c>
      <c r="AU518" s="91"/>
      <c r="AV518" s="83" t="s">
        <v>4286</v>
      </c>
      <c r="AW518" s="83" t="s">
        <v>4285</v>
      </c>
      <c r="AX518" s="91"/>
      <c r="AY518" s="83" t="s">
        <v>4275</v>
      </c>
      <c r="AZ518" s="83" t="s">
        <v>4285</v>
      </c>
      <c r="BA518" s="91"/>
      <c r="BB518" s="68"/>
      <c r="BC518" s="68"/>
      <c r="BD518" s="68"/>
    </row>
    <row r="519" spans="1:56" s="76" customFormat="1" ht="50">
      <c r="A519" s="68">
        <v>334</v>
      </c>
      <c r="B519" s="68" t="s">
        <v>12805</v>
      </c>
      <c r="C519" s="68">
        <v>6</v>
      </c>
      <c r="D519" s="73" t="s">
        <v>4310</v>
      </c>
      <c r="E519" s="68" t="s">
        <v>4311</v>
      </c>
      <c r="F519" s="68">
        <v>18987</v>
      </c>
      <c r="G519" s="83" t="s">
        <v>4312</v>
      </c>
      <c r="H519" s="68">
        <v>2010</v>
      </c>
      <c r="I519" s="158" t="s">
        <v>4313</v>
      </c>
      <c r="J519" s="70">
        <v>131237.98000000001</v>
      </c>
      <c r="K519" s="199" t="s">
        <v>278</v>
      </c>
      <c r="L519" s="68" t="s">
        <v>4279</v>
      </c>
      <c r="M519" s="68" t="s">
        <v>4280</v>
      </c>
      <c r="N519" s="83" t="s">
        <v>4314</v>
      </c>
      <c r="O519" s="83" t="s">
        <v>4315</v>
      </c>
      <c r="P519" s="83">
        <v>112439</v>
      </c>
      <c r="Q519" s="156">
        <v>70.05</v>
      </c>
      <c r="R519" s="156">
        <v>15.44</v>
      </c>
      <c r="S519" s="156">
        <v>10.26</v>
      </c>
      <c r="T519" s="156">
        <v>44.35</v>
      </c>
      <c r="U519" s="156">
        <f>SUM(R519:T519)</f>
        <v>70.05</v>
      </c>
      <c r="V519" s="83">
        <v>100</v>
      </c>
      <c r="W519" s="68">
        <v>100</v>
      </c>
      <c r="X519" s="83" t="s">
        <v>4284</v>
      </c>
      <c r="Y519" s="68">
        <v>4</v>
      </c>
      <c r="Z519" s="68">
        <v>8</v>
      </c>
      <c r="AA519" s="68">
        <v>2</v>
      </c>
      <c r="AB519" s="68">
        <v>17</v>
      </c>
      <c r="AC519" s="68">
        <v>27</v>
      </c>
      <c r="AD519" s="68"/>
      <c r="AE519" s="68">
        <v>5</v>
      </c>
      <c r="AF519" s="68">
        <v>100</v>
      </c>
      <c r="AG519" s="83" t="s">
        <v>4310</v>
      </c>
      <c r="AH519" s="68" t="s">
        <v>4316</v>
      </c>
      <c r="AI519" s="68"/>
      <c r="AJ519" s="83" t="s">
        <v>4286</v>
      </c>
      <c r="AK519" s="83" t="s">
        <v>4317</v>
      </c>
      <c r="AL519" s="68">
        <v>100</v>
      </c>
      <c r="AM519" s="83" t="s">
        <v>4310</v>
      </c>
      <c r="AN519" s="68" t="s">
        <v>4316</v>
      </c>
      <c r="AO519" s="68"/>
      <c r="AP519" s="83" t="s">
        <v>4286</v>
      </c>
      <c r="AQ519" s="83" t="s">
        <v>4317</v>
      </c>
      <c r="AR519" s="68">
        <v>100</v>
      </c>
      <c r="AS519" s="83" t="s">
        <v>4310</v>
      </c>
      <c r="AT519" s="68" t="s">
        <v>4316</v>
      </c>
      <c r="AU519" s="68"/>
      <c r="AV519" s="83" t="s">
        <v>4286</v>
      </c>
      <c r="AW519" s="83" t="s">
        <v>4317</v>
      </c>
      <c r="AX519" s="68">
        <v>100</v>
      </c>
      <c r="AY519" s="83" t="s">
        <v>4310</v>
      </c>
      <c r="AZ519" s="68" t="s">
        <v>4316</v>
      </c>
      <c r="BA519" s="68"/>
      <c r="BB519" s="68"/>
      <c r="BC519" s="68"/>
      <c r="BD519" s="68"/>
    </row>
    <row r="520" spans="1:56" s="76" customFormat="1" ht="50">
      <c r="A520" s="68">
        <v>334</v>
      </c>
      <c r="B520" s="68" t="s">
        <v>12805</v>
      </c>
      <c r="C520" s="68">
        <v>1</v>
      </c>
      <c r="D520" s="73" t="s">
        <v>4318</v>
      </c>
      <c r="E520" s="91" t="s">
        <v>4319</v>
      </c>
      <c r="F520" s="91">
        <v>11040</v>
      </c>
      <c r="G520" s="83" t="s">
        <v>4320</v>
      </c>
      <c r="H520" s="68">
        <v>2010</v>
      </c>
      <c r="I520" s="158" t="s">
        <v>4321</v>
      </c>
      <c r="J520" s="70">
        <v>35001.599999999999</v>
      </c>
      <c r="K520" s="199" t="s">
        <v>4322</v>
      </c>
      <c r="L520" s="68" t="s">
        <v>4323</v>
      </c>
      <c r="M520" s="68" t="s">
        <v>4324</v>
      </c>
      <c r="N520" s="83" t="s">
        <v>4325</v>
      </c>
      <c r="O520" s="83" t="s">
        <v>4326</v>
      </c>
      <c r="P520" s="83">
        <v>119053</v>
      </c>
      <c r="Q520" s="156">
        <v>54.737835294117644</v>
      </c>
      <c r="R520" s="156">
        <f>+J520/5/1700</f>
        <v>4.117835294117647</v>
      </c>
      <c r="S520" s="156">
        <v>6.27</v>
      </c>
      <c r="T520" s="156">
        <v>44.35</v>
      </c>
      <c r="U520" s="156">
        <f>SUM(R520:T520)</f>
        <v>54.737835294117644</v>
      </c>
      <c r="V520" s="83">
        <v>100</v>
      </c>
      <c r="W520" s="68">
        <v>100</v>
      </c>
      <c r="X520" s="83" t="s">
        <v>4284</v>
      </c>
      <c r="Y520" s="68">
        <v>4</v>
      </c>
      <c r="Z520" s="68">
        <v>7</v>
      </c>
      <c r="AA520" s="68">
        <v>5</v>
      </c>
      <c r="AB520" s="68">
        <v>17</v>
      </c>
      <c r="AC520" s="68">
        <v>30</v>
      </c>
      <c r="AD520" s="68"/>
      <c r="AE520" s="68">
        <v>5</v>
      </c>
      <c r="AF520" s="68">
        <v>100</v>
      </c>
      <c r="AG520" s="83" t="s">
        <v>4318</v>
      </c>
      <c r="AH520" s="83" t="s">
        <v>4327</v>
      </c>
      <c r="AI520" s="68"/>
      <c r="AJ520" s="83" t="s">
        <v>4286</v>
      </c>
      <c r="AK520" s="83" t="s">
        <v>4327</v>
      </c>
      <c r="AL520" s="68">
        <v>100</v>
      </c>
      <c r="AM520" s="83" t="s">
        <v>4318</v>
      </c>
      <c r="AN520" s="83" t="s">
        <v>4327</v>
      </c>
      <c r="AO520" s="68"/>
      <c r="AP520" s="83" t="s">
        <v>4286</v>
      </c>
      <c r="AQ520" s="83" t="s">
        <v>4327</v>
      </c>
      <c r="AR520" s="68">
        <v>100</v>
      </c>
      <c r="AS520" s="83" t="s">
        <v>4318</v>
      </c>
      <c r="AT520" s="83" t="s">
        <v>4327</v>
      </c>
      <c r="AU520" s="68"/>
      <c r="AV520" s="83" t="s">
        <v>4286</v>
      </c>
      <c r="AW520" s="83" t="s">
        <v>4327</v>
      </c>
      <c r="AX520" s="68">
        <v>100</v>
      </c>
      <c r="AY520" s="83" t="s">
        <v>4318</v>
      </c>
      <c r="AZ520" s="83" t="s">
        <v>4327</v>
      </c>
      <c r="BA520" s="68"/>
      <c r="BB520" s="68"/>
      <c r="BC520" s="68"/>
      <c r="BD520" s="68"/>
    </row>
    <row r="521" spans="1:56" s="76" customFormat="1" ht="90">
      <c r="A521" s="68">
        <v>334</v>
      </c>
      <c r="B521" s="68" t="s">
        <v>12805</v>
      </c>
      <c r="C521" s="68">
        <v>1</v>
      </c>
      <c r="D521" s="73" t="s">
        <v>4318</v>
      </c>
      <c r="E521" s="91" t="s">
        <v>4319</v>
      </c>
      <c r="F521" s="91">
        <v>11040</v>
      </c>
      <c r="G521" s="83" t="s">
        <v>4328</v>
      </c>
      <c r="H521" s="68">
        <v>2012</v>
      </c>
      <c r="I521" s="83" t="s">
        <v>4329</v>
      </c>
      <c r="J521" s="70">
        <v>89260.26</v>
      </c>
      <c r="K521" s="91" t="s">
        <v>233</v>
      </c>
      <c r="L521" s="68" t="s">
        <v>4323</v>
      </c>
      <c r="M521" s="68" t="s">
        <v>4324</v>
      </c>
      <c r="N521" s="83" t="s">
        <v>4330</v>
      </c>
      <c r="O521" s="83" t="s">
        <v>4331</v>
      </c>
      <c r="P521" s="91" t="s">
        <v>4332</v>
      </c>
      <c r="Q521" s="70">
        <v>58.48</v>
      </c>
      <c r="R521" s="70">
        <v>7.65</v>
      </c>
      <c r="S521" s="70">
        <v>6.46</v>
      </c>
      <c r="T521" s="70">
        <v>44.35</v>
      </c>
      <c r="U521" s="156">
        <f>SUM(R521:T521)</f>
        <v>58.46</v>
      </c>
      <c r="V521" s="83">
        <v>100</v>
      </c>
      <c r="W521" s="68">
        <v>100</v>
      </c>
      <c r="X521" s="83" t="s">
        <v>4284</v>
      </c>
      <c r="Y521" s="68">
        <v>4</v>
      </c>
      <c r="Z521" s="68">
        <v>7</v>
      </c>
      <c r="AA521" s="68">
        <v>5</v>
      </c>
      <c r="AB521" s="68">
        <v>17</v>
      </c>
      <c r="AC521" s="68">
        <v>39</v>
      </c>
      <c r="AD521" s="68"/>
      <c r="AE521" s="68">
        <v>5</v>
      </c>
      <c r="AF521" s="68">
        <v>100</v>
      </c>
      <c r="AG521" s="91" t="s">
        <v>4318</v>
      </c>
      <c r="AH521" s="83" t="s">
        <v>4327</v>
      </c>
      <c r="AI521" s="68"/>
      <c r="AJ521" s="83" t="s">
        <v>4286</v>
      </c>
      <c r="AK521" s="83" t="s">
        <v>4327</v>
      </c>
      <c r="AL521" s="68">
        <v>100</v>
      </c>
      <c r="AM521" s="91" t="s">
        <v>4318</v>
      </c>
      <c r="AN521" s="83" t="s">
        <v>4327</v>
      </c>
      <c r="AO521" s="68"/>
      <c r="AP521" s="83" t="s">
        <v>4286</v>
      </c>
      <c r="AQ521" s="83" t="s">
        <v>4327</v>
      </c>
      <c r="AR521" s="68">
        <v>100</v>
      </c>
      <c r="AS521" s="91" t="s">
        <v>4318</v>
      </c>
      <c r="AT521" s="83" t="s">
        <v>4327</v>
      </c>
      <c r="AU521" s="68"/>
      <c r="AV521" s="83" t="s">
        <v>4286</v>
      </c>
      <c r="AW521" s="83" t="s">
        <v>4327</v>
      </c>
      <c r="AX521" s="68">
        <v>100</v>
      </c>
      <c r="AY521" s="91" t="s">
        <v>4318</v>
      </c>
      <c r="AZ521" s="83" t="s">
        <v>4327</v>
      </c>
      <c r="BA521" s="68"/>
      <c r="BB521" s="68"/>
      <c r="BC521" s="68"/>
      <c r="BD521" s="68"/>
    </row>
    <row r="522" spans="1:56" s="76" customFormat="1" ht="70">
      <c r="A522" s="68">
        <v>334</v>
      </c>
      <c r="B522" s="68" t="s">
        <v>12805</v>
      </c>
      <c r="C522" s="68">
        <v>7</v>
      </c>
      <c r="D522" s="73" t="s">
        <v>4333</v>
      </c>
      <c r="E522" s="68" t="s">
        <v>4334</v>
      </c>
      <c r="F522" s="83">
        <v>19125</v>
      </c>
      <c r="G522" s="83" t="s">
        <v>4335</v>
      </c>
      <c r="H522" s="68">
        <v>2020</v>
      </c>
      <c r="I522" s="83" t="s">
        <v>4336</v>
      </c>
      <c r="J522" s="70">
        <v>94190.8</v>
      </c>
      <c r="K522" s="91" t="s">
        <v>343</v>
      </c>
      <c r="L522" s="68" t="s">
        <v>4279</v>
      </c>
      <c r="M522" s="68" t="s">
        <v>4280</v>
      </c>
      <c r="N522" s="83" t="s">
        <v>4337</v>
      </c>
      <c r="O522" s="83" t="s">
        <v>4338</v>
      </c>
      <c r="P522" s="91">
        <v>143171</v>
      </c>
      <c r="Q522" s="70">
        <v>53.42</v>
      </c>
      <c r="R522" s="70">
        <v>3.2</v>
      </c>
      <c r="S522" s="70">
        <v>6.48</v>
      </c>
      <c r="T522" s="70">
        <v>44.69</v>
      </c>
      <c r="U522" s="156">
        <v>53.42</v>
      </c>
      <c r="V522" s="68">
        <v>50</v>
      </c>
      <c r="W522" s="68">
        <v>0</v>
      </c>
      <c r="X522" s="83" t="s">
        <v>4284</v>
      </c>
      <c r="Y522" s="68">
        <v>4</v>
      </c>
      <c r="Z522" s="68">
        <v>7</v>
      </c>
      <c r="AA522" s="68">
        <v>5</v>
      </c>
      <c r="AB522" s="68">
        <v>10</v>
      </c>
      <c r="AC522" s="68">
        <v>24</v>
      </c>
      <c r="AD522" s="68"/>
      <c r="AE522" s="68">
        <v>5</v>
      </c>
      <c r="AF522" s="68">
        <v>100</v>
      </c>
      <c r="AG522" s="91" t="s">
        <v>4333</v>
      </c>
      <c r="AH522" s="91" t="s">
        <v>4339</v>
      </c>
      <c r="AI522" s="68"/>
      <c r="AJ522" s="83" t="s">
        <v>4286</v>
      </c>
      <c r="AK522" s="83" t="s">
        <v>4339</v>
      </c>
      <c r="AL522" s="68">
        <v>100</v>
      </c>
      <c r="AM522" s="91" t="s">
        <v>4333</v>
      </c>
      <c r="AN522" s="91" t="s">
        <v>4339</v>
      </c>
      <c r="AO522" s="68"/>
      <c r="AP522" s="83" t="s">
        <v>4286</v>
      </c>
      <c r="AQ522" s="83" t="s">
        <v>4339</v>
      </c>
      <c r="AR522" s="68">
        <v>100</v>
      </c>
      <c r="AS522" s="91" t="s">
        <v>4333</v>
      </c>
      <c r="AT522" s="91" t="s">
        <v>4339</v>
      </c>
      <c r="AU522" s="68"/>
      <c r="AV522" s="83" t="s">
        <v>4286</v>
      </c>
      <c r="AW522" s="83" t="s">
        <v>4339</v>
      </c>
      <c r="AX522" s="68">
        <v>100</v>
      </c>
      <c r="AY522" s="91" t="s">
        <v>4333</v>
      </c>
      <c r="AZ522" s="91" t="s">
        <v>4339</v>
      </c>
      <c r="BA522" s="68"/>
      <c r="BB522" s="68"/>
      <c r="BC522" s="68"/>
      <c r="BD522" s="68"/>
    </row>
    <row r="523" spans="1:56" s="76" customFormat="1" ht="50">
      <c r="A523" s="68">
        <v>334</v>
      </c>
      <c r="B523" s="68" t="s">
        <v>12805</v>
      </c>
      <c r="C523" s="68">
        <v>1</v>
      </c>
      <c r="D523" s="73" t="s">
        <v>4275</v>
      </c>
      <c r="E523" s="83" t="s">
        <v>4276</v>
      </c>
      <c r="F523" s="83">
        <v>13343</v>
      </c>
      <c r="G523" s="91" t="s">
        <v>4340</v>
      </c>
      <c r="H523" s="68">
        <v>2020</v>
      </c>
      <c r="I523" s="91" t="s">
        <v>4341</v>
      </c>
      <c r="J523" s="70">
        <v>124049.55</v>
      </c>
      <c r="K523" s="91" t="s">
        <v>343</v>
      </c>
      <c r="L523" s="68" t="s">
        <v>4279</v>
      </c>
      <c r="M523" s="68" t="s">
        <v>4280</v>
      </c>
      <c r="N523" s="91" t="s">
        <v>4342</v>
      </c>
      <c r="O523" s="91" t="s">
        <v>4343</v>
      </c>
      <c r="P523" s="91">
        <v>142927</v>
      </c>
      <c r="Q523" s="70">
        <v>57.48</v>
      </c>
      <c r="R523" s="70">
        <v>2.2999999999999998</v>
      </c>
      <c r="S523" s="70">
        <v>6.5</v>
      </c>
      <c r="T523" s="70">
        <v>44.68</v>
      </c>
      <c r="U523" s="91">
        <v>57.48</v>
      </c>
      <c r="V523" s="68">
        <v>50</v>
      </c>
      <c r="W523" s="68">
        <v>0</v>
      </c>
      <c r="X523" s="83" t="s">
        <v>4284</v>
      </c>
      <c r="Y523" s="68">
        <v>4</v>
      </c>
      <c r="Z523" s="68">
        <v>7</v>
      </c>
      <c r="AA523" s="68">
        <v>4</v>
      </c>
      <c r="AB523" s="68">
        <v>17</v>
      </c>
      <c r="AC523" s="68">
        <v>67</v>
      </c>
      <c r="AD523" s="68"/>
      <c r="AE523" s="68">
        <v>5</v>
      </c>
      <c r="AF523" s="68">
        <v>60</v>
      </c>
      <c r="AG523" s="91" t="s">
        <v>4275</v>
      </c>
      <c r="AH523" s="83" t="s">
        <v>4285</v>
      </c>
      <c r="AI523" s="68"/>
      <c r="AJ523" s="83" t="s">
        <v>4286</v>
      </c>
      <c r="AK523" s="91" t="s">
        <v>4285</v>
      </c>
      <c r="AL523" s="68">
        <v>60</v>
      </c>
      <c r="AM523" s="91" t="s">
        <v>4275</v>
      </c>
      <c r="AN523" s="83" t="s">
        <v>4285</v>
      </c>
      <c r="AO523" s="68"/>
      <c r="AP523" s="83" t="s">
        <v>4286</v>
      </c>
      <c r="AQ523" s="91" t="s">
        <v>4285</v>
      </c>
      <c r="AR523" s="68">
        <v>70</v>
      </c>
      <c r="AS523" s="91" t="s">
        <v>4275</v>
      </c>
      <c r="AT523" s="83" t="s">
        <v>4285</v>
      </c>
      <c r="AU523" s="68"/>
      <c r="AV523" s="83" t="s">
        <v>4286</v>
      </c>
      <c r="AW523" s="91" t="s">
        <v>4285</v>
      </c>
      <c r="AX523" s="68">
        <v>60</v>
      </c>
      <c r="AY523" s="91" t="s">
        <v>4275</v>
      </c>
      <c r="AZ523" s="83" t="s">
        <v>4285</v>
      </c>
      <c r="BA523" s="68"/>
      <c r="BB523" s="68"/>
      <c r="BC523" s="68"/>
      <c r="BD523" s="68"/>
    </row>
    <row r="524" spans="1:56" s="76" customFormat="1" ht="50">
      <c r="A524" s="68">
        <v>334</v>
      </c>
      <c r="B524" s="68" t="s">
        <v>12805</v>
      </c>
      <c r="C524" s="68">
        <v>1</v>
      </c>
      <c r="D524" s="73" t="s">
        <v>4233</v>
      </c>
      <c r="E524" s="91" t="s">
        <v>4287</v>
      </c>
      <c r="F524" s="91">
        <v>1324</v>
      </c>
      <c r="G524" s="91" t="s">
        <v>4344</v>
      </c>
      <c r="H524" s="68">
        <v>2020</v>
      </c>
      <c r="I524" s="91" t="s">
        <v>4345</v>
      </c>
      <c r="J524" s="70">
        <v>45556.92</v>
      </c>
      <c r="K524" s="91" t="s">
        <v>343</v>
      </c>
      <c r="L524" s="68" t="s">
        <v>4279</v>
      </c>
      <c r="M524" s="68" t="s">
        <v>4280</v>
      </c>
      <c r="N524" s="91" t="s">
        <v>4346</v>
      </c>
      <c r="O524" s="91" t="s">
        <v>4347</v>
      </c>
      <c r="P524" s="91">
        <v>143046</v>
      </c>
      <c r="Q524" s="70">
        <v>57</v>
      </c>
      <c r="R524" s="70">
        <v>5.36</v>
      </c>
      <c r="S524" s="70">
        <v>6.96</v>
      </c>
      <c r="T524" s="70">
        <v>44.68</v>
      </c>
      <c r="U524" s="91">
        <v>57</v>
      </c>
      <c r="V524" s="68">
        <v>50</v>
      </c>
      <c r="W524" s="68">
        <v>0</v>
      </c>
      <c r="X524" s="83" t="s">
        <v>4284</v>
      </c>
      <c r="Y524" s="68">
        <v>4</v>
      </c>
      <c r="Z524" s="68">
        <v>6</v>
      </c>
      <c r="AA524" s="68">
        <v>3</v>
      </c>
      <c r="AB524" s="68">
        <v>35</v>
      </c>
      <c r="AC524" s="68">
        <v>75</v>
      </c>
      <c r="AD524" s="68"/>
      <c r="AE524" s="68">
        <v>5</v>
      </c>
      <c r="AF524" s="68">
        <v>100</v>
      </c>
      <c r="AG524" s="91" t="s">
        <v>4233</v>
      </c>
      <c r="AH524" s="91" t="s">
        <v>4292</v>
      </c>
      <c r="AI524" s="68"/>
      <c r="AJ524" s="83" t="s">
        <v>4286</v>
      </c>
      <c r="AK524" s="91" t="s">
        <v>4292</v>
      </c>
      <c r="AL524" s="68">
        <v>100</v>
      </c>
      <c r="AM524" s="91" t="s">
        <v>4233</v>
      </c>
      <c r="AN524" s="91" t="s">
        <v>4292</v>
      </c>
      <c r="AO524" s="68"/>
      <c r="AP524" s="83" t="s">
        <v>4286</v>
      </c>
      <c r="AQ524" s="91" t="s">
        <v>4292</v>
      </c>
      <c r="AR524" s="68">
        <v>100</v>
      </c>
      <c r="AS524" s="91" t="s">
        <v>4233</v>
      </c>
      <c r="AT524" s="91" t="s">
        <v>4292</v>
      </c>
      <c r="AU524" s="68"/>
      <c r="AV524" s="83" t="s">
        <v>4286</v>
      </c>
      <c r="AW524" s="91" t="s">
        <v>4292</v>
      </c>
      <c r="AX524" s="68">
        <v>100</v>
      </c>
      <c r="AY524" s="91" t="s">
        <v>4233</v>
      </c>
      <c r="AZ524" s="91" t="s">
        <v>4292</v>
      </c>
      <c r="BA524" s="68"/>
      <c r="BB524" s="68"/>
      <c r="BC524" s="68"/>
      <c r="BD524" s="68"/>
    </row>
    <row r="525" spans="1:56" s="76" customFormat="1" ht="50">
      <c r="A525" s="68">
        <v>334</v>
      </c>
      <c r="B525" s="68" t="s">
        <v>12805</v>
      </c>
      <c r="C525" s="68">
        <v>1</v>
      </c>
      <c r="D525" s="73" t="s">
        <v>4318</v>
      </c>
      <c r="E525" s="91" t="s">
        <v>4319</v>
      </c>
      <c r="F525" s="91">
        <v>11040</v>
      </c>
      <c r="G525" s="91" t="s">
        <v>4348</v>
      </c>
      <c r="H525" s="68">
        <v>2020</v>
      </c>
      <c r="I525" s="91" t="s">
        <v>4349</v>
      </c>
      <c r="J525" s="70">
        <v>79378.679999999993</v>
      </c>
      <c r="K525" s="91" t="s">
        <v>343</v>
      </c>
      <c r="L525" s="68" t="s">
        <v>4323</v>
      </c>
      <c r="M525" s="68" t="s">
        <v>4324</v>
      </c>
      <c r="N525" s="83" t="s">
        <v>4350</v>
      </c>
      <c r="O525" s="83" t="s">
        <v>4351</v>
      </c>
      <c r="P525" s="91" t="s">
        <v>4352</v>
      </c>
      <c r="Q525" s="78" t="s">
        <v>4353</v>
      </c>
      <c r="R525" s="70" t="s">
        <v>4354</v>
      </c>
      <c r="S525" s="70" t="s">
        <v>4355</v>
      </c>
      <c r="T525" s="70" t="s">
        <v>4356</v>
      </c>
      <c r="U525" s="91" t="s">
        <v>4357</v>
      </c>
      <c r="V525" s="68">
        <v>50</v>
      </c>
      <c r="W525" s="68">
        <v>0</v>
      </c>
      <c r="X525" s="83" t="s">
        <v>4284</v>
      </c>
      <c r="Y525" s="68">
        <v>4</v>
      </c>
      <c r="Z525" s="68">
        <v>8</v>
      </c>
      <c r="AA525" s="68">
        <v>2</v>
      </c>
      <c r="AB525" s="68">
        <v>10</v>
      </c>
      <c r="AC525" s="68">
        <v>40</v>
      </c>
      <c r="AD525" s="68"/>
      <c r="AE525" s="68">
        <v>5</v>
      </c>
      <c r="AF525" s="68">
        <v>30</v>
      </c>
      <c r="AG525" s="91" t="s">
        <v>4318</v>
      </c>
      <c r="AH525" s="91" t="s">
        <v>4327</v>
      </c>
      <c r="AI525" s="68"/>
      <c r="AJ525" s="83" t="s">
        <v>4286</v>
      </c>
      <c r="AK525" s="91" t="s">
        <v>4327</v>
      </c>
      <c r="AL525" s="68">
        <v>40</v>
      </c>
      <c r="AM525" s="91" t="s">
        <v>4318</v>
      </c>
      <c r="AN525" s="91" t="s">
        <v>4327</v>
      </c>
      <c r="AO525" s="68"/>
      <c r="AP525" s="83" t="s">
        <v>4286</v>
      </c>
      <c r="AQ525" s="91" t="s">
        <v>4327</v>
      </c>
      <c r="AR525" s="68">
        <v>40</v>
      </c>
      <c r="AS525" s="91" t="s">
        <v>4318</v>
      </c>
      <c r="AT525" s="91" t="s">
        <v>4327</v>
      </c>
      <c r="AU525" s="68"/>
      <c r="AV525" s="83" t="s">
        <v>4286</v>
      </c>
      <c r="AW525" s="91" t="s">
        <v>4327</v>
      </c>
      <c r="AX525" s="68">
        <v>30</v>
      </c>
      <c r="AY525" s="91" t="s">
        <v>4318</v>
      </c>
      <c r="AZ525" s="91" t="s">
        <v>4327</v>
      </c>
      <c r="BA525" s="68"/>
      <c r="BB525" s="68"/>
      <c r="BC525" s="68"/>
      <c r="BD525" s="68"/>
    </row>
    <row r="526" spans="1:56" s="76" customFormat="1" ht="50">
      <c r="A526" s="68">
        <v>334</v>
      </c>
      <c r="B526" s="68" t="s">
        <v>12805</v>
      </c>
      <c r="C526" s="68">
        <v>1</v>
      </c>
      <c r="D526" s="73" t="s">
        <v>4275</v>
      </c>
      <c r="E526" s="68" t="s">
        <v>4276</v>
      </c>
      <c r="F526" s="83">
        <v>13343</v>
      </c>
      <c r="G526" s="68" t="s">
        <v>4358</v>
      </c>
      <c r="H526" s="68">
        <v>2012</v>
      </c>
      <c r="I526" s="200" t="s">
        <v>4359</v>
      </c>
      <c r="J526" s="70">
        <v>48394.28</v>
      </c>
      <c r="K526" s="68" t="s">
        <v>1813</v>
      </c>
      <c r="L526" s="68" t="s">
        <v>4323</v>
      </c>
      <c r="M526" s="68" t="s">
        <v>4324</v>
      </c>
      <c r="N526" s="68" t="s">
        <v>4360</v>
      </c>
      <c r="O526" s="200" t="s">
        <v>4361</v>
      </c>
      <c r="P526" s="83">
        <v>1500025</v>
      </c>
      <c r="Q526" s="70">
        <v>54.51</v>
      </c>
      <c r="R526" s="68">
        <v>3.45</v>
      </c>
      <c r="S526" s="68">
        <v>6.38</v>
      </c>
      <c r="T526" s="68">
        <v>44.68</v>
      </c>
      <c r="U526" s="68">
        <v>54.51</v>
      </c>
      <c r="V526" s="68">
        <v>50</v>
      </c>
      <c r="W526" s="68">
        <v>0</v>
      </c>
      <c r="X526" s="83" t="s">
        <v>4284</v>
      </c>
      <c r="Y526" s="68">
        <v>4</v>
      </c>
      <c r="Z526" s="68">
        <v>7</v>
      </c>
      <c r="AA526" s="68">
        <v>4</v>
      </c>
      <c r="AB526" s="68">
        <v>17</v>
      </c>
      <c r="AC526" s="68">
        <v>84</v>
      </c>
      <c r="AD526" s="68"/>
      <c r="AE526" s="68">
        <v>5</v>
      </c>
      <c r="AF526" s="68">
        <v>50</v>
      </c>
      <c r="AG526" s="91" t="s">
        <v>4275</v>
      </c>
      <c r="AH526" s="83" t="s">
        <v>4285</v>
      </c>
      <c r="AI526" s="68"/>
      <c r="AJ526" s="83" t="s">
        <v>4286</v>
      </c>
      <c r="AK526" s="91" t="s">
        <v>4285</v>
      </c>
      <c r="AL526" s="68">
        <v>40</v>
      </c>
      <c r="AM526" s="91" t="s">
        <v>4275</v>
      </c>
      <c r="AN526" s="83" t="s">
        <v>4285</v>
      </c>
      <c r="AO526" s="68"/>
      <c r="AP526" s="83" t="s">
        <v>4286</v>
      </c>
      <c r="AQ526" s="91" t="s">
        <v>4285</v>
      </c>
      <c r="AR526" s="68">
        <v>50</v>
      </c>
      <c r="AS526" s="91" t="s">
        <v>4275</v>
      </c>
      <c r="AT526" s="83" t="s">
        <v>4285</v>
      </c>
      <c r="AU526" s="68"/>
      <c r="AV526" s="83" t="s">
        <v>4286</v>
      </c>
      <c r="AW526" s="83" t="s">
        <v>4285</v>
      </c>
      <c r="AX526" s="68">
        <v>40</v>
      </c>
      <c r="AY526" s="91" t="s">
        <v>4275</v>
      </c>
      <c r="AZ526" s="83" t="s">
        <v>4285</v>
      </c>
      <c r="BA526" s="68"/>
      <c r="BB526" s="68"/>
      <c r="BC526" s="68"/>
      <c r="BD526" s="68"/>
    </row>
    <row r="527" spans="1:56" s="76" customFormat="1" ht="90">
      <c r="A527" s="68">
        <v>334</v>
      </c>
      <c r="B527" s="68" t="s">
        <v>12805</v>
      </c>
      <c r="C527" s="68">
        <v>1</v>
      </c>
      <c r="D527" s="73" t="s">
        <v>4318</v>
      </c>
      <c r="E527" s="91" t="s">
        <v>4319</v>
      </c>
      <c r="F527" s="91">
        <v>11040</v>
      </c>
      <c r="G527" s="83" t="s">
        <v>4362</v>
      </c>
      <c r="H527" s="68">
        <v>2023</v>
      </c>
      <c r="I527" s="68" t="s">
        <v>4363</v>
      </c>
      <c r="J527" s="70">
        <v>91349.94</v>
      </c>
      <c r="K527" s="68" t="s">
        <v>4364</v>
      </c>
      <c r="L527" s="68" t="s">
        <v>4323</v>
      </c>
      <c r="M527" s="68" t="s">
        <v>4365</v>
      </c>
      <c r="N527" s="68" t="s">
        <v>4366</v>
      </c>
      <c r="O527" s="68" t="s">
        <v>4367</v>
      </c>
      <c r="P527" s="68">
        <v>157895</v>
      </c>
      <c r="Q527" s="68">
        <v>56</v>
      </c>
      <c r="R527" s="68">
        <v>4.3600000000000003</v>
      </c>
      <c r="S527" s="68">
        <v>6.96</v>
      </c>
      <c r="T527" s="68">
        <v>44.68</v>
      </c>
      <c r="U527" s="68">
        <v>56</v>
      </c>
      <c r="V527" s="68">
        <v>0</v>
      </c>
      <c r="W527" s="68">
        <v>0</v>
      </c>
      <c r="X527" s="83" t="s">
        <v>4284</v>
      </c>
      <c r="Y527" s="68">
        <v>2</v>
      </c>
      <c r="Z527" s="68">
        <v>1</v>
      </c>
      <c r="AA527" s="68">
        <v>3</v>
      </c>
      <c r="AB527" s="68">
        <v>11</v>
      </c>
      <c r="AC527" s="68">
        <v>192</v>
      </c>
      <c r="AD527" s="68"/>
      <c r="AE527" s="68">
        <v>5</v>
      </c>
      <c r="AF527" s="68"/>
      <c r="AG527" s="91" t="s">
        <v>4318</v>
      </c>
      <c r="AH527" s="91" t="s">
        <v>4327</v>
      </c>
      <c r="AI527" s="68"/>
      <c r="AJ527" s="83" t="s">
        <v>4286</v>
      </c>
      <c r="AK527" s="91" t="s">
        <v>4327</v>
      </c>
      <c r="AL527" s="68"/>
      <c r="AM527" s="91" t="s">
        <v>4318</v>
      </c>
      <c r="AN527" s="91" t="s">
        <v>4327</v>
      </c>
      <c r="AO527" s="68"/>
      <c r="AP527" s="83" t="s">
        <v>4286</v>
      </c>
      <c r="AQ527" s="91" t="s">
        <v>4327</v>
      </c>
      <c r="AR527" s="68"/>
      <c r="AS527" s="91" t="s">
        <v>4318</v>
      </c>
      <c r="AT527" s="91" t="s">
        <v>4327</v>
      </c>
      <c r="AU527" s="68"/>
      <c r="AV527" s="83" t="s">
        <v>4286</v>
      </c>
      <c r="AW527" s="83" t="s">
        <v>4285</v>
      </c>
      <c r="AX527" s="68"/>
      <c r="AY527" s="91" t="s">
        <v>4318</v>
      </c>
      <c r="AZ527" s="91" t="s">
        <v>4327</v>
      </c>
      <c r="BA527" s="68"/>
      <c r="BB527" s="68"/>
      <c r="BC527" s="68"/>
      <c r="BD527" s="68"/>
    </row>
    <row r="528" spans="1:56" s="206" customFormat="1" ht="409.5">
      <c r="A528" s="201">
        <v>381</v>
      </c>
      <c r="B528" s="201" t="s">
        <v>4368</v>
      </c>
      <c r="C528" s="201">
        <v>30</v>
      </c>
      <c r="D528" s="201"/>
      <c r="E528" s="201" t="s">
        <v>4369</v>
      </c>
      <c r="F528" s="201" t="s">
        <v>4370</v>
      </c>
      <c r="G528" s="201" t="s">
        <v>4371</v>
      </c>
      <c r="H528" s="201">
        <v>2003</v>
      </c>
      <c r="I528" s="201" t="s">
        <v>4372</v>
      </c>
      <c r="J528" s="202">
        <v>459021.87</v>
      </c>
      <c r="K528" s="201" t="s">
        <v>519</v>
      </c>
      <c r="L528" s="201" t="s">
        <v>4373</v>
      </c>
      <c r="M528" s="201" t="s">
        <v>4374</v>
      </c>
      <c r="N528" s="201" t="s">
        <v>4375</v>
      </c>
      <c r="O528" s="201" t="s">
        <v>4376</v>
      </c>
      <c r="P528" s="201" t="s">
        <v>4377</v>
      </c>
      <c r="Q528" s="201" t="s">
        <v>4378</v>
      </c>
      <c r="R528" s="202" t="s">
        <v>4379</v>
      </c>
      <c r="S528" s="201"/>
      <c r="T528" s="201" t="s">
        <v>4378</v>
      </c>
      <c r="U528" s="201" t="s">
        <v>4378</v>
      </c>
      <c r="V528" s="201">
        <v>10</v>
      </c>
      <c r="W528" s="203">
        <v>100</v>
      </c>
      <c r="X528" s="204" t="s">
        <v>4380</v>
      </c>
      <c r="Y528" s="201">
        <v>4</v>
      </c>
      <c r="Z528" s="201">
        <v>6</v>
      </c>
      <c r="AA528" s="201">
        <v>1</v>
      </c>
      <c r="AB528" s="201">
        <v>35</v>
      </c>
      <c r="AC528" s="201" t="s">
        <v>519</v>
      </c>
      <c r="AD528" s="201" t="s">
        <v>4381</v>
      </c>
      <c r="AE528" s="201">
        <v>5</v>
      </c>
      <c r="AF528" s="201">
        <v>0</v>
      </c>
      <c r="AG528" s="201" t="s">
        <v>4382</v>
      </c>
      <c r="AH528" s="201" t="s">
        <v>4383</v>
      </c>
      <c r="AI528" s="205">
        <v>50</v>
      </c>
      <c r="AJ528" s="201"/>
      <c r="AK528" s="201"/>
      <c r="AL528" s="201"/>
      <c r="AM528" s="201"/>
      <c r="AN528" s="201"/>
      <c r="AO528" s="201"/>
      <c r="AP528" s="201"/>
      <c r="AQ528" s="201"/>
      <c r="AR528" s="201"/>
      <c r="AS528" s="201"/>
      <c r="AT528" s="201"/>
      <c r="AU528" s="201"/>
      <c r="AV528" s="201"/>
      <c r="AW528" s="201"/>
      <c r="AX528" s="201"/>
      <c r="AY528" s="201"/>
      <c r="AZ528" s="201"/>
      <c r="BA528" s="201"/>
      <c r="BB528" s="201"/>
      <c r="BC528" s="201"/>
      <c r="BD528" s="201"/>
    </row>
    <row r="529" spans="1:56" s="206" customFormat="1" ht="390">
      <c r="A529" s="201"/>
      <c r="B529" s="201"/>
      <c r="C529" s="201"/>
      <c r="D529" s="201"/>
      <c r="E529" s="201"/>
      <c r="F529" s="201"/>
      <c r="G529" s="201"/>
      <c r="H529" s="201"/>
      <c r="I529" s="201"/>
      <c r="J529" s="202"/>
      <c r="K529" s="201"/>
      <c r="L529" s="201"/>
      <c r="M529" s="201"/>
      <c r="N529" s="201"/>
      <c r="O529" s="201"/>
      <c r="P529" s="201" t="s">
        <v>4384</v>
      </c>
      <c r="Q529" s="201" t="s">
        <v>4385</v>
      </c>
      <c r="R529" s="202" t="s">
        <v>4379</v>
      </c>
      <c r="S529" s="201"/>
      <c r="T529" s="201" t="s">
        <v>4385</v>
      </c>
      <c r="U529" s="201" t="s">
        <v>4385</v>
      </c>
      <c r="V529" s="201">
        <v>0</v>
      </c>
      <c r="W529" s="203">
        <v>100</v>
      </c>
      <c r="X529" s="204" t="s">
        <v>4380</v>
      </c>
      <c r="Y529" s="201">
        <v>4</v>
      </c>
      <c r="Z529" s="201">
        <v>6</v>
      </c>
      <c r="AA529" s="201">
        <v>1</v>
      </c>
      <c r="AB529" s="201">
        <v>35</v>
      </c>
      <c r="AC529" s="201" t="s">
        <v>519</v>
      </c>
      <c r="AD529" s="201" t="s">
        <v>4381</v>
      </c>
      <c r="AE529" s="201">
        <v>5</v>
      </c>
      <c r="AF529" s="201">
        <v>0</v>
      </c>
      <c r="AG529" s="201" t="s">
        <v>4382</v>
      </c>
      <c r="AH529" s="201" t="s">
        <v>4383</v>
      </c>
      <c r="AI529" s="205">
        <v>40</v>
      </c>
      <c r="AJ529" s="201"/>
      <c r="AK529" s="201"/>
      <c r="AL529" s="201"/>
      <c r="AM529" s="201"/>
      <c r="AN529" s="201"/>
      <c r="AO529" s="201"/>
      <c r="AP529" s="201"/>
      <c r="AQ529" s="201"/>
      <c r="AR529" s="201"/>
      <c r="AS529" s="201"/>
      <c r="AT529" s="201"/>
      <c r="AU529" s="201"/>
      <c r="AV529" s="201"/>
      <c r="AW529" s="201"/>
      <c r="AX529" s="201"/>
      <c r="AY529" s="201"/>
      <c r="AZ529" s="201"/>
      <c r="BA529" s="201"/>
      <c r="BB529" s="201"/>
      <c r="BC529" s="201"/>
      <c r="BD529" s="201"/>
    </row>
    <row r="530" spans="1:56" s="210" customFormat="1" ht="390">
      <c r="A530" s="207"/>
      <c r="B530" s="207"/>
      <c r="C530" s="207"/>
      <c r="D530" s="207"/>
      <c r="E530" s="207"/>
      <c r="F530" s="207"/>
      <c r="G530" s="207"/>
      <c r="H530" s="207"/>
      <c r="I530" s="207"/>
      <c r="J530" s="208"/>
      <c r="K530" s="207"/>
      <c r="L530" s="207"/>
      <c r="M530" s="207"/>
      <c r="N530" s="207"/>
      <c r="O530" s="201"/>
      <c r="P530" s="201" t="s">
        <v>4386</v>
      </c>
      <c r="Q530" s="201" t="s">
        <v>4387</v>
      </c>
      <c r="R530" s="209" t="s">
        <v>4379</v>
      </c>
      <c r="S530" s="201"/>
      <c r="T530" s="201" t="s">
        <v>4387</v>
      </c>
      <c r="U530" s="201" t="s">
        <v>4387</v>
      </c>
      <c r="V530" s="201">
        <v>0</v>
      </c>
      <c r="W530" s="203">
        <v>100</v>
      </c>
      <c r="X530" s="204" t="s">
        <v>4380</v>
      </c>
      <c r="Y530" s="201">
        <v>2</v>
      </c>
      <c r="Z530" s="201">
        <v>2</v>
      </c>
      <c r="AA530" s="201">
        <v>2</v>
      </c>
      <c r="AB530" s="201">
        <v>35</v>
      </c>
      <c r="AC530" s="201" t="s">
        <v>519</v>
      </c>
      <c r="AD530" s="201" t="s">
        <v>4388</v>
      </c>
      <c r="AE530" s="201">
        <v>5</v>
      </c>
      <c r="AF530" s="201">
        <v>0</v>
      </c>
      <c r="AG530" s="201" t="s">
        <v>4382</v>
      </c>
      <c r="AH530" s="201"/>
      <c r="AI530" s="207"/>
      <c r="AJ530" s="207"/>
      <c r="AK530" s="207"/>
      <c r="AL530" s="207"/>
      <c r="AM530" s="207"/>
      <c r="AN530" s="207"/>
      <c r="AO530" s="207"/>
      <c r="AP530" s="207"/>
      <c r="AQ530" s="207"/>
      <c r="AR530" s="207"/>
      <c r="AS530" s="207"/>
      <c r="AT530" s="207"/>
      <c r="AU530" s="207"/>
      <c r="AV530" s="207"/>
      <c r="AW530" s="207"/>
      <c r="AX530" s="207"/>
      <c r="AY530" s="207"/>
      <c r="AZ530" s="207"/>
      <c r="BA530" s="207"/>
      <c r="BB530" s="207"/>
      <c r="BC530" s="207"/>
      <c r="BD530" s="207"/>
    </row>
    <row r="531" spans="1:56" s="210" customFormat="1" ht="409.5">
      <c r="A531" s="207"/>
      <c r="B531" s="207"/>
      <c r="C531" s="207"/>
      <c r="D531" s="207"/>
      <c r="E531" s="207"/>
      <c r="F531" s="207"/>
      <c r="G531" s="207"/>
      <c r="H531" s="207"/>
      <c r="I531" s="207"/>
      <c r="J531" s="208"/>
      <c r="K531" s="207"/>
      <c r="L531" s="207"/>
      <c r="M531" s="207"/>
      <c r="N531" s="207"/>
      <c r="O531" s="207"/>
      <c r="P531" s="201" t="s">
        <v>4389</v>
      </c>
      <c r="Q531" s="201" t="s">
        <v>4390</v>
      </c>
      <c r="R531" s="209" t="s">
        <v>4379</v>
      </c>
      <c r="S531" s="201"/>
      <c r="T531" s="201" t="s">
        <v>4390</v>
      </c>
      <c r="U531" s="201" t="s">
        <v>4390</v>
      </c>
      <c r="V531" s="201">
        <v>0</v>
      </c>
      <c r="W531" s="203">
        <v>100</v>
      </c>
      <c r="X531" s="204" t="s">
        <v>4380</v>
      </c>
      <c r="Y531" s="201">
        <v>3</v>
      </c>
      <c r="Z531" s="201">
        <v>2</v>
      </c>
      <c r="AA531" s="201">
        <v>1</v>
      </c>
      <c r="AB531" s="201">
        <v>35</v>
      </c>
      <c r="AC531" s="201" t="s">
        <v>519</v>
      </c>
      <c r="AD531" s="201" t="s">
        <v>4388</v>
      </c>
      <c r="AE531" s="201">
        <v>5</v>
      </c>
      <c r="AF531" s="201">
        <v>0</v>
      </c>
      <c r="AG531" s="201" t="s">
        <v>4382</v>
      </c>
      <c r="AH531" s="201"/>
      <c r="AI531" s="207"/>
      <c r="AJ531" s="207"/>
      <c r="AK531" s="207"/>
      <c r="AL531" s="207"/>
      <c r="AM531" s="207"/>
      <c r="AN531" s="207"/>
      <c r="AO531" s="207"/>
      <c r="AP531" s="207"/>
      <c r="AQ531" s="207"/>
      <c r="AR531" s="207"/>
      <c r="AS531" s="207"/>
      <c r="AT531" s="207"/>
      <c r="AU531" s="207"/>
      <c r="AV531" s="207"/>
      <c r="AW531" s="207"/>
      <c r="AX531" s="207"/>
      <c r="AY531" s="207"/>
      <c r="AZ531" s="207"/>
      <c r="BA531" s="207"/>
      <c r="BB531" s="207"/>
      <c r="BC531" s="207"/>
      <c r="BD531" s="207"/>
    </row>
    <row r="532" spans="1:56" s="206" customFormat="1" ht="80">
      <c r="A532" s="201">
        <v>381</v>
      </c>
      <c r="B532" s="201" t="s">
        <v>4368</v>
      </c>
      <c r="C532" s="201">
        <v>32</v>
      </c>
      <c r="D532" s="201"/>
      <c r="E532" s="211" t="s">
        <v>4391</v>
      </c>
      <c r="F532" s="201">
        <v>3702</v>
      </c>
      <c r="G532" s="201" t="s">
        <v>4392</v>
      </c>
      <c r="H532" s="201" t="s">
        <v>4393</v>
      </c>
      <c r="I532" s="201" t="s">
        <v>4394</v>
      </c>
      <c r="J532" s="202">
        <v>132820.73000000001</v>
      </c>
      <c r="K532" s="201" t="s">
        <v>519</v>
      </c>
      <c r="L532" s="201" t="s">
        <v>4395</v>
      </c>
      <c r="M532" s="201" t="s">
        <v>4396</v>
      </c>
      <c r="N532" s="201" t="s">
        <v>4397</v>
      </c>
      <c r="O532" s="201" t="s">
        <v>4398</v>
      </c>
      <c r="P532" s="201" t="s">
        <v>4399</v>
      </c>
      <c r="Q532" s="202" t="s">
        <v>4400</v>
      </c>
      <c r="R532" s="202">
        <v>0</v>
      </c>
      <c r="S532" s="202">
        <v>18000</v>
      </c>
      <c r="T532" s="202">
        <v>18000</v>
      </c>
      <c r="U532" s="202">
        <v>36000</v>
      </c>
      <c r="V532" s="201">
        <v>100</v>
      </c>
      <c r="W532" s="203">
        <v>100</v>
      </c>
      <c r="X532" s="159" t="s">
        <v>4401</v>
      </c>
      <c r="Y532" s="201" t="s">
        <v>4402</v>
      </c>
      <c r="Z532" s="201" t="s">
        <v>4403</v>
      </c>
      <c r="AA532" s="201" t="s">
        <v>4404</v>
      </c>
      <c r="AB532" s="201" t="s">
        <v>4405</v>
      </c>
      <c r="AC532" s="201"/>
      <c r="AD532" s="201" t="s">
        <v>4406</v>
      </c>
      <c r="AE532" s="201">
        <v>5</v>
      </c>
      <c r="AF532" s="201">
        <v>100</v>
      </c>
      <c r="AG532" s="201" t="s">
        <v>4407</v>
      </c>
      <c r="AH532" s="201"/>
      <c r="AI532" s="201">
        <v>100</v>
      </c>
      <c r="AJ532" s="211"/>
      <c r="AK532" s="201"/>
      <c r="AL532" s="211"/>
      <c r="AM532" s="201"/>
      <c r="AN532" s="201"/>
      <c r="AO532" s="211"/>
      <c r="AP532" s="201"/>
      <c r="AQ532" s="201"/>
      <c r="AR532" s="201"/>
      <c r="AS532" s="201"/>
      <c r="AT532" s="201"/>
      <c r="AU532" s="201"/>
      <c r="AV532" s="201"/>
      <c r="AW532" s="201"/>
      <c r="AX532" s="201"/>
      <c r="AY532" s="201"/>
      <c r="AZ532" s="201"/>
      <c r="BA532" s="201"/>
      <c r="BB532" s="201"/>
      <c r="BC532" s="201"/>
      <c r="BD532" s="201"/>
    </row>
    <row r="533" spans="1:56" s="206" customFormat="1" ht="80">
      <c r="A533" s="201">
        <v>381</v>
      </c>
      <c r="B533" s="201" t="s">
        <v>4368</v>
      </c>
      <c r="C533" s="201">
        <v>14</v>
      </c>
      <c r="D533" s="201"/>
      <c r="E533" s="201" t="s">
        <v>4408</v>
      </c>
      <c r="F533" s="201">
        <v>16345</v>
      </c>
      <c r="G533" s="201" t="s">
        <v>4409</v>
      </c>
      <c r="H533" s="201">
        <v>2002</v>
      </c>
      <c r="I533" s="201" t="s">
        <v>4410</v>
      </c>
      <c r="J533" s="202">
        <v>105201</v>
      </c>
      <c r="K533" s="201" t="s">
        <v>519</v>
      </c>
      <c r="L533" s="201" t="s">
        <v>4411</v>
      </c>
      <c r="M533" s="201" t="s">
        <v>4412</v>
      </c>
      <c r="N533" s="201" t="s">
        <v>4413</v>
      </c>
      <c r="O533" s="201" t="s">
        <v>4414</v>
      </c>
      <c r="P533" s="201" t="s">
        <v>4415</v>
      </c>
      <c r="Q533" s="202" t="s">
        <v>4416</v>
      </c>
      <c r="R533" s="202">
        <v>0</v>
      </c>
      <c r="S533" s="202">
        <v>35</v>
      </c>
      <c r="T533" s="202">
        <v>30</v>
      </c>
      <c r="U533" s="202">
        <f>+R533+S533+T533</f>
        <v>65</v>
      </c>
      <c r="V533" s="201">
        <v>55</v>
      </c>
      <c r="W533" s="203">
        <v>100</v>
      </c>
      <c r="X533" s="159" t="s">
        <v>4417</v>
      </c>
      <c r="Y533" s="201">
        <v>6</v>
      </c>
      <c r="Z533" s="201">
        <v>4</v>
      </c>
      <c r="AA533" s="201">
        <v>7</v>
      </c>
      <c r="AB533" s="201" t="s">
        <v>4418</v>
      </c>
      <c r="AC533" s="201" t="s">
        <v>519</v>
      </c>
      <c r="AD533" s="201" t="s">
        <v>4419</v>
      </c>
      <c r="AE533" s="201">
        <v>5</v>
      </c>
      <c r="AF533" s="201">
        <v>65</v>
      </c>
      <c r="AG533" s="201" t="s">
        <v>4420</v>
      </c>
      <c r="AH533" s="201" t="s">
        <v>4421</v>
      </c>
      <c r="AI533" s="201">
        <v>35</v>
      </c>
      <c r="AJ533" s="201" t="s">
        <v>4422</v>
      </c>
      <c r="AK533" s="201" t="s">
        <v>4423</v>
      </c>
      <c r="AL533" s="201">
        <v>20</v>
      </c>
      <c r="AM533" s="201" t="s">
        <v>4424</v>
      </c>
      <c r="AN533" s="201" t="s">
        <v>4425</v>
      </c>
      <c r="AO533" s="201">
        <v>10</v>
      </c>
      <c r="AP533" s="201"/>
      <c r="AQ533" s="201"/>
      <c r="AR533" s="201"/>
      <c r="AS533" s="201"/>
      <c r="AT533" s="201"/>
      <c r="AU533" s="201"/>
      <c r="AV533" s="201"/>
      <c r="AW533" s="201"/>
      <c r="AX533" s="201"/>
      <c r="AY533" s="201"/>
      <c r="AZ533" s="201"/>
      <c r="BA533" s="201"/>
      <c r="BB533" s="201"/>
      <c r="BC533" s="201"/>
      <c r="BD533" s="201"/>
    </row>
    <row r="534" spans="1:56" s="206" customFormat="1" ht="60">
      <c r="A534" s="201">
        <v>381</v>
      </c>
      <c r="B534" s="201" t="s">
        <v>4368</v>
      </c>
      <c r="C534" s="201">
        <v>20</v>
      </c>
      <c r="D534" s="201"/>
      <c r="E534" s="201" t="s">
        <v>4426</v>
      </c>
      <c r="F534" s="201">
        <v>28143</v>
      </c>
      <c r="G534" s="201" t="s">
        <v>4427</v>
      </c>
      <c r="H534" s="201" t="s">
        <v>4428</v>
      </c>
      <c r="I534" s="201" t="s">
        <v>4429</v>
      </c>
      <c r="J534" s="202">
        <v>107800</v>
      </c>
      <c r="K534" s="201" t="s">
        <v>519</v>
      </c>
      <c r="L534" s="201" t="s">
        <v>4430</v>
      </c>
      <c r="M534" s="201" t="s">
        <v>4431</v>
      </c>
      <c r="N534" s="201" t="s">
        <v>4432</v>
      </c>
      <c r="O534" s="201" t="s">
        <v>4433</v>
      </c>
      <c r="P534" s="201" t="s">
        <v>4434</v>
      </c>
      <c r="Q534" s="202" t="s">
        <v>4406</v>
      </c>
      <c r="R534" s="202">
        <v>0</v>
      </c>
      <c r="S534" s="202" t="s">
        <v>4435</v>
      </c>
      <c r="T534" s="202" t="s">
        <v>4436</v>
      </c>
      <c r="U534" s="202" t="s">
        <v>4437</v>
      </c>
      <c r="V534" s="201">
        <v>60</v>
      </c>
      <c r="W534" s="203">
        <v>100</v>
      </c>
      <c r="X534" s="201" t="s">
        <v>4438</v>
      </c>
      <c r="Y534" s="201" t="s">
        <v>1368</v>
      </c>
      <c r="Z534" s="201" t="s">
        <v>1421</v>
      </c>
      <c r="AA534" s="201" t="s">
        <v>1426</v>
      </c>
      <c r="AB534" s="201">
        <v>4</v>
      </c>
      <c r="AC534" s="201" t="s">
        <v>519</v>
      </c>
      <c r="AD534" s="201" t="s">
        <v>4439</v>
      </c>
      <c r="AE534" s="201">
        <v>5</v>
      </c>
      <c r="AF534" s="201">
        <v>0</v>
      </c>
      <c r="AG534" s="201" t="s">
        <v>4440</v>
      </c>
      <c r="AH534" s="201" t="s">
        <v>4441</v>
      </c>
      <c r="AI534" s="201"/>
      <c r="AJ534" s="201" t="s">
        <v>4442</v>
      </c>
      <c r="AK534" s="201" t="s">
        <v>4443</v>
      </c>
      <c r="AL534" s="201"/>
      <c r="AM534" s="201"/>
      <c r="AN534" s="201"/>
      <c r="AO534" s="201"/>
      <c r="AP534" s="201"/>
      <c r="AQ534" s="201"/>
      <c r="AR534" s="201"/>
      <c r="AS534" s="201"/>
      <c r="AT534" s="201"/>
      <c r="AU534" s="201"/>
      <c r="AV534" s="201"/>
      <c r="AW534" s="201"/>
      <c r="AX534" s="201"/>
      <c r="AY534" s="201"/>
      <c r="AZ534" s="201"/>
      <c r="BA534" s="201"/>
      <c r="BB534" s="201"/>
      <c r="BC534" s="201"/>
      <c r="BD534" s="201"/>
    </row>
    <row r="535" spans="1:56" s="206" customFormat="1" ht="40">
      <c r="A535" s="201">
        <v>381</v>
      </c>
      <c r="B535" s="201" t="s">
        <v>4368</v>
      </c>
      <c r="C535" s="201">
        <v>29</v>
      </c>
      <c r="D535" s="201"/>
      <c r="E535" s="201" t="s">
        <v>4444</v>
      </c>
      <c r="F535" s="201">
        <v>10331</v>
      </c>
      <c r="G535" s="201" t="s">
        <v>4445</v>
      </c>
      <c r="H535" s="201">
        <v>2002</v>
      </c>
      <c r="I535" s="201" t="s">
        <v>4446</v>
      </c>
      <c r="J535" s="202">
        <v>96075</v>
      </c>
      <c r="K535" s="201" t="s">
        <v>519</v>
      </c>
      <c r="L535" s="201" t="s">
        <v>4447</v>
      </c>
      <c r="M535" s="201" t="s">
        <v>4448</v>
      </c>
      <c r="N535" s="201" t="s">
        <v>4449</v>
      </c>
      <c r="O535" s="201" t="s">
        <v>4450</v>
      </c>
      <c r="P535" s="201" t="s">
        <v>4451</v>
      </c>
      <c r="Q535" s="212" t="s">
        <v>4452</v>
      </c>
      <c r="R535" s="202">
        <v>0</v>
      </c>
      <c r="S535" s="212">
        <v>5000</v>
      </c>
      <c r="T535" s="212" t="s">
        <v>4406</v>
      </c>
      <c r="U535" s="212">
        <f>+S535</f>
        <v>5000</v>
      </c>
      <c r="V535" s="201"/>
      <c r="W535" s="203">
        <v>100</v>
      </c>
      <c r="X535" s="159" t="s">
        <v>4453</v>
      </c>
      <c r="Y535" s="201">
        <v>1</v>
      </c>
      <c r="Z535" s="201">
        <v>4</v>
      </c>
      <c r="AA535" s="201">
        <v>3</v>
      </c>
      <c r="AB535" s="201">
        <v>17.62</v>
      </c>
      <c r="AC535" s="201" t="s">
        <v>519</v>
      </c>
      <c r="AD535" s="201"/>
      <c r="AE535" s="201">
        <v>5</v>
      </c>
      <c r="AF535" s="201">
        <v>2.5</v>
      </c>
      <c r="AG535" s="201" t="s">
        <v>4454</v>
      </c>
      <c r="AH535" s="201" t="s">
        <v>1826</v>
      </c>
      <c r="AI535" s="201">
        <v>2.5</v>
      </c>
      <c r="AJ535" s="201"/>
      <c r="AK535" s="201"/>
      <c r="AL535" s="201"/>
      <c r="AM535" s="201"/>
      <c r="AN535" s="201"/>
      <c r="AO535" s="201"/>
      <c r="AP535" s="201"/>
      <c r="AQ535" s="201"/>
      <c r="AR535" s="201"/>
      <c r="AS535" s="201"/>
      <c r="AT535" s="201"/>
      <c r="AU535" s="201"/>
      <c r="AV535" s="201"/>
      <c r="AW535" s="201"/>
      <c r="AX535" s="201"/>
      <c r="AY535" s="201"/>
      <c r="AZ535" s="201"/>
      <c r="BA535" s="201"/>
      <c r="BB535" s="201"/>
      <c r="BC535" s="201"/>
      <c r="BD535" s="201"/>
    </row>
    <row r="536" spans="1:56" s="206" customFormat="1" ht="140">
      <c r="A536" s="201">
        <v>381</v>
      </c>
      <c r="B536" s="201" t="s">
        <v>4368</v>
      </c>
      <c r="C536" s="201">
        <v>15</v>
      </c>
      <c r="D536" s="201"/>
      <c r="E536" s="211" t="s">
        <v>4455</v>
      </c>
      <c r="F536" s="201" t="s">
        <v>4456</v>
      </c>
      <c r="G536" s="201" t="s">
        <v>4457</v>
      </c>
      <c r="H536" s="201">
        <v>2002</v>
      </c>
      <c r="I536" s="201" t="s">
        <v>4458</v>
      </c>
      <c r="J536" s="202">
        <v>107426</v>
      </c>
      <c r="K536" s="201" t="s">
        <v>519</v>
      </c>
      <c r="L536" s="201" t="s">
        <v>4459</v>
      </c>
      <c r="M536" s="201" t="s">
        <v>4460</v>
      </c>
      <c r="N536" s="201" t="s">
        <v>4461</v>
      </c>
      <c r="O536" s="201" t="s">
        <v>4462</v>
      </c>
      <c r="P536" s="201" t="s">
        <v>4463</v>
      </c>
      <c r="Q536" s="202" t="s">
        <v>4464</v>
      </c>
      <c r="R536" s="202">
        <v>0</v>
      </c>
      <c r="S536" s="202">
        <v>730</v>
      </c>
      <c r="T536" s="202">
        <v>104</v>
      </c>
      <c r="U536" s="202">
        <v>834</v>
      </c>
      <c r="V536" s="201">
        <v>70</v>
      </c>
      <c r="W536" s="203">
        <v>100</v>
      </c>
      <c r="X536" s="201"/>
      <c r="Y536" s="201"/>
      <c r="Z536" s="201"/>
      <c r="AA536" s="201"/>
      <c r="AB536" s="201"/>
      <c r="AC536" s="201"/>
      <c r="AD536" s="201"/>
      <c r="AE536" s="201">
        <v>5</v>
      </c>
      <c r="AF536" s="201">
        <v>40</v>
      </c>
      <c r="AG536" s="201" t="s">
        <v>4424</v>
      </c>
      <c r="AH536" s="201" t="s">
        <v>4465</v>
      </c>
      <c r="AI536" s="201">
        <v>100</v>
      </c>
      <c r="AJ536" s="201"/>
      <c r="AK536" s="201"/>
      <c r="AL536" s="201"/>
      <c r="AM536" s="201"/>
      <c r="AN536" s="201"/>
      <c r="AO536" s="201"/>
      <c r="AP536" s="201"/>
      <c r="AQ536" s="201"/>
      <c r="AR536" s="201"/>
      <c r="AS536" s="201"/>
      <c r="AT536" s="201"/>
      <c r="AU536" s="201"/>
      <c r="AV536" s="201"/>
      <c r="AW536" s="201"/>
      <c r="AX536" s="201"/>
      <c r="AY536" s="201"/>
      <c r="AZ536" s="201"/>
      <c r="BA536" s="201"/>
      <c r="BB536" s="201"/>
      <c r="BC536" s="201"/>
      <c r="BD536" s="201"/>
    </row>
    <row r="537" spans="1:56" s="206" customFormat="1" ht="40">
      <c r="A537" s="201">
        <v>381</v>
      </c>
      <c r="B537" s="201" t="s">
        <v>4368</v>
      </c>
      <c r="C537" s="201">
        <v>52</v>
      </c>
      <c r="D537" s="201"/>
      <c r="E537" s="201" t="s">
        <v>4466</v>
      </c>
      <c r="F537" s="201">
        <v>13229</v>
      </c>
      <c r="G537" s="201" t="s">
        <v>4467</v>
      </c>
      <c r="H537" s="201">
        <v>2002</v>
      </c>
      <c r="I537" s="201" t="s">
        <v>4468</v>
      </c>
      <c r="J537" s="202">
        <v>72727</v>
      </c>
      <c r="K537" s="201" t="s">
        <v>519</v>
      </c>
      <c r="L537" s="201"/>
      <c r="M537" s="201"/>
      <c r="N537" s="201" t="s">
        <v>4469</v>
      </c>
      <c r="O537" s="201" t="s">
        <v>4470</v>
      </c>
      <c r="P537" s="201" t="s">
        <v>4471</v>
      </c>
      <c r="Q537" s="202">
        <f>+U537</f>
        <v>0</v>
      </c>
      <c r="R537" s="202">
        <v>0</v>
      </c>
      <c r="S537" s="202">
        <v>0</v>
      </c>
      <c r="T537" s="202">
        <v>0</v>
      </c>
      <c r="U537" s="202">
        <f>+R537</f>
        <v>0</v>
      </c>
      <c r="V537" s="201"/>
      <c r="W537" s="203">
        <v>100</v>
      </c>
      <c r="X537" s="201"/>
      <c r="Y537" s="201"/>
      <c r="Z537" s="201"/>
      <c r="AA537" s="201"/>
      <c r="AB537" s="201"/>
      <c r="AC537" s="201"/>
      <c r="AD537" s="201"/>
      <c r="AE537" s="201">
        <v>5</v>
      </c>
      <c r="AF537" s="201">
        <v>0</v>
      </c>
      <c r="AG537" s="201"/>
      <c r="AH537" s="201"/>
      <c r="AI537" s="201">
        <v>0</v>
      </c>
      <c r="AJ537" s="201"/>
      <c r="AK537" s="201"/>
      <c r="AL537" s="201"/>
      <c r="AM537" s="201"/>
      <c r="AN537" s="201"/>
      <c r="AO537" s="201"/>
      <c r="AP537" s="201"/>
      <c r="AQ537" s="201"/>
      <c r="AR537" s="201"/>
      <c r="AS537" s="201"/>
      <c r="AT537" s="201"/>
      <c r="AU537" s="201"/>
      <c r="AV537" s="201"/>
      <c r="AW537" s="201"/>
      <c r="AX537" s="201"/>
      <c r="AY537" s="201"/>
      <c r="AZ537" s="201"/>
      <c r="BA537" s="201"/>
      <c r="BB537" s="201"/>
      <c r="BC537" s="201"/>
      <c r="BD537" s="201"/>
    </row>
    <row r="538" spans="1:56" s="206" customFormat="1" ht="310">
      <c r="A538" s="201">
        <v>381</v>
      </c>
      <c r="B538" s="201" t="s">
        <v>4368</v>
      </c>
      <c r="C538" s="201">
        <v>1</v>
      </c>
      <c r="D538" s="201"/>
      <c r="E538" s="201" t="s">
        <v>4472</v>
      </c>
      <c r="F538" s="201">
        <v>13310</v>
      </c>
      <c r="G538" s="201" t="s">
        <v>4473</v>
      </c>
      <c r="H538" s="201">
        <v>2003</v>
      </c>
      <c r="I538" s="201" t="s">
        <v>4474</v>
      </c>
      <c r="J538" s="202">
        <v>41062</v>
      </c>
      <c r="K538" s="201" t="s">
        <v>519</v>
      </c>
      <c r="L538" s="201" t="s">
        <v>4475</v>
      </c>
      <c r="M538" s="201" t="s">
        <v>4476</v>
      </c>
      <c r="N538" s="201" t="s">
        <v>4477</v>
      </c>
      <c r="O538" s="201" t="s">
        <v>4478</v>
      </c>
      <c r="P538" s="201" t="s">
        <v>4479</v>
      </c>
      <c r="Q538" s="202" t="s">
        <v>4480</v>
      </c>
      <c r="R538" s="202" t="s">
        <v>4481</v>
      </c>
      <c r="S538" s="202" t="s">
        <v>4482</v>
      </c>
      <c r="T538" s="202" t="s">
        <v>4483</v>
      </c>
      <c r="U538" s="202" t="s">
        <v>4484</v>
      </c>
      <c r="V538" s="201">
        <v>30</v>
      </c>
      <c r="W538" s="203">
        <v>100</v>
      </c>
      <c r="X538" s="201"/>
      <c r="Y538" s="201"/>
      <c r="Z538" s="201"/>
      <c r="AA538" s="201"/>
      <c r="AB538" s="201"/>
      <c r="AC538" s="201"/>
      <c r="AD538" s="201"/>
      <c r="AE538" s="201">
        <v>5</v>
      </c>
      <c r="AF538" s="201">
        <v>30</v>
      </c>
      <c r="AG538" s="201" t="s">
        <v>4485</v>
      </c>
      <c r="AH538" s="201" t="s">
        <v>4486</v>
      </c>
      <c r="AI538" s="201">
        <v>10</v>
      </c>
      <c r="AJ538" s="201" t="s">
        <v>4487</v>
      </c>
      <c r="AK538" s="201" t="s">
        <v>4472</v>
      </c>
      <c r="AL538" s="201">
        <v>20</v>
      </c>
      <c r="AM538" s="201"/>
      <c r="AN538" s="201"/>
      <c r="AO538" s="201"/>
      <c r="AP538" s="201"/>
      <c r="AQ538" s="201"/>
      <c r="AR538" s="201"/>
      <c r="AS538" s="201"/>
      <c r="AT538" s="201"/>
      <c r="AU538" s="201"/>
      <c r="AV538" s="201"/>
      <c r="AW538" s="201"/>
      <c r="AX538" s="201"/>
      <c r="AY538" s="201"/>
      <c r="AZ538" s="201"/>
      <c r="BA538" s="201"/>
      <c r="BB538" s="201"/>
      <c r="BC538" s="201"/>
      <c r="BD538" s="201"/>
    </row>
    <row r="539" spans="1:56" s="206" customFormat="1" ht="80">
      <c r="A539" s="201">
        <v>381</v>
      </c>
      <c r="B539" s="201" t="s">
        <v>4488</v>
      </c>
      <c r="C539" s="201">
        <v>5</v>
      </c>
      <c r="D539" s="201"/>
      <c r="E539" s="201" t="s">
        <v>4489</v>
      </c>
      <c r="F539" s="201">
        <v>11711</v>
      </c>
      <c r="G539" s="201" t="s">
        <v>4490</v>
      </c>
      <c r="H539" s="201">
        <v>2002</v>
      </c>
      <c r="I539" s="201" t="s">
        <v>4491</v>
      </c>
      <c r="J539" s="202">
        <v>54248</v>
      </c>
      <c r="K539" s="201" t="s">
        <v>519</v>
      </c>
      <c r="L539" s="201" t="s">
        <v>4492</v>
      </c>
      <c r="M539" s="201" t="s">
        <v>4493</v>
      </c>
      <c r="N539" s="201" t="s">
        <v>4494</v>
      </c>
      <c r="O539" s="201" t="s">
        <v>4495</v>
      </c>
      <c r="P539" s="201" t="s">
        <v>4496</v>
      </c>
      <c r="Q539" s="203">
        <v>0</v>
      </c>
      <c r="R539" s="202">
        <v>0</v>
      </c>
      <c r="S539" s="203">
        <v>0</v>
      </c>
      <c r="T539" s="203">
        <v>0</v>
      </c>
      <c r="U539" s="203">
        <v>0</v>
      </c>
      <c r="V539" s="201">
        <v>65</v>
      </c>
      <c r="W539" s="203">
        <v>100</v>
      </c>
      <c r="X539" s="213" t="s">
        <v>4497</v>
      </c>
      <c r="Y539" s="201">
        <v>2</v>
      </c>
      <c r="Z539" s="201">
        <v>2</v>
      </c>
      <c r="AA539" s="201">
        <v>2</v>
      </c>
      <c r="AB539" s="201"/>
      <c r="AC539" s="201" t="s">
        <v>519</v>
      </c>
      <c r="AD539" s="201" t="s">
        <v>4498</v>
      </c>
      <c r="AE539" s="201">
        <v>5</v>
      </c>
      <c r="AF539" s="201">
        <v>50</v>
      </c>
      <c r="AG539" s="201" t="s">
        <v>4499</v>
      </c>
      <c r="AH539" s="201" t="s">
        <v>4500</v>
      </c>
      <c r="AI539" s="201">
        <v>25</v>
      </c>
      <c r="AJ539" s="201" t="s">
        <v>4501</v>
      </c>
      <c r="AK539" s="201" t="s">
        <v>4502</v>
      </c>
      <c r="AL539" s="201">
        <v>25</v>
      </c>
      <c r="AM539" s="201"/>
      <c r="AN539" s="201"/>
      <c r="AO539" s="201"/>
      <c r="AP539" s="201"/>
      <c r="AQ539" s="201"/>
      <c r="AR539" s="201"/>
      <c r="AS539" s="201"/>
      <c r="AT539" s="201"/>
      <c r="AU539" s="201"/>
      <c r="AV539" s="201"/>
      <c r="AW539" s="201"/>
      <c r="AX539" s="201"/>
      <c r="AY539" s="201"/>
      <c r="AZ539" s="201"/>
      <c r="BA539" s="201"/>
      <c r="BB539" s="201"/>
      <c r="BC539" s="201"/>
      <c r="BD539" s="201"/>
    </row>
    <row r="540" spans="1:56" s="206" customFormat="1" ht="80">
      <c r="A540" s="201">
        <v>381</v>
      </c>
      <c r="B540" s="201" t="s">
        <v>4488</v>
      </c>
      <c r="C540" s="201">
        <v>10</v>
      </c>
      <c r="D540" s="201"/>
      <c r="E540" s="211" t="s">
        <v>4503</v>
      </c>
      <c r="F540" s="201">
        <v>2013</v>
      </c>
      <c r="G540" s="201" t="s">
        <v>4504</v>
      </c>
      <c r="H540" s="201">
        <v>2002</v>
      </c>
      <c r="I540" s="201" t="s">
        <v>4505</v>
      </c>
      <c r="J540" s="202">
        <v>34693</v>
      </c>
      <c r="K540" s="201" t="s">
        <v>1617</v>
      </c>
      <c r="L540" s="201" t="s">
        <v>4506</v>
      </c>
      <c r="M540" s="201" t="s">
        <v>4507</v>
      </c>
      <c r="N540" s="201" t="s">
        <v>4508</v>
      </c>
      <c r="O540" s="201" t="s">
        <v>4509</v>
      </c>
      <c r="P540" s="201"/>
      <c r="Q540" s="202" t="s">
        <v>4510</v>
      </c>
      <c r="R540" s="202">
        <v>0</v>
      </c>
      <c r="S540" s="202" t="s">
        <v>4511</v>
      </c>
      <c r="T540" s="202" t="s">
        <v>4512</v>
      </c>
      <c r="U540" s="202" t="s">
        <v>4510</v>
      </c>
      <c r="V540" s="201"/>
      <c r="W540" s="203">
        <v>100</v>
      </c>
      <c r="X540" s="159" t="s">
        <v>4513</v>
      </c>
      <c r="Y540" s="201">
        <v>3</v>
      </c>
      <c r="Z540" s="201">
        <v>4</v>
      </c>
      <c r="AA540" s="201">
        <v>7</v>
      </c>
      <c r="AB540" s="201">
        <v>4</v>
      </c>
      <c r="AC540" s="201" t="s">
        <v>1617</v>
      </c>
      <c r="AD540" s="201" t="s">
        <v>4381</v>
      </c>
      <c r="AE540" s="201">
        <v>5</v>
      </c>
      <c r="AF540" s="201">
        <v>90</v>
      </c>
      <c r="AG540" s="201" t="s">
        <v>2115</v>
      </c>
      <c r="AH540" s="201" t="s">
        <v>4514</v>
      </c>
      <c r="AI540" s="214">
        <v>0.4</v>
      </c>
      <c r="AJ540" s="201" t="s">
        <v>4515</v>
      </c>
      <c r="AK540" s="201" t="s">
        <v>4516</v>
      </c>
      <c r="AL540" s="201">
        <v>40</v>
      </c>
      <c r="AM540" s="201"/>
      <c r="AN540" s="201"/>
      <c r="AO540" s="201"/>
      <c r="AP540" s="201"/>
      <c r="AQ540" s="201"/>
      <c r="AR540" s="201"/>
      <c r="AS540" s="201"/>
      <c r="AT540" s="201"/>
      <c r="AU540" s="201"/>
      <c r="AV540" s="201"/>
      <c r="AW540" s="201"/>
      <c r="AX540" s="201"/>
      <c r="AY540" s="201"/>
      <c r="AZ540" s="201"/>
      <c r="BA540" s="201"/>
      <c r="BB540" s="201"/>
      <c r="BC540" s="201"/>
      <c r="BD540" s="201"/>
    </row>
    <row r="541" spans="1:56" s="206" customFormat="1" ht="409.5">
      <c r="A541" s="201">
        <v>381</v>
      </c>
      <c r="B541" s="201" t="s">
        <v>4368</v>
      </c>
      <c r="C541" s="201">
        <v>30</v>
      </c>
      <c r="D541" s="201"/>
      <c r="E541" s="201" t="s">
        <v>4517</v>
      </c>
      <c r="F541" s="201">
        <v>6013</v>
      </c>
      <c r="G541" s="201" t="s">
        <v>4518</v>
      </c>
      <c r="H541" s="201">
        <v>2005</v>
      </c>
      <c r="I541" s="201" t="s">
        <v>4519</v>
      </c>
      <c r="J541" s="202">
        <v>312969.45</v>
      </c>
      <c r="K541" s="201" t="s">
        <v>257</v>
      </c>
      <c r="L541" s="201" t="s">
        <v>4373</v>
      </c>
      <c r="M541" s="201" t="s">
        <v>4374</v>
      </c>
      <c r="N541" s="201" t="s">
        <v>4520</v>
      </c>
      <c r="O541" s="201" t="s">
        <v>4521</v>
      </c>
      <c r="P541" s="201" t="s">
        <v>4522</v>
      </c>
      <c r="Q541" s="201" t="s">
        <v>4523</v>
      </c>
      <c r="R541" s="202">
        <v>0</v>
      </c>
      <c r="S541" s="201"/>
      <c r="T541" s="201" t="s">
        <v>4523</v>
      </c>
      <c r="U541" s="201" t="s">
        <v>4523</v>
      </c>
      <c r="V541" s="201">
        <v>10</v>
      </c>
      <c r="W541" s="203">
        <v>100</v>
      </c>
      <c r="X541" s="204" t="s">
        <v>4380</v>
      </c>
      <c r="Y541" s="201">
        <v>4</v>
      </c>
      <c r="Z541" s="201">
        <v>6</v>
      </c>
      <c r="AA541" s="201">
        <v>1</v>
      </c>
      <c r="AB541" s="201">
        <v>35</v>
      </c>
      <c r="AC541" s="201" t="s">
        <v>257</v>
      </c>
      <c r="AD541" s="201" t="s">
        <v>4381</v>
      </c>
      <c r="AE541" s="201">
        <v>5</v>
      </c>
      <c r="AF541" s="201">
        <v>0</v>
      </c>
      <c r="AG541" s="201" t="s">
        <v>4382</v>
      </c>
      <c r="AH541" s="201"/>
      <c r="AI541" s="201">
        <v>80</v>
      </c>
      <c r="AJ541" s="201"/>
      <c r="AK541" s="201"/>
      <c r="AL541" s="201"/>
      <c r="AM541" s="201"/>
      <c r="AN541" s="201"/>
      <c r="AO541" s="201"/>
      <c r="AP541" s="201"/>
      <c r="AQ541" s="201"/>
      <c r="AR541" s="201"/>
      <c r="AS541" s="201"/>
      <c r="AT541" s="201"/>
      <c r="AU541" s="201"/>
      <c r="AV541" s="201"/>
      <c r="AW541" s="201"/>
      <c r="AX541" s="201"/>
      <c r="AY541" s="201"/>
      <c r="AZ541" s="201"/>
      <c r="BA541" s="201"/>
      <c r="BB541" s="201"/>
      <c r="BC541" s="201"/>
      <c r="BD541" s="201"/>
    </row>
    <row r="542" spans="1:56" s="206" customFormat="1" ht="70">
      <c r="A542" s="201">
        <v>381</v>
      </c>
      <c r="B542" s="201" t="s">
        <v>4368</v>
      </c>
      <c r="C542" s="201">
        <v>20</v>
      </c>
      <c r="D542" s="201"/>
      <c r="E542" s="201" t="s">
        <v>4426</v>
      </c>
      <c r="F542" s="201">
        <v>28143</v>
      </c>
      <c r="G542" s="201" t="s">
        <v>4524</v>
      </c>
      <c r="H542" s="201">
        <v>2005</v>
      </c>
      <c r="I542" s="201" t="s">
        <v>4525</v>
      </c>
      <c r="J542" s="202">
        <v>133707</v>
      </c>
      <c r="K542" s="201" t="s">
        <v>257</v>
      </c>
      <c r="L542" s="201" t="s">
        <v>4430</v>
      </c>
      <c r="M542" s="201" t="s">
        <v>4431</v>
      </c>
      <c r="N542" s="201" t="s">
        <v>4526</v>
      </c>
      <c r="O542" s="201" t="s">
        <v>4527</v>
      </c>
      <c r="P542" s="201" t="s">
        <v>4528</v>
      </c>
      <c r="Q542" s="202" t="s">
        <v>4529</v>
      </c>
      <c r="R542" s="202">
        <v>0</v>
      </c>
      <c r="S542" s="202" t="s">
        <v>4530</v>
      </c>
      <c r="T542" s="202" t="s">
        <v>4531</v>
      </c>
      <c r="U542" s="202" t="s">
        <v>4529</v>
      </c>
      <c r="V542" s="201">
        <v>60</v>
      </c>
      <c r="W542" s="203">
        <v>100</v>
      </c>
      <c r="X542" s="201" t="s">
        <v>4438</v>
      </c>
      <c r="Y542" s="201" t="s">
        <v>1368</v>
      </c>
      <c r="Z542" s="201" t="s">
        <v>1421</v>
      </c>
      <c r="AA542" s="201" t="s">
        <v>1134</v>
      </c>
      <c r="AB542" s="201">
        <v>4</v>
      </c>
      <c r="AC542" s="201" t="s">
        <v>257</v>
      </c>
      <c r="AD542" s="201" t="s">
        <v>4439</v>
      </c>
      <c r="AE542" s="201">
        <v>5</v>
      </c>
      <c r="AF542" s="201">
        <v>0</v>
      </c>
      <c r="AG542" s="201" t="s">
        <v>4442</v>
      </c>
      <c r="AH542" s="201" t="s">
        <v>4443</v>
      </c>
      <c r="AI542" s="201">
        <v>0</v>
      </c>
      <c r="AJ542" s="201"/>
      <c r="AK542" s="201"/>
      <c r="AL542" s="201"/>
      <c r="AM542" s="201"/>
      <c r="AN542" s="201"/>
      <c r="AO542" s="201"/>
      <c r="AP542" s="201"/>
      <c r="AQ542" s="201"/>
      <c r="AR542" s="201"/>
      <c r="AS542" s="201"/>
      <c r="AT542" s="201"/>
      <c r="AU542" s="201"/>
      <c r="AV542" s="201"/>
      <c r="AW542" s="201"/>
      <c r="AX542" s="201"/>
      <c r="AY542" s="201"/>
      <c r="AZ542" s="201"/>
      <c r="BA542" s="201"/>
      <c r="BB542" s="201"/>
      <c r="BC542" s="201"/>
      <c r="BD542" s="201"/>
    </row>
    <row r="543" spans="1:56" s="206" customFormat="1" ht="60">
      <c r="A543" s="201">
        <v>381</v>
      </c>
      <c r="B543" s="201" t="s">
        <v>4368</v>
      </c>
      <c r="C543" s="201">
        <v>32</v>
      </c>
      <c r="D543" s="201"/>
      <c r="E543" s="211" t="s">
        <v>4532</v>
      </c>
      <c r="F543" s="201">
        <v>15666</v>
      </c>
      <c r="G543" s="201" t="s">
        <v>4533</v>
      </c>
      <c r="H543" s="201">
        <v>2005</v>
      </c>
      <c r="I543" s="201" t="s">
        <v>4534</v>
      </c>
      <c r="J543" s="202">
        <v>208646</v>
      </c>
      <c r="K543" s="201" t="s">
        <v>257</v>
      </c>
      <c r="L543" s="201" t="s">
        <v>4535</v>
      </c>
      <c r="M543" s="201" t="s">
        <v>4536</v>
      </c>
      <c r="N543" s="201" t="s">
        <v>4537</v>
      </c>
      <c r="O543" s="201" t="s">
        <v>4538</v>
      </c>
      <c r="P543" s="201" t="s">
        <v>4539</v>
      </c>
      <c r="Q543" s="202" t="s">
        <v>4540</v>
      </c>
      <c r="R543" s="202">
        <v>0</v>
      </c>
      <c r="S543" s="202">
        <v>6000</v>
      </c>
      <c r="T543" s="202">
        <v>18000</v>
      </c>
      <c r="U543" s="202">
        <f>+R543+S543+T543</f>
        <v>24000</v>
      </c>
      <c r="V543" s="201">
        <v>100</v>
      </c>
      <c r="W543" s="203">
        <v>100</v>
      </c>
      <c r="X543" s="159" t="s">
        <v>4401</v>
      </c>
      <c r="Y543" s="201" t="s">
        <v>4541</v>
      </c>
      <c r="Z543" s="201" t="s">
        <v>4542</v>
      </c>
      <c r="AA543" s="201" t="s">
        <v>4543</v>
      </c>
      <c r="AB543" s="201" t="s">
        <v>4544</v>
      </c>
      <c r="AC543" s="201"/>
      <c r="AD543" s="201" t="s">
        <v>4545</v>
      </c>
      <c r="AE543" s="201">
        <v>5</v>
      </c>
      <c r="AF543" s="201">
        <v>100</v>
      </c>
      <c r="AG543" s="201" t="s">
        <v>4407</v>
      </c>
      <c r="AH543" s="201"/>
      <c r="AI543" s="201">
        <v>90</v>
      </c>
      <c r="AJ543" s="211" t="s">
        <v>4546</v>
      </c>
      <c r="AK543" s="201"/>
      <c r="AL543" s="201">
        <v>10</v>
      </c>
      <c r="AM543" s="211"/>
      <c r="AN543" s="201"/>
      <c r="AO543" s="201"/>
      <c r="AP543" s="211"/>
      <c r="AQ543" s="201"/>
      <c r="AR543" s="201"/>
      <c r="AS543" s="201"/>
      <c r="AT543" s="201"/>
      <c r="AU543" s="201"/>
      <c r="AV543" s="201"/>
      <c r="AW543" s="201"/>
      <c r="AX543" s="201"/>
      <c r="AY543" s="201"/>
      <c r="AZ543" s="201"/>
      <c r="BA543" s="201"/>
      <c r="BB543" s="201"/>
      <c r="BC543" s="201"/>
      <c r="BD543" s="201"/>
    </row>
    <row r="544" spans="1:56" s="206" customFormat="1" ht="70">
      <c r="A544" s="201">
        <v>381</v>
      </c>
      <c r="B544" s="201" t="s">
        <v>4488</v>
      </c>
      <c r="C544" s="201">
        <v>10</v>
      </c>
      <c r="D544" s="201"/>
      <c r="E544" s="211" t="s">
        <v>4503</v>
      </c>
      <c r="F544" s="201">
        <v>2013</v>
      </c>
      <c r="G544" s="201" t="s">
        <v>4547</v>
      </c>
      <c r="H544" s="201">
        <v>2005</v>
      </c>
      <c r="I544" s="201"/>
      <c r="J544" s="202" t="s">
        <v>4548</v>
      </c>
      <c r="K544" s="201" t="s">
        <v>257</v>
      </c>
      <c r="L544" s="201" t="s">
        <v>4506</v>
      </c>
      <c r="M544" s="201" t="s">
        <v>4507</v>
      </c>
      <c r="N544" s="201" t="s">
        <v>4549</v>
      </c>
      <c r="O544" s="201" t="s">
        <v>4550</v>
      </c>
      <c r="P544" s="201" t="s">
        <v>4551</v>
      </c>
      <c r="Q544" s="202" t="s">
        <v>4552</v>
      </c>
      <c r="R544" s="202">
        <v>0</v>
      </c>
      <c r="S544" s="202" t="s">
        <v>4553</v>
      </c>
      <c r="T544" s="202" t="s">
        <v>4436</v>
      </c>
      <c r="U544" s="202" t="s">
        <v>4554</v>
      </c>
      <c r="V544" s="201"/>
      <c r="W544" s="203">
        <v>100</v>
      </c>
      <c r="X544" s="159" t="s">
        <v>4513</v>
      </c>
      <c r="Y544" s="201">
        <v>3</v>
      </c>
      <c r="Z544" s="201">
        <v>4</v>
      </c>
      <c r="AA544" s="201">
        <v>7</v>
      </c>
      <c r="AB544" s="201">
        <v>4</v>
      </c>
      <c r="AC544" s="201" t="s">
        <v>257</v>
      </c>
      <c r="AD544" s="201" t="s">
        <v>4545</v>
      </c>
      <c r="AE544" s="201">
        <v>5</v>
      </c>
      <c r="AF544" s="201">
        <v>90</v>
      </c>
      <c r="AG544" s="201" t="s">
        <v>2115</v>
      </c>
      <c r="AH544" s="201" t="s">
        <v>4555</v>
      </c>
      <c r="AI544" s="214">
        <v>0.9</v>
      </c>
      <c r="AJ544" s="201"/>
      <c r="AK544" s="201"/>
      <c r="AL544" s="201"/>
      <c r="AM544" s="201"/>
      <c r="AN544" s="201"/>
      <c r="AO544" s="201"/>
      <c r="AP544" s="201"/>
      <c r="AQ544" s="201"/>
      <c r="AR544" s="201"/>
      <c r="AS544" s="201"/>
      <c r="AT544" s="201"/>
      <c r="AU544" s="201"/>
      <c r="AV544" s="201"/>
      <c r="AW544" s="201"/>
      <c r="AX544" s="201"/>
      <c r="AY544" s="201"/>
      <c r="AZ544" s="201"/>
      <c r="BA544" s="201"/>
      <c r="BB544" s="201"/>
      <c r="BC544" s="201"/>
      <c r="BD544" s="201"/>
    </row>
    <row r="545" spans="1:56" s="206" customFormat="1" ht="60">
      <c r="A545" s="201">
        <v>381</v>
      </c>
      <c r="B545" s="201" t="s">
        <v>4368</v>
      </c>
      <c r="C545" s="201">
        <v>4</v>
      </c>
      <c r="D545" s="201"/>
      <c r="E545" s="211" t="s">
        <v>4556</v>
      </c>
      <c r="F545" s="201">
        <v>8279</v>
      </c>
      <c r="G545" s="201" t="s">
        <v>4557</v>
      </c>
      <c r="H545" s="201">
        <v>2005</v>
      </c>
      <c r="I545" s="201" t="s">
        <v>4558</v>
      </c>
      <c r="J545" s="202">
        <v>101110</v>
      </c>
      <c r="K545" s="201" t="s">
        <v>257</v>
      </c>
      <c r="L545" s="201" t="s">
        <v>4559</v>
      </c>
      <c r="M545" s="201" t="s">
        <v>4560</v>
      </c>
      <c r="N545" s="201" t="s">
        <v>4561</v>
      </c>
      <c r="O545" s="201" t="s">
        <v>4562</v>
      </c>
      <c r="P545" s="201" t="s">
        <v>4563</v>
      </c>
      <c r="Q545" s="202" t="s">
        <v>4564</v>
      </c>
      <c r="R545" s="202">
        <v>0</v>
      </c>
      <c r="S545" s="202">
        <v>0</v>
      </c>
      <c r="T545" s="202">
        <v>0</v>
      </c>
      <c r="U545" s="202">
        <f>+R545+S545+T545</f>
        <v>0</v>
      </c>
      <c r="V545" s="201">
        <v>0</v>
      </c>
      <c r="W545" s="203">
        <v>100</v>
      </c>
      <c r="X545" s="201" t="s">
        <v>4565</v>
      </c>
      <c r="Y545" s="201" t="s">
        <v>4566</v>
      </c>
      <c r="Z545" s="201" t="s">
        <v>4567</v>
      </c>
      <c r="AA545" s="201" t="s">
        <v>4568</v>
      </c>
      <c r="AB545" s="201">
        <v>11</v>
      </c>
      <c r="AC545" s="201" t="s">
        <v>257</v>
      </c>
      <c r="AD545" s="201" t="s">
        <v>4569</v>
      </c>
      <c r="AE545" s="201">
        <v>5</v>
      </c>
      <c r="AF545" s="201">
        <v>0</v>
      </c>
      <c r="AG545" s="201" t="s">
        <v>4570</v>
      </c>
      <c r="AH545" s="201" t="s">
        <v>4383</v>
      </c>
      <c r="AI545" s="201">
        <v>5</v>
      </c>
      <c r="AJ545" s="201"/>
      <c r="AK545" s="201"/>
      <c r="AL545" s="201"/>
      <c r="AM545" s="201"/>
      <c r="AN545" s="201"/>
      <c r="AO545" s="201"/>
      <c r="AP545" s="201"/>
      <c r="AQ545" s="201"/>
      <c r="AR545" s="201"/>
      <c r="AS545" s="201"/>
      <c r="AT545" s="201"/>
      <c r="AU545" s="201"/>
      <c r="AV545" s="201"/>
      <c r="AW545" s="201"/>
      <c r="AX545" s="201"/>
      <c r="AY545" s="201"/>
      <c r="AZ545" s="201"/>
      <c r="BA545" s="201"/>
      <c r="BB545" s="201"/>
      <c r="BC545" s="201"/>
      <c r="BD545" s="201"/>
    </row>
    <row r="546" spans="1:56" s="206" customFormat="1" ht="70">
      <c r="A546" s="324">
        <v>381</v>
      </c>
      <c r="B546" s="324" t="s">
        <v>4368</v>
      </c>
      <c r="C546" s="324">
        <v>29</v>
      </c>
      <c r="D546" s="324"/>
      <c r="E546" s="333" t="s">
        <v>4444</v>
      </c>
      <c r="F546" s="324">
        <v>10331</v>
      </c>
      <c r="G546" s="324" t="s">
        <v>4571</v>
      </c>
      <c r="H546" s="324" t="s">
        <v>4572</v>
      </c>
      <c r="I546" s="324" t="s">
        <v>4573</v>
      </c>
      <c r="J546" s="202">
        <v>29472.78</v>
      </c>
      <c r="K546" s="324" t="s">
        <v>257</v>
      </c>
      <c r="L546" s="324" t="s">
        <v>4574</v>
      </c>
      <c r="M546" s="324" t="s">
        <v>4448</v>
      </c>
      <c r="N546" s="201" t="s">
        <v>4575</v>
      </c>
      <c r="O546" s="201" t="s">
        <v>4576</v>
      </c>
      <c r="P546" s="201" t="s">
        <v>4577</v>
      </c>
      <c r="Q546" s="212" t="s">
        <v>4578</v>
      </c>
      <c r="R546" s="202">
        <v>0</v>
      </c>
      <c r="S546" s="212">
        <v>500</v>
      </c>
      <c r="T546" s="212" t="s">
        <v>4579</v>
      </c>
      <c r="U546" s="212">
        <f>+S546</f>
        <v>500</v>
      </c>
      <c r="V546" s="201"/>
      <c r="W546" s="203">
        <v>100</v>
      </c>
      <c r="X546" s="201" t="s">
        <v>4453</v>
      </c>
      <c r="Y546" s="201">
        <v>3</v>
      </c>
      <c r="Z546" s="201">
        <v>4</v>
      </c>
      <c r="AA546" s="201">
        <v>7</v>
      </c>
      <c r="AB546" s="201">
        <v>17</v>
      </c>
      <c r="AC546" s="201" t="s">
        <v>257</v>
      </c>
      <c r="AD546" s="201"/>
      <c r="AE546" s="201">
        <v>5</v>
      </c>
      <c r="AF546" s="201">
        <v>5</v>
      </c>
      <c r="AG546" s="201" t="s">
        <v>4454</v>
      </c>
      <c r="AH546" s="201" t="s">
        <v>1826</v>
      </c>
      <c r="AI546" s="201">
        <v>5</v>
      </c>
      <c r="AJ546" s="201"/>
      <c r="AK546" s="201"/>
      <c r="AL546" s="201"/>
      <c r="AM546" s="201"/>
      <c r="AN546" s="201"/>
      <c r="AO546" s="201"/>
      <c r="AP546" s="201"/>
      <c r="AQ546" s="201"/>
      <c r="AR546" s="201"/>
      <c r="AS546" s="201"/>
      <c r="AT546" s="201"/>
      <c r="AU546" s="201"/>
      <c r="AV546" s="201"/>
      <c r="AW546" s="201"/>
      <c r="AX546" s="201"/>
      <c r="AY546" s="201"/>
      <c r="AZ546" s="201"/>
      <c r="BA546" s="201"/>
      <c r="BB546" s="201"/>
      <c r="BC546" s="201"/>
      <c r="BD546" s="201"/>
    </row>
    <row r="547" spans="1:56" s="206" customFormat="1" ht="50">
      <c r="A547" s="324"/>
      <c r="B547" s="324"/>
      <c r="C547" s="324"/>
      <c r="D547" s="324"/>
      <c r="E547" s="333"/>
      <c r="F547" s="324"/>
      <c r="G547" s="324"/>
      <c r="H547" s="324"/>
      <c r="I547" s="324"/>
      <c r="J547" s="202">
        <v>30584.42</v>
      </c>
      <c r="K547" s="324"/>
      <c r="L547" s="324"/>
      <c r="M547" s="324"/>
      <c r="N547" s="201" t="s">
        <v>4580</v>
      </c>
      <c r="O547" s="201" t="s">
        <v>4581</v>
      </c>
      <c r="P547" s="201" t="s">
        <v>4582</v>
      </c>
      <c r="Q547" s="212" t="s">
        <v>4583</v>
      </c>
      <c r="R547" s="202">
        <v>0</v>
      </c>
      <c r="S547" s="212">
        <v>1500</v>
      </c>
      <c r="T547" s="212" t="s">
        <v>4579</v>
      </c>
      <c r="U547" s="212">
        <f>+S547</f>
        <v>1500</v>
      </c>
      <c r="V547" s="201"/>
      <c r="W547" s="203">
        <v>100</v>
      </c>
      <c r="X547" s="201" t="s">
        <v>4453</v>
      </c>
      <c r="Y547" s="201">
        <v>3</v>
      </c>
      <c r="Z547" s="201">
        <v>4</v>
      </c>
      <c r="AA547" s="201">
        <v>7</v>
      </c>
      <c r="AB547" s="201">
        <v>17</v>
      </c>
      <c r="AC547" s="201" t="s">
        <v>257</v>
      </c>
      <c r="AD547" s="201"/>
      <c r="AE547" s="201">
        <v>5</v>
      </c>
      <c r="AF547" s="201">
        <v>10</v>
      </c>
      <c r="AG547" s="201" t="s">
        <v>4454</v>
      </c>
      <c r="AH547" s="201" t="s">
        <v>1826</v>
      </c>
      <c r="AI547" s="201">
        <v>10</v>
      </c>
      <c r="AJ547" s="201"/>
      <c r="AK547" s="201"/>
      <c r="AL547" s="201"/>
      <c r="AM547" s="201"/>
      <c r="AN547" s="201"/>
      <c r="AO547" s="201"/>
      <c r="AP547" s="201"/>
      <c r="AQ547" s="201"/>
      <c r="AR547" s="201"/>
      <c r="AS547" s="201"/>
      <c r="AT547" s="201"/>
      <c r="AU547" s="201"/>
      <c r="AV547" s="201"/>
      <c r="AW547" s="201"/>
      <c r="AX547" s="201"/>
      <c r="AY547" s="201"/>
      <c r="AZ547" s="201"/>
      <c r="BA547" s="201"/>
      <c r="BB547" s="201"/>
      <c r="BC547" s="201"/>
      <c r="BD547" s="201"/>
    </row>
    <row r="548" spans="1:56" s="206" customFormat="1" ht="50">
      <c r="A548" s="201">
        <v>381</v>
      </c>
      <c r="B548" s="201" t="s">
        <v>4368</v>
      </c>
      <c r="C548" s="201">
        <v>14</v>
      </c>
      <c r="D548" s="201"/>
      <c r="E548" s="201" t="s">
        <v>4584</v>
      </c>
      <c r="F548" s="201">
        <v>8289</v>
      </c>
      <c r="G548" s="201" t="s">
        <v>4585</v>
      </c>
      <c r="H548" s="201" t="s">
        <v>4586</v>
      </c>
      <c r="I548" s="201" t="s">
        <v>4587</v>
      </c>
      <c r="J548" s="202">
        <v>69097</v>
      </c>
      <c r="K548" s="201" t="s">
        <v>257</v>
      </c>
      <c r="L548" s="201" t="s">
        <v>4588</v>
      </c>
      <c r="M548" s="201" t="s">
        <v>4589</v>
      </c>
      <c r="N548" s="201" t="s">
        <v>4590</v>
      </c>
      <c r="O548" s="201" t="s">
        <v>4591</v>
      </c>
      <c r="P548" s="201" t="s">
        <v>4592</v>
      </c>
      <c r="Q548" s="203">
        <v>0</v>
      </c>
      <c r="R548" s="202">
        <v>0</v>
      </c>
      <c r="S548" s="203">
        <v>0</v>
      </c>
      <c r="T548" s="202">
        <v>0</v>
      </c>
      <c r="U548" s="201">
        <f>+R548+S548+T548</f>
        <v>0</v>
      </c>
      <c r="V548" s="201"/>
      <c r="W548" s="203">
        <v>100</v>
      </c>
      <c r="X548" s="159" t="s">
        <v>4593</v>
      </c>
      <c r="Y548" s="201">
        <v>2</v>
      </c>
      <c r="Z548" s="201">
        <v>5</v>
      </c>
      <c r="AA548" s="201">
        <v>7</v>
      </c>
      <c r="AB548" s="201">
        <v>4</v>
      </c>
      <c r="AC548" s="201" t="s">
        <v>257</v>
      </c>
      <c r="AD548" s="201"/>
      <c r="AE548" s="201">
        <v>5</v>
      </c>
      <c r="AF548" s="201">
        <v>50</v>
      </c>
      <c r="AG548" s="201" t="s">
        <v>4420</v>
      </c>
      <c r="AH548" s="201" t="s">
        <v>1826</v>
      </c>
      <c r="AI548" s="201">
        <v>25</v>
      </c>
      <c r="AJ548" s="201" t="s">
        <v>4594</v>
      </c>
      <c r="AK548" s="201" t="s">
        <v>1826</v>
      </c>
      <c r="AL548" s="201">
        <v>10</v>
      </c>
      <c r="AM548" s="201" t="s">
        <v>4424</v>
      </c>
      <c r="AN548" s="201" t="s">
        <v>1826</v>
      </c>
      <c r="AO548" s="201">
        <v>15</v>
      </c>
      <c r="AP548" s="201"/>
      <c r="AQ548" s="201"/>
      <c r="AR548" s="201"/>
      <c r="AS548" s="201"/>
      <c r="AT548" s="201"/>
      <c r="AU548" s="201"/>
      <c r="AV548" s="201"/>
      <c r="AW548" s="201"/>
      <c r="AX548" s="201"/>
      <c r="AY548" s="201"/>
      <c r="AZ548" s="201"/>
      <c r="BA548" s="201"/>
      <c r="BB548" s="201"/>
      <c r="BC548" s="201"/>
      <c r="BD548" s="201"/>
    </row>
    <row r="549" spans="1:56" s="206" customFormat="1" ht="100">
      <c r="A549" s="201">
        <v>381</v>
      </c>
      <c r="B549" s="201" t="s">
        <v>4368</v>
      </c>
      <c r="C549" s="201">
        <v>12</v>
      </c>
      <c r="D549" s="201"/>
      <c r="E549" s="211" t="s">
        <v>4595</v>
      </c>
      <c r="F549" s="201">
        <v>7705</v>
      </c>
      <c r="G549" s="201" t="s">
        <v>4596</v>
      </c>
      <c r="H549" s="201" t="s">
        <v>4597</v>
      </c>
      <c r="I549" s="201" t="s">
        <v>4598</v>
      </c>
      <c r="J549" s="202">
        <v>51198</v>
      </c>
      <c r="K549" s="201" t="s">
        <v>257</v>
      </c>
      <c r="L549" s="201" t="s">
        <v>4599</v>
      </c>
      <c r="M549" s="201" t="s">
        <v>4600</v>
      </c>
      <c r="N549" s="215" t="s">
        <v>4601</v>
      </c>
      <c r="O549" s="201" t="s">
        <v>4602</v>
      </c>
      <c r="P549" s="201" t="s">
        <v>4603</v>
      </c>
      <c r="Q549" s="202">
        <v>0</v>
      </c>
      <c r="R549" s="202">
        <v>0</v>
      </c>
      <c r="S549" s="202">
        <v>0</v>
      </c>
      <c r="T549" s="202">
        <v>0</v>
      </c>
      <c r="U549" s="202">
        <f>+R549</f>
        <v>0</v>
      </c>
      <c r="V549" s="201"/>
      <c r="W549" s="203">
        <v>100</v>
      </c>
      <c r="X549" s="159" t="s">
        <v>4604</v>
      </c>
      <c r="Y549" s="201">
        <v>6</v>
      </c>
      <c r="Z549" s="201">
        <v>1</v>
      </c>
      <c r="AA549" s="201">
        <v>1</v>
      </c>
      <c r="AB549" s="201">
        <v>14</v>
      </c>
      <c r="AC549" s="201">
        <v>255</v>
      </c>
      <c r="AD549" s="201">
        <v>0</v>
      </c>
      <c r="AE549" s="203">
        <v>4</v>
      </c>
      <c r="AF549" s="201">
        <v>100</v>
      </c>
      <c r="AG549" s="201" t="s">
        <v>4605</v>
      </c>
      <c r="AH549" s="201"/>
      <c r="AI549" s="201">
        <v>100</v>
      </c>
      <c r="AJ549" s="201"/>
      <c r="AK549" s="201"/>
      <c r="AL549" s="201"/>
      <c r="AM549" s="201"/>
      <c r="AN549" s="201"/>
      <c r="AO549" s="201"/>
      <c r="AP549" s="201"/>
      <c r="AQ549" s="201"/>
      <c r="AR549" s="201"/>
      <c r="AS549" s="201"/>
      <c r="AT549" s="201"/>
      <c r="AU549" s="201"/>
      <c r="AV549" s="201"/>
      <c r="AW549" s="201"/>
      <c r="AX549" s="201"/>
      <c r="AY549" s="201"/>
      <c r="AZ549" s="201"/>
      <c r="BA549" s="201"/>
      <c r="BB549" s="201"/>
      <c r="BC549" s="201"/>
      <c r="BD549" s="201"/>
    </row>
    <row r="550" spans="1:56" s="206" customFormat="1" ht="60">
      <c r="A550" s="201">
        <v>381</v>
      </c>
      <c r="B550" s="201" t="s">
        <v>4368</v>
      </c>
      <c r="C550" s="201">
        <v>20</v>
      </c>
      <c r="D550" s="201"/>
      <c r="E550" s="201" t="s">
        <v>4441</v>
      </c>
      <c r="F550" s="201">
        <v>9275</v>
      </c>
      <c r="G550" s="201" t="s">
        <v>4606</v>
      </c>
      <c r="H550" s="201">
        <v>2005</v>
      </c>
      <c r="I550" s="201" t="s">
        <v>4607</v>
      </c>
      <c r="J550" s="202">
        <v>53557</v>
      </c>
      <c r="K550" s="201" t="s">
        <v>257</v>
      </c>
      <c r="L550" s="201" t="s">
        <v>4430</v>
      </c>
      <c r="M550" s="201" t="s">
        <v>4431</v>
      </c>
      <c r="N550" s="201" t="s">
        <v>4608</v>
      </c>
      <c r="O550" s="201" t="s">
        <v>4609</v>
      </c>
      <c r="P550" s="201" t="s">
        <v>4610</v>
      </c>
      <c r="Q550" s="202" t="s">
        <v>4611</v>
      </c>
      <c r="R550" s="202">
        <v>0</v>
      </c>
      <c r="S550" s="202" t="s">
        <v>4406</v>
      </c>
      <c r="T550" s="202" t="s">
        <v>4554</v>
      </c>
      <c r="U550" s="202" t="s">
        <v>4611</v>
      </c>
      <c r="V550" s="201">
        <v>60</v>
      </c>
      <c r="W550" s="203">
        <v>100</v>
      </c>
      <c r="X550" s="159" t="s">
        <v>4604</v>
      </c>
      <c r="Y550" s="201" t="s">
        <v>1368</v>
      </c>
      <c r="Z550" s="201" t="s">
        <v>1421</v>
      </c>
      <c r="AA550" s="201" t="s">
        <v>4612</v>
      </c>
      <c r="AB550" s="201">
        <v>4</v>
      </c>
      <c r="AC550" s="201" t="s">
        <v>257</v>
      </c>
      <c r="AD550" s="201" t="s">
        <v>4439</v>
      </c>
      <c r="AE550" s="201">
        <v>5</v>
      </c>
      <c r="AF550" s="201">
        <v>0</v>
      </c>
      <c r="AG550" s="201" t="s">
        <v>4613</v>
      </c>
      <c r="AH550" s="201" t="s">
        <v>4614</v>
      </c>
      <c r="AI550" s="201">
        <v>50</v>
      </c>
      <c r="AJ550" s="201"/>
      <c r="AK550" s="201"/>
      <c r="AL550" s="201"/>
      <c r="AM550" s="201"/>
      <c r="AN550" s="201"/>
      <c r="AO550" s="201"/>
      <c r="AP550" s="201"/>
      <c r="AQ550" s="201"/>
      <c r="AR550" s="201"/>
      <c r="AS550" s="201"/>
      <c r="AT550" s="201"/>
      <c r="AU550" s="201"/>
      <c r="AV550" s="201"/>
      <c r="AW550" s="201"/>
      <c r="AX550" s="201"/>
      <c r="AY550" s="201"/>
      <c r="AZ550" s="201"/>
      <c r="BA550" s="201"/>
      <c r="BB550" s="201"/>
      <c r="BC550" s="201"/>
      <c r="BD550" s="201"/>
    </row>
    <row r="551" spans="1:56" s="206" customFormat="1" ht="70">
      <c r="A551" s="201">
        <v>381</v>
      </c>
      <c r="B551" s="201" t="s">
        <v>4368</v>
      </c>
      <c r="C551" s="201">
        <v>12</v>
      </c>
      <c r="D551" s="201"/>
      <c r="E551" s="201" t="s">
        <v>4615</v>
      </c>
      <c r="F551" s="201">
        <v>4041</v>
      </c>
      <c r="G551" s="201" t="s">
        <v>4616</v>
      </c>
      <c r="H551" s="201" t="s">
        <v>4597</v>
      </c>
      <c r="I551" s="215" t="s">
        <v>4617</v>
      </c>
      <c r="J551" s="202">
        <v>51639</v>
      </c>
      <c r="K551" s="201" t="s">
        <v>257</v>
      </c>
      <c r="L551" s="201" t="s">
        <v>4599</v>
      </c>
      <c r="M551" s="201" t="s">
        <v>4618</v>
      </c>
      <c r="N551" s="215" t="s">
        <v>4619</v>
      </c>
      <c r="O551" s="201" t="s">
        <v>4620</v>
      </c>
      <c r="P551" s="201" t="s">
        <v>4621</v>
      </c>
      <c r="Q551" s="202">
        <v>0</v>
      </c>
      <c r="R551" s="202">
        <v>0</v>
      </c>
      <c r="S551" s="202">
        <v>0</v>
      </c>
      <c r="T551" s="202">
        <v>0</v>
      </c>
      <c r="U551" s="202">
        <v>0</v>
      </c>
      <c r="V551" s="201"/>
      <c r="W551" s="203">
        <v>100</v>
      </c>
      <c r="X551" s="159" t="s">
        <v>4604</v>
      </c>
      <c r="Y551" s="201">
        <v>6</v>
      </c>
      <c r="Z551" s="201">
        <v>1</v>
      </c>
      <c r="AA551" s="201">
        <v>2</v>
      </c>
      <c r="AB551" s="201" t="s">
        <v>4622</v>
      </c>
      <c r="AC551" s="201">
        <v>256</v>
      </c>
      <c r="AD551" s="201">
        <v>0</v>
      </c>
      <c r="AE551" s="201">
        <v>4</v>
      </c>
      <c r="AF551" s="201">
        <v>100</v>
      </c>
      <c r="AG551" s="201" t="s">
        <v>4623</v>
      </c>
      <c r="AH551" s="201" t="s">
        <v>4624</v>
      </c>
      <c r="AI551" s="201">
        <v>100</v>
      </c>
      <c r="AJ551" s="201"/>
      <c r="AK551" s="201"/>
      <c r="AL551" s="201"/>
      <c r="AM551" s="201"/>
      <c r="AN551" s="201"/>
      <c r="AO551" s="201"/>
      <c r="AP551" s="201"/>
      <c r="AQ551" s="201"/>
      <c r="AR551" s="201"/>
      <c r="AS551" s="201"/>
      <c r="AT551" s="201"/>
      <c r="AU551" s="201"/>
      <c r="AV551" s="201"/>
      <c r="AW551" s="201"/>
      <c r="AX551" s="201"/>
      <c r="AY551" s="201"/>
      <c r="AZ551" s="201"/>
      <c r="BA551" s="201"/>
      <c r="BB551" s="201"/>
      <c r="BC551" s="201"/>
      <c r="BD551" s="201"/>
    </row>
    <row r="552" spans="1:56" s="206" customFormat="1" ht="60">
      <c r="A552" s="201">
        <v>381</v>
      </c>
      <c r="B552" s="201" t="s">
        <v>4368</v>
      </c>
      <c r="C552" s="201">
        <v>33</v>
      </c>
      <c r="D552" s="201"/>
      <c r="E552" s="201" t="s">
        <v>4425</v>
      </c>
      <c r="F552" s="201">
        <v>7002</v>
      </c>
      <c r="G552" s="201" t="s">
        <v>4625</v>
      </c>
      <c r="H552" s="201" t="s">
        <v>4626</v>
      </c>
      <c r="I552" s="201" t="s">
        <v>4627</v>
      </c>
      <c r="J552" s="202">
        <v>50532</v>
      </c>
      <c r="K552" s="201" t="s">
        <v>257</v>
      </c>
      <c r="L552" s="201" t="s">
        <v>4628</v>
      </c>
      <c r="M552" s="201" t="s">
        <v>4629</v>
      </c>
      <c r="N552" s="201" t="s">
        <v>4630</v>
      </c>
      <c r="O552" s="201" t="s">
        <v>4631</v>
      </c>
      <c r="P552" s="201" t="s">
        <v>4399</v>
      </c>
      <c r="Q552" s="202">
        <v>0</v>
      </c>
      <c r="R552" s="202">
        <v>0</v>
      </c>
      <c r="S552" s="202">
        <v>45</v>
      </c>
      <c r="T552" s="202">
        <v>50</v>
      </c>
      <c r="U552" s="202">
        <f>+R552+S552+T552</f>
        <v>95</v>
      </c>
      <c r="V552" s="201">
        <v>100</v>
      </c>
      <c r="W552" s="203">
        <v>100</v>
      </c>
      <c r="X552" s="159" t="s">
        <v>4632</v>
      </c>
      <c r="Y552" s="201">
        <v>3</v>
      </c>
      <c r="Z552" s="201">
        <v>3</v>
      </c>
      <c r="AA552" s="201">
        <v>1</v>
      </c>
      <c r="AB552" s="201" t="s">
        <v>4633</v>
      </c>
      <c r="AC552" s="201" t="s">
        <v>257</v>
      </c>
      <c r="AD552" s="201"/>
      <c r="AE552" s="201">
        <v>5</v>
      </c>
      <c r="AF552" s="201">
        <v>100</v>
      </c>
      <c r="AG552" s="201" t="s">
        <v>4424</v>
      </c>
      <c r="AH552" s="201" t="s">
        <v>4634</v>
      </c>
      <c r="AI552" s="201">
        <v>60</v>
      </c>
      <c r="AJ552" s="201" t="s">
        <v>4635</v>
      </c>
      <c r="AK552" s="205">
        <v>18825.070019999999</v>
      </c>
      <c r="AL552" s="201">
        <v>20</v>
      </c>
      <c r="AM552" s="201" t="s">
        <v>4636</v>
      </c>
      <c r="AN552" s="201" t="s">
        <v>4637</v>
      </c>
      <c r="AO552" s="201">
        <v>20</v>
      </c>
      <c r="AP552" s="201"/>
      <c r="AQ552" s="201"/>
      <c r="AR552" s="201"/>
      <c r="AS552" s="201"/>
      <c r="AT552" s="201"/>
      <c r="AU552" s="201"/>
      <c r="AV552" s="201"/>
      <c r="AW552" s="201"/>
      <c r="AX552" s="201"/>
      <c r="AY552" s="201"/>
      <c r="AZ552" s="201"/>
      <c r="BA552" s="201"/>
      <c r="BB552" s="201"/>
      <c r="BC552" s="201"/>
      <c r="BD552" s="201"/>
    </row>
    <row r="553" spans="1:56" s="206" customFormat="1" ht="50">
      <c r="A553" s="201">
        <v>381</v>
      </c>
      <c r="B553" s="201" t="s">
        <v>4368</v>
      </c>
      <c r="C553" s="201">
        <v>12</v>
      </c>
      <c r="D553" s="201"/>
      <c r="E553" s="211" t="s">
        <v>4595</v>
      </c>
      <c r="F553" s="201">
        <v>7705</v>
      </c>
      <c r="G553" s="201" t="s">
        <v>4638</v>
      </c>
      <c r="H553" s="201" t="s">
        <v>4597</v>
      </c>
      <c r="I553" s="215" t="s">
        <v>4639</v>
      </c>
      <c r="J553" s="202">
        <v>50168</v>
      </c>
      <c r="K553" s="201" t="s">
        <v>257</v>
      </c>
      <c r="L553" s="201" t="s">
        <v>4599</v>
      </c>
      <c r="M553" s="201" t="s">
        <v>4600</v>
      </c>
      <c r="N553" s="215" t="s">
        <v>4640</v>
      </c>
      <c r="O553" s="201" t="s">
        <v>4641</v>
      </c>
      <c r="P553" s="201" t="s">
        <v>4642</v>
      </c>
      <c r="Q553" s="202">
        <v>0</v>
      </c>
      <c r="R553" s="202">
        <v>0</v>
      </c>
      <c r="S553" s="202">
        <v>0</v>
      </c>
      <c r="T553" s="202">
        <v>0</v>
      </c>
      <c r="U553" s="202">
        <v>0</v>
      </c>
      <c r="V553" s="201"/>
      <c r="W553" s="203">
        <v>100</v>
      </c>
      <c r="X553" s="159" t="s">
        <v>4604</v>
      </c>
      <c r="Y553" s="201">
        <v>6</v>
      </c>
      <c r="Z553" s="201">
        <v>1</v>
      </c>
      <c r="AA553" s="201">
        <v>2</v>
      </c>
      <c r="AB553" s="201">
        <v>14.19</v>
      </c>
      <c r="AC553" s="201">
        <v>254</v>
      </c>
      <c r="AD553" s="201">
        <v>0</v>
      </c>
      <c r="AE553" s="201">
        <v>5</v>
      </c>
      <c r="AF553" s="201">
        <v>100</v>
      </c>
      <c r="AG553" s="201" t="s">
        <v>4605</v>
      </c>
      <c r="AH553" s="201"/>
      <c r="AI553" s="201">
        <v>100</v>
      </c>
      <c r="AJ553" s="201"/>
      <c r="AK553" s="201"/>
      <c r="AL553" s="201"/>
      <c r="AM553" s="201"/>
      <c r="AN553" s="201"/>
      <c r="AO553" s="201"/>
      <c r="AP553" s="201"/>
      <c r="AQ553" s="201"/>
      <c r="AR553" s="201"/>
      <c r="AS553" s="201"/>
      <c r="AT553" s="201"/>
      <c r="AU553" s="201"/>
      <c r="AV553" s="201"/>
      <c r="AW553" s="201"/>
      <c r="AX553" s="201"/>
      <c r="AY553" s="201"/>
      <c r="AZ553" s="201"/>
      <c r="BA553" s="201"/>
      <c r="BB553" s="201"/>
      <c r="BC553" s="201"/>
      <c r="BD553" s="201"/>
    </row>
    <row r="554" spans="1:56" s="206" customFormat="1" ht="80">
      <c r="A554" s="201">
        <v>381</v>
      </c>
      <c r="B554" s="201" t="s">
        <v>4368</v>
      </c>
      <c r="C554" s="201">
        <v>12</v>
      </c>
      <c r="D554" s="201"/>
      <c r="E554" s="201" t="s">
        <v>4624</v>
      </c>
      <c r="F554" s="201">
        <v>8992</v>
      </c>
      <c r="G554" s="201" t="s">
        <v>4643</v>
      </c>
      <c r="H554" s="201" t="s">
        <v>4597</v>
      </c>
      <c r="I554" s="215" t="s">
        <v>4644</v>
      </c>
      <c r="J554" s="202">
        <v>48308</v>
      </c>
      <c r="K554" s="201" t="s">
        <v>257</v>
      </c>
      <c r="L554" s="201" t="s">
        <v>4599</v>
      </c>
      <c r="M554" s="201" t="s">
        <v>4645</v>
      </c>
      <c r="N554" s="215" t="s">
        <v>4646</v>
      </c>
      <c r="O554" s="201" t="s">
        <v>4647</v>
      </c>
      <c r="P554" s="201" t="s">
        <v>4648</v>
      </c>
      <c r="Q554" s="202">
        <v>0</v>
      </c>
      <c r="R554" s="202">
        <v>0</v>
      </c>
      <c r="S554" s="202">
        <v>0</v>
      </c>
      <c r="T554" s="202">
        <v>0</v>
      </c>
      <c r="U554" s="202">
        <v>0</v>
      </c>
      <c r="V554" s="201"/>
      <c r="W554" s="203">
        <v>100</v>
      </c>
      <c r="X554" s="159" t="s">
        <v>4604</v>
      </c>
      <c r="Y554" s="201">
        <v>6</v>
      </c>
      <c r="Z554" s="201">
        <v>1</v>
      </c>
      <c r="AA554" s="201">
        <v>1</v>
      </c>
      <c r="AB554" s="201" t="s">
        <v>4622</v>
      </c>
      <c r="AC554" s="201">
        <v>253</v>
      </c>
      <c r="AD554" s="201">
        <v>0</v>
      </c>
      <c r="AE554" s="203">
        <v>4</v>
      </c>
      <c r="AF554" s="201">
        <v>100</v>
      </c>
      <c r="AG554" s="201" t="s">
        <v>4649</v>
      </c>
      <c r="AH554" s="201" t="s">
        <v>4624</v>
      </c>
      <c r="AI554" s="201">
        <v>100</v>
      </c>
      <c r="AJ554" s="201"/>
      <c r="AK554" s="201"/>
      <c r="AL554" s="201"/>
      <c r="AM554" s="201"/>
      <c r="AN554" s="201"/>
      <c r="AO554" s="201"/>
      <c r="AP554" s="201"/>
      <c r="AQ554" s="201"/>
      <c r="AR554" s="201"/>
      <c r="AS554" s="201"/>
      <c r="AT554" s="201"/>
      <c r="AU554" s="201"/>
      <c r="AV554" s="201"/>
      <c r="AW554" s="201"/>
      <c r="AX554" s="201"/>
      <c r="AY554" s="201"/>
      <c r="AZ554" s="201"/>
      <c r="BA554" s="201"/>
      <c r="BB554" s="201"/>
      <c r="BC554" s="201"/>
      <c r="BD554" s="201"/>
    </row>
    <row r="555" spans="1:56" s="206" customFormat="1" ht="60">
      <c r="A555" s="201">
        <v>381</v>
      </c>
      <c r="B555" s="201" t="s">
        <v>4368</v>
      </c>
      <c r="C555" s="201">
        <v>15</v>
      </c>
      <c r="D555" s="201"/>
      <c r="E555" s="211" t="s">
        <v>4650</v>
      </c>
      <c r="F555" s="201">
        <v>5232</v>
      </c>
      <c r="G555" s="201" t="s">
        <v>4651</v>
      </c>
      <c r="H555" s="201">
        <v>2005</v>
      </c>
      <c r="I555" s="201" t="s">
        <v>4652</v>
      </c>
      <c r="J555" s="202">
        <v>41037</v>
      </c>
      <c r="K555" s="201" t="s">
        <v>257</v>
      </c>
      <c r="L555" s="201" t="s">
        <v>4653</v>
      </c>
      <c r="M555" s="201" t="s">
        <v>4654</v>
      </c>
      <c r="N555" s="201"/>
      <c r="O555" s="201"/>
      <c r="P555" s="201" t="s">
        <v>4655</v>
      </c>
      <c r="Q555" s="202" t="s">
        <v>4656</v>
      </c>
      <c r="R555" s="202">
        <v>0</v>
      </c>
      <c r="S555" s="202">
        <v>27</v>
      </c>
      <c r="T555" s="202">
        <v>28</v>
      </c>
      <c r="U555" s="202">
        <f>+T555+S555+R555</f>
        <v>55</v>
      </c>
      <c r="V555" s="201">
        <v>70</v>
      </c>
      <c r="W555" s="203">
        <v>100</v>
      </c>
      <c r="X555" s="201"/>
      <c r="Y555" s="201">
        <v>4</v>
      </c>
      <c r="Z555" s="201">
        <v>7</v>
      </c>
      <c r="AA555" s="201">
        <v>5</v>
      </c>
      <c r="AB555" s="201">
        <v>17</v>
      </c>
      <c r="AC555" s="201" t="s">
        <v>257</v>
      </c>
      <c r="AD555" s="201"/>
      <c r="AE555" s="201">
        <v>5</v>
      </c>
      <c r="AF555" s="201">
        <v>45</v>
      </c>
      <c r="AG555" s="201" t="s">
        <v>4424</v>
      </c>
      <c r="AH555" s="201" t="s">
        <v>4425</v>
      </c>
      <c r="AI555" s="201">
        <v>100</v>
      </c>
      <c r="AJ555" s="201"/>
      <c r="AK555" s="201"/>
      <c r="AL555" s="201"/>
      <c r="AM555" s="201"/>
      <c r="AN555" s="201"/>
      <c r="AO555" s="201"/>
      <c r="AP555" s="201"/>
      <c r="AQ555" s="201"/>
      <c r="AR555" s="201"/>
      <c r="AS555" s="201"/>
      <c r="AT555" s="201"/>
      <c r="AU555" s="201"/>
      <c r="AV555" s="201"/>
      <c r="AW555" s="201"/>
      <c r="AX555" s="201"/>
      <c r="AY555" s="201"/>
      <c r="AZ555" s="201"/>
      <c r="BA555" s="201"/>
      <c r="BB555" s="201"/>
      <c r="BC555" s="201"/>
      <c r="BD555" s="201"/>
    </row>
    <row r="556" spans="1:56" s="206" customFormat="1" ht="50">
      <c r="A556" s="201">
        <v>381</v>
      </c>
      <c r="B556" s="201" t="s">
        <v>4368</v>
      </c>
      <c r="C556" s="201">
        <v>5</v>
      </c>
      <c r="D556" s="201"/>
      <c r="E556" s="201" t="s">
        <v>4489</v>
      </c>
      <c r="F556" s="201">
        <v>11711</v>
      </c>
      <c r="G556" s="201" t="s">
        <v>4657</v>
      </c>
      <c r="H556" s="201">
        <v>2007</v>
      </c>
      <c r="I556" s="202" t="s">
        <v>4658</v>
      </c>
      <c r="J556" s="202">
        <v>42928</v>
      </c>
      <c r="K556" s="203" t="s">
        <v>240</v>
      </c>
      <c r="L556" s="201" t="s">
        <v>4492</v>
      </c>
      <c r="M556" s="201" t="s">
        <v>4493</v>
      </c>
      <c r="N556" s="201" t="s">
        <v>4659</v>
      </c>
      <c r="O556" s="201" t="s">
        <v>4660</v>
      </c>
      <c r="P556" s="201" t="s">
        <v>4661</v>
      </c>
      <c r="Q556" s="202">
        <v>0</v>
      </c>
      <c r="R556" s="202">
        <v>0</v>
      </c>
      <c r="S556" s="202">
        <v>0</v>
      </c>
      <c r="T556" s="202">
        <v>0</v>
      </c>
      <c r="U556" s="202">
        <f>+R556</f>
        <v>0</v>
      </c>
      <c r="V556" s="201"/>
      <c r="W556" s="203">
        <v>100</v>
      </c>
      <c r="X556" s="213" t="s">
        <v>4497</v>
      </c>
      <c r="Y556" s="201">
        <v>4</v>
      </c>
      <c r="Z556" s="201">
        <v>6</v>
      </c>
      <c r="AA556" s="201">
        <v>2</v>
      </c>
      <c r="AB556" s="201">
        <v>4</v>
      </c>
      <c r="AC556" s="201" t="s">
        <v>240</v>
      </c>
      <c r="AD556" s="201" t="s">
        <v>4498</v>
      </c>
      <c r="AE556" s="201">
        <v>5</v>
      </c>
      <c r="AF556" s="201">
        <v>31</v>
      </c>
      <c r="AG556" s="201" t="s">
        <v>4662</v>
      </c>
      <c r="AH556" s="201" t="s">
        <v>4663</v>
      </c>
      <c r="AI556" s="201">
        <v>15.5</v>
      </c>
      <c r="AJ556" s="201" t="s">
        <v>4664</v>
      </c>
      <c r="AK556" s="201" t="s">
        <v>4502</v>
      </c>
      <c r="AL556" s="201">
        <v>15.5</v>
      </c>
      <c r="AM556" s="201"/>
      <c r="AN556" s="201"/>
      <c r="AO556" s="201"/>
      <c r="AP556" s="201"/>
      <c r="AQ556" s="201"/>
      <c r="AR556" s="201"/>
      <c r="AS556" s="201"/>
      <c r="AT556" s="201"/>
      <c r="AU556" s="201"/>
      <c r="AV556" s="201"/>
      <c r="AW556" s="201"/>
      <c r="AX556" s="201"/>
      <c r="AY556" s="201"/>
      <c r="AZ556" s="201"/>
      <c r="BA556" s="201"/>
      <c r="BB556" s="201"/>
      <c r="BC556" s="201"/>
      <c r="BD556" s="201"/>
    </row>
    <row r="557" spans="1:56" s="206" customFormat="1" ht="50">
      <c r="A557" s="201">
        <v>381</v>
      </c>
      <c r="B557" s="201" t="s">
        <v>4368</v>
      </c>
      <c r="C557" s="201">
        <v>5</v>
      </c>
      <c r="D557" s="201"/>
      <c r="E557" s="201" t="s">
        <v>4489</v>
      </c>
      <c r="F557" s="201">
        <v>11711</v>
      </c>
      <c r="G557" s="201" t="s">
        <v>4665</v>
      </c>
      <c r="H557" s="201">
        <v>2007</v>
      </c>
      <c r="I557" s="202" t="s">
        <v>4666</v>
      </c>
      <c r="J557" s="202">
        <v>25196</v>
      </c>
      <c r="K557" s="203" t="s">
        <v>240</v>
      </c>
      <c r="L557" s="201" t="s">
        <v>4492</v>
      </c>
      <c r="M557" s="201" t="s">
        <v>4493</v>
      </c>
      <c r="N557" s="201" t="s">
        <v>4667</v>
      </c>
      <c r="O557" s="201" t="s">
        <v>4668</v>
      </c>
      <c r="P557" s="201" t="s">
        <v>4669</v>
      </c>
      <c r="Q557" s="202">
        <v>0</v>
      </c>
      <c r="R557" s="202">
        <v>0</v>
      </c>
      <c r="S557" s="202">
        <v>0</v>
      </c>
      <c r="T557" s="202">
        <v>0</v>
      </c>
      <c r="U557" s="202">
        <f>+R557</f>
        <v>0</v>
      </c>
      <c r="V557" s="201">
        <v>60</v>
      </c>
      <c r="W557" s="203">
        <v>100</v>
      </c>
      <c r="X557" s="213" t="s">
        <v>4497</v>
      </c>
      <c r="Y557" s="201"/>
      <c r="Z557" s="201"/>
      <c r="AA557" s="201"/>
      <c r="AB557" s="201">
        <v>4</v>
      </c>
      <c r="AC557" s="201"/>
      <c r="AD557" s="201"/>
      <c r="AE557" s="201">
        <v>5</v>
      </c>
      <c r="AF557" s="201">
        <v>7</v>
      </c>
      <c r="AG557" s="201" t="s">
        <v>4670</v>
      </c>
      <c r="AH557" s="201"/>
      <c r="AI557" s="201">
        <v>7</v>
      </c>
      <c r="AJ557" s="214"/>
      <c r="AK557" s="201" t="s">
        <v>4502</v>
      </c>
      <c r="AL557" s="201"/>
      <c r="AM557" s="201"/>
      <c r="AN557" s="201"/>
      <c r="AO557" s="201"/>
      <c r="AP557" s="201"/>
      <c r="AQ557" s="201"/>
      <c r="AR557" s="201"/>
      <c r="AS557" s="201"/>
      <c r="AT557" s="201"/>
      <c r="AU557" s="201"/>
      <c r="AV557" s="201"/>
      <c r="AW557" s="201"/>
      <c r="AX557" s="201"/>
      <c r="AY557" s="201"/>
      <c r="AZ557" s="201"/>
      <c r="BA557" s="201"/>
      <c r="BB557" s="201"/>
      <c r="BC557" s="201"/>
      <c r="BD557" s="201"/>
    </row>
    <row r="558" spans="1:56" s="206" customFormat="1" ht="80">
      <c r="A558" s="201">
        <v>381</v>
      </c>
      <c r="B558" s="201" t="s">
        <v>4368</v>
      </c>
      <c r="C558" s="201">
        <v>10</v>
      </c>
      <c r="D558" s="201"/>
      <c r="E558" s="201" t="s">
        <v>4671</v>
      </c>
      <c r="F558" s="201">
        <v>2013</v>
      </c>
      <c r="G558" s="201" t="s">
        <v>4672</v>
      </c>
      <c r="H558" s="201" t="s">
        <v>4673</v>
      </c>
      <c r="I558" s="202" t="s">
        <v>4674</v>
      </c>
      <c r="J558" s="202" t="s">
        <v>4675</v>
      </c>
      <c r="K558" s="203" t="s">
        <v>4676</v>
      </c>
      <c r="L558" s="201" t="s">
        <v>4677</v>
      </c>
      <c r="M558" s="201" t="s">
        <v>4678</v>
      </c>
      <c r="N558" s="201" t="s">
        <v>4679</v>
      </c>
      <c r="O558" s="201" t="s">
        <v>4680</v>
      </c>
      <c r="P558" s="201" t="s">
        <v>4681</v>
      </c>
      <c r="Q558" s="212">
        <f>+ROUND((U558/1700),2)</f>
        <v>2.4</v>
      </c>
      <c r="R558" s="202">
        <v>1457</v>
      </c>
      <c r="S558" s="202">
        <v>1800</v>
      </c>
      <c r="T558" s="202">
        <v>827</v>
      </c>
      <c r="U558" s="202">
        <f>+R558+S558+T558</f>
        <v>4084</v>
      </c>
      <c r="V558" s="201">
        <v>90</v>
      </c>
      <c r="W558" s="203">
        <v>100</v>
      </c>
      <c r="X558" s="159" t="s">
        <v>4513</v>
      </c>
      <c r="Y558" s="201">
        <v>3</v>
      </c>
      <c r="Z558" s="201">
        <v>4</v>
      </c>
      <c r="AA558" s="201">
        <v>7</v>
      </c>
      <c r="AB558" s="201">
        <v>4</v>
      </c>
      <c r="AC558" s="201" t="s">
        <v>240</v>
      </c>
      <c r="AD558" s="201" t="s">
        <v>4381</v>
      </c>
      <c r="AE558" s="201">
        <v>5</v>
      </c>
      <c r="AF558" s="201">
        <v>90</v>
      </c>
      <c r="AG558" s="201" t="s">
        <v>2115</v>
      </c>
      <c r="AH558" s="201" t="s">
        <v>4682</v>
      </c>
      <c r="AI558" s="201">
        <v>90</v>
      </c>
      <c r="AJ558" s="201"/>
      <c r="AK558" s="201"/>
      <c r="AL558" s="201"/>
      <c r="AM558" s="201"/>
      <c r="AN558" s="201"/>
      <c r="AO558" s="201"/>
      <c r="AP558" s="201"/>
      <c r="AQ558" s="201"/>
      <c r="AR558" s="201"/>
      <c r="AS558" s="201"/>
      <c r="AT558" s="201"/>
      <c r="AU558" s="201"/>
      <c r="AV558" s="201"/>
      <c r="AW558" s="201"/>
      <c r="AX558" s="201"/>
      <c r="AY558" s="201"/>
      <c r="AZ558" s="201"/>
      <c r="BA558" s="201"/>
      <c r="BB558" s="201"/>
      <c r="BC558" s="201"/>
      <c r="BD558" s="201"/>
    </row>
    <row r="559" spans="1:56" s="206" customFormat="1" ht="50" customHeight="1">
      <c r="A559" s="314">
        <v>381</v>
      </c>
      <c r="B559" s="314" t="s">
        <v>4368</v>
      </c>
      <c r="C559" s="314">
        <v>29</v>
      </c>
      <c r="D559" s="314"/>
      <c r="E559" s="314" t="s">
        <v>4683</v>
      </c>
      <c r="F559" s="314">
        <v>15902</v>
      </c>
      <c r="G559" s="314" t="s">
        <v>4684</v>
      </c>
      <c r="H559" s="314" t="s">
        <v>4685</v>
      </c>
      <c r="I559" s="318" t="s">
        <v>4686</v>
      </c>
      <c r="J559" s="318">
        <v>162501</v>
      </c>
      <c r="K559" s="320" t="s">
        <v>240</v>
      </c>
      <c r="L559" s="314" t="s">
        <v>4574</v>
      </c>
      <c r="M559" s="314" t="s">
        <v>4448</v>
      </c>
      <c r="N559" s="314" t="s">
        <v>4687</v>
      </c>
      <c r="O559" s="314" t="s">
        <v>4688</v>
      </c>
      <c r="P559" s="201" t="s">
        <v>4689</v>
      </c>
      <c r="Q559" s="202">
        <v>0</v>
      </c>
      <c r="R559" s="202">
        <v>0</v>
      </c>
      <c r="S559" s="202">
        <v>0</v>
      </c>
      <c r="T559" s="202">
        <v>0</v>
      </c>
      <c r="U559" s="202">
        <f>+R559+S559+T559</f>
        <v>0</v>
      </c>
      <c r="V559" s="201"/>
      <c r="W559" s="203">
        <v>100</v>
      </c>
      <c r="X559" s="159" t="s">
        <v>4453</v>
      </c>
      <c r="Y559" s="201">
        <v>2</v>
      </c>
      <c r="Z559" s="201">
        <v>5</v>
      </c>
      <c r="AA559" s="201">
        <v>6</v>
      </c>
      <c r="AB559" s="201">
        <v>17</v>
      </c>
      <c r="AC559" s="201" t="s">
        <v>240</v>
      </c>
      <c r="AD559" s="201"/>
      <c r="AE559" s="201">
        <v>5</v>
      </c>
      <c r="AF559" s="201">
        <v>100</v>
      </c>
      <c r="AG559" s="201" t="s">
        <v>4454</v>
      </c>
      <c r="AH559" s="201" t="s">
        <v>1826</v>
      </c>
      <c r="AI559" s="201">
        <v>100</v>
      </c>
      <c r="AJ559" s="201"/>
      <c r="AK559" s="201"/>
      <c r="AL559" s="201"/>
      <c r="AM559" s="201"/>
      <c r="AN559" s="201"/>
      <c r="AO559" s="201"/>
      <c r="AP559" s="201"/>
      <c r="AQ559" s="201"/>
      <c r="AR559" s="201"/>
      <c r="AS559" s="201"/>
      <c r="AT559" s="201"/>
      <c r="AU559" s="201"/>
      <c r="AV559" s="201"/>
      <c r="AW559" s="201"/>
      <c r="AX559" s="201"/>
      <c r="AY559" s="201"/>
      <c r="AZ559" s="201"/>
      <c r="BA559" s="201"/>
      <c r="BB559" s="201"/>
      <c r="BC559" s="201"/>
      <c r="BD559" s="201"/>
    </row>
    <row r="560" spans="1:56" s="206" customFormat="1" ht="30">
      <c r="A560" s="315"/>
      <c r="B560" s="315"/>
      <c r="C560" s="315"/>
      <c r="D560" s="315"/>
      <c r="E560" s="315"/>
      <c r="F560" s="315"/>
      <c r="G560" s="315"/>
      <c r="H560" s="315"/>
      <c r="I560" s="319"/>
      <c r="J560" s="319"/>
      <c r="K560" s="321"/>
      <c r="L560" s="315"/>
      <c r="M560" s="315"/>
      <c r="N560" s="315"/>
      <c r="O560" s="315"/>
      <c r="P560" s="201" t="s">
        <v>4690</v>
      </c>
      <c r="Q560" s="202">
        <v>0</v>
      </c>
      <c r="R560" s="202">
        <v>0</v>
      </c>
      <c r="S560" s="202">
        <v>0</v>
      </c>
      <c r="T560" s="202">
        <v>0</v>
      </c>
      <c r="U560" s="202">
        <v>0</v>
      </c>
      <c r="V560" s="201"/>
      <c r="W560" s="203">
        <v>100</v>
      </c>
      <c r="X560" s="159" t="s">
        <v>4453</v>
      </c>
      <c r="Y560" s="201">
        <v>2</v>
      </c>
      <c r="Z560" s="201">
        <v>5</v>
      </c>
      <c r="AA560" s="201">
        <v>6</v>
      </c>
      <c r="AB560" s="201">
        <v>17</v>
      </c>
      <c r="AC560" s="201" t="s">
        <v>240</v>
      </c>
      <c r="AD560" s="201"/>
      <c r="AE560" s="201">
        <v>5</v>
      </c>
      <c r="AF560" s="201">
        <v>100</v>
      </c>
      <c r="AG560" s="201" t="s">
        <v>4454</v>
      </c>
      <c r="AH560" s="201" t="s">
        <v>1826</v>
      </c>
      <c r="AI560" s="201">
        <v>100</v>
      </c>
      <c r="AJ560" s="201"/>
      <c r="AK560" s="201"/>
      <c r="AL560" s="201"/>
      <c r="AM560" s="201"/>
      <c r="AN560" s="201"/>
      <c r="AO560" s="201"/>
      <c r="AP560" s="201"/>
      <c r="AQ560" s="201"/>
      <c r="AR560" s="201"/>
      <c r="AS560" s="201"/>
      <c r="AT560" s="201"/>
      <c r="AU560" s="201"/>
      <c r="AV560" s="201"/>
      <c r="AW560" s="201"/>
      <c r="AX560" s="201"/>
      <c r="AY560" s="201"/>
      <c r="AZ560" s="201"/>
      <c r="BA560" s="201"/>
      <c r="BB560" s="201"/>
      <c r="BC560" s="201"/>
      <c r="BD560" s="201"/>
    </row>
    <row r="561" spans="1:56" s="206" customFormat="1" ht="60">
      <c r="A561" s="201">
        <v>381</v>
      </c>
      <c r="B561" s="201" t="s">
        <v>4368</v>
      </c>
      <c r="C561" s="201">
        <v>32</v>
      </c>
      <c r="D561" s="201"/>
      <c r="E561" s="201" t="s">
        <v>4391</v>
      </c>
      <c r="F561" s="201">
        <v>3702</v>
      </c>
      <c r="G561" s="201" t="s">
        <v>4691</v>
      </c>
      <c r="H561" s="201" t="s">
        <v>4692</v>
      </c>
      <c r="I561" s="202" t="s">
        <v>4693</v>
      </c>
      <c r="J561" s="202">
        <v>83883</v>
      </c>
      <c r="K561" s="203" t="s">
        <v>240</v>
      </c>
      <c r="L561" s="201" t="s">
        <v>4535</v>
      </c>
      <c r="M561" s="201" t="s">
        <v>4536</v>
      </c>
      <c r="N561" s="201" t="s">
        <v>4694</v>
      </c>
      <c r="O561" s="201" t="s">
        <v>4695</v>
      </c>
      <c r="P561" s="201" t="s">
        <v>4399</v>
      </c>
      <c r="Q561" s="202" t="s">
        <v>4696</v>
      </c>
      <c r="R561" s="202">
        <v>0</v>
      </c>
      <c r="S561" s="202">
        <v>3000</v>
      </c>
      <c r="T561" s="202">
        <v>18000</v>
      </c>
      <c r="U561" s="202">
        <v>21000</v>
      </c>
      <c r="V561" s="201">
        <v>100</v>
      </c>
      <c r="W561" s="203">
        <v>100</v>
      </c>
      <c r="X561" s="159" t="s">
        <v>4401</v>
      </c>
      <c r="Y561" s="201" t="s">
        <v>4541</v>
      </c>
      <c r="Z561" s="201" t="s">
        <v>4542</v>
      </c>
      <c r="AA561" s="201" t="s">
        <v>4543</v>
      </c>
      <c r="AB561" s="201" t="s">
        <v>4544</v>
      </c>
      <c r="AC561" s="201"/>
      <c r="AD561" s="201" t="s">
        <v>4406</v>
      </c>
      <c r="AE561" s="201">
        <v>5</v>
      </c>
      <c r="AF561" s="201">
        <v>100</v>
      </c>
      <c r="AG561" s="201" t="s">
        <v>4407</v>
      </c>
      <c r="AH561" s="201"/>
      <c r="AI561" s="201">
        <v>90</v>
      </c>
      <c r="AJ561" s="211" t="s">
        <v>4546</v>
      </c>
      <c r="AK561" s="201"/>
      <c r="AL561" s="201">
        <v>10</v>
      </c>
      <c r="AM561" s="211"/>
      <c r="AN561" s="201"/>
      <c r="AO561" s="201"/>
      <c r="AP561" s="211"/>
      <c r="AQ561" s="201"/>
      <c r="AR561" s="201"/>
      <c r="AS561" s="201"/>
      <c r="AT561" s="201"/>
      <c r="AU561" s="201"/>
      <c r="AV561" s="201"/>
      <c r="AW561" s="201"/>
      <c r="AX561" s="201"/>
      <c r="AY561" s="201"/>
      <c r="AZ561" s="201"/>
      <c r="BA561" s="201"/>
      <c r="BB561" s="201"/>
      <c r="BC561" s="201"/>
      <c r="BD561" s="201"/>
    </row>
    <row r="562" spans="1:56" s="206" customFormat="1" ht="130">
      <c r="A562" s="201">
        <v>381</v>
      </c>
      <c r="B562" s="201" t="s">
        <v>4368</v>
      </c>
      <c r="C562" s="201">
        <v>12</v>
      </c>
      <c r="D562" s="201"/>
      <c r="E562" s="211" t="s">
        <v>4595</v>
      </c>
      <c r="F562" s="201">
        <v>7705</v>
      </c>
      <c r="G562" s="201" t="s">
        <v>4697</v>
      </c>
      <c r="H562" s="201" t="s">
        <v>4685</v>
      </c>
      <c r="I562" s="215" t="s">
        <v>4698</v>
      </c>
      <c r="J562" s="202">
        <v>131219</v>
      </c>
      <c r="K562" s="203" t="s">
        <v>240</v>
      </c>
      <c r="L562" s="201" t="s">
        <v>4599</v>
      </c>
      <c r="M562" s="201" t="s">
        <v>4600</v>
      </c>
      <c r="N562" s="215" t="s">
        <v>4699</v>
      </c>
      <c r="O562" s="201" t="s">
        <v>4700</v>
      </c>
      <c r="P562" s="201" t="s">
        <v>12982</v>
      </c>
      <c r="Q562" s="202">
        <v>0</v>
      </c>
      <c r="R562" s="202">
        <v>0</v>
      </c>
      <c r="S562" s="202">
        <v>0</v>
      </c>
      <c r="T562" s="202">
        <v>0</v>
      </c>
      <c r="U562" s="202">
        <f>+R562+S562+T562</f>
        <v>0</v>
      </c>
      <c r="V562" s="201"/>
      <c r="W562" s="203">
        <v>100</v>
      </c>
      <c r="X562" s="159" t="s">
        <v>4604</v>
      </c>
      <c r="Y562" s="201">
        <v>6</v>
      </c>
      <c r="Z562" s="201">
        <v>1</v>
      </c>
      <c r="AA562" s="201">
        <v>2</v>
      </c>
      <c r="AB562" s="201">
        <v>19</v>
      </c>
      <c r="AC562" s="201">
        <v>124</v>
      </c>
      <c r="AD562" s="201">
        <v>0</v>
      </c>
      <c r="AE562" s="201">
        <v>5</v>
      </c>
      <c r="AF562" s="201">
        <v>100</v>
      </c>
      <c r="AG562" s="201" t="s">
        <v>4605</v>
      </c>
      <c r="AH562" s="201"/>
      <c r="AI562" s="201">
        <v>100</v>
      </c>
      <c r="AJ562" s="201"/>
      <c r="AK562" s="201"/>
      <c r="AL562" s="201"/>
      <c r="AM562" s="201"/>
      <c r="AN562" s="201"/>
      <c r="AO562" s="201"/>
      <c r="AP562" s="201"/>
      <c r="AQ562" s="201"/>
      <c r="AR562" s="201"/>
      <c r="AS562" s="201"/>
      <c r="AT562" s="201"/>
      <c r="AU562" s="201"/>
      <c r="AV562" s="201"/>
      <c r="AW562" s="201"/>
      <c r="AX562" s="201"/>
      <c r="AY562" s="201"/>
      <c r="AZ562" s="201"/>
      <c r="BA562" s="201"/>
      <c r="BB562" s="201"/>
      <c r="BC562" s="201"/>
      <c r="BD562" s="201"/>
    </row>
    <row r="563" spans="1:56" s="206" customFormat="1" ht="80">
      <c r="A563" s="201">
        <v>381</v>
      </c>
      <c r="B563" s="201" t="s">
        <v>4368</v>
      </c>
      <c r="C563" s="201">
        <v>15</v>
      </c>
      <c r="D563" s="201"/>
      <c r="E563" s="201" t="s">
        <v>4701</v>
      </c>
      <c r="F563" s="201">
        <v>15243</v>
      </c>
      <c r="G563" s="201" t="s">
        <v>4702</v>
      </c>
      <c r="H563" s="201" t="s">
        <v>4685</v>
      </c>
      <c r="I563" s="202" t="s">
        <v>4703</v>
      </c>
      <c r="J563" s="202">
        <v>94200</v>
      </c>
      <c r="K563" s="203" t="s">
        <v>240</v>
      </c>
      <c r="L563" s="201" t="s">
        <v>4704</v>
      </c>
      <c r="M563" s="201" t="s">
        <v>4654</v>
      </c>
      <c r="N563" s="201"/>
      <c r="O563" s="201"/>
      <c r="P563" s="201" t="s">
        <v>12983</v>
      </c>
      <c r="Q563" s="202" t="s">
        <v>4705</v>
      </c>
      <c r="R563" s="202">
        <v>0</v>
      </c>
      <c r="S563" s="202">
        <v>87</v>
      </c>
      <c r="T563" s="202">
        <v>104</v>
      </c>
      <c r="U563" s="202">
        <f>+R563+S563+T563</f>
        <v>191</v>
      </c>
      <c r="V563" s="201">
        <v>100</v>
      </c>
      <c r="W563" s="203">
        <v>100</v>
      </c>
      <c r="X563" s="201"/>
      <c r="Y563" s="201"/>
      <c r="Z563" s="201"/>
      <c r="AA563" s="201"/>
      <c r="AB563" s="201"/>
      <c r="AC563" s="201"/>
      <c r="AD563" s="201"/>
      <c r="AE563" s="201">
        <v>5</v>
      </c>
      <c r="AF563" s="201">
        <v>100</v>
      </c>
      <c r="AG563" s="201" t="s">
        <v>4424</v>
      </c>
      <c r="AH563" s="201" t="s">
        <v>4465</v>
      </c>
      <c r="AI563" s="201">
        <v>100</v>
      </c>
      <c r="AJ563" s="201"/>
      <c r="AK563" s="201"/>
      <c r="AL563" s="201"/>
      <c r="AM563" s="201"/>
      <c r="AN563" s="201"/>
      <c r="AO563" s="201"/>
      <c r="AP563" s="201"/>
      <c r="AQ563" s="201"/>
      <c r="AR563" s="201"/>
      <c r="AS563" s="201"/>
      <c r="AT563" s="201"/>
      <c r="AU563" s="201"/>
      <c r="AV563" s="201"/>
      <c r="AW563" s="201"/>
      <c r="AX563" s="201"/>
      <c r="AY563" s="201"/>
      <c r="AZ563" s="201"/>
      <c r="BA563" s="201"/>
      <c r="BB563" s="201"/>
      <c r="BC563" s="201"/>
      <c r="BD563" s="201"/>
    </row>
    <row r="564" spans="1:56" s="206" customFormat="1" ht="50">
      <c r="A564" s="201">
        <v>381</v>
      </c>
      <c r="B564" s="201" t="s">
        <v>4368</v>
      </c>
      <c r="C564" s="201">
        <v>15</v>
      </c>
      <c r="D564" s="201"/>
      <c r="E564" s="211" t="s">
        <v>4650</v>
      </c>
      <c r="F564" s="201">
        <v>5232</v>
      </c>
      <c r="G564" s="201" t="s">
        <v>4706</v>
      </c>
      <c r="H564" s="201" t="s">
        <v>4707</v>
      </c>
      <c r="I564" s="201" t="s">
        <v>4708</v>
      </c>
      <c r="J564" s="202">
        <v>114113</v>
      </c>
      <c r="K564" s="203" t="s">
        <v>1617</v>
      </c>
      <c r="L564" s="201" t="s">
        <v>4709</v>
      </c>
      <c r="M564" s="201" t="s">
        <v>4710</v>
      </c>
      <c r="N564" s="201"/>
      <c r="O564" s="201"/>
      <c r="P564" s="201" t="s">
        <v>4711</v>
      </c>
      <c r="Q564" s="202" t="s">
        <v>4712</v>
      </c>
      <c r="R564" s="202">
        <v>0</v>
      </c>
      <c r="S564" s="202">
        <v>70</v>
      </c>
      <c r="T564" s="202">
        <v>35</v>
      </c>
      <c r="U564" s="202">
        <f>+R564+S564+T564</f>
        <v>105</v>
      </c>
      <c r="V564" s="201">
        <v>100</v>
      </c>
      <c r="W564" s="203">
        <v>100</v>
      </c>
      <c r="X564" s="201"/>
      <c r="Y564" s="201">
        <v>6</v>
      </c>
      <c r="Z564" s="201">
        <v>4</v>
      </c>
      <c r="AA564" s="201">
        <v>2</v>
      </c>
      <c r="AB564" s="201">
        <v>17</v>
      </c>
      <c r="AC564" s="201" t="s">
        <v>1617</v>
      </c>
      <c r="AD564" s="201"/>
      <c r="AE564" s="201">
        <v>5</v>
      </c>
      <c r="AF564" s="201">
        <v>100</v>
      </c>
      <c r="AG564" s="201" t="s">
        <v>4424</v>
      </c>
      <c r="AH564" s="201" t="s">
        <v>4425</v>
      </c>
      <c r="AI564" s="201">
        <v>100</v>
      </c>
      <c r="AJ564" s="201"/>
      <c r="AK564" s="201"/>
      <c r="AL564" s="201"/>
      <c r="AM564" s="201"/>
      <c r="AN564" s="201"/>
      <c r="AO564" s="201"/>
      <c r="AP564" s="201"/>
      <c r="AQ564" s="201"/>
      <c r="AR564" s="201"/>
      <c r="AS564" s="201"/>
      <c r="AT564" s="201"/>
      <c r="AU564" s="201"/>
      <c r="AV564" s="201"/>
      <c r="AW564" s="201"/>
      <c r="AX564" s="201"/>
      <c r="AY564" s="201"/>
      <c r="AZ564" s="201"/>
      <c r="BA564" s="201"/>
      <c r="BB564" s="201"/>
      <c r="BC564" s="201"/>
      <c r="BD564" s="201"/>
    </row>
    <row r="565" spans="1:56" s="206" customFormat="1" ht="80" customHeight="1">
      <c r="A565" s="314">
        <v>381</v>
      </c>
      <c r="B565" s="314" t="s">
        <v>4368</v>
      </c>
      <c r="C565" s="314">
        <v>5</v>
      </c>
      <c r="D565" s="314"/>
      <c r="E565" s="314" t="s">
        <v>4489</v>
      </c>
      <c r="F565" s="314">
        <v>11711</v>
      </c>
      <c r="G565" s="314" t="s">
        <v>4713</v>
      </c>
      <c r="H565" s="314">
        <v>2000</v>
      </c>
      <c r="I565" s="314" t="s">
        <v>4714</v>
      </c>
      <c r="J565" s="318">
        <v>53678</v>
      </c>
      <c r="K565" s="314" t="s">
        <v>1617</v>
      </c>
      <c r="L565" s="314" t="s">
        <v>12984</v>
      </c>
      <c r="M565" s="314" t="s">
        <v>4493</v>
      </c>
      <c r="N565" s="314" t="s">
        <v>4715</v>
      </c>
      <c r="O565" s="314" t="s">
        <v>4716</v>
      </c>
      <c r="P565" s="201" t="s">
        <v>4717</v>
      </c>
      <c r="Q565" s="202">
        <v>0</v>
      </c>
      <c r="R565" s="202">
        <v>0</v>
      </c>
      <c r="S565" s="203">
        <v>0</v>
      </c>
      <c r="T565" s="203">
        <v>0</v>
      </c>
      <c r="U565" s="203">
        <v>0</v>
      </c>
      <c r="V565" s="201">
        <v>70</v>
      </c>
      <c r="W565" s="203">
        <v>100</v>
      </c>
      <c r="X565" s="213" t="s">
        <v>4497</v>
      </c>
      <c r="Y565" s="201">
        <v>3</v>
      </c>
      <c r="Z565" s="201">
        <v>11</v>
      </c>
      <c r="AA565" s="201">
        <v>5</v>
      </c>
      <c r="AB565" s="201">
        <v>4</v>
      </c>
      <c r="AC565" s="201" t="s">
        <v>1617</v>
      </c>
      <c r="AD565" s="201" t="s">
        <v>4498</v>
      </c>
      <c r="AE565" s="201">
        <v>5</v>
      </c>
      <c r="AF565" s="201">
        <v>21</v>
      </c>
      <c r="AG565" s="201"/>
      <c r="AH565" s="201"/>
      <c r="AI565" s="201"/>
      <c r="AJ565" s="201"/>
      <c r="AK565" s="201" t="s">
        <v>4502</v>
      </c>
      <c r="AL565" s="201">
        <v>21</v>
      </c>
      <c r="AM565" s="201"/>
      <c r="AN565" s="201"/>
      <c r="AO565" s="201"/>
      <c r="AP565" s="201"/>
      <c r="AQ565" s="201"/>
      <c r="AR565" s="201"/>
      <c r="AS565" s="201"/>
      <c r="AT565" s="201"/>
      <c r="AU565" s="201"/>
      <c r="AV565" s="201"/>
      <c r="AW565" s="201"/>
      <c r="AX565" s="201"/>
      <c r="AY565" s="201"/>
      <c r="AZ565" s="201"/>
      <c r="BA565" s="201"/>
      <c r="BB565" s="201"/>
      <c r="BC565" s="201"/>
      <c r="BD565" s="201"/>
    </row>
    <row r="566" spans="1:56" s="206" customFormat="1" ht="30">
      <c r="A566" s="322"/>
      <c r="B566" s="322"/>
      <c r="C566" s="322"/>
      <c r="D566" s="322"/>
      <c r="E566" s="322"/>
      <c r="F566" s="322"/>
      <c r="G566" s="322"/>
      <c r="H566" s="322"/>
      <c r="I566" s="322"/>
      <c r="J566" s="323"/>
      <c r="K566" s="322"/>
      <c r="L566" s="322"/>
      <c r="M566" s="322"/>
      <c r="N566" s="322"/>
      <c r="O566" s="322"/>
      <c r="P566" s="201" t="s">
        <v>4718</v>
      </c>
      <c r="Q566" s="202">
        <v>0</v>
      </c>
      <c r="R566" s="202">
        <v>0</v>
      </c>
      <c r="S566" s="203">
        <v>0</v>
      </c>
      <c r="T566" s="203">
        <v>0</v>
      </c>
      <c r="U566" s="203">
        <v>0</v>
      </c>
      <c r="V566" s="201">
        <v>70</v>
      </c>
      <c r="W566" s="203">
        <v>100</v>
      </c>
      <c r="X566" s="213" t="s">
        <v>4497</v>
      </c>
      <c r="Y566" s="201"/>
      <c r="Z566" s="201"/>
      <c r="AA566" s="201"/>
      <c r="AB566" s="201">
        <v>4</v>
      </c>
      <c r="AC566" s="201"/>
      <c r="AD566" s="201"/>
      <c r="AE566" s="201">
        <v>5</v>
      </c>
      <c r="AF566" s="201">
        <v>21</v>
      </c>
      <c r="AG566" s="201"/>
      <c r="AH566" s="201"/>
      <c r="AI566" s="201"/>
      <c r="AJ566" s="201"/>
      <c r="AK566" s="201"/>
      <c r="AL566" s="201"/>
      <c r="AM566" s="201"/>
      <c r="AN566" s="201"/>
      <c r="AO566" s="201"/>
      <c r="AP566" s="201"/>
      <c r="AQ566" s="201"/>
      <c r="AR566" s="201"/>
      <c r="AS566" s="201"/>
      <c r="AT566" s="201"/>
      <c r="AU566" s="201"/>
      <c r="AV566" s="201"/>
      <c r="AW566" s="201"/>
      <c r="AX566" s="201"/>
      <c r="AY566" s="201"/>
      <c r="AZ566" s="201"/>
      <c r="BA566" s="201"/>
      <c r="BB566" s="201"/>
      <c r="BC566" s="201"/>
      <c r="BD566" s="201"/>
    </row>
    <row r="567" spans="1:56" s="206" customFormat="1" ht="40">
      <c r="A567" s="315"/>
      <c r="B567" s="315"/>
      <c r="C567" s="315"/>
      <c r="D567" s="315"/>
      <c r="E567" s="315"/>
      <c r="F567" s="315"/>
      <c r="G567" s="315"/>
      <c r="H567" s="315"/>
      <c r="I567" s="315"/>
      <c r="J567" s="319"/>
      <c r="K567" s="315"/>
      <c r="L567" s="315"/>
      <c r="M567" s="315"/>
      <c r="N567" s="315"/>
      <c r="O567" s="315"/>
      <c r="P567" s="201" t="s">
        <v>4719</v>
      </c>
      <c r="Q567" s="202">
        <v>0</v>
      </c>
      <c r="R567" s="202">
        <v>0</v>
      </c>
      <c r="S567" s="203">
        <v>0</v>
      </c>
      <c r="T567" s="203">
        <v>0</v>
      </c>
      <c r="U567" s="203">
        <v>0</v>
      </c>
      <c r="V567" s="201">
        <v>50</v>
      </c>
      <c r="W567" s="203">
        <v>100</v>
      </c>
      <c r="X567" s="213" t="s">
        <v>4497</v>
      </c>
      <c r="Y567" s="201"/>
      <c r="Z567" s="201"/>
      <c r="AA567" s="201"/>
      <c r="AB567" s="201">
        <v>4</v>
      </c>
      <c r="AC567" s="201"/>
      <c r="AD567" s="201"/>
      <c r="AE567" s="201">
        <v>5</v>
      </c>
      <c r="AF567" s="201">
        <v>21</v>
      </c>
      <c r="AG567" s="201"/>
      <c r="AH567" s="201"/>
      <c r="AI567" s="201"/>
      <c r="AJ567" s="201"/>
      <c r="AK567" s="201"/>
      <c r="AL567" s="201"/>
      <c r="AM567" s="201"/>
      <c r="AN567" s="201"/>
      <c r="AO567" s="201"/>
      <c r="AP567" s="201"/>
      <c r="AQ567" s="201"/>
      <c r="AR567" s="201"/>
      <c r="AS567" s="201"/>
      <c r="AT567" s="201"/>
      <c r="AU567" s="201"/>
      <c r="AV567" s="201"/>
      <c r="AW567" s="201"/>
      <c r="AX567" s="201"/>
      <c r="AY567" s="201"/>
      <c r="AZ567" s="201"/>
      <c r="BA567" s="201"/>
      <c r="BB567" s="201"/>
      <c r="BC567" s="201"/>
      <c r="BD567" s="201"/>
    </row>
    <row r="568" spans="1:56" s="206" customFormat="1" ht="140">
      <c r="A568" s="201">
        <v>381</v>
      </c>
      <c r="B568" s="201" t="s">
        <v>4368</v>
      </c>
      <c r="C568" s="201">
        <v>29</v>
      </c>
      <c r="D568" s="201"/>
      <c r="E568" s="201" t="s">
        <v>4720</v>
      </c>
      <c r="F568" s="312">
        <v>10337</v>
      </c>
      <c r="G568" s="201" t="s">
        <v>4721</v>
      </c>
      <c r="H568" s="201">
        <v>2006</v>
      </c>
      <c r="I568" s="201" t="s">
        <v>4722</v>
      </c>
      <c r="J568" s="202" t="s">
        <v>4723</v>
      </c>
      <c r="K568" s="201"/>
      <c r="L568" s="201" t="s">
        <v>4724</v>
      </c>
      <c r="M568" s="201" t="s">
        <v>4725</v>
      </c>
      <c r="N568" s="201" t="s">
        <v>4726</v>
      </c>
      <c r="O568" s="201" t="s">
        <v>4727</v>
      </c>
      <c r="P568" s="201" t="s">
        <v>4728</v>
      </c>
      <c r="Q568" s="202" t="s">
        <v>4729</v>
      </c>
      <c r="R568" s="202">
        <v>0</v>
      </c>
      <c r="S568" s="212">
        <v>1800</v>
      </c>
      <c r="T568" s="212" t="s">
        <v>4730</v>
      </c>
      <c r="U568" s="212">
        <f>+R568+S568</f>
        <v>1800</v>
      </c>
      <c r="V568" s="201">
        <v>90</v>
      </c>
      <c r="W568" s="203">
        <v>100</v>
      </c>
      <c r="X568" s="159" t="s">
        <v>4453</v>
      </c>
      <c r="Y568" s="201">
        <v>4</v>
      </c>
      <c r="Z568" s="201">
        <v>7</v>
      </c>
      <c r="AA568" s="201">
        <v>5</v>
      </c>
      <c r="AB568" s="201" t="s">
        <v>4731</v>
      </c>
      <c r="AC568" s="201"/>
      <c r="AD568" s="201" t="s">
        <v>4732</v>
      </c>
      <c r="AE568" s="201">
        <v>5</v>
      </c>
      <c r="AF568" s="201">
        <v>90</v>
      </c>
      <c r="AG568" s="201" t="s">
        <v>4454</v>
      </c>
      <c r="AH568" s="201" t="s">
        <v>4733</v>
      </c>
      <c r="AI568" s="201">
        <v>90</v>
      </c>
      <c r="AJ568" s="201"/>
      <c r="AK568" s="201"/>
      <c r="AL568" s="201"/>
      <c r="AM568" s="201"/>
      <c r="AN568" s="201"/>
      <c r="AO568" s="201"/>
      <c r="AP568" s="201"/>
      <c r="AQ568" s="201"/>
      <c r="AR568" s="201"/>
      <c r="AS568" s="201"/>
      <c r="AT568" s="201"/>
      <c r="AU568" s="201"/>
      <c r="AV568" s="201"/>
      <c r="AW568" s="201"/>
      <c r="AX568" s="201"/>
      <c r="AY568" s="201"/>
      <c r="AZ568" s="201"/>
      <c r="BA568" s="201"/>
      <c r="BB568" s="201"/>
      <c r="BC568" s="201"/>
      <c r="BD568" s="201"/>
    </row>
    <row r="569" spans="1:56" s="206" customFormat="1" ht="70">
      <c r="A569" s="201">
        <v>381</v>
      </c>
      <c r="B569" s="201" t="s">
        <v>4734</v>
      </c>
      <c r="C569" s="201">
        <v>32</v>
      </c>
      <c r="D569" s="201"/>
      <c r="E569" s="201" t="s">
        <v>4735</v>
      </c>
      <c r="F569" s="201" t="s">
        <v>4736</v>
      </c>
      <c r="G569" s="201" t="s">
        <v>4737</v>
      </c>
      <c r="H569" s="201">
        <v>2001</v>
      </c>
      <c r="I569" s="201" t="s">
        <v>4738</v>
      </c>
      <c r="J569" s="202">
        <v>81613</v>
      </c>
      <c r="K569" s="201" t="s">
        <v>1617</v>
      </c>
      <c r="L569" s="201" t="s">
        <v>4739</v>
      </c>
      <c r="M569" s="201" t="s">
        <v>4740</v>
      </c>
      <c r="N569" s="201" t="s">
        <v>4741</v>
      </c>
      <c r="O569" s="201" t="s">
        <v>4742</v>
      </c>
      <c r="P569" s="201" t="s">
        <v>4399</v>
      </c>
      <c r="Q569" s="202" t="s">
        <v>4400</v>
      </c>
      <c r="R569" s="202">
        <v>0</v>
      </c>
      <c r="S569" s="202">
        <v>18000</v>
      </c>
      <c r="T569" s="202">
        <v>18000</v>
      </c>
      <c r="U569" s="202">
        <v>36000</v>
      </c>
      <c r="V569" s="201">
        <v>100</v>
      </c>
      <c r="W569" s="203">
        <v>100</v>
      </c>
      <c r="X569" s="159" t="s">
        <v>4401</v>
      </c>
      <c r="Y569" s="201" t="s">
        <v>4541</v>
      </c>
      <c r="Z569" s="201" t="s">
        <v>4542</v>
      </c>
      <c r="AA569" s="201" t="s">
        <v>4543</v>
      </c>
      <c r="AB569" s="201" t="s">
        <v>4544</v>
      </c>
      <c r="AC569" s="201"/>
      <c r="AD569" s="201" t="s">
        <v>4406</v>
      </c>
      <c r="AE569" s="201">
        <v>5</v>
      </c>
      <c r="AF569" s="201">
        <v>100</v>
      </c>
      <c r="AG569" s="201" t="s">
        <v>4407</v>
      </c>
      <c r="AH569" s="201"/>
      <c r="AI569" s="201">
        <v>100</v>
      </c>
      <c r="AJ569" s="201"/>
      <c r="AK569" s="201"/>
      <c r="AL569" s="201"/>
      <c r="AM569" s="201"/>
      <c r="AN569" s="201"/>
      <c r="AO569" s="201"/>
      <c r="AP569" s="201"/>
      <c r="AQ569" s="201"/>
      <c r="AR569" s="201"/>
      <c r="AS569" s="201"/>
      <c r="AT569" s="201"/>
      <c r="AU569" s="201"/>
      <c r="AV569" s="201"/>
      <c r="AW569" s="201"/>
      <c r="AX569" s="201"/>
      <c r="AY569" s="201"/>
      <c r="AZ569" s="201"/>
      <c r="BA569" s="201"/>
      <c r="BB569" s="201"/>
      <c r="BC569" s="201"/>
      <c r="BD569" s="201"/>
    </row>
    <row r="570" spans="1:56" s="206" customFormat="1" ht="70">
      <c r="A570" s="201">
        <v>381</v>
      </c>
      <c r="B570" s="201" t="s">
        <v>4743</v>
      </c>
      <c r="C570" s="201">
        <v>32</v>
      </c>
      <c r="D570" s="201"/>
      <c r="E570" s="201" t="s">
        <v>4744</v>
      </c>
      <c r="F570" s="201" t="s">
        <v>4736</v>
      </c>
      <c r="G570" s="201" t="s">
        <v>4745</v>
      </c>
      <c r="H570" s="201">
        <v>2001</v>
      </c>
      <c r="I570" s="201" t="s">
        <v>4746</v>
      </c>
      <c r="J570" s="202">
        <v>91632</v>
      </c>
      <c r="K570" s="201" t="s">
        <v>1617</v>
      </c>
      <c r="L570" s="201" t="s">
        <v>4739</v>
      </c>
      <c r="M570" s="201" t="s">
        <v>4740</v>
      </c>
      <c r="N570" s="201" t="s">
        <v>4741</v>
      </c>
      <c r="O570" s="201" t="s">
        <v>4747</v>
      </c>
      <c r="P570" s="201" t="s">
        <v>4399</v>
      </c>
      <c r="Q570" s="202" t="s">
        <v>4400</v>
      </c>
      <c r="R570" s="202">
        <v>0</v>
      </c>
      <c r="S570" s="202">
        <v>18000</v>
      </c>
      <c r="T570" s="202">
        <v>18000</v>
      </c>
      <c r="U570" s="202">
        <v>36000</v>
      </c>
      <c r="V570" s="201">
        <v>100</v>
      </c>
      <c r="W570" s="203">
        <v>100</v>
      </c>
      <c r="X570" s="159" t="s">
        <v>4401</v>
      </c>
      <c r="Y570" s="201" t="s">
        <v>4541</v>
      </c>
      <c r="Z570" s="201" t="s">
        <v>4542</v>
      </c>
      <c r="AA570" s="201" t="s">
        <v>4543</v>
      </c>
      <c r="AB570" s="201" t="s">
        <v>4544</v>
      </c>
      <c r="AC570" s="201"/>
      <c r="AD570" s="201" t="s">
        <v>4406</v>
      </c>
      <c r="AE570" s="201">
        <v>5</v>
      </c>
      <c r="AF570" s="201">
        <v>100</v>
      </c>
      <c r="AG570" s="201" t="s">
        <v>4407</v>
      </c>
      <c r="AH570" s="201"/>
      <c r="AI570" s="201">
        <v>100</v>
      </c>
      <c r="AJ570" s="201"/>
      <c r="AK570" s="201"/>
      <c r="AL570" s="201"/>
      <c r="AM570" s="201"/>
      <c r="AN570" s="201"/>
      <c r="AO570" s="201"/>
      <c r="AP570" s="201"/>
      <c r="AQ570" s="201"/>
      <c r="AR570" s="201"/>
      <c r="AS570" s="201"/>
      <c r="AT570" s="201"/>
      <c r="AU570" s="201"/>
      <c r="AV570" s="201"/>
      <c r="AW570" s="201"/>
      <c r="AX570" s="201"/>
      <c r="AY570" s="201"/>
      <c r="AZ570" s="201"/>
      <c r="BA570" s="201"/>
      <c r="BB570" s="201"/>
      <c r="BC570" s="201"/>
      <c r="BD570" s="201"/>
    </row>
    <row r="571" spans="1:56" s="206" customFormat="1" ht="409.5">
      <c r="A571" s="314">
        <v>381</v>
      </c>
      <c r="B571" s="314" t="s">
        <v>4368</v>
      </c>
      <c r="C571" s="314">
        <v>30</v>
      </c>
      <c r="D571" s="314"/>
      <c r="E571" s="314" t="s">
        <v>4748</v>
      </c>
      <c r="F571" s="314" t="s">
        <v>4370</v>
      </c>
      <c r="G571" s="314" t="s">
        <v>4749</v>
      </c>
      <c r="H571" s="318" t="s">
        <v>4750</v>
      </c>
      <c r="I571" s="316" t="s">
        <v>4751</v>
      </c>
      <c r="J571" s="318">
        <v>95927.93</v>
      </c>
      <c r="K571" s="314" t="s">
        <v>240</v>
      </c>
      <c r="L571" s="314" t="s">
        <v>4373</v>
      </c>
      <c r="M571" s="314" t="s">
        <v>4752</v>
      </c>
      <c r="N571" s="316" t="s">
        <v>4753</v>
      </c>
      <c r="O571" s="314" t="s">
        <v>4754</v>
      </c>
      <c r="P571" s="216" t="s">
        <v>4755</v>
      </c>
      <c r="Q571" s="201" t="s">
        <v>4756</v>
      </c>
      <c r="R571" s="202">
        <v>0</v>
      </c>
      <c r="S571" s="202">
        <v>0</v>
      </c>
      <c r="T571" s="201" t="s">
        <v>4757</v>
      </c>
      <c r="U571" s="201" t="s">
        <v>4757</v>
      </c>
      <c r="V571" s="201">
        <v>80</v>
      </c>
      <c r="W571" s="203">
        <v>100</v>
      </c>
      <c r="X571" s="204" t="s">
        <v>4380</v>
      </c>
      <c r="Y571" s="201">
        <v>4</v>
      </c>
      <c r="Z571" s="201">
        <v>6</v>
      </c>
      <c r="AA571" s="201">
        <v>1</v>
      </c>
      <c r="AB571" s="201">
        <v>35</v>
      </c>
      <c r="AC571" s="201" t="s">
        <v>240</v>
      </c>
      <c r="AD571" s="201" t="s">
        <v>4381</v>
      </c>
      <c r="AE571" s="201">
        <v>5</v>
      </c>
      <c r="AF571" s="201">
        <v>0</v>
      </c>
      <c r="AG571" s="201" t="s">
        <v>4382</v>
      </c>
      <c r="AH571" s="201"/>
      <c r="AI571" s="201">
        <v>50</v>
      </c>
      <c r="AJ571" s="201"/>
      <c r="AK571" s="201"/>
      <c r="AL571" s="201"/>
      <c r="AM571" s="201"/>
      <c r="AN571" s="201"/>
      <c r="AO571" s="201"/>
      <c r="AP571" s="201"/>
      <c r="AQ571" s="201"/>
      <c r="AR571" s="201"/>
      <c r="AS571" s="201"/>
      <c r="AT571" s="201"/>
      <c r="AU571" s="201"/>
      <c r="AV571" s="201"/>
      <c r="AW571" s="201"/>
      <c r="AX571" s="201"/>
      <c r="AY571" s="201"/>
      <c r="AZ571" s="201"/>
      <c r="BA571" s="201"/>
      <c r="BB571" s="201"/>
      <c r="BC571" s="201"/>
      <c r="BD571" s="201"/>
    </row>
    <row r="572" spans="1:56" s="206" customFormat="1" ht="409.5">
      <c r="A572" s="315"/>
      <c r="B572" s="315"/>
      <c r="C572" s="315"/>
      <c r="D572" s="315"/>
      <c r="E572" s="315"/>
      <c r="F572" s="315"/>
      <c r="G572" s="315"/>
      <c r="H572" s="319"/>
      <c r="I572" s="317"/>
      <c r="J572" s="319"/>
      <c r="K572" s="315"/>
      <c r="L572" s="315"/>
      <c r="M572" s="315"/>
      <c r="N572" s="317"/>
      <c r="O572" s="315"/>
      <c r="P572" s="216" t="s">
        <v>4758</v>
      </c>
      <c r="Q572" s="201" t="s">
        <v>4378</v>
      </c>
      <c r="R572" s="217">
        <v>0</v>
      </c>
      <c r="S572" s="202">
        <v>0</v>
      </c>
      <c r="T572" s="201" t="s">
        <v>4378</v>
      </c>
      <c r="U572" s="201" t="s">
        <v>4378</v>
      </c>
      <c r="V572" s="201">
        <v>10</v>
      </c>
      <c r="W572" s="203">
        <v>100</v>
      </c>
      <c r="X572" s="159" t="s">
        <v>4759</v>
      </c>
      <c r="Y572" s="201">
        <v>4</v>
      </c>
      <c r="Z572" s="201">
        <v>2</v>
      </c>
      <c r="AA572" s="201">
        <v>1</v>
      </c>
      <c r="AB572" s="201">
        <v>35</v>
      </c>
      <c r="AC572" s="201" t="s">
        <v>240</v>
      </c>
      <c r="AD572" s="201" t="s">
        <v>4381</v>
      </c>
      <c r="AE572" s="201">
        <v>5</v>
      </c>
      <c r="AF572" s="201">
        <v>0</v>
      </c>
      <c r="AG572" s="201" t="s">
        <v>4382</v>
      </c>
      <c r="AH572" s="201"/>
      <c r="AI572" s="201">
        <v>70</v>
      </c>
      <c r="AJ572" s="201"/>
      <c r="AK572" s="201"/>
      <c r="AL572" s="201"/>
      <c r="AM572" s="201"/>
      <c r="AN572" s="201"/>
      <c r="AO572" s="201"/>
      <c r="AP572" s="201"/>
      <c r="AQ572" s="201"/>
      <c r="AR572" s="201"/>
      <c r="AS572" s="201"/>
      <c r="AT572" s="201"/>
      <c r="AU572" s="201"/>
      <c r="AV572" s="201"/>
      <c r="AW572" s="201"/>
      <c r="AX572" s="201"/>
      <c r="AY572" s="201"/>
      <c r="AZ572" s="201"/>
      <c r="BA572" s="201"/>
      <c r="BB572" s="201"/>
      <c r="BC572" s="201"/>
      <c r="BD572" s="201"/>
    </row>
    <row r="573" spans="1:56" s="206" customFormat="1" ht="80">
      <c r="A573" s="201">
        <v>381</v>
      </c>
      <c r="B573" s="201" t="s">
        <v>4488</v>
      </c>
      <c r="C573" s="201"/>
      <c r="D573" s="201"/>
      <c r="E573" s="201" t="s">
        <v>4760</v>
      </c>
      <c r="F573" s="201">
        <v>10990</v>
      </c>
      <c r="G573" s="201" t="s">
        <v>4761</v>
      </c>
      <c r="H573" s="201">
        <v>2009</v>
      </c>
      <c r="I573" s="201" t="s">
        <v>4762</v>
      </c>
      <c r="J573" s="202">
        <v>138627.62</v>
      </c>
      <c r="K573" s="218" t="s">
        <v>278</v>
      </c>
      <c r="L573" s="201" t="s">
        <v>4763</v>
      </c>
      <c r="M573" s="201" t="s">
        <v>4764</v>
      </c>
      <c r="N573" s="201" t="s">
        <v>4765</v>
      </c>
      <c r="O573" s="201" t="s">
        <v>4766</v>
      </c>
      <c r="P573" s="201" t="s">
        <v>4767</v>
      </c>
      <c r="Q573" s="219" t="s">
        <v>4768</v>
      </c>
      <c r="R573" s="202">
        <v>0</v>
      </c>
      <c r="S573" s="220">
        <v>13.75</v>
      </c>
      <c r="T573" s="220">
        <v>19.600000000000001</v>
      </c>
      <c r="U573" s="220">
        <f>+R573+S573+T573</f>
        <v>33.35</v>
      </c>
      <c r="V573" s="205">
        <v>50</v>
      </c>
      <c r="W573" s="203">
        <v>100</v>
      </c>
      <c r="X573" s="159" t="s">
        <v>4769</v>
      </c>
      <c r="Y573" s="201">
        <v>4</v>
      </c>
      <c r="Z573" s="201">
        <v>7</v>
      </c>
      <c r="AA573" s="201">
        <v>4</v>
      </c>
      <c r="AB573" s="201" t="s">
        <v>4770</v>
      </c>
      <c r="AC573" s="201" t="s">
        <v>278</v>
      </c>
      <c r="AD573" s="201" t="s">
        <v>4771</v>
      </c>
      <c r="AE573" s="201">
        <v>5</v>
      </c>
      <c r="AF573" s="201">
        <v>70</v>
      </c>
      <c r="AG573" s="201" t="s">
        <v>4422</v>
      </c>
      <c r="AH573" s="201" t="s">
        <v>1826</v>
      </c>
      <c r="AI573" s="201">
        <v>50</v>
      </c>
      <c r="AJ573" s="201" t="s">
        <v>4772</v>
      </c>
      <c r="AK573" s="201" t="s">
        <v>1826</v>
      </c>
      <c r="AL573" s="201">
        <v>50</v>
      </c>
      <c r="AM573" s="201"/>
      <c r="AN573" s="201"/>
      <c r="AO573" s="201"/>
      <c r="AP573" s="201"/>
      <c r="AQ573" s="201"/>
      <c r="AR573" s="201"/>
      <c r="AS573" s="201"/>
      <c r="AT573" s="201"/>
      <c r="AU573" s="201"/>
      <c r="AV573" s="201"/>
      <c r="AW573" s="201"/>
      <c r="AX573" s="201"/>
      <c r="AY573" s="201"/>
      <c r="AZ573" s="201"/>
      <c r="BA573" s="201"/>
      <c r="BB573" s="201"/>
      <c r="BC573" s="201"/>
      <c r="BD573" s="201"/>
    </row>
    <row r="574" spans="1:56" s="226" customFormat="1" ht="120">
      <c r="A574" s="221">
        <v>381</v>
      </c>
      <c r="B574" s="221" t="s">
        <v>4488</v>
      </c>
      <c r="C574" s="221">
        <v>30</v>
      </c>
      <c r="D574" s="221"/>
      <c r="E574" s="221" t="s">
        <v>4773</v>
      </c>
      <c r="F574" s="221">
        <v>6135</v>
      </c>
      <c r="G574" s="221" t="s">
        <v>4774</v>
      </c>
      <c r="H574" s="221">
        <v>2009</v>
      </c>
      <c r="I574" s="221" t="s">
        <v>4775</v>
      </c>
      <c r="J574" s="222">
        <v>14000</v>
      </c>
      <c r="K574" s="223" t="s">
        <v>4776</v>
      </c>
      <c r="L574" s="221" t="s">
        <v>4777</v>
      </c>
      <c r="M574" s="221" t="s">
        <v>4778</v>
      </c>
      <c r="N574" s="221" t="s">
        <v>4779</v>
      </c>
      <c r="O574" s="221" t="s">
        <v>4780</v>
      </c>
      <c r="P574" s="221" t="s">
        <v>4781</v>
      </c>
      <c r="Q574" s="224" t="s">
        <v>4782</v>
      </c>
      <c r="R574" s="222"/>
      <c r="S574" s="222" t="s">
        <v>4782</v>
      </c>
      <c r="T574" s="222" t="s">
        <v>4782</v>
      </c>
      <c r="U574" s="222" t="s">
        <v>4782</v>
      </c>
      <c r="V574" s="221">
        <v>50</v>
      </c>
      <c r="W574" s="225">
        <v>100</v>
      </c>
      <c r="X574" s="159" t="s">
        <v>4783</v>
      </c>
      <c r="Y574" s="221">
        <v>4</v>
      </c>
      <c r="Z574" s="221">
        <v>7</v>
      </c>
      <c r="AA574" s="221">
        <v>6</v>
      </c>
      <c r="AB574" s="221" t="s">
        <v>4784</v>
      </c>
      <c r="AC574" s="221" t="s">
        <v>278</v>
      </c>
      <c r="AD574" s="221" t="s">
        <v>4771</v>
      </c>
      <c r="AE574" s="221">
        <v>5</v>
      </c>
      <c r="AF574" s="221">
        <v>0</v>
      </c>
      <c r="AG574" s="221" t="s">
        <v>4785</v>
      </c>
      <c r="AH574" s="221" t="s">
        <v>4786</v>
      </c>
      <c r="AI574" s="221">
        <v>0</v>
      </c>
      <c r="AJ574" s="221"/>
      <c r="AK574" s="221"/>
      <c r="AL574" s="221"/>
      <c r="AM574" s="221"/>
      <c r="AN574" s="221"/>
      <c r="AO574" s="221"/>
      <c r="AP574" s="221"/>
      <c r="AQ574" s="221"/>
      <c r="AR574" s="221"/>
      <c r="AS574" s="221"/>
      <c r="AT574" s="221"/>
      <c r="AU574" s="221"/>
      <c r="AV574" s="221"/>
      <c r="AW574" s="221"/>
      <c r="AX574" s="221"/>
      <c r="AY574" s="221"/>
      <c r="AZ574" s="221"/>
      <c r="BA574" s="221"/>
      <c r="BB574" s="221"/>
      <c r="BC574" s="221"/>
      <c r="BD574" s="221"/>
    </row>
    <row r="575" spans="1:56" s="226" customFormat="1" ht="80">
      <c r="A575" s="221">
        <v>381</v>
      </c>
      <c r="B575" s="221" t="s">
        <v>4488</v>
      </c>
      <c r="C575" s="221">
        <v>30</v>
      </c>
      <c r="D575" s="221"/>
      <c r="E575" s="221" t="s">
        <v>4773</v>
      </c>
      <c r="F575" s="221">
        <v>6136</v>
      </c>
      <c r="G575" s="221" t="s">
        <v>4787</v>
      </c>
      <c r="H575" s="221">
        <v>2009</v>
      </c>
      <c r="I575" s="221" t="s">
        <v>4788</v>
      </c>
      <c r="J575" s="222">
        <v>72918.880000000005</v>
      </c>
      <c r="K575" s="223" t="s">
        <v>278</v>
      </c>
      <c r="L575" s="221" t="s">
        <v>4777</v>
      </c>
      <c r="M575" s="221" t="s">
        <v>4778</v>
      </c>
      <c r="N575" s="221" t="s">
        <v>4789</v>
      </c>
      <c r="O575" s="221" t="s">
        <v>4790</v>
      </c>
      <c r="P575" s="221" t="s">
        <v>4781</v>
      </c>
      <c r="Q575" s="222"/>
      <c r="R575" s="222"/>
      <c r="S575" s="222"/>
      <c r="T575" s="222"/>
      <c r="U575" s="222"/>
      <c r="V575" s="221">
        <v>60</v>
      </c>
      <c r="W575" s="225">
        <v>100</v>
      </c>
      <c r="X575" s="159" t="s">
        <v>4791</v>
      </c>
      <c r="Y575" s="221">
        <v>3</v>
      </c>
      <c r="Z575" s="221">
        <v>1</v>
      </c>
      <c r="AA575" s="221">
        <v>4</v>
      </c>
      <c r="AB575" s="221" t="s">
        <v>4544</v>
      </c>
      <c r="AC575" s="221" t="s">
        <v>278</v>
      </c>
      <c r="AD575" s="221" t="s">
        <v>4792</v>
      </c>
      <c r="AE575" s="221">
        <v>5</v>
      </c>
      <c r="AF575" s="221">
        <v>70</v>
      </c>
      <c r="AG575" s="221" t="s">
        <v>4785</v>
      </c>
      <c r="AH575" s="221" t="s">
        <v>4786</v>
      </c>
      <c r="AI575" s="221">
        <v>75</v>
      </c>
      <c r="AJ575" s="221"/>
      <c r="AK575" s="221"/>
      <c r="AL575" s="221"/>
      <c r="AM575" s="221"/>
      <c r="AN575" s="221"/>
      <c r="AO575" s="221"/>
      <c r="AP575" s="221"/>
      <c r="AQ575" s="221"/>
      <c r="AR575" s="221"/>
      <c r="AS575" s="221"/>
      <c r="AT575" s="221"/>
      <c r="AU575" s="221"/>
      <c r="AV575" s="221"/>
      <c r="AW575" s="221"/>
      <c r="AX575" s="221"/>
      <c r="AY575" s="221"/>
      <c r="AZ575" s="221"/>
      <c r="BA575" s="221"/>
      <c r="BB575" s="221"/>
      <c r="BC575" s="221"/>
      <c r="BD575" s="221"/>
    </row>
    <row r="576" spans="1:56" s="206" customFormat="1" ht="40">
      <c r="A576" s="201">
        <v>381</v>
      </c>
      <c r="B576" s="201" t="s">
        <v>4488</v>
      </c>
      <c r="C576" s="201">
        <v>12</v>
      </c>
      <c r="D576" s="201"/>
      <c r="E576" s="201" t="s">
        <v>4624</v>
      </c>
      <c r="F576" s="201">
        <v>8992</v>
      </c>
      <c r="G576" s="201" t="s">
        <v>4793</v>
      </c>
      <c r="H576" s="201" t="s">
        <v>4794</v>
      </c>
      <c r="I576" s="201" t="s">
        <v>4795</v>
      </c>
      <c r="J576" s="202">
        <v>99962.14</v>
      </c>
      <c r="K576" s="218" t="s">
        <v>278</v>
      </c>
      <c r="L576" s="201" t="s">
        <v>4599</v>
      </c>
      <c r="M576" s="201" t="s">
        <v>4600</v>
      </c>
      <c r="N576" s="215" t="s">
        <v>4796</v>
      </c>
      <c r="O576" s="201" t="s">
        <v>4797</v>
      </c>
      <c r="P576" s="201" t="s">
        <v>4798</v>
      </c>
      <c r="Q576" s="202">
        <v>0</v>
      </c>
      <c r="R576" s="202">
        <v>0</v>
      </c>
      <c r="S576" s="202">
        <v>0</v>
      </c>
      <c r="T576" s="202">
        <v>0</v>
      </c>
      <c r="U576" s="202">
        <v>0</v>
      </c>
      <c r="V576" s="201">
        <v>0</v>
      </c>
      <c r="W576" s="203">
        <v>100</v>
      </c>
      <c r="X576" s="159" t="s">
        <v>4604</v>
      </c>
      <c r="Y576" s="201">
        <v>6</v>
      </c>
      <c r="Z576" s="201">
        <v>1</v>
      </c>
      <c r="AA576" s="201">
        <v>1</v>
      </c>
      <c r="AB576" s="201" t="s">
        <v>4622</v>
      </c>
      <c r="AC576" s="201">
        <v>122</v>
      </c>
      <c r="AD576" s="201">
        <v>0</v>
      </c>
      <c r="AE576" s="201" t="s">
        <v>4799</v>
      </c>
      <c r="AF576" s="201">
        <v>100</v>
      </c>
      <c r="AG576" s="201" t="s">
        <v>4605</v>
      </c>
      <c r="AH576" s="201"/>
      <c r="AI576" s="201">
        <v>100</v>
      </c>
      <c r="AJ576" s="201"/>
      <c r="AK576" s="201"/>
      <c r="AL576" s="201"/>
      <c r="AM576" s="201"/>
      <c r="AN576" s="201"/>
      <c r="AO576" s="201"/>
      <c r="AP576" s="201"/>
      <c r="AQ576" s="201"/>
      <c r="AR576" s="201"/>
      <c r="AS576" s="201"/>
      <c r="AT576" s="201"/>
      <c r="AU576" s="201"/>
      <c r="AV576" s="201"/>
      <c r="AW576" s="201"/>
      <c r="AX576" s="201"/>
      <c r="AY576" s="201"/>
      <c r="AZ576" s="201"/>
      <c r="BA576" s="201"/>
      <c r="BB576" s="201"/>
      <c r="BC576" s="201"/>
      <c r="BD576" s="201"/>
    </row>
    <row r="577" spans="1:56" s="206" customFormat="1" ht="60">
      <c r="A577" s="201">
        <v>381</v>
      </c>
      <c r="B577" s="201" t="s">
        <v>4368</v>
      </c>
      <c r="C577" s="201">
        <v>32</v>
      </c>
      <c r="D577" s="201"/>
      <c r="E577" s="201" t="s">
        <v>4391</v>
      </c>
      <c r="F577" s="201">
        <v>3702</v>
      </c>
      <c r="G577" s="201" t="s">
        <v>4800</v>
      </c>
      <c r="H577" s="201" t="s">
        <v>4801</v>
      </c>
      <c r="I577" s="201"/>
      <c r="J577" s="202">
        <v>949995</v>
      </c>
      <c r="K577" s="218" t="s">
        <v>4802</v>
      </c>
      <c r="L577" s="201" t="s">
        <v>4535</v>
      </c>
      <c r="M577" s="201" t="s">
        <v>4536</v>
      </c>
      <c r="N577" s="201" t="s">
        <v>4694</v>
      </c>
      <c r="O577" s="201" t="s">
        <v>4695</v>
      </c>
      <c r="P577" s="201" t="s">
        <v>4803</v>
      </c>
      <c r="Q577" s="212">
        <f>+ROUND((U577/1700),2)</f>
        <v>0</v>
      </c>
      <c r="R577" s="202">
        <v>0</v>
      </c>
      <c r="S577" s="202">
        <v>0</v>
      </c>
      <c r="T577" s="202">
        <v>0</v>
      </c>
      <c r="U577" s="202">
        <f>+R577+S577+T577</f>
        <v>0</v>
      </c>
      <c r="V577" s="201">
        <v>100</v>
      </c>
      <c r="W577" s="203">
        <v>100</v>
      </c>
      <c r="X577" s="159" t="s">
        <v>4401</v>
      </c>
      <c r="Y577" s="201" t="s">
        <v>4541</v>
      </c>
      <c r="Z577" s="201" t="s">
        <v>4542</v>
      </c>
      <c r="AA577" s="201" t="s">
        <v>4543</v>
      </c>
      <c r="AB577" s="201" t="s">
        <v>4544</v>
      </c>
      <c r="AC577" s="201"/>
      <c r="AD577" s="201" t="s">
        <v>4545</v>
      </c>
      <c r="AE577" s="201">
        <v>5</v>
      </c>
      <c r="AF577" s="201">
        <v>100</v>
      </c>
      <c r="AG577" s="201" t="s">
        <v>4407</v>
      </c>
      <c r="AH577" s="201" t="s">
        <v>1826</v>
      </c>
      <c r="AI577" s="201">
        <v>100</v>
      </c>
      <c r="AJ577" s="201"/>
      <c r="AK577" s="201"/>
      <c r="AL577" s="201"/>
      <c r="AM577" s="201"/>
      <c r="AN577" s="201"/>
      <c r="AO577" s="201"/>
      <c r="AP577" s="201"/>
      <c r="AQ577" s="201"/>
      <c r="AR577" s="201"/>
      <c r="AS577" s="201"/>
      <c r="AT577" s="201"/>
      <c r="AU577" s="201"/>
      <c r="AV577" s="201"/>
      <c r="AW577" s="201"/>
      <c r="AX577" s="201"/>
      <c r="AY577" s="201"/>
      <c r="AZ577" s="201"/>
      <c r="BA577" s="201"/>
      <c r="BB577" s="201"/>
      <c r="BC577" s="201"/>
      <c r="BD577" s="201"/>
    </row>
    <row r="578" spans="1:56" s="206" customFormat="1" ht="170">
      <c r="A578" s="201">
        <v>381</v>
      </c>
      <c r="B578" s="201" t="s">
        <v>4368</v>
      </c>
      <c r="C578" s="201">
        <v>30</v>
      </c>
      <c r="D578" s="201"/>
      <c r="E578" s="201" t="s">
        <v>4517</v>
      </c>
      <c r="F578" s="201">
        <v>6013</v>
      </c>
      <c r="G578" s="201" t="s">
        <v>4804</v>
      </c>
      <c r="H578" s="201">
        <v>2011</v>
      </c>
      <c r="I578" s="201" t="s">
        <v>4805</v>
      </c>
      <c r="J578" s="202">
        <v>159300</v>
      </c>
      <c r="K578" s="218" t="s">
        <v>278</v>
      </c>
      <c r="L578" s="201" t="s">
        <v>4373</v>
      </c>
      <c r="M578" s="201" t="s">
        <v>4806</v>
      </c>
      <c r="N578" s="201" t="s">
        <v>4807</v>
      </c>
      <c r="O578" s="201" t="s">
        <v>4808</v>
      </c>
      <c r="P578" s="201" t="s">
        <v>4809</v>
      </c>
      <c r="Q578" s="202">
        <f>+U578/1700</f>
        <v>0</v>
      </c>
      <c r="R578" s="202">
        <v>0</v>
      </c>
      <c r="S578" s="202">
        <v>0</v>
      </c>
      <c r="T578" s="201" t="s">
        <v>4810</v>
      </c>
      <c r="U578" s="202">
        <f>+R578</f>
        <v>0</v>
      </c>
      <c r="V578" s="201">
        <v>20</v>
      </c>
      <c r="W578" s="203">
        <v>100</v>
      </c>
      <c r="X578" s="204" t="s">
        <v>4811</v>
      </c>
      <c r="Y578" s="201">
        <v>4</v>
      </c>
      <c r="Z578" s="201">
        <v>6</v>
      </c>
      <c r="AA578" s="201">
        <v>3</v>
      </c>
      <c r="AB578" s="201">
        <v>35</v>
      </c>
      <c r="AC578" s="201" t="s">
        <v>278</v>
      </c>
      <c r="AD578" s="201" t="s">
        <v>4381</v>
      </c>
      <c r="AE578" s="201">
        <v>5</v>
      </c>
      <c r="AF578" s="201">
        <v>0</v>
      </c>
      <c r="AG578" s="201" t="s">
        <v>4812</v>
      </c>
      <c r="AH578" s="201"/>
      <c r="AI578" s="201">
        <v>0</v>
      </c>
      <c r="AJ578" s="201"/>
      <c r="AK578" s="201"/>
      <c r="AL578" s="201"/>
      <c r="AM578" s="201"/>
      <c r="AN578" s="201"/>
      <c r="AO578" s="201"/>
      <c r="AP578" s="201"/>
      <c r="AQ578" s="201"/>
      <c r="AR578" s="201"/>
      <c r="AS578" s="201"/>
      <c r="AT578" s="201"/>
      <c r="AU578" s="201"/>
      <c r="AV578" s="201"/>
      <c r="AW578" s="201"/>
      <c r="AX578" s="201"/>
      <c r="AY578" s="201"/>
      <c r="AZ578" s="201"/>
      <c r="BA578" s="201"/>
      <c r="BB578" s="201"/>
      <c r="BC578" s="201"/>
      <c r="BD578" s="201"/>
    </row>
    <row r="579" spans="1:56" s="206" customFormat="1" ht="140">
      <c r="A579" s="201">
        <v>381</v>
      </c>
      <c r="B579" s="201" t="s">
        <v>4368</v>
      </c>
      <c r="C579" s="201">
        <v>33</v>
      </c>
      <c r="D579" s="201"/>
      <c r="E579" s="201" t="s">
        <v>4425</v>
      </c>
      <c r="F579" s="201">
        <v>7002</v>
      </c>
      <c r="G579" s="201" t="s">
        <v>4813</v>
      </c>
      <c r="H579" s="201">
        <v>2011</v>
      </c>
      <c r="I579" s="201"/>
      <c r="J579" s="202">
        <v>1975374.27</v>
      </c>
      <c r="K579" s="218" t="s">
        <v>278</v>
      </c>
      <c r="L579" s="201" t="s">
        <v>4814</v>
      </c>
      <c r="M579" s="201" t="s">
        <v>4815</v>
      </c>
      <c r="N579" s="201" t="s">
        <v>4816</v>
      </c>
      <c r="O579" s="201" t="s">
        <v>4817</v>
      </c>
      <c r="P579" s="201" t="s">
        <v>4818</v>
      </c>
      <c r="Q579" s="201">
        <v>340</v>
      </c>
      <c r="R579" s="202">
        <v>0</v>
      </c>
      <c r="S579" s="202">
        <v>160000</v>
      </c>
      <c r="T579" s="201" t="s">
        <v>4819</v>
      </c>
      <c r="U579" s="202">
        <v>160000</v>
      </c>
      <c r="V579" s="216">
        <v>90</v>
      </c>
      <c r="W579" s="203">
        <v>98.73</v>
      </c>
      <c r="X579" s="159" t="s">
        <v>4632</v>
      </c>
      <c r="Y579" s="201">
        <v>3</v>
      </c>
      <c r="Z579" s="201">
        <v>3</v>
      </c>
      <c r="AA579" s="201">
        <v>1</v>
      </c>
      <c r="AB579" s="201">
        <v>10.7</v>
      </c>
      <c r="AC579" s="201" t="s">
        <v>278</v>
      </c>
      <c r="AD579" s="201">
        <v>50</v>
      </c>
      <c r="AE579" s="201">
        <v>5</v>
      </c>
      <c r="AF579" s="201">
        <v>80</v>
      </c>
      <c r="AG579" s="201" t="s">
        <v>4424</v>
      </c>
      <c r="AH579" s="201" t="s">
        <v>4820</v>
      </c>
      <c r="AI579" s="201">
        <v>40</v>
      </c>
      <c r="AJ579" s="201" t="s">
        <v>4821</v>
      </c>
      <c r="AK579" s="201">
        <v>5380</v>
      </c>
      <c r="AL579" s="201">
        <v>20</v>
      </c>
      <c r="AM579" s="201" t="s">
        <v>4822</v>
      </c>
      <c r="AN579" s="201">
        <v>10921</v>
      </c>
      <c r="AO579" s="201">
        <v>10</v>
      </c>
      <c r="AP579" s="201" t="s">
        <v>4823</v>
      </c>
      <c r="AQ579" s="201">
        <v>17893</v>
      </c>
      <c r="AR579" s="201">
        <v>10</v>
      </c>
      <c r="AS579" s="201"/>
      <c r="AT579" s="201"/>
      <c r="AU579" s="201"/>
      <c r="AV579" s="201"/>
      <c r="AW579" s="201"/>
      <c r="AX579" s="201"/>
      <c r="AY579" s="201"/>
      <c r="AZ579" s="201"/>
      <c r="BA579" s="201"/>
      <c r="BB579" s="201"/>
      <c r="BC579" s="201"/>
      <c r="BD579" s="201"/>
    </row>
    <row r="580" spans="1:56" s="206" customFormat="1" ht="60">
      <c r="A580" s="201">
        <v>381</v>
      </c>
      <c r="B580" s="201" t="s">
        <v>4368</v>
      </c>
      <c r="C580" s="201">
        <v>29</v>
      </c>
      <c r="D580" s="201"/>
      <c r="E580" s="201" t="s">
        <v>4444</v>
      </c>
      <c r="F580" s="201">
        <v>10331</v>
      </c>
      <c r="G580" s="201" t="s">
        <v>4824</v>
      </c>
      <c r="H580" s="201">
        <v>2012</v>
      </c>
      <c r="I580" s="201" t="s">
        <v>4825</v>
      </c>
      <c r="J580" s="202">
        <v>23370</v>
      </c>
      <c r="K580" s="91" t="s">
        <v>12783</v>
      </c>
      <c r="L580" s="201" t="s">
        <v>4574</v>
      </c>
      <c r="M580" s="201" t="s">
        <v>4448</v>
      </c>
      <c r="N580" s="201" t="s">
        <v>4826</v>
      </c>
      <c r="O580" s="201" t="s">
        <v>4827</v>
      </c>
      <c r="P580" s="201" t="s">
        <v>4828</v>
      </c>
      <c r="Q580" s="201" t="s">
        <v>4829</v>
      </c>
      <c r="R580" s="202">
        <v>0</v>
      </c>
      <c r="S580" s="202">
        <v>5000</v>
      </c>
      <c r="T580" s="201" t="s">
        <v>4729</v>
      </c>
      <c r="U580" s="202">
        <f>+R580+S580</f>
        <v>5000</v>
      </c>
      <c r="V580" s="201">
        <v>50</v>
      </c>
      <c r="W580" s="203">
        <v>100</v>
      </c>
      <c r="X580" s="159" t="s">
        <v>4453</v>
      </c>
      <c r="Y580" s="201">
        <v>2</v>
      </c>
      <c r="Z580" s="201">
        <v>5</v>
      </c>
      <c r="AA580" s="201">
        <v>6</v>
      </c>
      <c r="AB580" s="201">
        <v>17</v>
      </c>
      <c r="AC580" s="201" t="s">
        <v>4830</v>
      </c>
      <c r="AD580" s="201"/>
      <c r="AE580" s="201">
        <v>5</v>
      </c>
      <c r="AF580" s="201">
        <v>50</v>
      </c>
      <c r="AG580" s="201" t="s">
        <v>4454</v>
      </c>
      <c r="AH580" s="201" t="s">
        <v>1826</v>
      </c>
      <c r="AI580" s="227">
        <v>90</v>
      </c>
      <c r="AJ580" s="201"/>
      <c r="AK580" s="201"/>
      <c r="AL580" s="201"/>
      <c r="AM580" s="201"/>
      <c r="AN580" s="201"/>
      <c r="AO580" s="201"/>
      <c r="AP580" s="201"/>
      <c r="AQ580" s="201"/>
      <c r="AR580" s="201"/>
      <c r="AS580" s="201"/>
      <c r="AT580" s="201"/>
      <c r="AU580" s="201"/>
      <c r="AV580" s="201"/>
      <c r="AW580" s="201"/>
      <c r="AX580" s="201"/>
      <c r="AY580" s="201"/>
      <c r="AZ580" s="201"/>
      <c r="BA580" s="201"/>
      <c r="BB580" s="201"/>
      <c r="BC580" s="201"/>
      <c r="BD580" s="201"/>
    </row>
    <row r="581" spans="1:56" s="206" customFormat="1" ht="40">
      <c r="A581" s="201">
        <v>381</v>
      </c>
      <c r="B581" s="201" t="s">
        <v>4368</v>
      </c>
      <c r="C581" s="201">
        <v>10</v>
      </c>
      <c r="D581" s="201"/>
      <c r="E581" s="201" t="s">
        <v>4682</v>
      </c>
      <c r="F581" s="201">
        <v>18326</v>
      </c>
      <c r="G581" s="201" t="s">
        <v>4831</v>
      </c>
      <c r="H581" s="201">
        <v>2015</v>
      </c>
      <c r="I581" s="201"/>
      <c r="J581" s="202">
        <v>30903.94</v>
      </c>
      <c r="K581" s="218" t="s">
        <v>233</v>
      </c>
      <c r="L581" s="201" t="s">
        <v>4832</v>
      </c>
      <c r="M581" s="201"/>
      <c r="N581" s="201"/>
      <c r="O581" s="201"/>
      <c r="P581" s="201"/>
      <c r="Q581" s="202"/>
      <c r="R581" s="202"/>
      <c r="S581" s="202"/>
      <c r="T581" s="202"/>
      <c r="U581" s="202"/>
      <c r="V581" s="201"/>
      <c r="W581" s="203"/>
      <c r="X581" s="159"/>
      <c r="Y581" s="201"/>
      <c r="Z581" s="201"/>
      <c r="AA581" s="201"/>
      <c r="AB581" s="201"/>
      <c r="AC581" s="201"/>
      <c r="AD581" s="201"/>
      <c r="AE581" s="201"/>
      <c r="AF581" s="201"/>
      <c r="AG581" s="201"/>
      <c r="AH581" s="201"/>
      <c r="AI581" s="201"/>
      <c r="AJ581" s="201"/>
      <c r="AK581" s="201"/>
      <c r="AL581" s="201"/>
      <c r="AM581" s="201"/>
      <c r="AN581" s="201"/>
      <c r="AO581" s="201"/>
      <c r="AP581" s="201"/>
      <c r="AQ581" s="201"/>
      <c r="AR581" s="201"/>
      <c r="AS581" s="201"/>
      <c r="AT581" s="201"/>
      <c r="AU581" s="201"/>
      <c r="AV581" s="201"/>
      <c r="AW581" s="201"/>
      <c r="AX581" s="201"/>
      <c r="AY581" s="201"/>
      <c r="AZ581" s="201"/>
      <c r="BA581" s="201"/>
      <c r="BB581" s="201"/>
      <c r="BC581" s="201"/>
      <c r="BD581" s="201"/>
    </row>
    <row r="582" spans="1:56" s="206" customFormat="1" ht="60">
      <c r="A582" s="201">
        <v>381</v>
      </c>
      <c r="B582" s="201" t="s">
        <v>4368</v>
      </c>
      <c r="C582" s="201">
        <v>32</v>
      </c>
      <c r="D582" s="201"/>
      <c r="E582" s="201" t="s">
        <v>4391</v>
      </c>
      <c r="F582" s="201">
        <v>3702</v>
      </c>
      <c r="G582" s="201" t="s">
        <v>4833</v>
      </c>
      <c r="H582" s="201">
        <v>2015</v>
      </c>
      <c r="I582" s="201"/>
      <c r="J582" s="202">
        <v>20788.8</v>
      </c>
      <c r="K582" s="218" t="s">
        <v>233</v>
      </c>
      <c r="L582" s="201" t="s">
        <v>4834</v>
      </c>
      <c r="M582" s="201" t="s">
        <v>4536</v>
      </c>
      <c r="N582" s="201" t="s">
        <v>4694</v>
      </c>
      <c r="O582" s="201" t="s">
        <v>4695</v>
      </c>
      <c r="P582" s="201" t="s">
        <v>4835</v>
      </c>
      <c r="Q582" s="201" t="s">
        <v>4545</v>
      </c>
      <c r="R582" s="202">
        <v>0</v>
      </c>
      <c r="S582" s="202">
        <v>0</v>
      </c>
      <c r="T582" s="202">
        <v>0</v>
      </c>
      <c r="U582" s="202">
        <f>+R582+S582+T582</f>
        <v>0</v>
      </c>
      <c r="V582" s="201">
        <v>100</v>
      </c>
      <c r="W582" s="203">
        <v>100</v>
      </c>
      <c r="X582" s="159" t="s">
        <v>4401</v>
      </c>
      <c r="Y582" s="201" t="s">
        <v>4541</v>
      </c>
      <c r="Z582" s="201" t="s">
        <v>4542</v>
      </c>
      <c r="AA582" s="201" t="s">
        <v>4543</v>
      </c>
      <c r="AB582" s="201" t="s">
        <v>4544</v>
      </c>
      <c r="AC582" s="201"/>
      <c r="AD582" s="201" t="s">
        <v>4545</v>
      </c>
      <c r="AE582" s="201">
        <v>5</v>
      </c>
      <c r="AF582" s="201">
        <v>100</v>
      </c>
      <c r="AG582" s="201" t="s">
        <v>4407</v>
      </c>
      <c r="AH582" s="201" t="s">
        <v>1826</v>
      </c>
      <c r="AI582" s="201">
        <v>100</v>
      </c>
      <c r="AJ582" s="201"/>
      <c r="AK582" s="201"/>
      <c r="AL582" s="201"/>
      <c r="AM582" s="201"/>
      <c r="AN582" s="201"/>
      <c r="AO582" s="201"/>
      <c r="AP582" s="201"/>
      <c r="AQ582" s="201"/>
      <c r="AR582" s="201"/>
      <c r="AS582" s="201"/>
      <c r="AT582" s="201"/>
      <c r="AU582" s="201"/>
      <c r="AV582" s="201"/>
      <c r="AW582" s="201"/>
      <c r="AX582" s="201"/>
      <c r="AY582" s="201"/>
      <c r="AZ582" s="201"/>
      <c r="BA582" s="201"/>
      <c r="BB582" s="201"/>
      <c r="BC582" s="201"/>
      <c r="BD582" s="201"/>
    </row>
    <row r="583" spans="1:56" s="206" customFormat="1" ht="60">
      <c r="A583" s="201">
        <v>381</v>
      </c>
      <c r="B583" s="201" t="s">
        <v>4368</v>
      </c>
      <c r="C583" s="201">
        <v>32</v>
      </c>
      <c r="D583" s="201"/>
      <c r="E583" s="201" t="s">
        <v>4391</v>
      </c>
      <c r="F583" s="201">
        <v>3702</v>
      </c>
      <c r="G583" s="201" t="s">
        <v>4836</v>
      </c>
      <c r="H583" s="201">
        <v>2016</v>
      </c>
      <c r="I583" s="201" t="s">
        <v>4837</v>
      </c>
      <c r="J583" s="202">
        <v>31175.22</v>
      </c>
      <c r="K583" s="218" t="s">
        <v>233</v>
      </c>
      <c r="L583" s="201" t="s">
        <v>4535</v>
      </c>
      <c r="M583" s="201" t="s">
        <v>4536</v>
      </c>
      <c r="N583" s="201" t="s">
        <v>4694</v>
      </c>
      <c r="O583" s="201" t="s">
        <v>4695</v>
      </c>
      <c r="P583" s="201" t="s">
        <v>4838</v>
      </c>
      <c r="Q583" s="212">
        <f>+ROUND((U583/1700),2)</f>
        <v>0</v>
      </c>
      <c r="R583" s="202">
        <v>0</v>
      </c>
      <c r="S583" s="202">
        <v>0</v>
      </c>
      <c r="T583" s="202">
        <v>0</v>
      </c>
      <c r="U583" s="202">
        <f>+R583+T583+S583</f>
        <v>0</v>
      </c>
      <c r="V583" s="201">
        <v>100</v>
      </c>
      <c r="W583" s="203">
        <v>100</v>
      </c>
      <c r="X583" s="159" t="s">
        <v>4401</v>
      </c>
      <c r="Y583" s="201" t="s">
        <v>4541</v>
      </c>
      <c r="Z583" s="201" t="s">
        <v>4542</v>
      </c>
      <c r="AA583" s="201" t="s">
        <v>4543</v>
      </c>
      <c r="AB583" s="201" t="s">
        <v>4544</v>
      </c>
      <c r="AC583" s="201"/>
      <c r="AD583" s="201" t="s">
        <v>4545</v>
      </c>
      <c r="AE583" s="201">
        <v>5</v>
      </c>
      <c r="AF583" s="201">
        <v>100</v>
      </c>
      <c r="AG583" s="201" t="s">
        <v>4407</v>
      </c>
      <c r="AH583" s="201" t="s">
        <v>1826</v>
      </c>
      <c r="AI583" s="201">
        <v>100</v>
      </c>
      <c r="AJ583" s="201"/>
      <c r="AK583" s="201"/>
      <c r="AL583" s="201"/>
      <c r="AM583" s="201"/>
      <c r="AN583" s="201"/>
      <c r="AO583" s="201"/>
      <c r="AP583" s="201"/>
      <c r="AQ583" s="201"/>
      <c r="AR583" s="201"/>
      <c r="AS583" s="201"/>
      <c r="AT583" s="201"/>
      <c r="AU583" s="201"/>
      <c r="AV583" s="201"/>
      <c r="AW583" s="201"/>
      <c r="AX583" s="201"/>
      <c r="AY583" s="201"/>
      <c r="AZ583" s="201"/>
      <c r="BA583" s="201"/>
      <c r="BB583" s="201"/>
      <c r="BC583" s="201"/>
      <c r="BD583" s="201"/>
    </row>
    <row r="584" spans="1:56" s="206" customFormat="1" ht="60">
      <c r="A584" s="201">
        <v>381</v>
      </c>
      <c r="B584" s="201" t="s">
        <v>4368</v>
      </c>
      <c r="C584" s="201">
        <v>32</v>
      </c>
      <c r="D584" s="201"/>
      <c r="E584" s="201" t="s">
        <v>4391</v>
      </c>
      <c r="F584" s="201">
        <v>3702</v>
      </c>
      <c r="G584" s="201" t="s">
        <v>4839</v>
      </c>
      <c r="H584" s="201">
        <v>2016</v>
      </c>
      <c r="I584" s="201" t="s">
        <v>4840</v>
      </c>
      <c r="J584" s="202">
        <v>47989.37</v>
      </c>
      <c r="K584" s="218" t="s">
        <v>233</v>
      </c>
      <c r="L584" s="201" t="s">
        <v>4535</v>
      </c>
      <c r="M584" s="201" t="s">
        <v>4536</v>
      </c>
      <c r="N584" s="201" t="s">
        <v>4841</v>
      </c>
      <c r="O584" s="201" t="s">
        <v>4842</v>
      </c>
      <c r="P584" s="201" t="s">
        <v>4843</v>
      </c>
      <c r="Q584" s="212">
        <f>+ROUND((U584/1700),2)</f>
        <v>0</v>
      </c>
      <c r="R584" s="202">
        <v>0</v>
      </c>
      <c r="S584" s="202">
        <v>0</v>
      </c>
      <c r="T584" s="202">
        <v>0</v>
      </c>
      <c r="U584" s="202">
        <f>+R584+S584+T584</f>
        <v>0</v>
      </c>
      <c r="V584" s="201">
        <v>100</v>
      </c>
      <c r="W584" s="203">
        <v>100</v>
      </c>
      <c r="X584" s="159" t="s">
        <v>4401</v>
      </c>
      <c r="Y584" s="201" t="s">
        <v>4541</v>
      </c>
      <c r="Z584" s="201" t="s">
        <v>4542</v>
      </c>
      <c r="AA584" s="201" t="s">
        <v>4543</v>
      </c>
      <c r="AB584" s="201" t="s">
        <v>4544</v>
      </c>
      <c r="AC584" s="201"/>
      <c r="AD584" s="201" t="s">
        <v>4545</v>
      </c>
      <c r="AE584" s="201">
        <v>5</v>
      </c>
      <c r="AF584" s="201">
        <v>101</v>
      </c>
      <c r="AG584" s="201" t="s">
        <v>4844</v>
      </c>
      <c r="AH584" s="201" t="s">
        <v>1826</v>
      </c>
      <c r="AI584" s="201">
        <v>101</v>
      </c>
      <c r="AJ584" s="201"/>
      <c r="AK584" s="201"/>
      <c r="AL584" s="201"/>
      <c r="AM584" s="201"/>
      <c r="AN584" s="201"/>
      <c r="AO584" s="201"/>
      <c r="AP584" s="201"/>
      <c r="AQ584" s="201"/>
      <c r="AR584" s="201"/>
      <c r="AS584" s="201"/>
      <c r="AT584" s="201"/>
      <c r="AU584" s="201"/>
      <c r="AV584" s="201"/>
      <c r="AW584" s="201"/>
      <c r="AX584" s="201"/>
      <c r="AY584" s="201"/>
      <c r="AZ584" s="201"/>
      <c r="BA584" s="201"/>
      <c r="BB584" s="201"/>
      <c r="BC584" s="201"/>
      <c r="BD584" s="201"/>
    </row>
    <row r="585" spans="1:56" s="206" customFormat="1" ht="60">
      <c r="A585" s="201">
        <v>381</v>
      </c>
      <c r="B585" s="201" t="s">
        <v>4368</v>
      </c>
      <c r="C585" s="201">
        <v>20</v>
      </c>
      <c r="D585" s="201"/>
      <c r="E585" s="201" t="s">
        <v>4426</v>
      </c>
      <c r="F585" s="201">
        <v>28143</v>
      </c>
      <c r="G585" s="201" t="s">
        <v>4845</v>
      </c>
      <c r="H585" s="201">
        <v>2016</v>
      </c>
      <c r="I585" s="201" t="s">
        <v>4846</v>
      </c>
      <c r="J585" s="202">
        <v>91143.21</v>
      </c>
      <c r="K585" s="218" t="s">
        <v>233</v>
      </c>
      <c r="L585" s="201" t="s">
        <v>4847</v>
      </c>
      <c r="M585" s="201" t="s">
        <v>4848</v>
      </c>
      <c r="N585" s="201" t="s">
        <v>4849</v>
      </c>
      <c r="O585" s="201" t="s">
        <v>4850</v>
      </c>
      <c r="P585" s="201" t="s">
        <v>4851</v>
      </c>
      <c r="Q585" s="212">
        <v>12.42</v>
      </c>
      <c r="R585" s="202"/>
      <c r="S585" s="202">
        <v>0</v>
      </c>
      <c r="T585" s="202">
        <v>0</v>
      </c>
      <c r="U585" s="202">
        <v>21114.240000000002</v>
      </c>
      <c r="V585" s="201"/>
      <c r="W585" s="203">
        <v>100</v>
      </c>
      <c r="X585" s="159" t="s">
        <v>4604</v>
      </c>
      <c r="Y585" s="201">
        <v>4</v>
      </c>
      <c r="Z585" s="201">
        <v>6</v>
      </c>
      <c r="AA585" s="201">
        <v>3</v>
      </c>
      <c r="AB585" s="201">
        <v>35</v>
      </c>
      <c r="AC585" s="201" t="s">
        <v>233</v>
      </c>
      <c r="AD585" s="201" t="s">
        <v>4439</v>
      </c>
      <c r="AE585" s="201">
        <v>5</v>
      </c>
      <c r="AF585" s="201">
        <v>100</v>
      </c>
      <c r="AG585" s="201" t="s">
        <v>4613</v>
      </c>
      <c r="AH585" s="201" t="s">
        <v>4614</v>
      </c>
      <c r="AI585" s="201">
        <v>100</v>
      </c>
      <c r="AJ585" s="201"/>
      <c r="AK585" s="201"/>
      <c r="AL585" s="201"/>
      <c r="AM585" s="201"/>
      <c r="AN585" s="201"/>
      <c r="AO585" s="201"/>
      <c r="AP585" s="201"/>
      <c r="AQ585" s="201"/>
      <c r="AR585" s="201"/>
      <c r="AS585" s="201"/>
      <c r="AT585" s="201"/>
      <c r="AU585" s="201"/>
      <c r="AV585" s="201"/>
      <c r="AW585" s="201"/>
      <c r="AX585" s="201"/>
      <c r="AY585" s="201"/>
      <c r="AZ585" s="201"/>
      <c r="BA585" s="201"/>
      <c r="BB585" s="201"/>
      <c r="BC585" s="201"/>
      <c r="BD585" s="201"/>
    </row>
    <row r="586" spans="1:56" s="206" customFormat="1" ht="50">
      <c r="A586" s="201">
        <v>381</v>
      </c>
      <c r="B586" s="201" t="s">
        <v>4368</v>
      </c>
      <c r="C586" s="201"/>
      <c r="D586" s="201" t="s">
        <v>4422</v>
      </c>
      <c r="E586" s="201" t="s">
        <v>4852</v>
      </c>
      <c r="F586" s="201">
        <v>21806</v>
      </c>
      <c r="G586" s="201" t="s">
        <v>4853</v>
      </c>
      <c r="H586" s="201">
        <v>2016</v>
      </c>
      <c r="I586" s="201" t="s">
        <v>4854</v>
      </c>
      <c r="J586" s="202">
        <v>38276.28</v>
      </c>
      <c r="K586" s="218" t="s">
        <v>233</v>
      </c>
      <c r="L586" s="201" t="s">
        <v>4855</v>
      </c>
      <c r="M586" s="201" t="s">
        <v>4856</v>
      </c>
      <c r="N586" s="201" t="s">
        <v>4857</v>
      </c>
      <c r="O586" s="201" t="s">
        <v>4858</v>
      </c>
      <c r="P586" s="201" t="s">
        <v>4859</v>
      </c>
      <c r="Q586" s="212">
        <v>10</v>
      </c>
      <c r="R586" s="202">
        <v>0</v>
      </c>
      <c r="S586" s="202">
        <v>0</v>
      </c>
      <c r="T586" s="202">
        <v>0</v>
      </c>
      <c r="U586" s="202">
        <f>+R586+S586+T586</f>
        <v>0</v>
      </c>
      <c r="V586" s="214">
        <v>0.1</v>
      </c>
      <c r="W586" s="203">
        <v>100</v>
      </c>
      <c r="X586" s="159" t="s">
        <v>4417</v>
      </c>
      <c r="Y586" s="201">
        <v>2</v>
      </c>
      <c r="Z586" s="201">
        <v>5</v>
      </c>
      <c r="AA586" s="201">
        <v>6</v>
      </c>
      <c r="AB586" s="201">
        <v>17</v>
      </c>
      <c r="AC586" s="201" t="s">
        <v>233</v>
      </c>
      <c r="AD586" s="201" t="s">
        <v>4439</v>
      </c>
      <c r="AE586" s="201">
        <v>5</v>
      </c>
      <c r="AF586" s="201">
        <v>20</v>
      </c>
      <c r="AG586" s="201" t="s">
        <v>4422</v>
      </c>
      <c r="AH586" s="201" t="s">
        <v>4860</v>
      </c>
      <c r="AI586" s="201">
        <v>90</v>
      </c>
      <c r="AJ586" s="201" t="s">
        <v>4772</v>
      </c>
      <c r="AK586" s="201" t="s">
        <v>4861</v>
      </c>
      <c r="AL586" s="201">
        <v>10</v>
      </c>
      <c r="AM586" s="201"/>
      <c r="AN586" s="201"/>
      <c r="AO586" s="201"/>
      <c r="AP586" s="201"/>
      <c r="AQ586" s="201"/>
      <c r="AR586" s="201"/>
      <c r="AS586" s="201"/>
      <c r="AT586" s="201"/>
      <c r="AU586" s="201"/>
      <c r="AV586" s="201"/>
      <c r="AW586" s="201"/>
      <c r="AX586" s="201"/>
      <c r="AY586" s="201"/>
      <c r="AZ586" s="201"/>
      <c r="BA586" s="201"/>
      <c r="BB586" s="201"/>
      <c r="BC586" s="201"/>
      <c r="BD586" s="201"/>
    </row>
    <row r="587" spans="1:56" s="226" customFormat="1" ht="90">
      <c r="A587" s="221">
        <v>381</v>
      </c>
      <c r="B587" s="221" t="s">
        <v>4368</v>
      </c>
      <c r="C587" s="221">
        <v>30</v>
      </c>
      <c r="D587" s="221"/>
      <c r="E587" s="221" t="s">
        <v>4773</v>
      </c>
      <c r="F587" s="221">
        <v>6135</v>
      </c>
      <c r="G587" s="221" t="s">
        <v>4862</v>
      </c>
      <c r="H587" s="221">
        <v>2016</v>
      </c>
      <c r="I587" s="221" t="s">
        <v>4863</v>
      </c>
      <c r="J587" s="222">
        <v>53898.51</v>
      </c>
      <c r="K587" s="223" t="s">
        <v>233</v>
      </c>
      <c r="L587" s="221" t="s">
        <v>4777</v>
      </c>
      <c r="M587" s="221" t="s">
        <v>4778</v>
      </c>
      <c r="N587" s="221" t="s">
        <v>4864</v>
      </c>
      <c r="O587" s="221" t="s">
        <v>4865</v>
      </c>
      <c r="P587" s="221">
        <v>1103429</v>
      </c>
      <c r="Q587" s="228" t="s">
        <v>4782</v>
      </c>
      <c r="R587" s="222"/>
      <c r="S587" s="222" t="s">
        <v>4782</v>
      </c>
      <c r="T587" s="222" t="s">
        <v>4782</v>
      </c>
      <c r="U587" s="222" t="s">
        <v>4782</v>
      </c>
      <c r="V587" s="229">
        <v>0.8</v>
      </c>
      <c r="W587" s="225">
        <v>100</v>
      </c>
      <c r="X587" s="213" t="s">
        <v>4497</v>
      </c>
      <c r="Y587" s="221" t="s">
        <v>4866</v>
      </c>
      <c r="Z587" s="221" t="s">
        <v>4867</v>
      </c>
      <c r="AA587" s="221" t="s">
        <v>4868</v>
      </c>
      <c r="AB587" s="221" t="s">
        <v>4869</v>
      </c>
      <c r="AC587" s="221" t="s">
        <v>233</v>
      </c>
      <c r="AD587" s="221">
        <v>0</v>
      </c>
      <c r="AE587" s="221">
        <v>5</v>
      </c>
      <c r="AF587" s="225">
        <v>80</v>
      </c>
      <c r="AG587" s="225" t="s">
        <v>4870</v>
      </c>
      <c r="AH587" s="225" t="s">
        <v>4871</v>
      </c>
      <c r="AI587" s="225">
        <v>80</v>
      </c>
      <c r="AJ587" s="225" t="s">
        <v>4870</v>
      </c>
      <c r="AK587" s="221"/>
      <c r="AL587" s="221"/>
      <c r="AM587" s="221"/>
      <c r="AN587" s="221"/>
      <c r="AO587" s="221"/>
      <c r="AP587" s="221"/>
      <c r="AQ587" s="221"/>
      <c r="AR587" s="221"/>
      <c r="AS587" s="221"/>
      <c r="AT587" s="221"/>
      <c r="AU587" s="221"/>
      <c r="AV587" s="221"/>
      <c r="AW587" s="221"/>
      <c r="AX587" s="221"/>
      <c r="AY587" s="221"/>
      <c r="AZ587" s="221"/>
      <c r="BA587" s="221"/>
      <c r="BB587" s="221"/>
      <c r="BC587" s="221"/>
      <c r="BD587" s="221"/>
    </row>
    <row r="588" spans="1:56" s="226" customFormat="1" ht="60">
      <c r="A588" s="221">
        <v>381</v>
      </c>
      <c r="B588" s="221" t="s">
        <v>4368</v>
      </c>
      <c r="C588" s="221">
        <v>30</v>
      </c>
      <c r="D588" s="221"/>
      <c r="E588" s="221" t="s">
        <v>4773</v>
      </c>
      <c r="F588" s="221">
        <v>6135</v>
      </c>
      <c r="G588" s="221" t="s">
        <v>4872</v>
      </c>
      <c r="H588" s="221">
        <v>2017</v>
      </c>
      <c r="I588" s="221" t="s">
        <v>4873</v>
      </c>
      <c r="J588" s="222">
        <v>114674.57</v>
      </c>
      <c r="K588" s="223" t="s">
        <v>233</v>
      </c>
      <c r="L588" s="221" t="s">
        <v>4777</v>
      </c>
      <c r="M588" s="221" t="s">
        <v>4778</v>
      </c>
      <c r="N588" s="221" t="s">
        <v>4864</v>
      </c>
      <c r="O588" s="221" t="s">
        <v>4865</v>
      </c>
      <c r="P588" s="221">
        <v>1103460</v>
      </c>
      <c r="Q588" s="228">
        <v>15.01</v>
      </c>
      <c r="R588" s="222">
        <v>25514.639999999999</v>
      </c>
      <c r="S588" s="222">
        <v>0</v>
      </c>
      <c r="T588" s="222">
        <v>0</v>
      </c>
      <c r="U588" s="222">
        <v>25514.639999999999</v>
      </c>
      <c r="V588" s="229"/>
      <c r="W588" s="225">
        <v>100</v>
      </c>
      <c r="X588" s="213" t="s">
        <v>4497</v>
      </c>
      <c r="Y588" s="221"/>
      <c r="Z588" s="221"/>
      <c r="AA588" s="221"/>
      <c r="AB588" s="221"/>
      <c r="AC588" s="221"/>
      <c r="AD588" s="221"/>
      <c r="AE588" s="221">
        <v>5</v>
      </c>
      <c r="AF588" s="229"/>
      <c r="AG588" s="221"/>
      <c r="AH588" s="221"/>
      <c r="AI588" s="229"/>
      <c r="AJ588" s="221"/>
      <c r="AK588" s="221"/>
      <c r="AL588" s="221"/>
      <c r="AM588" s="221"/>
      <c r="AN588" s="221"/>
      <c r="AO588" s="221"/>
      <c r="AP588" s="221"/>
      <c r="AQ588" s="221"/>
      <c r="AR588" s="221"/>
      <c r="AS588" s="221"/>
      <c r="AT588" s="221"/>
      <c r="AU588" s="221"/>
      <c r="AV588" s="221"/>
      <c r="AW588" s="221"/>
      <c r="AX588" s="221"/>
      <c r="AY588" s="221"/>
      <c r="AZ588" s="221"/>
      <c r="BA588" s="221"/>
      <c r="BB588" s="221"/>
      <c r="BC588" s="221"/>
      <c r="BD588" s="221"/>
    </row>
    <row r="589" spans="1:56" s="206" customFormat="1" ht="190">
      <c r="A589" s="201">
        <v>381</v>
      </c>
      <c r="B589" s="201" t="s">
        <v>4368</v>
      </c>
      <c r="C589" s="201">
        <v>4</v>
      </c>
      <c r="D589" s="201"/>
      <c r="E589" s="201" t="s">
        <v>4556</v>
      </c>
      <c r="F589" s="201">
        <v>8279</v>
      </c>
      <c r="G589" s="201" t="s">
        <v>4874</v>
      </c>
      <c r="H589" s="201">
        <v>2017</v>
      </c>
      <c r="I589" s="312" t="s">
        <v>12985</v>
      </c>
      <c r="J589" s="202">
        <v>34465</v>
      </c>
      <c r="K589" s="91" t="s">
        <v>12783</v>
      </c>
      <c r="L589" s="201" t="s">
        <v>4875</v>
      </c>
      <c r="M589" s="201" t="s">
        <v>4876</v>
      </c>
      <c r="N589" s="201" t="s">
        <v>4877</v>
      </c>
      <c r="O589" s="201" t="s">
        <v>4878</v>
      </c>
      <c r="P589" s="201" t="s">
        <v>4879</v>
      </c>
      <c r="Q589" s="212" t="s">
        <v>4880</v>
      </c>
      <c r="R589" s="202">
        <v>6818.4</v>
      </c>
      <c r="S589" s="202">
        <v>0</v>
      </c>
      <c r="T589" s="202">
        <v>0</v>
      </c>
      <c r="U589" s="202">
        <f>+R589+S589+T589</f>
        <v>6818.4</v>
      </c>
      <c r="V589" s="214"/>
      <c r="W589" s="203">
        <v>100</v>
      </c>
      <c r="X589" s="159"/>
      <c r="Y589" s="201"/>
      <c r="Z589" s="201"/>
      <c r="AA589" s="201"/>
      <c r="AB589" s="201"/>
      <c r="AC589" s="201"/>
      <c r="AD589" s="201"/>
      <c r="AE589" s="201">
        <v>5</v>
      </c>
      <c r="AF589" s="214"/>
      <c r="AG589" s="201" t="s">
        <v>4881</v>
      </c>
      <c r="AH589" s="201" t="s">
        <v>4882</v>
      </c>
      <c r="AI589" s="214"/>
      <c r="AJ589" s="201"/>
      <c r="AK589" s="201"/>
      <c r="AL589" s="201"/>
      <c r="AM589" s="201"/>
      <c r="AN589" s="201"/>
      <c r="AO589" s="201"/>
      <c r="AP589" s="201"/>
      <c r="AQ589" s="201"/>
      <c r="AR589" s="201"/>
      <c r="AS589" s="201"/>
      <c r="AT589" s="201"/>
      <c r="AU589" s="201"/>
      <c r="AV589" s="201"/>
      <c r="AW589" s="201"/>
      <c r="AX589" s="201"/>
      <c r="AY589" s="201"/>
      <c r="AZ589" s="201"/>
      <c r="BA589" s="201"/>
      <c r="BB589" s="201"/>
      <c r="BC589" s="201"/>
      <c r="BD589" s="201"/>
    </row>
    <row r="590" spans="1:56" s="206" customFormat="1" ht="80">
      <c r="A590" s="201">
        <v>381</v>
      </c>
      <c r="B590" s="201" t="s">
        <v>4368</v>
      </c>
      <c r="C590" s="201">
        <v>10</v>
      </c>
      <c r="D590" s="201" t="s">
        <v>2115</v>
      </c>
      <c r="E590" s="201" t="s">
        <v>4883</v>
      </c>
      <c r="F590" s="201" t="s">
        <v>4884</v>
      </c>
      <c r="G590" s="201" t="s">
        <v>4885</v>
      </c>
      <c r="H590" s="201">
        <v>2018</v>
      </c>
      <c r="I590" s="201" t="s">
        <v>4886</v>
      </c>
      <c r="J590" s="202">
        <v>50788.6</v>
      </c>
      <c r="K590" s="218" t="s">
        <v>351</v>
      </c>
      <c r="L590" s="201" t="s">
        <v>4887</v>
      </c>
      <c r="M590" s="201" t="s">
        <v>4888</v>
      </c>
      <c r="N590" s="201" t="s">
        <v>4889</v>
      </c>
      <c r="O590" s="201" t="s">
        <v>4890</v>
      </c>
      <c r="P590" s="201" t="s">
        <v>4891</v>
      </c>
      <c r="Q590" s="212">
        <v>4.5</v>
      </c>
      <c r="R590" s="202" t="s">
        <v>4892</v>
      </c>
      <c r="S590" s="202">
        <v>0.5</v>
      </c>
      <c r="T590" s="202">
        <v>0</v>
      </c>
      <c r="U590" s="202">
        <v>4.55</v>
      </c>
      <c r="V590" s="214">
        <v>0.6</v>
      </c>
      <c r="W590" s="203">
        <v>100</v>
      </c>
      <c r="X590" s="159" t="s">
        <v>4513</v>
      </c>
      <c r="Y590" s="201">
        <v>4</v>
      </c>
      <c r="Z590" s="201" t="s">
        <v>4893</v>
      </c>
      <c r="AA590" s="201" t="s">
        <v>4894</v>
      </c>
      <c r="AB590" s="201" t="s">
        <v>351</v>
      </c>
      <c r="AC590" s="201" t="s">
        <v>351</v>
      </c>
      <c r="AD590" s="201" t="s">
        <v>4381</v>
      </c>
      <c r="AE590" s="201">
        <v>5</v>
      </c>
      <c r="AF590" s="203">
        <v>60</v>
      </c>
      <c r="AG590" s="203" t="s">
        <v>2115</v>
      </c>
      <c r="AH590" s="203" t="s">
        <v>4882</v>
      </c>
      <c r="AI590" s="203">
        <v>60</v>
      </c>
      <c r="AJ590" s="203"/>
      <c r="AK590" s="201"/>
      <c r="AL590" s="201"/>
      <c r="AM590" s="201"/>
      <c r="AN590" s="201"/>
      <c r="AO590" s="201"/>
      <c r="AP590" s="201"/>
      <c r="AQ590" s="201"/>
      <c r="AR590" s="201"/>
      <c r="AS590" s="201"/>
      <c r="AT590" s="201"/>
      <c r="AU590" s="201"/>
      <c r="AV590" s="201"/>
      <c r="AW590" s="201"/>
      <c r="AX590" s="201"/>
      <c r="AY590" s="201"/>
      <c r="AZ590" s="201"/>
      <c r="BA590" s="201"/>
      <c r="BB590" s="201"/>
      <c r="BC590" s="201"/>
      <c r="BD590" s="201"/>
    </row>
    <row r="591" spans="1:56" s="206" customFormat="1" ht="330">
      <c r="A591" s="201">
        <v>381</v>
      </c>
      <c r="B591" s="201" t="s">
        <v>4368</v>
      </c>
      <c r="C591" s="201">
        <v>10</v>
      </c>
      <c r="D591" s="201"/>
      <c r="E591" s="201" t="s">
        <v>4503</v>
      </c>
      <c r="F591" s="201">
        <v>11088</v>
      </c>
      <c r="G591" s="201" t="s">
        <v>4895</v>
      </c>
      <c r="H591" s="201">
        <v>2018</v>
      </c>
      <c r="I591" s="201" t="s">
        <v>4896</v>
      </c>
      <c r="J591" s="202">
        <v>140544.43</v>
      </c>
      <c r="K591" s="201" t="s">
        <v>351</v>
      </c>
      <c r="L591" s="201" t="s">
        <v>4897</v>
      </c>
      <c r="M591" s="201" t="s">
        <v>4898</v>
      </c>
      <c r="N591" s="201" t="s">
        <v>4899</v>
      </c>
      <c r="O591" s="201" t="s">
        <v>4900</v>
      </c>
      <c r="P591" s="230" t="s">
        <v>4901</v>
      </c>
      <c r="Q591" s="201" t="s">
        <v>4902</v>
      </c>
      <c r="R591" s="202">
        <v>27805</v>
      </c>
      <c r="S591" s="201" t="s">
        <v>4903</v>
      </c>
      <c r="T591" s="201" t="s">
        <v>4904</v>
      </c>
      <c r="U591" s="231">
        <v>28108.89</v>
      </c>
      <c r="V591" s="201"/>
      <c r="W591" s="203">
        <v>100</v>
      </c>
      <c r="X591" s="159" t="s">
        <v>4513</v>
      </c>
      <c r="Y591" s="201">
        <v>2</v>
      </c>
      <c r="Z591" s="201">
        <v>5</v>
      </c>
      <c r="AA591" s="201">
        <v>6</v>
      </c>
      <c r="AB591" s="201" t="s">
        <v>351</v>
      </c>
      <c r="AC591" s="201" t="s">
        <v>351</v>
      </c>
      <c r="AD591" s="201" t="s">
        <v>4381</v>
      </c>
      <c r="AE591" s="201">
        <v>5</v>
      </c>
      <c r="AF591" s="201"/>
      <c r="AG591" s="201" t="s">
        <v>2115</v>
      </c>
      <c r="AH591" s="201" t="s">
        <v>4905</v>
      </c>
      <c r="AI591" s="214">
        <v>0.31</v>
      </c>
      <c r="AJ591" s="201" t="s">
        <v>4772</v>
      </c>
      <c r="AK591" s="201"/>
      <c r="AL591" s="214">
        <v>0.41</v>
      </c>
      <c r="AM591" s="201" t="s">
        <v>4422</v>
      </c>
      <c r="AN591" s="214">
        <v>0.23</v>
      </c>
      <c r="AO591" s="201"/>
      <c r="AP591" s="201" t="s">
        <v>1695</v>
      </c>
      <c r="AQ591" s="214">
        <v>0.05</v>
      </c>
      <c r="AR591" s="201"/>
      <c r="AS591" s="201"/>
      <c r="AT591" s="201"/>
      <c r="AU591" s="201"/>
      <c r="AV591" s="201"/>
      <c r="AW591" s="201"/>
      <c r="AX591" s="201"/>
      <c r="AY591" s="201"/>
      <c r="AZ591" s="201"/>
      <c r="BA591" s="201"/>
      <c r="BB591" s="201"/>
      <c r="BC591" s="201"/>
      <c r="BD591" s="201"/>
    </row>
    <row r="592" spans="1:56" s="206" customFormat="1" ht="50">
      <c r="A592" s="201">
        <v>381</v>
      </c>
      <c r="B592" s="201" t="s">
        <v>4368</v>
      </c>
      <c r="C592" s="201">
        <v>7</v>
      </c>
      <c r="D592" s="201" t="s">
        <v>4664</v>
      </c>
      <c r="E592" s="201" t="s">
        <v>4906</v>
      </c>
      <c r="F592" s="201">
        <v>16130</v>
      </c>
      <c r="G592" s="201" t="s">
        <v>4907</v>
      </c>
      <c r="H592" s="201">
        <v>2018</v>
      </c>
      <c r="I592" s="201"/>
      <c r="J592" s="202" t="s">
        <v>4908</v>
      </c>
      <c r="K592" s="218" t="s">
        <v>351</v>
      </c>
      <c r="L592" s="201" t="s">
        <v>4909</v>
      </c>
      <c r="M592" s="201" t="s">
        <v>4910</v>
      </c>
      <c r="N592" s="201" t="s">
        <v>4911</v>
      </c>
      <c r="O592" s="201"/>
      <c r="P592" s="201" t="s">
        <v>4912</v>
      </c>
      <c r="Q592" s="212">
        <f>+ROUND((U592/1700),2)</f>
        <v>16.059999999999999</v>
      </c>
      <c r="R592" s="202">
        <v>27310.37</v>
      </c>
      <c r="S592" s="202">
        <v>0</v>
      </c>
      <c r="T592" s="202">
        <v>0</v>
      </c>
      <c r="U592" s="202">
        <f>+R592+S592+T592</f>
        <v>27310.37</v>
      </c>
      <c r="V592" s="214"/>
      <c r="W592" s="203">
        <v>100</v>
      </c>
      <c r="X592" s="159"/>
      <c r="Y592" s="201"/>
      <c r="Z592" s="201"/>
      <c r="AA592" s="201"/>
      <c r="AB592" s="201"/>
      <c r="AC592" s="201"/>
      <c r="AD592" s="201"/>
      <c r="AE592" s="201">
        <v>5</v>
      </c>
      <c r="AF592" s="214"/>
      <c r="AG592" s="201"/>
      <c r="AH592" s="201"/>
      <c r="AI592" s="214"/>
      <c r="AJ592" s="201"/>
      <c r="AK592" s="201"/>
      <c r="AL592" s="201"/>
      <c r="AM592" s="201"/>
      <c r="AN592" s="201"/>
      <c r="AO592" s="201"/>
      <c r="AP592" s="201"/>
      <c r="AQ592" s="201"/>
      <c r="AR592" s="201"/>
      <c r="AS592" s="201"/>
      <c r="AT592" s="201"/>
      <c r="AU592" s="201"/>
      <c r="AV592" s="201"/>
      <c r="AW592" s="201"/>
      <c r="AX592" s="201"/>
      <c r="AY592" s="201"/>
      <c r="AZ592" s="201"/>
      <c r="BA592" s="201"/>
      <c r="BB592" s="201"/>
      <c r="BC592" s="201"/>
      <c r="BD592" s="201"/>
    </row>
    <row r="593" spans="1:56" s="206" customFormat="1" ht="300">
      <c r="A593" s="201">
        <v>381</v>
      </c>
      <c r="B593" s="201" t="s">
        <v>4368</v>
      </c>
      <c r="C593" s="201">
        <v>60</v>
      </c>
      <c r="D593" s="201" t="s">
        <v>4664</v>
      </c>
      <c r="E593" s="201" t="s">
        <v>4913</v>
      </c>
      <c r="F593" s="201">
        <v>24288</v>
      </c>
      <c r="G593" s="201" t="s">
        <v>4914</v>
      </c>
      <c r="H593" s="201">
        <v>2018</v>
      </c>
      <c r="I593" s="201" t="s">
        <v>4915</v>
      </c>
      <c r="J593" s="202" t="s">
        <v>4916</v>
      </c>
      <c r="K593" s="218" t="s">
        <v>351</v>
      </c>
      <c r="L593" s="201" t="s">
        <v>4917</v>
      </c>
      <c r="M593" s="201" t="s">
        <v>4918</v>
      </c>
      <c r="N593" s="201" t="s">
        <v>4919</v>
      </c>
      <c r="O593" s="201" t="s">
        <v>4920</v>
      </c>
      <c r="P593" s="201" t="s">
        <v>4921</v>
      </c>
      <c r="Q593" s="212"/>
      <c r="R593" s="202">
        <v>17406.87</v>
      </c>
      <c r="S593" s="202">
        <v>3692.94</v>
      </c>
      <c r="T593" s="202" t="s">
        <v>4922</v>
      </c>
      <c r="U593" s="202" t="s">
        <v>4923</v>
      </c>
      <c r="V593" s="214">
        <v>0.4</v>
      </c>
      <c r="W593" s="203">
        <v>100</v>
      </c>
      <c r="X593" s="159" t="s">
        <v>4380</v>
      </c>
      <c r="Y593" s="201">
        <v>2</v>
      </c>
      <c r="Z593" s="201">
        <v>5</v>
      </c>
      <c r="AA593" s="201">
        <v>6</v>
      </c>
      <c r="AB593" s="201" t="s">
        <v>4924</v>
      </c>
      <c r="AC593" s="201" t="s">
        <v>351</v>
      </c>
      <c r="AD593" s="202" t="s">
        <v>4922</v>
      </c>
      <c r="AE593" s="201">
        <v>5</v>
      </c>
      <c r="AF593" s="205">
        <v>40</v>
      </c>
      <c r="AG593" s="201" t="s">
        <v>4664</v>
      </c>
      <c r="AH593" s="201" t="s">
        <v>1826</v>
      </c>
      <c r="AI593" s="205">
        <v>25</v>
      </c>
      <c r="AJ593" s="201" t="s">
        <v>4925</v>
      </c>
      <c r="AK593" s="201" t="s">
        <v>1868</v>
      </c>
      <c r="AL593" s="201">
        <v>8</v>
      </c>
      <c r="AM593" s="201" t="s">
        <v>4926</v>
      </c>
      <c r="AN593" s="201" t="s">
        <v>1868</v>
      </c>
      <c r="AO593" s="201">
        <v>5</v>
      </c>
      <c r="AP593" s="201" t="s">
        <v>4927</v>
      </c>
      <c r="AQ593" s="201" t="s">
        <v>1868</v>
      </c>
      <c r="AR593" s="201">
        <v>2</v>
      </c>
      <c r="AS593" s="201"/>
      <c r="AT593" s="201"/>
      <c r="AU593" s="201"/>
      <c r="AV593" s="201"/>
      <c r="AW593" s="201"/>
      <c r="AX593" s="201"/>
      <c r="AY593" s="201"/>
      <c r="AZ593" s="201"/>
      <c r="BA593" s="201"/>
      <c r="BB593" s="201"/>
      <c r="BC593" s="201"/>
      <c r="BD593" s="201"/>
    </row>
    <row r="594" spans="1:56" s="206" customFormat="1" ht="160">
      <c r="A594" s="201">
        <v>381</v>
      </c>
      <c r="B594" s="201" t="s">
        <v>4368</v>
      </c>
      <c r="C594" s="201">
        <v>14</v>
      </c>
      <c r="D594" s="201" t="s">
        <v>4420</v>
      </c>
      <c r="E594" s="201" t="s">
        <v>4584</v>
      </c>
      <c r="F594" s="201">
        <v>8289</v>
      </c>
      <c r="G594" s="201" t="s">
        <v>4928</v>
      </c>
      <c r="H594" s="201">
        <v>2018</v>
      </c>
      <c r="I594" s="201" t="s">
        <v>4929</v>
      </c>
      <c r="J594" s="202">
        <v>77165</v>
      </c>
      <c r="K594" s="201" t="s">
        <v>351</v>
      </c>
      <c r="L594" s="201" t="s">
        <v>4930</v>
      </c>
      <c r="M594" s="201" t="s">
        <v>4931</v>
      </c>
      <c r="N594" s="201" t="s">
        <v>4932</v>
      </c>
      <c r="O594" s="201" t="s">
        <v>4933</v>
      </c>
      <c r="P594" s="201" t="s">
        <v>4934</v>
      </c>
      <c r="Q594" s="212" t="s">
        <v>4935</v>
      </c>
      <c r="R594" s="202" t="s">
        <v>4936</v>
      </c>
      <c r="S594" s="202">
        <v>0</v>
      </c>
      <c r="T594" s="202">
        <v>0</v>
      </c>
      <c r="U594" s="202">
        <v>0</v>
      </c>
      <c r="V594" s="201"/>
      <c r="W594" s="203">
        <v>100</v>
      </c>
      <c r="X594" s="159" t="s">
        <v>4593</v>
      </c>
      <c r="Y594" s="201"/>
      <c r="Z594" s="201"/>
      <c r="AA594" s="201"/>
      <c r="AB594" s="201" t="s">
        <v>4937</v>
      </c>
      <c r="AC594" s="201" t="s">
        <v>351</v>
      </c>
      <c r="AD594" s="201"/>
      <c r="AE594" s="201">
        <v>5</v>
      </c>
      <c r="AF594" s="201">
        <v>80</v>
      </c>
      <c r="AG594" s="201" t="s">
        <v>4420</v>
      </c>
      <c r="AH594" s="201" t="s">
        <v>1826</v>
      </c>
      <c r="AI594" s="201"/>
      <c r="AJ594" s="201"/>
      <c r="AK594" s="201"/>
      <c r="AL594" s="201"/>
      <c r="AM594" s="201"/>
      <c r="AN594" s="201"/>
      <c r="AO594" s="201"/>
      <c r="AP594" s="201"/>
      <c r="AQ594" s="201"/>
      <c r="AR594" s="201"/>
      <c r="AS594" s="201"/>
      <c r="AT594" s="201"/>
      <c r="AU594" s="201"/>
      <c r="AV594" s="201"/>
      <c r="AW594" s="201"/>
      <c r="AX594" s="201"/>
      <c r="AY594" s="201"/>
      <c r="AZ594" s="201"/>
      <c r="BA594" s="201"/>
      <c r="BB594" s="201"/>
      <c r="BC594" s="201"/>
      <c r="BD594" s="201"/>
    </row>
    <row r="595" spans="1:56" s="206" customFormat="1" ht="60">
      <c r="A595" s="201">
        <v>381</v>
      </c>
      <c r="B595" s="201" t="s">
        <v>4368</v>
      </c>
      <c r="C595" s="201">
        <v>32</v>
      </c>
      <c r="D595" s="201" t="s">
        <v>4938</v>
      </c>
      <c r="E595" s="201" t="s">
        <v>4391</v>
      </c>
      <c r="F595" s="201">
        <v>3702</v>
      </c>
      <c r="G595" s="201" t="s">
        <v>4939</v>
      </c>
      <c r="H595" s="201">
        <v>2018</v>
      </c>
      <c r="I595" s="201" t="s">
        <v>4940</v>
      </c>
      <c r="J595" s="202">
        <f>199500+25530.48</f>
        <v>225030.48</v>
      </c>
      <c r="K595" s="218" t="s">
        <v>4941</v>
      </c>
      <c r="L595" s="201" t="s">
        <v>4535</v>
      </c>
      <c r="M595" s="201" t="s">
        <v>4536</v>
      </c>
      <c r="N595" s="201" t="s">
        <v>4841</v>
      </c>
      <c r="O595" s="201" t="s">
        <v>4842</v>
      </c>
      <c r="P595" s="201" t="s">
        <v>4942</v>
      </c>
      <c r="Q595" s="202" t="s">
        <v>4540</v>
      </c>
      <c r="R595" s="202">
        <v>45644</v>
      </c>
      <c r="S595" s="202">
        <v>6000</v>
      </c>
      <c r="T595" s="202">
        <v>18000</v>
      </c>
      <c r="U595" s="202">
        <f>+R595+S595+T595</f>
        <v>69644</v>
      </c>
      <c r="V595" s="201">
        <v>100</v>
      </c>
      <c r="W595" s="203">
        <v>100</v>
      </c>
      <c r="X595" s="159" t="s">
        <v>4401</v>
      </c>
      <c r="Y595" s="201" t="s">
        <v>4541</v>
      </c>
      <c r="Z595" s="201" t="s">
        <v>4542</v>
      </c>
      <c r="AA595" s="201" t="s">
        <v>4543</v>
      </c>
      <c r="AB595" s="201" t="s">
        <v>4544</v>
      </c>
      <c r="AC595" s="201"/>
      <c r="AD595" s="201" t="s">
        <v>4545</v>
      </c>
      <c r="AE595" s="201">
        <v>5</v>
      </c>
      <c r="AF595" s="201">
        <v>101</v>
      </c>
      <c r="AG595" s="201" t="s">
        <v>4844</v>
      </c>
      <c r="AH595" s="201" t="s">
        <v>1826</v>
      </c>
      <c r="AI595" s="201">
        <v>100</v>
      </c>
      <c r="AJ595" s="201"/>
      <c r="AK595" s="201"/>
      <c r="AL595" s="201"/>
      <c r="AM595" s="201"/>
      <c r="AN595" s="201"/>
      <c r="AO595" s="201"/>
      <c r="AP595" s="201"/>
      <c r="AQ595" s="201"/>
      <c r="AR595" s="201"/>
      <c r="AS595" s="201"/>
      <c r="AT595" s="201"/>
      <c r="AU595" s="201"/>
      <c r="AV595" s="201"/>
      <c r="AW595" s="201"/>
      <c r="AX595" s="201"/>
      <c r="AY595" s="201"/>
      <c r="AZ595" s="201"/>
      <c r="BA595" s="201"/>
      <c r="BB595" s="201"/>
      <c r="BC595" s="201"/>
      <c r="BD595" s="201"/>
    </row>
    <row r="596" spans="1:56" s="206" customFormat="1" ht="130">
      <c r="A596" s="201">
        <v>381</v>
      </c>
      <c r="B596" s="201" t="s">
        <v>4368</v>
      </c>
      <c r="C596" s="201">
        <v>58</v>
      </c>
      <c r="D596" s="201" t="s">
        <v>4664</v>
      </c>
      <c r="E596" s="201" t="s">
        <v>4489</v>
      </c>
      <c r="F596" s="201">
        <v>11711</v>
      </c>
      <c r="G596" s="201" t="s">
        <v>4943</v>
      </c>
      <c r="H596" s="201">
        <v>2019</v>
      </c>
      <c r="I596" s="201" t="s">
        <v>4944</v>
      </c>
      <c r="J596" s="202" t="s">
        <v>4945</v>
      </c>
      <c r="K596" s="201" t="s">
        <v>351</v>
      </c>
      <c r="L596" s="201" t="s">
        <v>4946</v>
      </c>
      <c r="M596" s="201" t="s">
        <v>4947</v>
      </c>
      <c r="N596" s="201" t="s">
        <v>4948</v>
      </c>
      <c r="O596" s="201" t="s">
        <v>4949</v>
      </c>
      <c r="P596" s="201">
        <v>1103560</v>
      </c>
      <c r="Q596" s="202" t="s">
        <v>4950</v>
      </c>
      <c r="R596" s="202">
        <v>56831.67</v>
      </c>
      <c r="S596" s="202" t="s">
        <v>4782</v>
      </c>
      <c r="T596" s="202" t="s">
        <v>4782</v>
      </c>
      <c r="U596" s="202" t="s">
        <v>4950</v>
      </c>
      <c r="V596" s="201">
        <v>100</v>
      </c>
      <c r="W596" s="203">
        <v>72</v>
      </c>
      <c r="X596" s="213" t="s">
        <v>4497</v>
      </c>
      <c r="Y596" s="201">
        <v>4</v>
      </c>
      <c r="Z596" s="201">
        <v>6</v>
      </c>
      <c r="AA596" s="201">
        <v>2</v>
      </c>
      <c r="AB596" s="201">
        <v>4</v>
      </c>
      <c r="AC596" s="201" t="s">
        <v>351</v>
      </c>
      <c r="AD596" s="201">
        <v>15</v>
      </c>
      <c r="AE596" s="201">
        <v>5</v>
      </c>
      <c r="AF596" s="201">
        <v>100</v>
      </c>
      <c r="AG596" s="201" t="s">
        <v>4951</v>
      </c>
      <c r="AH596" s="201" t="s">
        <v>4952</v>
      </c>
      <c r="AI596" s="201">
        <v>50</v>
      </c>
      <c r="AJ596" s="201" t="s">
        <v>4953</v>
      </c>
      <c r="AK596" s="201" t="s">
        <v>4954</v>
      </c>
      <c r="AL596" s="201">
        <v>30</v>
      </c>
      <c r="AM596" s="201" t="s">
        <v>4925</v>
      </c>
      <c r="AN596" s="201" t="s">
        <v>4955</v>
      </c>
      <c r="AO596" s="201">
        <v>20</v>
      </c>
      <c r="AP596" s="201"/>
      <c r="AQ596" s="201"/>
      <c r="AR596" s="201"/>
      <c r="AS596" s="201"/>
      <c r="AT596" s="201"/>
      <c r="AU596" s="201"/>
      <c r="AV596" s="201"/>
      <c r="AW596" s="201"/>
      <c r="AX596" s="201"/>
      <c r="AY596" s="201"/>
      <c r="AZ596" s="201"/>
      <c r="BA596" s="201"/>
      <c r="BB596" s="201"/>
      <c r="BC596" s="201"/>
      <c r="BD596" s="201"/>
    </row>
    <row r="597" spans="1:56" s="206" customFormat="1" ht="90">
      <c r="A597" s="201">
        <v>381</v>
      </c>
      <c r="B597" s="201" t="s">
        <v>4368</v>
      </c>
      <c r="C597" s="201">
        <v>30</v>
      </c>
      <c r="D597" s="201" t="s">
        <v>4870</v>
      </c>
      <c r="E597" s="201" t="s">
        <v>4517</v>
      </c>
      <c r="F597" s="201">
        <v>6013</v>
      </c>
      <c r="G597" s="201" t="s">
        <v>4956</v>
      </c>
      <c r="H597" s="201">
        <v>2019</v>
      </c>
      <c r="I597" s="201" t="s">
        <v>4957</v>
      </c>
      <c r="J597" s="202">
        <v>133488</v>
      </c>
      <c r="K597" s="201" t="s">
        <v>351</v>
      </c>
      <c r="L597" s="201" t="s">
        <v>4958</v>
      </c>
      <c r="M597" s="201" t="s">
        <v>4959</v>
      </c>
      <c r="N597" s="201" t="s">
        <v>4960</v>
      </c>
      <c r="O597" s="201" t="s">
        <v>4961</v>
      </c>
      <c r="P597" s="201" t="s">
        <v>4962</v>
      </c>
      <c r="Q597" s="202" t="s">
        <v>4782</v>
      </c>
      <c r="R597" s="202">
        <v>26457.200000000001</v>
      </c>
      <c r="S597" s="202" t="s">
        <v>4782</v>
      </c>
      <c r="T597" s="202" t="s">
        <v>4782</v>
      </c>
      <c r="U597" s="202">
        <f>+R597</f>
        <v>26457.200000000001</v>
      </c>
      <c r="V597" s="201">
        <v>0</v>
      </c>
      <c r="W597" s="203">
        <v>89.76</v>
      </c>
      <c r="X597" s="159" t="s">
        <v>4380</v>
      </c>
      <c r="Y597" s="201">
        <v>3</v>
      </c>
      <c r="Z597" s="201">
        <v>2</v>
      </c>
      <c r="AA597" s="201">
        <v>3</v>
      </c>
      <c r="AB597" s="201">
        <v>35</v>
      </c>
      <c r="AC597" s="201" t="s">
        <v>351</v>
      </c>
      <c r="AD597" s="201">
        <v>0</v>
      </c>
      <c r="AE597" s="201">
        <v>5</v>
      </c>
      <c r="AF597" s="201">
        <v>5</v>
      </c>
      <c r="AG597" s="201" t="s">
        <v>4870</v>
      </c>
      <c r="AH597" s="201" t="s">
        <v>4963</v>
      </c>
      <c r="AI597" s="201">
        <v>5</v>
      </c>
      <c r="AJ597" s="201"/>
      <c r="AK597" s="201"/>
      <c r="AL597" s="201"/>
      <c r="AM597" s="201"/>
      <c r="AN597" s="201"/>
      <c r="AO597" s="201"/>
      <c r="AP597" s="201"/>
      <c r="AQ597" s="201"/>
      <c r="AR597" s="201"/>
      <c r="AS597" s="201"/>
      <c r="AT597" s="201"/>
      <c r="AU597" s="201"/>
      <c r="AV597" s="201"/>
      <c r="AW597" s="201"/>
      <c r="AX597" s="201"/>
      <c r="AY597" s="201"/>
      <c r="AZ597" s="201"/>
      <c r="BA597" s="201"/>
      <c r="BB597" s="201"/>
      <c r="BC597" s="201"/>
      <c r="BD597" s="201"/>
    </row>
    <row r="598" spans="1:56" s="206" customFormat="1" ht="50">
      <c r="A598" s="201">
        <v>381</v>
      </c>
      <c r="B598" s="201" t="s">
        <v>4368</v>
      </c>
      <c r="C598" s="201">
        <v>20</v>
      </c>
      <c r="D598" s="201" t="s">
        <v>4442</v>
      </c>
      <c r="E598" s="201" t="s">
        <v>4426</v>
      </c>
      <c r="F598" s="201">
        <v>28143</v>
      </c>
      <c r="G598" s="201" t="s">
        <v>4964</v>
      </c>
      <c r="H598" s="201">
        <v>2018</v>
      </c>
      <c r="I598" s="201" t="s">
        <v>4965</v>
      </c>
      <c r="J598" s="202">
        <v>94916</v>
      </c>
      <c r="K598" s="201" t="s">
        <v>351</v>
      </c>
      <c r="L598" s="201" t="s">
        <v>4847</v>
      </c>
      <c r="M598" s="201" t="s">
        <v>4848</v>
      </c>
      <c r="N598" s="201" t="s">
        <v>4966</v>
      </c>
      <c r="O598" s="201" t="s">
        <v>4967</v>
      </c>
      <c r="P598" s="201" t="s">
        <v>4968</v>
      </c>
      <c r="Q598" s="202" t="s">
        <v>4969</v>
      </c>
      <c r="R598" s="202">
        <v>0</v>
      </c>
      <c r="S598" s="202" t="s">
        <v>4903</v>
      </c>
      <c r="T598" s="202" t="s">
        <v>4969</v>
      </c>
      <c r="U598" s="202" t="s">
        <v>4969</v>
      </c>
      <c r="V598" s="201">
        <v>80</v>
      </c>
      <c r="W598" s="203">
        <v>75.680000000000007</v>
      </c>
      <c r="X598" s="159" t="s">
        <v>4970</v>
      </c>
      <c r="Y598" s="201">
        <v>4</v>
      </c>
      <c r="Z598" s="201">
        <v>6</v>
      </c>
      <c r="AA598" s="201">
        <v>3</v>
      </c>
      <c r="AB598" s="201">
        <v>35</v>
      </c>
      <c r="AC598" s="201" t="s">
        <v>351</v>
      </c>
      <c r="AD598" s="201">
        <v>0</v>
      </c>
      <c r="AE598" s="201">
        <v>5</v>
      </c>
      <c r="AF598" s="201">
        <v>50</v>
      </c>
      <c r="AG598" s="201" t="s">
        <v>4442</v>
      </c>
      <c r="AH598" s="201" t="s">
        <v>1826</v>
      </c>
      <c r="AI598" s="201">
        <v>100</v>
      </c>
      <c r="AJ598" s="201"/>
      <c r="AK598" s="201"/>
      <c r="AL598" s="201"/>
      <c r="AM598" s="201"/>
      <c r="AN598" s="201"/>
      <c r="AO598" s="201"/>
      <c r="AP598" s="201"/>
      <c r="AQ598" s="201"/>
      <c r="AR598" s="201"/>
      <c r="AS598" s="201"/>
      <c r="AT598" s="201"/>
      <c r="AU598" s="201"/>
      <c r="AV598" s="201"/>
      <c r="AW598" s="201"/>
      <c r="AX598" s="201"/>
      <c r="AY598" s="201"/>
      <c r="AZ598" s="201"/>
      <c r="BA598" s="201"/>
      <c r="BB598" s="201"/>
      <c r="BC598" s="201"/>
      <c r="BD598" s="201"/>
    </row>
    <row r="599" spans="1:56" s="206" customFormat="1" ht="130">
      <c r="A599" s="201">
        <v>381</v>
      </c>
      <c r="B599" s="201" t="s">
        <v>4368</v>
      </c>
      <c r="C599" s="201">
        <v>58</v>
      </c>
      <c r="D599" s="201" t="s">
        <v>4664</v>
      </c>
      <c r="E599" s="201" t="s">
        <v>4489</v>
      </c>
      <c r="F599" s="201">
        <v>11711</v>
      </c>
      <c r="G599" s="201" t="s">
        <v>4971</v>
      </c>
      <c r="H599" s="201">
        <v>2020</v>
      </c>
      <c r="I599" s="201" t="s">
        <v>4972</v>
      </c>
      <c r="J599" s="202">
        <v>29595.599999999999</v>
      </c>
      <c r="K599" s="201" t="s">
        <v>343</v>
      </c>
      <c r="L599" s="201" t="s">
        <v>4946</v>
      </c>
      <c r="M599" s="201" t="s">
        <v>4947</v>
      </c>
      <c r="N599" s="201" t="s">
        <v>4973</v>
      </c>
      <c r="O599" s="201" t="s">
        <v>4974</v>
      </c>
      <c r="P599" s="201" t="s">
        <v>4975</v>
      </c>
      <c r="Q599" s="202" t="s">
        <v>4976</v>
      </c>
      <c r="R599" s="202">
        <v>16277.481</v>
      </c>
      <c r="S599" s="202" t="s">
        <v>4782</v>
      </c>
      <c r="T599" s="202" t="s">
        <v>4782</v>
      </c>
      <c r="U599" s="202" t="s">
        <v>4976</v>
      </c>
      <c r="V599" s="201">
        <v>100</v>
      </c>
      <c r="W599" s="203">
        <v>55</v>
      </c>
      <c r="X599" s="213" t="s">
        <v>4497</v>
      </c>
      <c r="Y599" s="201">
        <v>6</v>
      </c>
      <c r="Z599" s="201">
        <v>4</v>
      </c>
      <c r="AA599" s="201">
        <v>2</v>
      </c>
      <c r="AB599" s="201">
        <v>60</v>
      </c>
      <c r="AC599" s="201" t="s">
        <v>343</v>
      </c>
      <c r="AD599" s="201">
        <v>15</v>
      </c>
      <c r="AE599" s="201">
        <v>5</v>
      </c>
      <c r="AF599" s="201">
        <v>50</v>
      </c>
      <c r="AG599" s="201" t="s">
        <v>4664</v>
      </c>
      <c r="AH599" s="201" t="s">
        <v>4663</v>
      </c>
      <c r="AI599" s="201">
        <v>50</v>
      </c>
      <c r="AJ599" s="201" t="s">
        <v>4977</v>
      </c>
      <c r="AK599" s="201" t="s">
        <v>4663</v>
      </c>
      <c r="AL599" s="201">
        <v>50</v>
      </c>
      <c r="AM599" s="201"/>
      <c r="AN599" s="201"/>
      <c r="AO599" s="201"/>
      <c r="AP599" s="201"/>
      <c r="AQ599" s="201"/>
      <c r="AR599" s="201"/>
      <c r="AS599" s="201"/>
      <c r="AT599" s="201"/>
      <c r="AU599" s="201"/>
      <c r="AV599" s="201"/>
      <c r="AW599" s="201"/>
      <c r="AX599" s="201"/>
      <c r="AY599" s="201"/>
      <c r="AZ599" s="201"/>
      <c r="BA599" s="201"/>
      <c r="BB599" s="201"/>
      <c r="BC599" s="201"/>
      <c r="BD599" s="201"/>
    </row>
    <row r="600" spans="1:56" s="206" customFormat="1" ht="90">
      <c r="A600" s="201">
        <v>381</v>
      </c>
      <c r="B600" s="201" t="s">
        <v>4368</v>
      </c>
      <c r="C600" s="201">
        <v>30</v>
      </c>
      <c r="D600" s="201" t="s">
        <v>4870</v>
      </c>
      <c r="E600" s="201" t="s">
        <v>4517</v>
      </c>
      <c r="F600" s="201">
        <v>6013</v>
      </c>
      <c r="G600" s="201" t="s">
        <v>4978</v>
      </c>
      <c r="H600" s="201">
        <v>2020</v>
      </c>
      <c r="I600" s="201" t="s">
        <v>4979</v>
      </c>
      <c r="J600" s="202">
        <f>23827.81</f>
        <v>23827.81</v>
      </c>
      <c r="K600" s="201" t="s">
        <v>343</v>
      </c>
      <c r="L600" s="201" t="s">
        <v>4958</v>
      </c>
      <c r="M600" s="201" t="s">
        <v>4959</v>
      </c>
      <c r="N600" s="201" t="s">
        <v>4980</v>
      </c>
      <c r="O600" s="201" t="s">
        <v>4981</v>
      </c>
      <c r="P600" s="201" t="s">
        <v>4982</v>
      </c>
      <c r="Q600" s="201" t="s">
        <v>4782</v>
      </c>
      <c r="R600" s="202">
        <v>4731.2</v>
      </c>
      <c r="S600" s="201" t="s">
        <v>4782</v>
      </c>
      <c r="T600" s="201" t="s">
        <v>4782</v>
      </c>
      <c r="U600" s="202">
        <f>+R600</f>
        <v>4731.2</v>
      </c>
      <c r="V600" s="201">
        <v>0</v>
      </c>
      <c r="W600" s="203">
        <v>74.97</v>
      </c>
      <c r="X600" s="159" t="s">
        <v>4380</v>
      </c>
      <c r="Y600" s="201">
        <v>3</v>
      </c>
      <c r="Z600" s="201">
        <v>4</v>
      </c>
      <c r="AA600" s="201">
        <v>6</v>
      </c>
      <c r="AB600" s="201">
        <v>11</v>
      </c>
      <c r="AC600" s="201" t="s">
        <v>343</v>
      </c>
      <c r="AD600" s="201" t="s">
        <v>4381</v>
      </c>
      <c r="AE600" s="201">
        <v>5</v>
      </c>
      <c r="AF600" s="201">
        <v>90</v>
      </c>
      <c r="AG600" s="201" t="s">
        <v>4870</v>
      </c>
      <c r="AH600" s="201" t="s">
        <v>4963</v>
      </c>
      <c r="AI600" s="201"/>
      <c r="AJ600" s="201"/>
      <c r="AK600" s="201"/>
      <c r="AL600" s="201"/>
      <c r="AM600" s="201"/>
      <c r="AN600" s="201"/>
      <c r="AO600" s="201"/>
      <c r="AP600" s="201"/>
      <c r="AQ600" s="201"/>
      <c r="AR600" s="201"/>
      <c r="AS600" s="201"/>
      <c r="AT600" s="201"/>
      <c r="AU600" s="201"/>
      <c r="AV600" s="201"/>
      <c r="AW600" s="201"/>
      <c r="AX600" s="201"/>
      <c r="AY600" s="201"/>
      <c r="AZ600" s="201"/>
      <c r="BA600" s="201"/>
      <c r="BB600" s="201"/>
      <c r="BC600" s="201"/>
      <c r="BD600" s="201"/>
    </row>
    <row r="601" spans="1:56" s="206" customFormat="1" ht="90">
      <c r="A601" s="201">
        <v>381</v>
      </c>
      <c r="B601" s="201" t="s">
        <v>4368</v>
      </c>
      <c r="C601" s="201">
        <v>10</v>
      </c>
      <c r="D601" s="201" t="s">
        <v>2115</v>
      </c>
      <c r="E601" s="201" t="s">
        <v>4983</v>
      </c>
      <c r="F601" s="201">
        <v>26467</v>
      </c>
      <c r="G601" s="201" t="s">
        <v>4984</v>
      </c>
      <c r="H601" s="201">
        <v>2020</v>
      </c>
      <c r="I601" s="201" t="s">
        <v>4985</v>
      </c>
      <c r="J601" s="202">
        <v>31885.4</v>
      </c>
      <c r="K601" s="201" t="s">
        <v>343</v>
      </c>
      <c r="L601" s="201" t="s">
        <v>4887</v>
      </c>
      <c r="M601" s="201" t="s">
        <v>4888</v>
      </c>
      <c r="N601" s="201" t="s">
        <v>4986</v>
      </c>
      <c r="O601" s="201" t="s">
        <v>4987</v>
      </c>
      <c r="P601" s="201" t="s">
        <v>4988</v>
      </c>
      <c r="Q601" s="212">
        <v>4.3</v>
      </c>
      <c r="R601" s="202">
        <v>3.91</v>
      </c>
      <c r="S601" s="202">
        <v>0.39</v>
      </c>
      <c r="T601" s="202">
        <v>0</v>
      </c>
      <c r="U601" s="202">
        <v>4.3</v>
      </c>
      <c r="V601" s="214">
        <v>0.35</v>
      </c>
      <c r="W601" s="203">
        <v>68.56</v>
      </c>
      <c r="X601" s="159" t="s">
        <v>4593</v>
      </c>
      <c r="Y601" s="201">
        <v>3</v>
      </c>
      <c r="Z601" s="201">
        <v>4</v>
      </c>
      <c r="AA601" s="201">
        <v>3.4</v>
      </c>
      <c r="AB601" s="201">
        <v>47</v>
      </c>
      <c r="AC601" s="201" t="s">
        <v>343</v>
      </c>
      <c r="AD601" s="201" t="s">
        <v>4381</v>
      </c>
      <c r="AE601" s="201">
        <v>5</v>
      </c>
      <c r="AF601" s="201">
        <v>35</v>
      </c>
      <c r="AG601" s="201" t="s">
        <v>2115</v>
      </c>
      <c r="AH601" s="201" t="s">
        <v>4882</v>
      </c>
      <c r="AI601" s="201">
        <v>35</v>
      </c>
      <c r="AJ601" s="201"/>
      <c r="AK601" s="201"/>
      <c r="AL601" s="201"/>
      <c r="AM601" s="201"/>
      <c r="AN601" s="201"/>
      <c r="AO601" s="201"/>
      <c r="AP601" s="201"/>
      <c r="AQ601" s="201"/>
      <c r="AR601" s="201"/>
      <c r="AS601" s="201"/>
      <c r="AT601" s="201"/>
      <c r="AU601" s="201"/>
      <c r="AV601" s="201"/>
      <c r="AW601" s="201"/>
      <c r="AX601" s="201"/>
      <c r="AY601" s="201"/>
      <c r="AZ601" s="201"/>
      <c r="BA601" s="201"/>
      <c r="BB601" s="201"/>
      <c r="BC601" s="201"/>
      <c r="BD601" s="201"/>
    </row>
    <row r="602" spans="1:56" s="206" customFormat="1" ht="60">
      <c r="A602" s="201">
        <v>381</v>
      </c>
      <c r="B602" s="201" t="s">
        <v>4368</v>
      </c>
      <c r="C602" s="201">
        <v>32</v>
      </c>
      <c r="D602" s="201" t="s">
        <v>4938</v>
      </c>
      <c r="E602" s="201" t="s">
        <v>4391</v>
      </c>
      <c r="F602" s="201">
        <v>3702</v>
      </c>
      <c r="G602" s="201" t="s">
        <v>4989</v>
      </c>
      <c r="H602" s="201">
        <v>2020</v>
      </c>
      <c r="I602" s="201" t="s">
        <v>4990</v>
      </c>
      <c r="J602" s="202">
        <f>56431.77-25530.48</f>
        <v>30901.289999999997</v>
      </c>
      <c r="K602" s="201" t="s">
        <v>343</v>
      </c>
      <c r="L602" s="201" t="s">
        <v>4535</v>
      </c>
      <c r="M602" s="201" t="s">
        <v>4536</v>
      </c>
      <c r="N602" s="201" t="s">
        <v>4841</v>
      </c>
      <c r="O602" s="201" t="s">
        <v>4842</v>
      </c>
      <c r="P602" s="201" t="s">
        <v>4991</v>
      </c>
      <c r="Q602" s="201" t="s">
        <v>4540</v>
      </c>
      <c r="R602" s="202">
        <v>7506.65</v>
      </c>
      <c r="S602" s="202">
        <v>6000</v>
      </c>
      <c r="T602" s="202">
        <v>18000</v>
      </c>
      <c r="U602" s="202">
        <v>25504.14</v>
      </c>
      <c r="V602" s="201"/>
      <c r="W602" s="203" t="s">
        <v>4992</v>
      </c>
      <c r="X602" s="159" t="s">
        <v>4401</v>
      </c>
      <c r="Y602" s="201" t="s">
        <v>4541</v>
      </c>
      <c r="Z602" s="201" t="s">
        <v>4542</v>
      </c>
      <c r="AA602" s="201" t="s">
        <v>4543</v>
      </c>
      <c r="AB602" s="201" t="s">
        <v>4544</v>
      </c>
      <c r="AC602" s="201" t="s">
        <v>343</v>
      </c>
      <c r="AD602" s="201" t="s">
        <v>4545</v>
      </c>
      <c r="AE602" s="201">
        <v>5</v>
      </c>
      <c r="AF602" s="201">
        <v>100</v>
      </c>
      <c r="AG602" s="201" t="s">
        <v>4844</v>
      </c>
      <c r="AH602" s="201" t="s">
        <v>1826</v>
      </c>
      <c r="AI602" s="201">
        <v>100</v>
      </c>
      <c r="AJ602" s="201"/>
      <c r="AK602" s="201"/>
      <c r="AL602" s="201"/>
      <c r="AM602" s="201"/>
      <c r="AN602" s="201"/>
      <c r="AO602" s="201"/>
      <c r="AP602" s="201"/>
      <c r="AQ602" s="201"/>
      <c r="AR602" s="201"/>
      <c r="AS602" s="201"/>
      <c r="AT602" s="201"/>
      <c r="AU602" s="201"/>
      <c r="AV602" s="201"/>
      <c r="AW602" s="201"/>
      <c r="AX602" s="201"/>
      <c r="AY602" s="201"/>
      <c r="AZ602" s="201"/>
      <c r="BA602" s="201"/>
      <c r="BB602" s="201"/>
      <c r="BC602" s="201"/>
      <c r="BD602" s="201"/>
    </row>
    <row r="603" spans="1:56" s="206" customFormat="1" ht="90">
      <c r="A603" s="201">
        <v>381</v>
      </c>
      <c r="B603" s="201" t="s">
        <v>4368</v>
      </c>
      <c r="C603" s="201">
        <v>20</v>
      </c>
      <c r="D603" s="201" t="s">
        <v>4442</v>
      </c>
      <c r="E603" s="201" t="s">
        <v>4426</v>
      </c>
      <c r="F603" s="201">
        <v>28143</v>
      </c>
      <c r="G603" s="201" t="s">
        <v>4993</v>
      </c>
      <c r="H603" s="201">
        <v>2020</v>
      </c>
      <c r="I603" s="201" t="s">
        <v>4994</v>
      </c>
      <c r="J603" s="202">
        <v>91500</v>
      </c>
      <c r="K603" s="201" t="s">
        <v>343</v>
      </c>
      <c r="L603" s="201" t="s">
        <v>4847</v>
      </c>
      <c r="M603" s="201" t="s">
        <v>4848</v>
      </c>
      <c r="N603" s="201" t="s">
        <v>4995</v>
      </c>
      <c r="O603" s="201" t="s">
        <v>4996</v>
      </c>
      <c r="P603" s="201" t="s">
        <v>4997</v>
      </c>
      <c r="Q603" s="202" t="s">
        <v>4782</v>
      </c>
      <c r="R603" s="202">
        <v>18168</v>
      </c>
      <c r="S603" s="202" t="s">
        <v>4782</v>
      </c>
      <c r="T603" s="202" t="s">
        <v>4782</v>
      </c>
      <c r="U603" s="202" t="s">
        <v>4782</v>
      </c>
      <c r="V603" s="214">
        <v>0.6</v>
      </c>
      <c r="W603" s="203">
        <v>64.989999999999995</v>
      </c>
      <c r="X603" s="159" t="s">
        <v>4593</v>
      </c>
      <c r="Y603" s="201">
        <v>4</v>
      </c>
      <c r="Z603" s="201">
        <v>6</v>
      </c>
      <c r="AA603" s="201">
        <v>2</v>
      </c>
      <c r="AB603" s="201">
        <v>35</v>
      </c>
      <c r="AC603" s="201" t="s">
        <v>343</v>
      </c>
      <c r="AD603" s="201" t="s">
        <v>4381</v>
      </c>
      <c r="AE603" s="201">
        <v>5</v>
      </c>
      <c r="AF603" s="203">
        <v>60</v>
      </c>
      <c r="AG603" s="203" t="s">
        <v>4442</v>
      </c>
      <c r="AH603" s="203" t="s">
        <v>1826</v>
      </c>
      <c r="AI603" s="203">
        <v>60</v>
      </c>
      <c r="AJ603" s="203"/>
      <c r="AK603" s="201"/>
      <c r="AL603" s="201"/>
      <c r="AM603" s="201"/>
      <c r="AN603" s="201"/>
      <c r="AO603" s="201"/>
      <c r="AP603" s="201"/>
      <c r="AQ603" s="201"/>
      <c r="AR603" s="201"/>
      <c r="AS603" s="201"/>
      <c r="AT603" s="201"/>
      <c r="AU603" s="201"/>
      <c r="AV603" s="201"/>
      <c r="AW603" s="201"/>
      <c r="AX603" s="201"/>
      <c r="AY603" s="201"/>
      <c r="AZ603" s="201"/>
      <c r="BA603" s="201"/>
      <c r="BB603" s="201"/>
      <c r="BC603" s="201"/>
      <c r="BD603" s="201"/>
    </row>
    <row r="604" spans="1:56" s="206" customFormat="1" ht="90">
      <c r="A604" s="201">
        <v>381</v>
      </c>
      <c r="B604" s="201" t="s">
        <v>4368</v>
      </c>
      <c r="C604" s="201"/>
      <c r="D604" s="201" t="s">
        <v>4649</v>
      </c>
      <c r="E604" s="201" t="s">
        <v>4998</v>
      </c>
      <c r="F604" s="201">
        <v>15355</v>
      </c>
      <c r="G604" s="201" t="s">
        <v>4999</v>
      </c>
      <c r="H604" s="201">
        <v>2020</v>
      </c>
      <c r="I604" s="201" t="s">
        <v>5000</v>
      </c>
      <c r="J604" s="202">
        <v>23705.33</v>
      </c>
      <c r="K604" s="201" t="s">
        <v>343</v>
      </c>
      <c r="L604" s="201" t="s">
        <v>5001</v>
      </c>
      <c r="M604" s="201" t="s">
        <v>5002</v>
      </c>
      <c r="N604" s="201" t="s">
        <v>5003</v>
      </c>
      <c r="O604" s="201" t="s">
        <v>5004</v>
      </c>
      <c r="P604" s="201" t="s">
        <v>5005</v>
      </c>
      <c r="Q604" s="202" t="s">
        <v>5006</v>
      </c>
      <c r="R604" s="202">
        <v>5883.5</v>
      </c>
      <c r="S604" s="202" t="s">
        <v>5006</v>
      </c>
      <c r="T604" s="202" t="s">
        <v>5006</v>
      </c>
      <c r="U604" s="202">
        <f>+R604</f>
        <v>5883.5</v>
      </c>
      <c r="V604" s="201"/>
      <c r="W604" s="203">
        <v>81.239999999999995</v>
      </c>
      <c r="X604" s="159" t="s">
        <v>5007</v>
      </c>
      <c r="Y604" s="201">
        <v>6</v>
      </c>
      <c r="Z604" s="201">
        <v>1</v>
      </c>
      <c r="AA604" s="201" t="s">
        <v>5008</v>
      </c>
      <c r="AB604" s="201" t="s">
        <v>5009</v>
      </c>
      <c r="AC604" s="201" t="s">
        <v>343</v>
      </c>
      <c r="AD604" s="201" t="s">
        <v>4381</v>
      </c>
      <c r="AE604" s="201">
        <v>4</v>
      </c>
      <c r="AF604" s="203">
        <v>100</v>
      </c>
      <c r="AG604" s="203" t="s">
        <v>5010</v>
      </c>
      <c r="AH604" s="203"/>
      <c r="AI604" s="203">
        <v>100</v>
      </c>
      <c r="AJ604" s="203"/>
      <c r="AK604" s="203"/>
      <c r="AL604" s="203"/>
      <c r="AM604" s="203"/>
      <c r="AN604" s="203"/>
      <c r="AO604" s="203"/>
      <c r="AP604" s="203"/>
      <c r="AQ604" s="203"/>
      <c r="AR604" s="203"/>
      <c r="AS604" s="201"/>
      <c r="AT604" s="201"/>
      <c r="AU604" s="201"/>
      <c r="AV604" s="201"/>
      <c r="AW604" s="201"/>
      <c r="AX604" s="201"/>
      <c r="AY604" s="201"/>
      <c r="AZ604" s="201"/>
      <c r="BA604" s="201"/>
      <c r="BB604" s="201"/>
      <c r="BC604" s="201"/>
      <c r="BD604" s="201"/>
    </row>
    <row r="605" spans="1:56" s="206" customFormat="1" ht="50">
      <c r="A605" s="201">
        <v>381</v>
      </c>
      <c r="B605" s="201" t="s">
        <v>4368</v>
      </c>
      <c r="C605" s="201"/>
      <c r="D605" s="201" t="s">
        <v>4422</v>
      </c>
      <c r="E605" s="201" t="s">
        <v>4852</v>
      </c>
      <c r="F605" s="201">
        <v>28351</v>
      </c>
      <c r="G605" s="201" t="s">
        <v>5011</v>
      </c>
      <c r="H605" s="201">
        <v>2020</v>
      </c>
      <c r="I605" s="201" t="s">
        <v>5012</v>
      </c>
      <c r="J605" s="202">
        <v>27603.18</v>
      </c>
      <c r="K605" s="201" t="s">
        <v>343</v>
      </c>
      <c r="L605" s="201" t="s">
        <v>4855</v>
      </c>
      <c r="M605" s="201" t="s">
        <v>4856</v>
      </c>
      <c r="N605" s="201" t="s">
        <v>5013</v>
      </c>
      <c r="O605" s="201" t="s">
        <v>5014</v>
      </c>
      <c r="P605" s="201" t="s">
        <v>5015</v>
      </c>
      <c r="Q605" s="212">
        <v>10</v>
      </c>
      <c r="R605" s="202">
        <v>5480.8</v>
      </c>
      <c r="S605" s="202">
        <v>0</v>
      </c>
      <c r="T605" s="202">
        <v>0</v>
      </c>
      <c r="U605" s="202">
        <f>+R605+S605+T605</f>
        <v>5480.8</v>
      </c>
      <c r="V605" s="214">
        <v>0.5</v>
      </c>
      <c r="W605" s="203">
        <v>63.33</v>
      </c>
      <c r="X605" s="159" t="s">
        <v>5016</v>
      </c>
      <c r="Y605" s="201">
        <v>4</v>
      </c>
      <c r="Z605" s="201">
        <v>5</v>
      </c>
      <c r="AA605" s="201">
        <v>5</v>
      </c>
      <c r="AB605" s="201">
        <v>10</v>
      </c>
      <c r="AC605" s="201" t="s">
        <v>343</v>
      </c>
      <c r="AD605" s="201" t="s">
        <v>4439</v>
      </c>
      <c r="AE605" s="201">
        <v>5</v>
      </c>
      <c r="AF605" s="201">
        <v>90</v>
      </c>
      <c r="AG605" s="201" t="s">
        <v>4422</v>
      </c>
      <c r="AH605" s="201" t="s">
        <v>4860</v>
      </c>
      <c r="AI605" s="201">
        <v>70</v>
      </c>
      <c r="AJ605" s="201" t="s">
        <v>5017</v>
      </c>
      <c r="AK605" s="201" t="s">
        <v>5018</v>
      </c>
      <c r="AL605" s="201">
        <v>16</v>
      </c>
      <c r="AM605" s="201" t="s">
        <v>4420</v>
      </c>
      <c r="AN605" s="201" t="s">
        <v>5018</v>
      </c>
      <c r="AO605" s="201">
        <v>14</v>
      </c>
      <c r="AP605" s="201"/>
      <c r="AQ605" s="201"/>
      <c r="AR605" s="201"/>
      <c r="AS605" s="201"/>
      <c r="AT605" s="201"/>
      <c r="AU605" s="201"/>
      <c r="AV605" s="201"/>
      <c r="AW605" s="201"/>
      <c r="AX605" s="201"/>
      <c r="AY605" s="201"/>
      <c r="AZ605" s="201"/>
      <c r="BA605" s="201"/>
      <c r="BB605" s="201"/>
      <c r="BC605" s="201"/>
      <c r="BD605" s="201"/>
    </row>
    <row r="606" spans="1:56" s="206" customFormat="1" ht="110">
      <c r="A606" s="201">
        <v>381</v>
      </c>
      <c r="B606" s="201" t="s">
        <v>4368</v>
      </c>
      <c r="C606" s="201"/>
      <c r="D606" s="201" t="s">
        <v>4454</v>
      </c>
      <c r="E606" s="201" t="s">
        <v>4720</v>
      </c>
      <c r="F606" s="201">
        <v>10337</v>
      </c>
      <c r="G606" s="232" t="s">
        <v>5019</v>
      </c>
      <c r="H606" s="201">
        <v>2020</v>
      </c>
      <c r="I606" s="201" t="s">
        <v>5020</v>
      </c>
      <c r="J606" s="202">
        <v>335988</v>
      </c>
      <c r="K606" s="201" t="s">
        <v>343</v>
      </c>
      <c r="L606" s="201" t="s">
        <v>5021</v>
      </c>
      <c r="M606" s="201" t="s">
        <v>5022</v>
      </c>
      <c r="N606" s="201" t="s">
        <v>5023</v>
      </c>
      <c r="O606" s="201" t="s">
        <v>5024</v>
      </c>
      <c r="P606" s="201" t="s">
        <v>5025</v>
      </c>
      <c r="Q606" s="201" t="s">
        <v>5026</v>
      </c>
      <c r="R606" s="202">
        <v>39.241999999999997</v>
      </c>
      <c r="S606" s="201">
        <v>35</v>
      </c>
      <c r="T606" s="201">
        <v>15</v>
      </c>
      <c r="U606" s="202">
        <f>+R606+S606+T606</f>
        <v>89.24199999999999</v>
      </c>
      <c r="V606" s="201">
        <v>20</v>
      </c>
      <c r="W606" s="203">
        <v>60</v>
      </c>
      <c r="X606" s="159" t="s">
        <v>5027</v>
      </c>
      <c r="Y606" s="201">
        <v>4</v>
      </c>
      <c r="Z606" s="201">
        <v>7</v>
      </c>
      <c r="AA606" s="201">
        <v>5</v>
      </c>
      <c r="AB606" s="201" t="s">
        <v>5028</v>
      </c>
      <c r="AC606" s="201" t="s">
        <v>343</v>
      </c>
      <c r="AD606" s="201" t="s">
        <v>5029</v>
      </c>
      <c r="AE606" s="201">
        <v>5</v>
      </c>
      <c r="AF606" s="201">
        <v>50</v>
      </c>
      <c r="AG606" s="201" t="s">
        <v>4454</v>
      </c>
      <c r="AH606" s="201" t="s">
        <v>4733</v>
      </c>
      <c r="AI606" s="201">
        <v>90</v>
      </c>
      <c r="AJ606" s="201"/>
      <c r="AK606" s="201"/>
      <c r="AL606" s="201"/>
      <c r="AM606" s="201"/>
      <c r="AN606" s="201"/>
      <c r="AO606" s="201"/>
      <c r="AP606" s="201"/>
      <c r="AQ606" s="201"/>
      <c r="AR606" s="201"/>
      <c r="AS606" s="201"/>
      <c r="AT606" s="201"/>
      <c r="AU606" s="201"/>
      <c r="AV606" s="201"/>
      <c r="AW606" s="201"/>
      <c r="AX606" s="201"/>
      <c r="AY606" s="201"/>
      <c r="AZ606" s="201"/>
      <c r="BA606" s="201"/>
      <c r="BB606" s="201"/>
      <c r="BC606" s="201"/>
      <c r="BD606" s="201"/>
    </row>
    <row r="607" spans="1:56" s="206" customFormat="1" ht="330">
      <c r="A607" s="201">
        <v>381</v>
      </c>
      <c r="B607" s="201" t="s">
        <v>4368</v>
      </c>
      <c r="C607" s="143"/>
      <c r="D607" s="201"/>
      <c r="E607" s="143" t="s">
        <v>5030</v>
      </c>
      <c r="F607" s="143"/>
      <c r="G607" s="143" t="s">
        <v>5031</v>
      </c>
      <c r="H607" s="143">
        <v>2020</v>
      </c>
      <c r="I607" s="143" t="s">
        <v>5032</v>
      </c>
      <c r="J607" s="233">
        <v>41723.43</v>
      </c>
      <c r="K607" s="143" t="s">
        <v>679</v>
      </c>
      <c r="L607" s="143" t="s">
        <v>5033</v>
      </c>
      <c r="M607" s="143" t="s">
        <v>5034</v>
      </c>
      <c r="N607" s="143" t="s">
        <v>5035</v>
      </c>
      <c r="O607" s="143" t="s">
        <v>5036</v>
      </c>
      <c r="P607" s="143" t="s">
        <v>5037</v>
      </c>
      <c r="Q607" s="143" t="s">
        <v>5038</v>
      </c>
      <c r="R607" s="143">
        <v>8284.44</v>
      </c>
      <c r="S607" s="143" t="s">
        <v>5039</v>
      </c>
      <c r="T607" s="143" t="s">
        <v>5040</v>
      </c>
      <c r="U607" s="143"/>
      <c r="V607" s="143"/>
      <c r="W607" s="234">
        <v>71.650000000000006</v>
      </c>
      <c r="X607" s="198" t="s">
        <v>5041</v>
      </c>
      <c r="Y607" s="143"/>
      <c r="Z607" s="143"/>
      <c r="AA607" s="143"/>
      <c r="AB607" s="143"/>
      <c r="AC607" s="143"/>
      <c r="AD607" s="143"/>
      <c r="AE607" s="143">
        <v>5</v>
      </c>
      <c r="AF607" s="143"/>
      <c r="AG607" s="143"/>
      <c r="AH607" s="143"/>
      <c r="AI607" s="143"/>
      <c r="AJ607" s="143"/>
      <c r="AK607" s="143"/>
      <c r="AL607" s="143"/>
      <c r="AM607" s="143"/>
      <c r="AN607" s="143"/>
      <c r="AO607" s="143"/>
      <c r="AP607" s="143"/>
      <c r="AQ607" s="143"/>
      <c r="AR607" s="143"/>
      <c r="AS607" s="143"/>
      <c r="AT607" s="143"/>
      <c r="AU607" s="143"/>
      <c r="AV607" s="143"/>
      <c r="AW607" s="143"/>
      <c r="AX607" s="143"/>
      <c r="AY607" s="201"/>
      <c r="AZ607" s="201"/>
      <c r="BA607" s="201"/>
      <c r="BB607" s="201"/>
      <c r="BC607" s="201"/>
      <c r="BD607" s="201"/>
    </row>
    <row r="608" spans="1:56" s="206" customFormat="1" ht="310">
      <c r="A608" s="201">
        <v>381</v>
      </c>
      <c r="B608" s="201" t="s">
        <v>4368</v>
      </c>
      <c r="C608" s="143"/>
      <c r="D608" s="201"/>
      <c r="E608" s="143" t="s">
        <v>5030</v>
      </c>
      <c r="F608" s="143"/>
      <c r="G608" s="143" t="s">
        <v>5042</v>
      </c>
      <c r="H608" s="143">
        <v>2020</v>
      </c>
      <c r="I608" s="143" t="s">
        <v>5043</v>
      </c>
      <c r="J608" s="235">
        <v>24396.17</v>
      </c>
      <c r="K608" s="143" t="s">
        <v>679</v>
      </c>
      <c r="L608" s="143" t="s">
        <v>5044</v>
      </c>
      <c r="M608" s="143" t="s">
        <v>5045</v>
      </c>
      <c r="N608" s="143" t="s">
        <v>5046</v>
      </c>
      <c r="O608" s="143" t="s">
        <v>5047</v>
      </c>
      <c r="P608" s="143" t="s">
        <v>5048</v>
      </c>
      <c r="Q608" s="143" t="s">
        <v>5049</v>
      </c>
      <c r="R608" s="143">
        <v>4844</v>
      </c>
      <c r="S608" s="143" t="s">
        <v>5050</v>
      </c>
      <c r="T608" s="143" t="s">
        <v>5051</v>
      </c>
      <c r="U608" s="143"/>
      <c r="V608" s="143"/>
      <c r="W608" s="234">
        <v>71.650000000000006</v>
      </c>
      <c r="X608" s="143" t="s">
        <v>5041</v>
      </c>
      <c r="Y608" s="143"/>
      <c r="Z608" s="143"/>
      <c r="AA608" s="143"/>
      <c r="AB608" s="143"/>
      <c r="AC608" s="143"/>
      <c r="AD608" s="143"/>
      <c r="AE608" s="143">
        <v>5</v>
      </c>
      <c r="AF608" s="143"/>
      <c r="AG608" s="143"/>
      <c r="AH608" s="143"/>
      <c r="AI608" s="143"/>
      <c r="AJ608" s="143"/>
      <c r="AK608" s="143"/>
      <c r="AL608" s="143"/>
      <c r="AM608" s="143"/>
      <c r="AN608" s="143"/>
      <c r="AO608" s="143"/>
      <c r="AP608" s="143"/>
      <c r="AQ608" s="143"/>
      <c r="AR608" s="143"/>
      <c r="AS608" s="143"/>
      <c r="AT608" s="143"/>
      <c r="AU608" s="143"/>
      <c r="AV608" s="143"/>
      <c r="AW608" s="143"/>
      <c r="AX608" s="143"/>
      <c r="AY608" s="201"/>
      <c r="AZ608" s="201"/>
      <c r="BA608" s="201"/>
      <c r="BB608" s="201"/>
      <c r="BC608" s="201"/>
      <c r="BD608" s="201"/>
    </row>
    <row r="609" spans="1:56" s="206" customFormat="1" ht="130">
      <c r="A609" s="201">
        <v>381</v>
      </c>
      <c r="B609" s="201" t="s">
        <v>4368</v>
      </c>
      <c r="C609" s="201"/>
      <c r="D609" s="201" t="s">
        <v>2115</v>
      </c>
      <c r="E609" s="201" t="s">
        <v>4682</v>
      </c>
      <c r="F609" s="201">
        <v>18326</v>
      </c>
      <c r="G609" s="201" t="s">
        <v>5052</v>
      </c>
      <c r="H609" s="201">
        <v>2021</v>
      </c>
      <c r="I609" s="201" t="s">
        <v>5053</v>
      </c>
      <c r="J609" s="202">
        <v>77032.02</v>
      </c>
      <c r="K609" s="201" t="s">
        <v>343</v>
      </c>
      <c r="L609" s="201" t="s">
        <v>5054</v>
      </c>
      <c r="M609" s="201" t="s">
        <v>5055</v>
      </c>
      <c r="N609" s="201" t="s">
        <v>5056</v>
      </c>
      <c r="O609" s="201" t="s">
        <v>5057</v>
      </c>
      <c r="P609" s="201" t="s">
        <v>5058</v>
      </c>
      <c r="Q609" s="201" t="s">
        <v>4904</v>
      </c>
      <c r="R609" s="202">
        <v>25514.639999999999</v>
      </c>
      <c r="S609" s="201" t="s">
        <v>4782</v>
      </c>
      <c r="T609" s="201" t="s">
        <v>4782</v>
      </c>
      <c r="U609" s="201" t="s">
        <v>4782</v>
      </c>
      <c r="V609" s="201"/>
      <c r="W609" s="203">
        <v>58.33</v>
      </c>
      <c r="X609" s="159" t="s">
        <v>4513</v>
      </c>
      <c r="Y609" s="201">
        <v>3</v>
      </c>
      <c r="Z609" s="201">
        <v>4</v>
      </c>
      <c r="AA609" s="201">
        <v>7</v>
      </c>
      <c r="AB609" s="201">
        <v>4</v>
      </c>
      <c r="AC609" s="201" t="s">
        <v>343</v>
      </c>
      <c r="AD609" s="201" t="s">
        <v>4381</v>
      </c>
      <c r="AE609" s="201">
        <v>5</v>
      </c>
      <c r="AF609" s="201">
        <v>50</v>
      </c>
      <c r="AG609" s="201" t="s">
        <v>1826</v>
      </c>
      <c r="AH609" s="201" t="s">
        <v>1826</v>
      </c>
      <c r="AI609" s="201">
        <v>50</v>
      </c>
      <c r="AJ609" s="201"/>
      <c r="AK609" s="201"/>
      <c r="AL609" s="201"/>
      <c r="AM609" s="201"/>
      <c r="AN609" s="201"/>
      <c r="AO609" s="201"/>
      <c r="AP609" s="201"/>
      <c r="AQ609" s="201"/>
      <c r="AR609" s="201"/>
      <c r="AS609" s="201"/>
      <c r="AT609" s="201"/>
      <c r="AU609" s="201"/>
      <c r="AV609" s="201"/>
      <c r="AW609" s="201"/>
      <c r="AX609" s="201"/>
      <c r="AY609" s="201"/>
      <c r="AZ609" s="201"/>
      <c r="BA609" s="201"/>
      <c r="BB609" s="201"/>
      <c r="BC609" s="201"/>
      <c r="BD609" s="201"/>
    </row>
    <row r="610" spans="1:56" s="206" customFormat="1" ht="120">
      <c r="A610" s="201">
        <v>381</v>
      </c>
      <c r="B610" s="201" t="s">
        <v>4368</v>
      </c>
      <c r="C610" s="201">
        <v>30</v>
      </c>
      <c r="D610" s="201" t="s">
        <v>4870</v>
      </c>
      <c r="E610" s="201" t="s">
        <v>4517</v>
      </c>
      <c r="F610" s="201">
        <v>6013</v>
      </c>
      <c r="G610" s="201" t="s">
        <v>5059</v>
      </c>
      <c r="H610" s="201">
        <v>2021</v>
      </c>
      <c r="I610" s="201" t="s">
        <v>4979</v>
      </c>
      <c r="J610" s="202">
        <v>8515.6</v>
      </c>
      <c r="K610" s="201" t="s">
        <v>343</v>
      </c>
      <c r="L610" s="201" t="s">
        <v>4958</v>
      </c>
      <c r="M610" s="201" t="s">
        <v>4959</v>
      </c>
      <c r="N610" s="201" t="s">
        <v>5060</v>
      </c>
      <c r="O610" s="201" t="s">
        <v>5061</v>
      </c>
      <c r="P610" s="201" t="s">
        <v>5062</v>
      </c>
      <c r="Q610" s="201" t="s">
        <v>4782</v>
      </c>
      <c r="R610" s="202"/>
      <c r="S610" s="201" t="s">
        <v>1651</v>
      </c>
      <c r="T610" s="201" t="s">
        <v>4782</v>
      </c>
      <c r="U610" s="201" t="s">
        <v>4782</v>
      </c>
      <c r="V610" s="201">
        <v>0</v>
      </c>
      <c r="W610" s="203">
        <v>58.33</v>
      </c>
      <c r="X610" s="159" t="s">
        <v>4380</v>
      </c>
      <c r="Y610" s="201">
        <v>4</v>
      </c>
      <c r="Z610" s="201">
        <v>7</v>
      </c>
      <c r="AA610" s="201">
        <v>4</v>
      </c>
      <c r="AB610" s="201">
        <v>17</v>
      </c>
      <c r="AC610" s="201" t="s">
        <v>343</v>
      </c>
      <c r="AD610" s="201" t="s">
        <v>4381</v>
      </c>
      <c r="AE610" s="201">
        <v>5</v>
      </c>
      <c r="AF610" s="201">
        <v>30</v>
      </c>
      <c r="AG610" s="201" t="s">
        <v>5063</v>
      </c>
      <c r="AH610" s="201" t="s">
        <v>5063</v>
      </c>
      <c r="AI610" s="201">
        <v>30</v>
      </c>
      <c r="AJ610" s="201"/>
      <c r="AK610" s="201"/>
      <c r="AL610" s="201"/>
      <c r="AM610" s="201"/>
      <c r="AN610" s="201"/>
      <c r="AO610" s="201"/>
      <c r="AP610" s="201"/>
      <c r="AQ610" s="201"/>
      <c r="AR610" s="201"/>
      <c r="AS610" s="201"/>
      <c r="AT610" s="201"/>
      <c r="AU610" s="201"/>
      <c r="AV610" s="201"/>
      <c r="AW610" s="201"/>
      <c r="AX610" s="201"/>
      <c r="AY610" s="201"/>
      <c r="AZ610" s="201"/>
      <c r="BA610" s="201"/>
      <c r="BB610" s="201"/>
      <c r="BC610" s="201"/>
      <c r="BD610" s="201"/>
    </row>
    <row r="611" spans="1:56" s="206" customFormat="1" ht="120">
      <c r="A611" s="201">
        <v>381</v>
      </c>
      <c r="B611" s="201" t="s">
        <v>4368</v>
      </c>
      <c r="C611" s="201">
        <v>30</v>
      </c>
      <c r="D611" s="201" t="s">
        <v>4870</v>
      </c>
      <c r="E611" s="201" t="s">
        <v>4773</v>
      </c>
      <c r="F611" s="201">
        <v>6013</v>
      </c>
      <c r="G611" s="201" t="s">
        <v>5064</v>
      </c>
      <c r="H611" s="201">
        <v>2021</v>
      </c>
      <c r="I611" s="201" t="s">
        <v>4979</v>
      </c>
      <c r="J611" s="202">
        <v>9987.52</v>
      </c>
      <c r="K611" s="201" t="s">
        <v>343</v>
      </c>
      <c r="L611" s="201" t="s">
        <v>4777</v>
      </c>
      <c r="M611" s="201" t="s">
        <v>4778</v>
      </c>
      <c r="N611" s="201" t="s">
        <v>5065</v>
      </c>
      <c r="O611" s="201" t="s">
        <v>5066</v>
      </c>
      <c r="P611" s="201" t="s">
        <v>5067</v>
      </c>
      <c r="Q611" s="201" t="s">
        <v>4782</v>
      </c>
      <c r="R611" s="202" t="s">
        <v>5068</v>
      </c>
      <c r="S611" s="201" t="s">
        <v>4782</v>
      </c>
      <c r="T611" s="201" t="s">
        <v>4782</v>
      </c>
      <c r="U611" s="201" t="s">
        <v>4782</v>
      </c>
      <c r="V611" s="201">
        <v>0</v>
      </c>
      <c r="W611" s="203">
        <v>58.33</v>
      </c>
      <c r="X611" s="159" t="s">
        <v>4380</v>
      </c>
      <c r="Y611" s="201">
        <v>1</v>
      </c>
      <c r="Z611" s="201">
        <v>4</v>
      </c>
      <c r="AA611" s="201">
        <v>3</v>
      </c>
      <c r="AB611" s="201">
        <v>17.62</v>
      </c>
      <c r="AC611" s="201" t="s">
        <v>343</v>
      </c>
      <c r="AD611" s="201" t="s">
        <v>4381</v>
      </c>
      <c r="AE611" s="201">
        <v>5</v>
      </c>
      <c r="AF611" s="201">
        <v>80</v>
      </c>
      <c r="AG611" s="201" t="s">
        <v>5063</v>
      </c>
      <c r="AH611" s="201" t="s">
        <v>5063</v>
      </c>
      <c r="AI611" s="201">
        <v>80</v>
      </c>
      <c r="AJ611" s="201"/>
      <c r="AK611" s="201"/>
      <c r="AL611" s="201"/>
      <c r="AM611" s="201"/>
      <c r="AN611" s="201"/>
      <c r="AO611" s="201"/>
      <c r="AP611" s="201"/>
      <c r="AQ611" s="201"/>
      <c r="AR611" s="201"/>
      <c r="AS611" s="201"/>
      <c r="AT611" s="201"/>
      <c r="AU611" s="201"/>
      <c r="AV611" s="201"/>
      <c r="AW611" s="201"/>
      <c r="AX611" s="201"/>
      <c r="AY611" s="201"/>
      <c r="AZ611" s="201"/>
      <c r="BA611" s="201"/>
      <c r="BB611" s="201"/>
      <c r="BC611" s="201"/>
      <c r="BD611" s="201"/>
    </row>
    <row r="612" spans="1:56" s="206" customFormat="1" ht="120">
      <c r="A612" s="201">
        <v>381</v>
      </c>
      <c r="B612" s="201" t="s">
        <v>4368</v>
      </c>
      <c r="C612" s="201">
        <v>30</v>
      </c>
      <c r="D612" s="201" t="s">
        <v>4870</v>
      </c>
      <c r="E612" s="201" t="s">
        <v>4773</v>
      </c>
      <c r="F612" s="201">
        <v>6013</v>
      </c>
      <c r="G612" s="201" t="s">
        <v>5069</v>
      </c>
      <c r="H612" s="201">
        <v>2021</v>
      </c>
      <c r="I612" s="201" t="s">
        <v>4979</v>
      </c>
      <c r="J612" s="202">
        <v>14242.17</v>
      </c>
      <c r="K612" s="201" t="s">
        <v>343</v>
      </c>
      <c r="L612" s="201" t="s">
        <v>4777</v>
      </c>
      <c r="M612" s="201" t="s">
        <v>4778</v>
      </c>
      <c r="N612" s="201" t="s">
        <v>5070</v>
      </c>
      <c r="O612" s="201" t="s">
        <v>5071</v>
      </c>
      <c r="P612" s="205">
        <v>1103460</v>
      </c>
      <c r="Q612" s="201" t="s">
        <v>4782</v>
      </c>
      <c r="R612" s="202">
        <v>25514.639999999999</v>
      </c>
      <c r="S612" s="201" t="s">
        <v>4782</v>
      </c>
      <c r="T612" s="201" t="s">
        <v>4782</v>
      </c>
      <c r="U612" s="201" t="s">
        <v>4782</v>
      </c>
      <c r="V612" s="201">
        <v>0</v>
      </c>
      <c r="W612" s="203">
        <v>100</v>
      </c>
      <c r="X612" s="159" t="s">
        <v>4380</v>
      </c>
      <c r="Y612" s="201">
        <v>1</v>
      </c>
      <c r="Z612" s="201">
        <v>8</v>
      </c>
      <c r="AA612" s="201">
        <v>1</v>
      </c>
      <c r="AB612" s="201">
        <v>4</v>
      </c>
      <c r="AC612" s="201" t="s">
        <v>343</v>
      </c>
      <c r="AD612" s="201" t="s">
        <v>4381</v>
      </c>
      <c r="AE612" s="201">
        <v>5</v>
      </c>
      <c r="AF612" s="201">
        <v>50</v>
      </c>
      <c r="AG612" s="201" t="s">
        <v>5063</v>
      </c>
      <c r="AH612" s="201" t="s">
        <v>5063</v>
      </c>
      <c r="AI612" s="201">
        <v>50</v>
      </c>
      <c r="AJ612" s="201"/>
      <c r="AK612" s="201"/>
      <c r="AL612" s="201"/>
      <c r="AM612" s="201"/>
      <c r="AN612" s="201"/>
      <c r="AO612" s="201"/>
      <c r="AP612" s="201"/>
      <c r="AQ612" s="201"/>
      <c r="AR612" s="201"/>
      <c r="AS612" s="201"/>
      <c r="AT612" s="201"/>
      <c r="AU612" s="201"/>
      <c r="AV612" s="201"/>
      <c r="AW612" s="201"/>
      <c r="AX612" s="201"/>
      <c r="AY612" s="201"/>
      <c r="AZ612" s="201"/>
      <c r="BA612" s="201"/>
      <c r="BB612" s="201"/>
      <c r="BC612" s="201"/>
      <c r="BD612" s="201"/>
    </row>
    <row r="613" spans="1:56" s="226" customFormat="1" ht="120">
      <c r="A613" s="201">
        <v>381</v>
      </c>
      <c r="B613" s="201" t="s">
        <v>4368</v>
      </c>
      <c r="C613" s="201">
        <v>30</v>
      </c>
      <c r="D613" s="201" t="s">
        <v>4870</v>
      </c>
      <c r="E613" s="201" t="s">
        <v>4773</v>
      </c>
      <c r="F613" s="201">
        <v>6013</v>
      </c>
      <c r="G613" s="201" t="s">
        <v>5072</v>
      </c>
      <c r="H613" s="201">
        <v>2021</v>
      </c>
      <c r="I613" s="201" t="s">
        <v>4979</v>
      </c>
      <c r="J613" s="202">
        <v>21543.63</v>
      </c>
      <c r="K613" s="201" t="s">
        <v>343</v>
      </c>
      <c r="L613" s="201" t="s">
        <v>4777</v>
      </c>
      <c r="M613" s="201" t="s">
        <v>4778</v>
      </c>
      <c r="N613" s="201" t="s">
        <v>5073</v>
      </c>
      <c r="O613" s="201" t="s">
        <v>5074</v>
      </c>
      <c r="P613" s="201">
        <v>1103735</v>
      </c>
      <c r="Q613" s="201" t="s">
        <v>4782</v>
      </c>
      <c r="R613" s="202">
        <v>4277.6400000000003</v>
      </c>
      <c r="S613" s="201" t="s">
        <v>4782</v>
      </c>
      <c r="T613" s="201" t="s">
        <v>4782</v>
      </c>
      <c r="U613" s="201" t="s">
        <v>4782</v>
      </c>
      <c r="V613" s="201">
        <v>0</v>
      </c>
      <c r="W613" s="203">
        <v>56.67</v>
      </c>
      <c r="X613" s="159" t="s">
        <v>4380</v>
      </c>
      <c r="Y613" s="201">
        <v>2</v>
      </c>
      <c r="Z613" s="201">
        <v>2</v>
      </c>
      <c r="AA613" s="201">
        <v>2</v>
      </c>
      <c r="AB613" s="201">
        <v>17</v>
      </c>
      <c r="AC613" s="201" t="s">
        <v>343</v>
      </c>
      <c r="AD613" s="201" t="s">
        <v>4381</v>
      </c>
      <c r="AE613" s="201">
        <v>5</v>
      </c>
      <c r="AF613" s="201">
        <v>50</v>
      </c>
      <c r="AG613" s="201" t="s">
        <v>5063</v>
      </c>
      <c r="AH613" s="201" t="s">
        <v>5063</v>
      </c>
      <c r="AI613" s="201">
        <v>50</v>
      </c>
      <c r="AJ613" s="201"/>
      <c r="AK613" s="201"/>
      <c r="AL613" s="201"/>
      <c r="AM613" s="201"/>
      <c r="AN613" s="201"/>
      <c r="AO613" s="201"/>
      <c r="AP613" s="201"/>
      <c r="AQ613" s="201"/>
      <c r="AR613" s="201"/>
      <c r="AS613" s="201"/>
      <c r="AT613" s="201"/>
      <c r="AU613" s="201"/>
      <c r="AV613" s="201"/>
      <c r="AW613" s="201"/>
      <c r="AX613" s="201"/>
      <c r="AY613" s="221"/>
      <c r="AZ613" s="221"/>
      <c r="BA613" s="221"/>
      <c r="BB613" s="221"/>
      <c r="BC613" s="221"/>
      <c r="BD613" s="221"/>
    </row>
    <row r="614" spans="1:56" s="206" customFormat="1" ht="120">
      <c r="A614" s="201">
        <v>381</v>
      </c>
      <c r="B614" s="201" t="s">
        <v>4368</v>
      </c>
      <c r="C614" s="201">
        <v>30</v>
      </c>
      <c r="D614" s="201" t="s">
        <v>4870</v>
      </c>
      <c r="E614" s="201" t="s">
        <v>4517</v>
      </c>
      <c r="F614" s="201">
        <v>6013</v>
      </c>
      <c r="G614" s="201" t="s">
        <v>5075</v>
      </c>
      <c r="H614" s="201">
        <v>2021</v>
      </c>
      <c r="I614" s="201" t="s">
        <v>4979</v>
      </c>
      <c r="J614" s="202">
        <v>45546.080000000002</v>
      </c>
      <c r="K614" s="201" t="s">
        <v>343</v>
      </c>
      <c r="L614" s="201" t="s">
        <v>4958</v>
      </c>
      <c r="M614" s="201" t="s">
        <v>4959</v>
      </c>
      <c r="N614" s="201" t="s">
        <v>5076</v>
      </c>
      <c r="O614" s="201" t="s">
        <v>5077</v>
      </c>
      <c r="P614" s="201" t="s">
        <v>5078</v>
      </c>
      <c r="Q614" s="201" t="s">
        <v>4782</v>
      </c>
      <c r="R614" s="202">
        <v>9043.56</v>
      </c>
      <c r="S614" s="201" t="s">
        <v>4782</v>
      </c>
      <c r="T614" s="201" t="s">
        <v>4782</v>
      </c>
      <c r="U614" s="201" t="s">
        <v>4782</v>
      </c>
      <c r="V614" s="201">
        <v>0</v>
      </c>
      <c r="W614" s="203">
        <v>56.67</v>
      </c>
      <c r="X614" s="159" t="s">
        <v>4380</v>
      </c>
      <c r="Y614" s="201">
        <v>2</v>
      </c>
      <c r="Z614" s="201">
        <v>5</v>
      </c>
      <c r="AA614" s="201">
        <v>1</v>
      </c>
      <c r="AB614" s="201">
        <v>4</v>
      </c>
      <c r="AC614" s="201" t="s">
        <v>343</v>
      </c>
      <c r="AD614" s="201" t="s">
        <v>4381</v>
      </c>
      <c r="AE614" s="201">
        <v>5</v>
      </c>
      <c r="AF614" s="201">
        <v>80</v>
      </c>
      <c r="AG614" s="201" t="s">
        <v>5063</v>
      </c>
      <c r="AH614" s="201" t="s">
        <v>5063</v>
      </c>
      <c r="AI614" s="201">
        <v>80</v>
      </c>
      <c r="AJ614" s="201"/>
      <c r="AK614" s="201"/>
      <c r="AL614" s="201"/>
      <c r="AM614" s="201"/>
      <c r="AN614" s="201"/>
      <c r="AO614" s="201"/>
      <c r="AP614" s="201"/>
      <c r="AQ614" s="201"/>
      <c r="AR614" s="201"/>
      <c r="AS614" s="201"/>
      <c r="AT614" s="201"/>
      <c r="AU614" s="201"/>
      <c r="AV614" s="201"/>
      <c r="AW614" s="201"/>
      <c r="AX614" s="201"/>
      <c r="AY614" s="201"/>
      <c r="AZ614" s="201"/>
      <c r="BA614" s="201"/>
      <c r="BB614" s="201"/>
      <c r="BC614" s="201"/>
      <c r="BD614" s="201"/>
    </row>
    <row r="615" spans="1:56" s="206" customFormat="1" ht="90">
      <c r="A615" s="201">
        <v>381</v>
      </c>
      <c r="B615" s="201" t="s">
        <v>4368</v>
      </c>
      <c r="C615" s="201">
        <v>30</v>
      </c>
      <c r="D615" s="201" t="s">
        <v>4870</v>
      </c>
      <c r="E615" s="201" t="s">
        <v>4517</v>
      </c>
      <c r="F615" s="201">
        <v>6013</v>
      </c>
      <c r="G615" s="201" t="s">
        <v>5079</v>
      </c>
      <c r="H615" s="201">
        <v>2021</v>
      </c>
      <c r="I615" s="201" t="s">
        <v>5080</v>
      </c>
      <c r="J615" s="202">
        <v>28988.73</v>
      </c>
      <c r="K615" s="201" t="s">
        <v>1813</v>
      </c>
      <c r="L615" s="201" t="s">
        <v>5081</v>
      </c>
      <c r="M615" s="201" t="s">
        <v>5082</v>
      </c>
      <c r="N615" s="201" t="s">
        <v>5083</v>
      </c>
      <c r="O615" s="201" t="s">
        <v>5084</v>
      </c>
      <c r="P615" s="201" t="s">
        <v>5085</v>
      </c>
      <c r="Q615" s="201" t="s">
        <v>4782</v>
      </c>
      <c r="R615" s="202">
        <v>5755.92</v>
      </c>
      <c r="S615" s="201" t="s">
        <v>4782</v>
      </c>
      <c r="T615" s="201" t="s">
        <v>4782</v>
      </c>
      <c r="U615" s="201" t="s">
        <v>4782</v>
      </c>
      <c r="V615" s="201">
        <v>0</v>
      </c>
      <c r="W615" s="203">
        <v>55</v>
      </c>
      <c r="X615" s="159" t="s">
        <v>4380</v>
      </c>
      <c r="Y615" s="201">
        <v>4</v>
      </c>
      <c r="Z615" s="201">
        <v>8</v>
      </c>
      <c r="AA615" s="201">
        <v>2</v>
      </c>
      <c r="AB615" s="201">
        <v>35</v>
      </c>
      <c r="AC615" s="201" t="s">
        <v>1813</v>
      </c>
      <c r="AD615" s="201" t="s">
        <v>4381</v>
      </c>
      <c r="AE615" s="201">
        <v>5</v>
      </c>
      <c r="AF615" s="201">
        <v>60</v>
      </c>
      <c r="AG615" s="201" t="s">
        <v>5086</v>
      </c>
      <c r="AH615" s="201" t="s">
        <v>1826</v>
      </c>
      <c r="AI615" s="201">
        <v>60</v>
      </c>
      <c r="AJ615" s="201"/>
      <c r="AK615" s="201"/>
      <c r="AL615" s="201"/>
      <c r="AM615" s="201"/>
      <c r="AN615" s="201"/>
      <c r="AO615" s="201"/>
      <c r="AP615" s="201"/>
      <c r="AQ615" s="201"/>
      <c r="AR615" s="201"/>
      <c r="AS615" s="201"/>
      <c r="AT615" s="201"/>
      <c r="AU615" s="201"/>
      <c r="AV615" s="201"/>
      <c r="AW615" s="201"/>
      <c r="AX615" s="201"/>
      <c r="AY615" s="201"/>
      <c r="AZ615" s="201"/>
      <c r="BA615" s="201"/>
      <c r="BB615" s="201"/>
      <c r="BC615" s="201"/>
      <c r="BD615" s="201"/>
    </row>
    <row r="616" spans="1:56" s="206" customFormat="1" ht="120">
      <c r="A616" s="201">
        <v>381</v>
      </c>
      <c r="B616" s="201" t="s">
        <v>4368</v>
      </c>
      <c r="C616" s="201">
        <v>30</v>
      </c>
      <c r="D616" s="201" t="s">
        <v>4870</v>
      </c>
      <c r="E616" s="201" t="s">
        <v>4517</v>
      </c>
      <c r="F616" s="201">
        <v>6013</v>
      </c>
      <c r="G616" s="201" t="s">
        <v>5079</v>
      </c>
      <c r="H616" s="201">
        <v>2021</v>
      </c>
      <c r="I616" s="201" t="s">
        <v>5080</v>
      </c>
      <c r="J616" s="202">
        <v>23905.9</v>
      </c>
      <c r="K616" s="201" t="s">
        <v>1813</v>
      </c>
      <c r="L616" s="201" t="s">
        <v>4958</v>
      </c>
      <c r="M616" s="201" t="s">
        <v>4959</v>
      </c>
      <c r="N616" s="201" t="s">
        <v>5087</v>
      </c>
      <c r="O616" s="201" t="s">
        <v>5088</v>
      </c>
      <c r="P616" s="201" t="s">
        <v>5089</v>
      </c>
      <c r="Q616" s="201" t="s">
        <v>4782</v>
      </c>
      <c r="R616" s="202">
        <v>3322.68</v>
      </c>
      <c r="S616" s="201" t="s">
        <v>4782</v>
      </c>
      <c r="T616" s="201" t="s">
        <v>4782</v>
      </c>
      <c r="U616" s="201" t="s">
        <v>4782</v>
      </c>
      <c r="V616" s="201">
        <v>0</v>
      </c>
      <c r="W616" s="203">
        <v>100</v>
      </c>
      <c r="X616" s="159" t="s">
        <v>4380</v>
      </c>
      <c r="Y616" s="201">
        <v>4</v>
      </c>
      <c r="Z616" s="201">
        <v>2</v>
      </c>
      <c r="AA616" s="201">
        <v>1</v>
      </c>
      <c r="AB616" s="201">
        <v>35</v>
      </c>
      <c r="AC616" s="201" t="s">
        <v>1813</v>
      </c>
      <c r="AD616" s="201" t="s">
        <v>4381</v>
      </c>
      <c r="AE616" s="201">
        <v>5</v>
      </c>
      <c r="AF616" s="201">
        <v>30</v>
      </c>
      <c r="AG616" s="201" t="s">
        <v>5063</v>
      </c>
      <c r="AH616" s="201" t="s">
        <v>5063</v>
      </c>
      <c r="AI616" s="201">
        <v>30</v>
      </c>
      <c r="AJ616" s="201"/>
      <c r="AK616" s="201"/>
      <c r="AL616" s="201"/>
      <c r="AM616" s="201"/>
      <c r="AN616" s="201"/>
      <c r="AO616" s="201"/>
      <c r="AP616" s="201"/>
      <c r="AQ616" s="201"/>
      <c r="AR616" s="201"/>
      <c r="AS616" s="201"/>
      <c r="AT616" s="201"/>
      <c r="AU616" s="201"/>
      <c r="AV616" s="201"/>
      <c r="AW616" s="201"/>
      <c r="AX616" s="201"/>
      <c r="AY616" s="201"/>
      <c r="AZ616" s="201"/>
      <c r="BA616" s="201"/>
      <c r="BB616" s="201"/>
      <c r="BC616" s="201"/>
      <c r="BD616" s="201"/>
    </row>
    <row r="617" spans="1:56" s="206" customFormat="1" ht="90">
      <c r="A617" s="201">
        <v>381</v>
      </c>
      <c r="B617" s="201" t="s">
        <v>4368</v>
      </c>
      <c r="C617" s="201">
        <v>30</v>
      </c>
      <c r="D617" s="201" t="s">
        <v>4870</v>
      </c>
      <c r="E617" s="201" t="s">
        <v>5090</v>
      </c>
      <c r="F617" s="201">
        <v>6013</v>
      </c>
      <c r="G617" s="201" t="s">
        <v>5079</v>
      </c>
      <c r="H617" s="201">
        <v>2021</v>
      </c>
      <c r="I617" s="201"/>
      <c r="J617" s="202">
        <v>71033.13</v>
      </c>
      <c r="K617" s="201" t="s">
        <v>1813</v>
      </c>
      <c r="L617" s="201" t="s">
        <v>5091</v>
      </c>
      <c r="M617" s="201" t="s">
        <v>5092</v>
      </c>
      <c r="N617" s="201" t="s">
        <v>5093</v>
      </c>
      <c r="O617" s="201" t="s">
        <v>5094</v>
      </c>
      <c r="P617" s="201" t="s">
        <v>5095</v>
      </c>
      <c r="Q617" s="201" t="s">
        <v>4782</v>
      </c>
      <c r="R617" s="202">
        <v>14104.2</v>
      </c>
      <c r="S617" s="201" t="s">
        <v>4782</v>
      </c>
      <c r="T617" s="201" t="s">
        <v>4782</v>
      </c>
      <c r="U617" s="201" t="s">
        <v>4782</v>
      </c>
      <c r="V617" s="201">
        <v>0</v>
      </c>
      <c r="W617" s="203">
        <v>48.33</v>
      </c>
      <c r="X617" s="159" t="s">
        <v>5096</v>
      </c>
      <c r="Y617" s="201">
        <v>2</v>
      </c>
      <c r="Z617" s="201">
        <v>3</v>
      </c>
      <c r="AA617" s="201">
        <v>3</v>
      </c>
      <c r="AB617" s="201">
        <v>66</v>
      </c>
      <c r="AC617" s="201" t="s">
        <v>1813</v>
      </c>
      <c r="AD617" s="201" t="s">
        <v>5097</v>
      </c>
      <c r="AE617" s="201">
        <v>5</v>
      </c>
      <c r="AF617" s="201">
        <v>50</v>
      </c>
      <c r="AG617" s="201" t="s">
        <v>5098</v>
      </c>
      <c r="AH617" s="201" t="s">
        <v>5098</v>
      </c>
      <c r="AI617" s="201">
        <v>50</v>
      </c>
      <c r="AJ617" s="201"/>
      <c r="AK617" s="201"/>
      <c r="AL617" s="201"/>
      <c r="AM617" s="201"/>
      <c r="AN617" s="201"/>
      <c r="AO617" s="201"/>
      <c r="AP617" s="201"/>
      <c r="AQ617" s="201"/>
      <c r="AR617" s="201"/>
      <c r="AS617" s="201"/>
      <c r="AT617" s="201"/>
      <c r="AU617" s="201"/>
      <c r="AV617" s="201"/>
      <c r="AW617" s="201"/>
      <c r="AX617" s="201"/>
      <c r="AY617" s="201"/>
      <c r="AZ617" s="201"/>
      <c r="BA617" s="201"/>
      <c r="BB617" s="201"/>
      <c r="BC617" s="201"/>
      <c r="BD617" s="201"/>
    </row>
    <row r="618" spans="1:56" s="226" customFormat="1" ht="90">
      <c r="A618" s="201">
        <v>381</v>
      </c>
      <c r="B618" s="201" t="s">
        <v>4368</v>
      </c>
      <c r="C618" s="201">
        <v>30</v>
      </c>
      <c r="D618" s="201" t="s">
        <v>4870</v>
      </c>
      <c r="E618" s="201" t="s">
        <v>4906</v>
      </c>
      <c r="F618" s="201">
        <v>6013</v>
      </c>
      <c r="G618" s="201" t="s">
        <v>5079</v>
      </c>
      <c r="H618" s="201">
        <v>2021</v>
      </c>
      <c r="I618" s="201" t="s">
        <v>5080</v>
      </c>
      <c r="J618" s="202">
        <v>13407.36</v>
      </c>
      <c r="K618" s="201" t="s">
        <v>1813</v>
      </c>
      <c r="L618" s="221" t="s">
        <v>5099</v>
      </c>
      <c r="M618" s="221" t="s">
        <v>5100</v>
      </c>
      <c r="N618" s="201" t="s">
        <v>5101</v>
      </c>
      <c r="O618" s="201" t="s">
        <v>5102</v>
      </c>
      <c r="P618" s="201" t="s">
        <v>5103</v>
      </c>
      <c r="Q618" s="201" t="s">
        <v>4782</v>
      </c>
      <c r="R618" s="202">
        <v>2662</v>
      </c>
      <c r="S618" s="201" t="s">
        <v>4782</v>
      </c>
      <c r="T618" s="201" t="s">
        <v>4782</v>
      </c>
      <c r="U618" s="201" t="s">
        <v>4782</v>
      </c>
      <c r="V618" s="201">
        <v>0</v>
      </c>
      <c r="W618" s="203">
        <v>43.33</v>
      </c>
      <c r="X618" s="159" t="s">
        <v>4497</v>
      </c>
      <c r="Y618" s="201">
        <v>2</v>
      </c>
      <c r="Z618" s="201">
        <v>2</v>
      </c>
      <c r="AA618" s="201">
        <v>2</v>
      </c>
      <c r="AB618" s="201">
        <v>17</v>
      </c>
      <c r="AC618" s="201" t="s">
        <v>1813</v>
      </c>
      <c r="AD618" s="201" t="s">
        <v>4381</v>
      </c>
      <c r="AE618" s="143">
        <v>5</v>
      </c>
      <c r="AF618" s="201"/>
      <c r="AG618" s="201" t="s">
        <v>4664</v>
      </c>
      <c r="AH618" s="201" t="s">
        <v>5104</v>
      </c>
      <c r="AI618" s="201">
        <v>30</v>
      </c>
      <c r="AJ618" s="201"/>
      <c r="AK618" s="201"/>
      <c r="AL618" s="201"/>
      <c r="AM618" s="201"/>
      <c r="AN618" s="201"/>
      <c r="AO618" s="201"/>
      <c r="AP618" s="201"/>
      <c r="AQ618" s="201"/>
      <c r="AR618" s="201"/>
      <c r="AS618" s="201"/>
      <c r="AT618" s="201"/>
      <c r="AU618" s="201"/>
      <c r="AV618" s="201"/>
      <c r="AW618" s="201"/>
      <c r="AX618" s="201"/>
      <c r="AY618" s="221"/>
      <c r="AZ618" s="221"/>
      <c r="BA618" s="221"/>
      <c r="BB618" s="221"/>
      <c r="BC618" s="221"/>
      <c r="BD618" s="221"/>
    </row>
    <row r="619" spans="1:56" s="206" customFormat="1" ht="100">
      <c r="A619" s="201">
        <v>381</v>
      </c>
      <c r="B619" s="201" t="s">
        <v>4368</v>
      </c>
      <c r="C619" s="201">
        <v>30</v>
      </c>
      <c r="D619" s="201" t="s">
        <v>4870</v>
      </c>
      <c r="E619" s="201" t="s">
        <v>4517</v>
      </c>
      <c r="F619" s="201">
        <v>6013</v>
      </c>
      <c r="G619" s="201" t="s">
        <v>5079</v>
      </c>
      <c r="H619" s="201">
        <v>2021</v>
      </c>
      <c r="I619" s="201" t="s">
        <v>5080</v>
      </c>
      <c r="J619" s="202">
        <v>30500</v>
      </c>
      <c r="K619" s="201" t="s">
        <v>1813</v>
      </c>
      <c r="L619" s="201" t="s">
        <v>5105</v>
      </c>
      <c r="M619" s="201" t="s">
        <v>5106</v>
      </c>
      <c r="N619" s="201" t="s">
        <v>5107</v>
      </c>
      <c r="O619" s="201" t="s">
        <v>5108</v>
      </c>
      <c r="P619" s="201" t="s">
        <v>5109</v>
      </c>
      <c r="Q619" s="201" t="s">
        <v>4782</v>
      </c>
      <c r="R619" s="202">
        <v>6056</v>
      </c>
      <c r="S619" s="201" t="s">
        <v>4782</v>
      </c>
      <c r="T619" s="201" t="s">
        <v>4782</v>
      </c>
      <c r="U619" s="201" t="s">
        <v>4782</v>
      </c>
      <c r="V619" s="201">
        <v>0</v>
      </c>
      <c r="W619" s="203">
        <v>41.67</v>
      </c>
      <c r="X619" s="159" t="s">
        <v>5110</v>
      </c>
      <c r="Y619" s="201">
        <v>4</v>
      </c>
      <c r="Z619" s="201">
        <v>5</v>
      </c>
      <c r="AA619" s="201">
        <v>5</v>
      </c>
      <c r="AB619" s="201">
        <v>4</v>
      </c>
      <c r="AC619" s="201" t="s">
        <v>1813</v>
      </c>
      <c r="AD619" s="201" t="s">
        <v>4381</v>
      </c>
      <c r="AE619" s="201">
        <v>5</v>
      </c>
      <c r="AF619" s="201">
        <v>50</v>
      </c>
      <c r="AG619" s="201" t="s">
        <v>5111</v>
      </c>
      <c r="AH619" s="201" t="s">
        <v>5111</v>
      </c>
      <c r="AI619" s="201">
        <v>50</v>
      </c>
      <c r="AJ619" s="201"/>
      <c r="AK619" s="201"/>
      <c r="AL619" s="201"/>
      <c r="AM619" s="201"/>
      <c r="AN619" s="201"/>
      <c r="AO619" s="201"/>
      <c r="AP619" s="201"/>
      <c r="AQ619" s="201"/>
      <c r="AR619" s="201"/>
      <c r="AS619" s="201"/>
      <c r="AT619" s="201"/>
      <c r="AU619" s="201"/>
      <c r="AV619" s="201"/>
      <c r="AW619" s="201"/>
      <c r="AX619" s="201"/>
      <c r="AY619" s="201"/>
      <c r="AZ619" s="201"/>
      <c r="BA619" s="201"/>
      <c r="BB619" s="201"/>
      <c r="BC619" s="201"/>
      <c r="BD619" s="201"/>
    </row>
    <row r="620" spans="1:56" s="206" customFormat="1" ht="120">
      <c r="A620" s="201">
        <v>381</v>
      </c>
      <c r="B620" s="201" t="s">
        <v>4368</v>
      </c>
      <c r="C620" s="201">
        <v>30</v>
      </c>
      <c r="D620" s="201" t="s">
        <v>4870</v>
      </c>
      <c r="E620" s="201" t="s">
        <v>4517</v>
      </c>
      <c r="F620" s="201">
        <v>6013</v>
      </c>
      <c r="G620" s="201" t="s">
        <v>5079</v>
      </c>
      <c r="H620" s="201">
        <v>2021</v>
      </c>
      <c r="I620" s="201" t="s">
        <v>5080</v>
      </c>
      <c r="J620" s="202">
        <v>20483.650000000001</v>
      </c>
      <c r="K620" s="201" t="s">
        <v>1813</v>
      </c>
      <c r="L620" s="201" t="s">
        <v>4958</v>
      </c>
      <c r="M620" s="201" t="s">
        <v>4959</v>
      </c>
      <c r="N620" s="201" t="s">
        <v>5112</v>
      </c>
      <c r="O620" s="201" t="s">
        <v>5113</v>
      </c>
      <c r="P620" s="201" t="s">
        <v>5114</v>
      </c>
      <c r="Q620" s="201" t="s">
        <v>4782</v>
      </c>
      <c r="R620" s="202">
        <v>4067</v>
      </c>
      <c r="S620" s="201" t="s">
        <v>4782</v>
      </c>
      <c r="T620" s="201" t="s">
        <v>4782</v>
      </c>
      <c r="U620" s="201" t="s">
        <v>4782</v>
      </c>
      <c r="V620" s="201">
        <v>0</v>
      </c>
      <c r="W620" s="203">
        <v>43.33</v>
      </c>
      <c r="X620" s="159" t="s">
        <v>5110</v>
      </c>
      <c r="Y620" s="201">
        <v>6</v>
      </c>
      <c r="Z620" s="201">
        <v>4</v>
      </c>
      <c r="AA620" s="201">
        <v>5</v>
      </c>
      <c r="AB620" s="201">
        <v>8.17</v>
      </c>
      <c r="AC620" s="201" t="s">
        <v>1813</v>
      </c>
      <c r="AD620" s="201" t="s">
        <v>4381</v>
      </c>
      <c r="AE620" s="201">
        <v>5</v>
      </c>
      <c r="AF620" s="201">
        <v>100</v>
      </c>
      <c r="AG620" s="201" t="s">
        <v>5063</v>
      </c>
      <c r="AH620" s="201" t="s">
        <v>5063</v>
      </c>
      <c r="AI620" s="201"/>
      <c r="AJ620" s="201"/>
      <c r="AK620" s="201"/>
      <c r="AL620" s="201"/>
      <c r="AM620" s="201"/>
      <c r="AN620" s="201"/>
      <c r="AO620" s="201"/>
      <c r="AP620" s="201"/>
      <c r="AQ620" s="201"/>
      <c r="AR620" s="201"/>
      <c r="AS620" s="201"/>
      <c r="AT620" s="201"/>
      <c r="AU620" s="201"/>
      <c r="AV620" s="201"/>
      <c r="AW620" s="201"/>
      <c r="AX620" s="201"/>
      <c r="AY620" s="201"/>
      <c r="AZ620" s="201"/>
      <c r="BA620" s="201"/>
      <c r="BB620" s="201"/>
      <c r="BC620" s="201"/>
      <c r="BD620" s="201"/>
    </row>
    <row r="621" spans="1:56" s="206" customFormat="1" ht="90">
      <c r="A621" s="201">
        <v>381</v>
      </c>
      <c r="B621" s="201" t="s">
        <v>4368</v>
      </c>
      <c r="C621" s="201">
        <v>29</v>
      </c>
      <c r="D621" s="201" t="s">
        <v>4454</v>
      </c>
      <c r="E621" s="201" t="s">
        <v>5115</v>
      </c>
      <c r="F621" s="201">
        <v>10331</v>
      </c>
      <c r="G621" s="201" t="s">
        <v>5116</v>
      </c>
      <c r="H621" s="201">
        <v>2021</v>
      </c>
      <c r="I621" s="201" t="s">
        <v>5117</v>
      </c>
      <c r="J621" s="202">
        <v>142681.94</v>
      </c>
      <c r="K621" s="201" t="s">
        <v>1813</v>
      </c>
      <c r="L621" s="201" t="s">
        <v>5118</v>
      </c>
      <c r="M621" s="201" t="s">
        <v>5119</v>
      </c>
      <c r="N621" s="201" t="s">
        <v>5120</v>
      </c>
      <c r="O621" s="201" t="s">
        <v>5121</v>
      </c>
      <c r="P621" s="201" t="s">
        <v>5122</v>
      </c>
      <c r="Q621" s="201" t="s">
        <v>4782</v>
      </c>
      <c r="R621" s="202">
        <v>28330.560000000001</v>
      </c>
      <c r="S621" s="201" t="s">
        <v>4782</v>
      </c>
      <c r="T621" s="201" t="s">
        <v>4782</v>
      </c>
      <c r="U621" s="201" t="s">
        <v>4782</v>
      </c>
      <c r="V621" s="201">
        <v>0</v>
      </c>
      <c r="W621" s="203">
        <v>61.67</v>
      </c>
      <c r="X621" s="236" t="s">
        <v>5123</v>
      </c>
      <c r="Y621" s="201">
        <v>2</v>
      </c>
      <c r="Z621" s="201">
        <v>5</v>
      </c>
      <c r="AA621" s="201">
        <v>6</v>
      </c>
      <c r="AB621" s="201">
        <v>17</v>
      </c>
      <c r="AC621" s="201" t="s">
        <v>1813</v>
      </c>
      <c r="AD621" s="201" t="s">
        <v>4419</v>
      </c>
      <c r="AE621" s="201">
        <v>5</v>
      </c>
      <c r="AF621" s="201">
        <v>15</v>
      </c>
      <c r="AG621" s="201" t="s">
        <v>4454</v>
      </c>
      <c r="AH621" s="201" t="s">
        <v>4733</v>
      </c>
      <c r="AI621" s="201">
        <v>100</v>
      </c>
      <c r="AJ621" s="201"/>
      <c r="AK621" s="201"/>
      <c r="AL621" s="201"/>
      <c r="AM621" s="201"/>
      <c r="AN621" s="201"/>
      <c r="AO621" s="201"/>
      <c r="AP621" s="201"/>
      <c r="AQ621" s="201"/>
      <c r="AR621" s="201"/>
      <c r="AS621" s="201"/>
      <c r="AT621" s="201"/>
      <c r="AU621" s="201"/>
      <c r="AV621" s="201"/>
      <c r="AW621" s="201"/>
      <c r="AX621" s="201"/>
      <c r="AY621" s="201"/>
      <c r="AZ621" s="201"/>
      <c r="BA621" s="201"/>
      <c r="BB621" s="201"/>
      <c r="BC621" s="201"/>
      <c r="BD621" s="201"/>
    </row>
    <row r="622" spans="1:56" s="206" customFormat="1" ht="90">
      <c r="A622" s="201">
        <v>381</v>
      </c>
      <c r="B622" s="201" t="s">
        <v>4368</v>
      </c>
      <c r="C622" s="201"/>
      <c r="D622" s="201" t="s">
        <v>1561</v>
      </c>
      <c r="E622" s="201" t="s">
        <v>5124</v>
      </c>
      <c r="F622" s="201"/>
      <c r="G622" s="201" t="s">
        <v>5125</v>
      </c>
      <c r="H622" s="201">
        <v>2021</v>
      </c>
      <c r="I622" s="201" t="s">
        <v>5126</v>
      </c>
      <c r="J622" s="202">
        <v>43160</v>
      </c>
      <c r="K622" s="201" t="s">
        <v>1813</v>
      </c>
      <c r="L622" s="201" t="s">
        <v>5127</v>
      </c>
      <c r="M622" s="201" t="s">
        <v>5128</v>
      </c>
      <c r="N622" s="201" t="s">
        <v>5129</v>
      </c>
      <c r="O622" s="201" t="s">
        <v>5130</v>
      </c>
      <c r="P622" s="201" t="s">
        <v>5131</v>
      </c>
      <c r="Q622" s="201" t="s">
        <v>4782</v>
      </c>
      <c r="R622" s="202">
        <v>8632</v>
      </c>
      <c r="S622" s="201" t="s">
        <v>4782</v>
      </c>
      <c r="T622" s="201" t="s">
        <v>4782</v>
      </c>
      <c r="U622" s="201" t="s">
        <v>4782</v>
      </c>
      <c r="V622" s="201">
        <v>0</v>
      </c>
      <c r="W622" s="203">
        <v>43.33</v>
      </c>
      <c r="X622" s="236" t="s">
        <v>5123</v>
      </c>
      <c r="Y622" s="201">
        <v>6</v>
      </c>
      <c r="Z622" s="201">
        <v>3</v>
      </c>
      <c r="AA622" s="201">
        <v>1</v>
      </c>
      <c r="AB622" s="201"/>
      <c r="AC622" s="201" t="s">
        <v>1813</v>
      </c>
      <c r="AD622" s="201" t="s">
        <v>4419</v>
      </c>
      <c r="AE622" s="201">
        <v>5</v>
      </c>
      <c r="AF622" s="201" t="s">
        <v>5132</v>
      </c>
      <c r="AG622" s="201" t="s">
        <v>5133</v>
      </c>
      <c r="AH622" s="201" t="s">
        <v>5134</v>
      </c>
      <c r="AI622" s="201" t="s">
        <v>5132</v>
      </c>
      <c r="AJ622" s="201"/>
      <c r="AK622" s="201"/>
      <c r="AL622" s="201"/>
      <c r="AM622" s="201"/>
      <c r="AN622" s="201"/>
      <c r="AO622" s="201"/>
      <c r="AP622" s="201"/>
      <c r="AQ622" s="201"/>
      <c r="AR622" s="201"/>
      <c r="AS622" s="201"/>
      <c r="AT622" s="201"/>
      <c r="AU622" s="201"/>
      <c r="AV622" s="201"/>
      <c r="AW622" s="201"/>
      <c r="AX622" s="201"/>
      <c r="AY622" s="201"/>
      <c r="AZ622" s="201"/>
      <c r="BA622" s="201"/>
      <c r="BB622" s="201"/>
      <c r="BC622" s="201"/>
      <c r="BD622" s="201"/>
    </row>
    <row r="623" spans="1:56" s="206" customFormat="1" ht="60">
      <c r="A623" s="201">
        <v>381</v>
      </c>
      <c r="B623" s="201" t="s">
        <v>4368</v>
      </c>
      <c r="C623" s="201">
        <v>32</v>
      </c>
      <c r="D623" s="201" t="s">
        <v>4938</v>
      </c>
      <c r="E623" s="201" t="s">
        <v>4391</v>
      </c>
      <c r="F623" s="201">
        <v>3702</v>
      </c>
      <c r="G623" s="201" t="s">
        <v>5135</v>
      </c>
      <c r="H623" s="201">
        <v>2021</v>
      </c>
      <c r="I623" s="201" t="s">
        <v>5136</v>
      </c>
      <c r="J623" s="202">
        <v>59716.9</v>
      </c>
      <c r="K623" s="201" t="s">
        <v>1813</v>
      </c>
      <c r="L623" s="201" t="s">
        <v>4535</v>
      </c>
      <c r="M623" s="201" t="s">
        <v>4536</v>
      </c>
      <c r="N623" s="143" t="s">
        <v>5137</v>
      </c>
      <c r="O623" s="143" t="s">
        <v>5138</v>
      </c>
      <c r="P623" s="201" t="s">
        <v>5139</v>
      </c>
      <c r="Q623" s="201" t="s">
        <v>4540</v>
      </c>
      <c r="R623" s="202">
        <v>3740</v>
      </c>
      <c r="S623" s="201">
        <v>6000</v>
      </c>
      <c r="T623" s="201">
        <v>18000</v>
      </c>
      <c r="U623" s="201">
        <v>27740</v>
      </c>
      <c r="V623" s="201">
        <v>100</v>
      </c>
      <c r="W623" s="203">
        <v>100</v>
      </c>
      <c r="X623" s="201" t="s">
        <v>4401</v>
      </c>
      <c r="Y623" s="201" t="s">
        <v>4541</v>
      </c>
      <c r="Z623" s="201" t="s">
        <v>4542</v>
      </c>
      <c r="AA623" s="201" t="s">
        <v>4543</v>
      </c>
      <c r="AB623" s="201" t="s">
        <v>4544</v>
      </c>
      <c r="AC623" s="201"/>
      <c r="AD623" s="201" t="s">
        <v>4545</v>
      </c>
      <c r="AE623" s="201">
        <v>5</v>
      </c>
      <c r="AF623" s="201">
        <v>101</v>
      </c>
      <c r="AG623" s="201" t="s">
        <v>4844</v>
      </c>
      <c r="AH623" s="201" t="s">
        <v>1826</v>
      </c>
      <c r="AI623" s="201">
        <v>100</v>
      </c>
      <c r="AJ623" s="201"/>
      <c r="AK623" s="201"/>
      <c r="AL623" s="201"/>
      <c r="AM623" s="201"/>
      <c r="AN623" s="201"/>
      <c r="AO623" s="201"/>
      <c r="AP623" s="201"/>
      <c r="AQ623" s="201"/>
      <c r="AR623" s="201"/>
      <c r="AS623" s="201"/>
      <c r="AT623" s="201"/>
      <c r="AU623" s="201"/>
      <c r="AV623" s="201"/>
      <c r="AW623" s="201"/>
      <c r="AX623" s="201"/>
      <c r="AY623" s="201"/>
      <c r="AZ623" s="201"/>
      <c r="BA623" s="201"/>
      <c r="BB623" s="201"/>
      <c r="BC623" s="201"/>
      <c r="BD623" s="201"/>
    </row>
    <row r="624" spans="1:56" s="206" customFormat="1" ht="60">
      <c r="A624" s="201">
        <v>381</v>
      </c>
      <c r="B624" s="201" t="s">
        <v>4368</v>
      </c>
      <c r="C624" s="201">
        <v>1</v>
      </c>
      <c r="D624" s="201" t="s">
        <v>5140</v>
      </c>
      <c r="E624" s="201" t="s">
        <v>4472</v>
      </c>
      <c r="F624" s="201">
        <v>13310</v>
      </c>
      <c r="G624" s="201" t="s">
        <v>5141</v>
      </c>
      <c r="H624" s="201">
        <v>2021</v>
      </c>
      <c r="I624" s="201" t="s">
        <v>5142</v>
      </c>
      <c r="J624" s="202">
        <v>25178</v>
      </c>
      <c r="K624" s="201" t="s">
        <v>1813</v>
      </c>
      <c r="L624" s="201" t="s">
        <v>5143</v>
      </c>
      <c r="M624" s="201" t="s">
        <v>5144</v>
      </c>
      <c r="N624" s="201" t="s">
        <v>5145</v>
      </c>
      <c r="O624" s="201" t="s">
        <v>5146</v>
      </c>
      <c r="P624" s="201" t="s">
        <v>5147</v>
      </c>
      <c r="Q624" s="201" t="s">
        <v>5148</v>
      </c>
      <c r="R624" s="202">
        <v>5036</v>
      </c>
      <c r="S624" s="201" t="s">
        <v>5149</v>
      </c>
      <c r="T624" s="201" t="s">
        <v>5150</v>
      </c>
      <c r="U624" s="201" t="s">
        <v>5151</v>
      </c>
      <c r="V624" s="201">
        <v>0</v>
      </c>
      <c r="W624" s="203">
        <v>45</v>
      </c>
      <c r="X624" s="201"/>
      <c r="Y624" s="201">
        <v>4</v>
      </c>
      <c r="Z624" s="201">
        <v>2</v>
      </c>
      <c r="AA624" s="201">
        <v>4</v>
      </c>
      <c r="AB624" s="201">
        <v>10</v>
      </c>
      <c r="AC624" s="201"/>
      <c r="AD624" s="201" t="s">
        <v>5152</v>
      </c>
      <c r="AE624" s="201">
        <v>5</v>
      </c>
      <c r="AF624" s="201"/>
      <c r="AG624" s="201"/>
      <c r="AH624" s="201"/>
      <c r="AI624" s="201"/>
      <c r="AJ624" s="201"/>
      <c r="AK624" s="201"/>
      <c r="AL624" s="201"/>
      <c r="AM624" s="201"/>
      <c r="AN624" s="201"/>
      <c r="AO624" s="201"/>
      <c r="AP624" s="201"/>
      <c r="AQ624" s="201"/>
      <c r="AR624" s="201"/>
      <c r="AS624" s="201"/>
      <c r="AT624" s="201"/>
      <c r="AU624" s="201"/>
      <c r="AV624" s="201"/>
      <c r="AW624" s="201"/>
      <c r="AX624" s="201"/>
      <c r="AY624" s="201"/>
      <c r="AZ624" s="201"/>
      <c r="BA624" s="201"/>
      <c r="BB624" s="201"/>
      <c r="BC624" s="201"/>
      <c r="BD624" s="201"/>
    </row>
    <row r="625" spans="1:56" s="238" customFormat="1" ht="120">
      <c r="A625" s="201">
        <v>381</v>
      </c>
      <c r="B625" s="201" t="s">
        <v>4368</v>
      </c>
      <c r="C625" s="201"/>
      <c r="D625" s="201" t="s">
        <v>4664</v>
      </c>
      <c r="E625" s="201" t="s">
        <v>4913</v>
      </c>
      <c r="F625" s="201">
        <v>24288</v>
      </c>
      <c r="G625" s="201" t="s">
        <v>5153</v>
      </c>
      <c r="H625" s="201">
        <v>2020</v>
      </c>
      <c r="I625" s="201" t="s">
        <v>5154</v>
      </c>
      <c r="J625" s="202">
        <v>100531.9</v>
      </c>
      <c r="K625" s="218" t="s">
        <v>343</v>
      </c>
      <c r="L625" s="201" t="s">
        <v>4917</v>
      </c>
      <c r="M625" s="201" t="s">
        <v>4918</v>
      </c>
      <c r="N625" s="201" t="s">
        <v>5155</v>
      </c>
      <c r="O625" s="201" t="s">
        <v>5156</v>
      </c>
      <c r="P625" s="201" t="s">
        <v>5157</v>
      </c>
      <c r="Q625" s="212"/>
      <c r="R625" s="202"/>
      <c r="S625" s="202" t="s">
        <v>5158</v>
      </c>
      <c r="T625" s="202" t="s">
        <v>4922</v>
      </c>
      <c r="U625" s="202"/>
      <c r="V625" s="214">
        <v>0.3</v>
      </c>
      <c r="W625" s="203">
        <v>71.650000000000006</v>
      </c>
      <c r="X625" s="159" t="s">
        <v>4380</v>
      </c>
      <c r="Y625" s="201">
        <v>2</v>
      </c>
      <c r="Z625" s="201">
        <v>2</v>
      </c>
      <c r="AA625" s="201">
        <v>1</v>
      </c>
      <c r="AB625" s="201" t="s">
        <v>5159</v>
      </c>
      <c r="AC625" s="201" t="s">
        <v>343</v>
      </c>
      <c r="AD625" s="202" t="s">
        <v>4922</v>
      </c>
      <c r="AE625" s="143">
        <v>5</v>
      </c>
      <c r="AF625" s="205">
        <v>30</v>
      </c>
      <c r="AG625" s="201" t="s">
        <v>4664</v>
      </c>
      <c r="AH625" s="201" t="s">
        <v>1826</v>
      </c>
      <c r="AI625" s="205">
        <v>20</v>
      </c>
      <c r="AJ625" s="201" t="s">
        <v>5160</v>
      </c>
      <c r="AK625" s="201" t="s">
        <v>1826</v>
      </c>
      <c r="AL625" s="201">
        <v>4</v>
      </c>
      <c r="AM625" s="201" t="s">
        <v>4925</v>
      </c>
      <c r="AN625" s="201" t="s">
        <v>1868</v>
      </c>
      <c r="AO625" s="201">
        <v>5</v>
      </c>
      <c r="AP625" s="201" t="s">
        <v>4926</v>
      </c>
      <c r="AQ625" s="201" t="s">
        <v>1868</v>
      </c>
      <c r="AR625" s="201">
        <v>1</v>
      </c>
      <c r="AS625" s="201"/>
      <c r="AT625" s="201"/>
      <c r="AU625" s="201"/>
      <c r="AV625" s="201"/>
      <c r="AW625" s="201"/>
      <c r="AX625" s="201"/>
      <c r="AY625" s="237"/>
      <c r="AZ625" s="237"/>
      <c r="BA625" s="237"/>
      <c r="BB625" s="237"/>
      <c r="BC625" s="237"/>
      <c r="BD625" s="237"/>
    </row>
    <row r="626" spans="1:56" s="206" customFormat="1" ht="130">
      <c r="A626" s="201">
        <v>381</v>
      </c>
      <c r="B626" s="201" t="s">
        <v>4368</v>
      </c>
      <c r="C626" s="201">
        <v>58</v>
      </c>
      <c r="D626" s="232" t="s">
        <v>4664</v>
      </c>
      <c r="E626" s="201" t="s">
        <v>4489</v>
      </c>
      <c r="F626" s="232">
        <v>11711</v>
      </c>
      <c r="G626" s="201" t="s">
        <v>5161</v>
      </c>
      <c r="H626" s="201">
        <v>2022</v>
      </c>
      <c r="I626" s="201" t="s">
        <v>5162</v>
      </c>
      <c r="J626" s="202">
        <v>66892.600000000006</v>
      </c>
      <c r="K626" s="201" t="s">
        <v>1813</v>
      </c>
      <c r="L626" s="201" t="s">
        <v>4946</v>
      </c>
      <c r="M626" s="201" t="s">
        <v>5163</v>
      </c>
      <c r="N626" s="239" t="s">
        <v>5164</v>
      </c>
      <c r="O626" s="239" t="s">
        <v>5165</v>
      </c>
      <c r="P626" s="205">
        <v>1103811</v>
      </c>
      <c r="Q626" s="201" t="s">
        <v>5166</v>
      </c>
      <c r="R626" s="202">
        <v>7804.14</v>
      </c>
      <c r="S626" s="201" t="s">
        <v>4782</v>
      </c>
      <c r="T626" s="201" t="s">
        <v>4782</v>
      </c>
      <c r="U626" s="201" t="s">
        <v>5167</v>
      </c>
      <c r="V626" s="203">
        <v>8.3333333333333329E-2</v>
      </c>
      <c r="W626" s="203">
        <v>12</v>
      </c>
      <c r="X626" s="201" t="s">
        <v>4497</v>
      </c>
      <c r="Y626" s="201">
        <v>4</v>
      </c>
      <c r="Z626" s="201">
        <v>6</v>
      </c>
      <c r="AA626" s="201">
        <v>2</v>
      </c>
      <c r="AB626" s="201">
        <v>4</v>
      </c>
      <c r="AC626" s="201" t="s">
        <v>1813</v>
      </c>
      <c r="AD626" s="201" t="s">
        <v>5168</v>
      </c>
      <c r="AE626" s="201">
        <v>5</v>
      </c>
      <c r="AF626" s="201">
        <v>50</v>
      </c>
      <c r="AG626" s="201" t="s">
        <v>5169</v>
      </c>
      <c r="AH626" s="201" t="s">
        <v>4952</v>
      </c>
      <c r="AI626" s="201">
        <v>5</v>
      </c>
      <c r="AJ626" s="201" t="s">
        <v>5170</v>
      </c>
      <c r="AK626" s="201" t="s">
        <v>5171</v>
      </c>
      <c r="AL626" s="201">
        <v>25</v>
      </c>
      <c r="AM626" s="201" t="s">
        <v>5172</v>
      </c>
      <c r="AN626" s="201" t="s">
        <v>4952</v>
      </c>
      <c r="AO626" s="201">
        <v>10</v>
      </c>
      <c r="AP626" s="201" t="s">
        <v>339</v>
      </c>
      <c r="AQ626" s="201" t="s">
        <v>5173</v>
      </c>
      <c r="AR626" s="201">
        <v>5</v>
      </c>
      <c r="AS626" s="201" t="s">
        <v>339</v>
      </c>
      <c r="AT626" s="201" t="s">
        <v>5174</v>
      </c>
      <c r="AU626" s="201">
        <v>5</v>
      </c>
      <c r="AV626" s="201"/>
      <c r="AW626" s="201"/>
      <c r="AX626" s="201"/>
      <c r="AY626" s="201"/>
      <c r="AZ626" s="201"/>
      <c r="BA626" s="201"/>
      <c r="BB626" s="201"/>
      <c r="BC626" s="201"/>
      <c r="BD626" s="201"/>
    </row>
    <row r="627" spans="1:56" s="238" customFormat="1" ht="120">
      <c r="A627" s="201">
        <v>381</v>
      </c>
      <c r="B627" s="201" t="s">
        <v>4368</v>
      </c>
      <c r="C627" s="201">
        <v>30</v>
      </c>
      <c r="D627" s="201" t="s">
        <v>4870</v>
      </c>
      <c r="E627" s="201" t="s">
        <v>4517</v>
      </c>
      <c r="F627" s="201">
        <v>6013</v>
      </c>
      <c r="G627" s="201" t="s">
        <v>5175</v>
      </c>
      <c r="H627" s="201">
        <v>2022</v>
      </c>
      <c r="I627" s="201" t="s">
        <v>5176</v>
      </c>
      <c r="J627" s="202">
        <v>8353.77</v>
      </c>
      <c r="K627" s="201" t="s">
        <v>1833</v>
      </c>
      <c r="L627" s="201" t="s">
        <v>4958</v>
      </c>
      <c r="M627" s="201" t="s">
        <v>4959</v>
      </c>
      <c r="N627" s="201" t="s">
        <v>5177</v>
      </c>
      <c r="O627" s="201" t="s">
        <v>5178</v>
      </c>
      <c r="P627" s="201" t="s">
        <v>5179</v>
      </c>
      <c r="Q627" s="201" t="s">
        <v>4782</v>
      </c>
      <c r="R627" s="202"/>
      <c r="S627" s="201" t="s">
        <v>4782</v>
      </c>
      <c r="T627" s="201" t="s">
        <v>4782</v>
      </c>
      <c r="U627" s="201" t="s">
        <v>4782</v>
      </c>
      <c r="V627" s="201">
        <v>0</v>
      </c>
      <c r="W627" s="203">
        <v>31.71</v>
      </c>
      <c r="X627" s="159" t="s">
        <v>5110</v>
      </c>
      <c r="Y627" s="201">
        <v>2</v>
      </c>
      <c r="Z627" s="201">
        <v>2</v>
      </c>
      <c r="AA627" s="201">
        <v>2</v>
      </c>
      <c r="AB627" s="201">
        <v>17</v>
      </c>
      <c r="AC627" s="201" t="s">
        <v>1833</v>
      </c>
      <c r="AD627" s="201" t="s">
        <v>4381</v>
      </c>
      <c r="AE627" s="201">
        <v>5</v>
      </c>
      <c r="AF627" s="201">
        <v>80</v>
      </c>
      <c r="AG627" s="201" t="s">
        <v>5063</v>
      </c>
      <c r="AH627" s="201" t="s">
        <v>5063</v>
      </c>
      <c r="AI627" s="201"/>
      <c r="AJ627" s="201"/>
      <c r="AK627" s="201"/>
      <c r="AL627" s="201"/>
      <c r="AM627" s="201"/>
      <c r="AN627" s="201"/>
      <c r="AO627" s="201"/>
      <c r="AP627" s="201"/>
      <c r="AQ627" s="201"/>
      <c r="AR627" s="201"/>
      <c r="AS627" s="201"/>
      <c r="AT627" s="201"/>
      <c r="AU627" s="201"/>
      <c r="AV627" s="201"/>
      <c r="AW627" s="201"/>
      <c r="AX627" s="201"/>
      <c r="AY627" s="237"/>
      <c r="AZ627" s="237"/>
      <c r="BA627" s="237"/>
      <c r="BB627" s="237"/>
      <c r="BC627" s="237"/>
      <c r="BD627" s="237"/>
    </row>
    <row r="628" spans="1:56" s="238" customFormat="1" ht="120">
      <c r="A628" s="201">
        <v>381</v>
      </c>
      <c r="B628" s="201" t="s">
        <v>4368</v>
      </c>
      <c r="C628" s="201">
        <v>30</v>
      </c>
      <c r="D628" s="201" t="s">
        <v>4870</v>
      </c>
      <c r="E628" s="201" t="s">
        <v>4517</v>
      </c>
      <c r="F628" s="201">
        <v>6013</v>
      </c>
      <c r="G628" s="201" t="s">
        <v>5175</v>
      </c>
      <c r="H628" s="201">
        <v>2022</v>
      </c>
      <c r="I628" s="201" t="s">
        <v>5176</v>
      </c>
      <c r="J628" s="202">
        <v>239107.8</v>
      </c>
      <c r="K628" s="201" t="s">
        <v>1833</v>
      </c>
      <c r="L628" s="201" t="s">
        <v>4958</v>
      </c>
      <c r="M628" s="201" t="s">
        <v>4959</v>
      </c>
      <c r="N628" s="201" t="s">
        <v>5180</v>
      </c>
      <c r="O628" s="201" t="s">
        <v>5181</v>
      </c>
      <c r="P628" s="215" t="s">
        <v>5182</v>
      </c>
      <c r="Q628" s="201" t="s">
        <v>4782</v>
      </c>
      <c r="R628" s="202"/>
      <c r="S628" s="201" t="s">
        <v>4782</v>
      </c>
      <c r="T628" s="201" t="s">
        <v>4782</v>
      </c>
      <c r="U628" s="201" t="s">
        <v>4782</v>
      </c>
      <c r="V628" s="201">
        <v>0</v>
      </c>
      <c r="W628" s="203">
        <v>30.04</v>
      </c>
      <c r="X628" s="159" t="s">
        <v>5110</v>
      </c>
      <c r="Y628" s="201">
        <v>3</v>
      </c>
      <c r="Z628" s="201">
        <v>2</v>
      </c>
      <c r="AA628" s="201">
        <v>3</v>
      </c>
      <c r="AB628" s="201">
        <v>35</v>
      </c>
      <c r="AC628" s="201" t="s">
        <v>1833</v>
      </c>
      <c r="AD628" s="201" t="s">
        <v>4381</v>
      </c>
      <c r="AE628" s="201">
        <v>5</v>
      </c>
      <c r="AF628" s="201">
        <v>80</v>
      </c>
      <c r="AG628" s="201" t="s">
        <v>5063</v>
      </c>
      <c r="AH628" s="201" t="s">
        <v>5063</v>
      </c>
      <c r="AI628" s="201"/>
      <c r="AJ628" s="201"/>
      <c r="AK628" s="201"/>
      <c r="AL628" s="201"/>
      <c r="AM628" s="201"/>
      <c r="AN628" s="201"/>
      <c r="AO628" s="201"/>
      <c r="AP628" s="201"/>
      <c r="AQ628" s="201"/>
      <c r="AR628" s="201"/>
      <c r="AS628" s="201"/>
      <c r="AT628" s="201"/>
      <c r="AU628" s="201"/>
      <c r="AV628" s="201"/>
      <c r="AW628" s="201"/>
      <c r="AX628" s="201"/>
      <c r="AY628" s="237"/>
      <c r="AZ628" s="237"/>
      <c r="BA628" s="237"/>
      <c r="BB628" s="237"/>
      <c r="BC628" s="237"/>
      <c r="BD628" s="237"/>
    </row>
    <row r="629" spans="1:56" s="240" customFormat="1" ht="80">
      <c r="A629" s="201">
        <v>381</v>
      </c>
      <c r="B629" s="83" t="s">
        <v>4368</v>
      </c>
      <c r="C629" s="83"/>
      <c r="D629" s="83" t="s">
        <v>4422</v>
      </c>
      <c r="E629" s="83" t="s">
        <v>4852</v>
      </c>
      <c r="F629" s="83">
        <v>28351</v>
      </c>
      <c r="G629" s="83" t="s">
        <v>5183</v>
      </c>
      <c r="H629" s="83">
        <v>2022</v>
      </c>
      <c r="I629" s="83" t="s">
        <v>5184</v>
      </c>
      <c r="J629" s="155" t="s">
        <v>5185</v>
      </c>
      <c r="K629" s="83" t="s">
        <v>1833</v>
      </c>
      <c r="L629" s="83" t="s">
        <v>4855</v>
      </c>
      <c r="M629" s="83" t="s">
        <v>4856</v>
      </c>
      <c r="N629" s="83" t="s">
        <v>5186</v>
      </c>
      <c r="O629" s="83" t="s">
        <v>5187</v>
      </c>
      <c r="P629" s="83">
        <v>4426</v>
      </c>
      <c r="Q629" s="155" t="s">
        <v>5188</v>
      </c>
      <c r="R629" s="155"/>
      <c r="S629" s="155" t="s">
        <v>5189</v>
      </c>
      <c r="T629" s="155" t="s">
        <v>5188</v>
      </c>
      <c r="U629" s="155"/>
      <c r="V629" s="161">
        <v>0.15</v>
      </c>
      <c r="W629" s="83">
        <v>0</v>
      </c>
      <c r="X629" s="204" t="s">
        <v>4593</v>
      </c>
      <c r="Y629" s="201" t="s">
        <v>4541</v>
      </c>
      <c r="Z629" s="201" t="s">
        <v>5190</v>
      </c>
      <c r="AA629" s="201" t="s">
        <v>5191</v>
      </c>
      <c r="AB629" s="201" t="s">
        <v>4405</v>
      </c>
      <c r="AC629" s="83" t="s">
        <v>5192</v>
      </c>
      <c r="AD629" s="83" t="s">
        <v>4439</v>
      </c>
      <c r="AE629" s="83">
        <v>5</v>
      </c>
      <c r="AF629" s="161" t="s">
        <v>5193</v>
      </c>
      <c r="AG629" s="83" t="s">
        <v>4422</v>
      </c>
      <c r="AH629" s="83" t="s">
        <v>4860</v>
      </c>
      <c r="AI629" s="83">
        <v>21</v>
      </c>
      <c r="AJ629" s="201" t="s">
        <v>5194</v>
      </c>
      <c r="AK629" s="201" t="s">
        <v>5018</v>
      </c>
      <c r="AL629" s="83">
        <v>28</v>
      </c>
      <c r="AM629" s="83" t="s">
        <v>4772</v>
      </c>
      <c r="AN629" s="201" t="s">
        <v>5195</v>
      </c>
      <c r="AO629" s="201">
        <v>11</v>
      </c>
      <c r="AP629" s="201" t="s">
        <v>2383</v>
      </c>
      <c r="AQ629" s="201" t="s">
        <v>5196</v>
      </c>
      <c r="AR629" s="201">
        <v>6</v>
      </c>
      <c r="AS629" s="201" t="s">
        <v>5197</v>
      </c>
      <c r="AT629" s="201" t="s">
        <v>5198</v>
      </c>
      <c r="AU629" s="201">
        <v>6</v>
      </c>
      <c r="AV629" s="201"/>
      <c r="AW629" s="201"/>
      <c r="AX629" s="201"/>
      <c r="AY629" s="83"/>
      <c r="AZ629" s="83"/>
      <c r="BA629" s="83"/>
      <c r="BB629" s="83"/>
      <c r="BC629" s="83"/>
      <c r="BD629" s="83"/>
    </row>
    <row r="630" spans="1:56" s="206" customFormat="1" ht="60">
      <c r="A630" s="241">
        <v>381</v>
      </c>
      <c r="B630" s="241" t="s">
        <v>4488</v>
      </c>
      <c r="C630" s="91">
        <v>10</v>
      </c>
      <c r="D630" s="83" t="s">
        <v>2115</v>
      </c>
      <c r="E630" s="91" t="s">
        <v>4983</v>
      </c>
      <c r="F630" s="91">
        <v>26467</v>
      </c>
      <c r="G630" s="91" t="s">
        <v>5199</v>
      </c>
      <c r="H630" s="91">
        <v>2023</v>
      </c>
      <c r="I630" s="91" t="s">
        <v>5200</v>
      </c>
      <c r="J630" s="70">
        <v>41334.11</v>
      </c>
      <c r="K630" s="91" t="s">
        <v>1879</v>
      </c>
      <c r="L630" s="242" t="s">
        <v>5201</v>
      </c>
      <c r="M630" s="242" t="s">
        <v>5202</v>
      </c>
      <c r="N630" s="91" t="s">
        <v>5203</v>
      </c>
      <c r="O630" s="91" t="s">
        <v>5204</v>
      </c>
      <c r="P630" s="71" t="s">
        <v>5205</v>
      </c>
      <c r="Q630" s="91">
        <v>0</v>
      </c>
      <c r="R630" s="91">
        <v>22.5</v>
      </c>
      <c r="S630" s="91">
        <v>0.5</v>
      </c>
      <c r="T630" s="91">
        <v>0</v>
      </c>
      <c r="U630" s="91">
        <v>23</v>
      </c>
      <c r="V630" s="91">
        <v>15</v>
      </c>
      <c r="W630" s="74">
        <v>10</v>
      </c>
      <c r="X630" s="159" t="s">
        <v>4513</v>
      </c>
      <c r="Y630" s="91">
        <v>3</v>
      </c>
      <c r="Z630" s="91">
        <v>4</v>
      </c>
      <c r="AA630" s="91">
        <v>3.4</v>
      </c>
      <c r="AB630" s="91">
        <v>47</v>
      </c>
      <c r="AC630" s="91" t="s">
        <v>5206</v>
      </c>
      <c r="AD630" s="91">
        <v>12</v>
      </c>
      <c r="AE630" s="91">
        <v>5</v>
      </c>
      <c r="AF630" s="241">
        <v>10</v>
      </c>
      <c r="AG630" s="241" t="s">
        <v>2115</v>
      </c>
      <c r="AH630" s="241" t="s">
        <v>5207</v>
      </c>
      <c r="AI630" s="91">
        <v>7</v>
      </c>
      <c r="AJ630" s="241" t="s">
        <v>5208</v>
      </c>
      <c r="AK630" s="241" t="s">
        <v>5209</v>
      </c>
      <c r="AL630" s="91">
        <v>3</v>
      </c>
      <c r="AM630" s="241"/>
      <c r="AN630" s="241"/>
      <c r="AO630" s="91"/>
      <c r="AP630" s="91"/>
      <c r="AQ630" s="91"/>
      <c r="AR630" s="91"/>
      <c r="AS630" s="241"/>
      <c r="AT630" s="241"/>
      <c r="AU630" s="241"/>
      <c r="AV630" s="241"/>
      <c r="AW630" s="241"/>
      <c r="AX630" s="241"/>
      <c r="AY630" s="241"/>
      <c r="AZ630" s="201"/>
      <c r="BA630" s="201"/>
      <c r="BB630" s="201"/>
      <c r="BC630" s="201"/>
      <c r="BD630" s="201"/>
    </row>
    <row r="631" spans="1:56" s="206" customFormat="1" ht="70">
      <c r="A631" s="241">
        <v>381</v>
      </c>
      <c r="B631" s="241" t="s">
        <v>4488</v>
      </c>
      <c r="C631" s="91"/>
      <c r="D631" s="83" t="s">
        <v>4649</v>
      </c>
      <c r="E631" s="91" t="s">
        <v>5210</v>
      </c>
      <c r="F631" s="91">
        <v>15355</v>
      </c>
      <c r="G631" s="91" t="s">
        <v>5211</v>
      </c>
      <c r="H631" s="91">
        <v>2023</v>
      </c>
      <c r="I631" s="91" t="s">
        <v>5212</v>
      </c>
      <c r="J631" s="70">
        <v>46606.62</v>
      </c>
      <c r="K631" s="91" t="s">
        <v>1879</v>
      </c>
      <c r="L631" s="242" t="s">
        <v>5001</v>
      </c>
      <c r="M631" s="242" t="s">
        <v>5002</v>
      </c>
      <c r="N631" s="91" t="s">
        <v>5213</v>
      </c>
      <c r="O631" s="91" t="s">
        <v>5214</v>
      </c>
      <c r="P631" s="71" t="s">
        <v>5215</v>
      </c>
      <c r="Q631" s="91">
        <v>9.5</v>
      </c>
      <c r="R631" s="91">
        <v>3.5</v>
      </c>
      <c r="S631" s="91">
        <v>1</v>
      </c>
      <c r="T631" s="91">
        <v>5</v>
      </c>
      <c r="U631" s="91">
        <v>9.5</v>
      </c>
      <c r="V631" s="91">
        <v>100</v>
      </c>
      <c r="W631" s="91">
        <v>12.5</v>
      </c>
      <c r="X631" s="159" t="s">
        <v>5216</v>
      </c>
      <c r="Y631" s="91">
        <v>6</v>
      </c>
      <c r="Z631" s="91">
        <v>1</v>
      </c>
      <c r="AA631" s="91" t="s">
        <v>5008</v>
      </c>
      <c r="AB631" s="91" t="s">
        <v>5217</v>
      </c>
      <c r="AC631" s="91" t="s">
        <v>1879</v>
      </c>
      <c r="AD631" s="91">
        <v>35</v>
      </c>
      <c r="AE631" s="91">
        <v>2</v>
      </c>
      <c r="AF631" s="91">
        <v>100</v>
      </c>
      <c r="AG631" s="91" t="s">
        <v>5218</v>
      </c>
      <c r="AH631" s="91"/>
      <c r="AI631" s="91">
        <v>100</v>
      </c>
      <c r="AJ631" s="241"/>
      <c r="AK631" s="241"/>
      <c r="AL631" s="91"/>
      <c r="AM631" s="241"/>
      <c r="AN631" s="241"/>
      <c r="AO631" s="91"/>
      <c r="AP631" s="91"/>
      <c r="AQ631" s="91"/>
      <c r="AR631" s="91"/>
      <c r="AS631" s="241"/>
      <c r="AT631" s="241"/>
      <c r="AU631" s="241"/>
      <c r="AV631" s="241"/>
      <c r="AW631" s="241"/>
      <c r="AX631" s="241"/>
      <c r="AY631" s="241"/>
      <c r="AZ631" s="201"/>
      <c r="BA631" s="201"/>
      <c r="BB631" s="201"/>
      <c r="BC631" s="201"/>
      <c r="BD631" s="201"/>
    </row>
    <row r="632" spans="1:56" s="206" customFormat="1" ht="90">
      <c r="A632" s="201">
        <v>381</v>
      </c>
      <c r="B632" s="201" t="s">
        <v>4368</v>
      </c>
      <c r="C632" s="201"/>
      <c r="D632" s="201" t="s">
        <v>2115</v>
      </c>
      <c r="E632" s="201" t="s">
        <v>5219</v>
      </c>
      <c r="F632" s="201">
        <v>6013</v>
      </c>
      <c r="G632" s="201" t="s">
        <v>5220</v>
      </c>
      <c r="H632" s="201">
        <v>2022</v>
      </c>
      <c r="I632" s="201" t="s">
        <v>5221</v>
      </c>
      <c r="J632" s="202">
        <v>42194.559999999998</v>
      </c>
      <c r="K632" s="201" t="s">
        <v>1879</v>
      </c>
      <c r="L632" s="201" t="s">
        <v>5222</v>
      </c>
      <c r="M632" s="201" t="s">
        <v>5223</v>
      </c>
      <c r="N632" s="201" t="s">
        <v>5224</v>
      </c>
      <c r="O632" s="201" t="s">
        <v>5225</v>
      </c>
      <c r="P632" s="221" t="s">
        <v>5226</v>
      </c>
      <c r="Q632" s="201">
        <v>6.15</v>
      </c>
      <c r="R632" s="222">
        <v>4.9800000000000004</v>
      </c>
      <c r="S632" s="201">
        <v>1.17</v>
      </c>
      <c r="T632" s="201">
        <v>0</v>
      </c>
      <c r="U632" s="201">
        <v>6.15</v>
      </c>
      <c r="V632" s="221">
        <v>60</v>
      </c>
      <c r="W632" s="156" t="s">
        <v>5227</v>
      </c>
      <c r="X632" s="159" t="s">
        <v>5110</v>
      </c>
      <c r="Y632" s="221"/>
      <c r="Z632" s="221"/>
      <c r="AA632" s="221"/>
      <c r="AB632" s="221"/>
      <c r="AC632" s="221" t="s">
        <v>1879</v>
      </c>
      <c r="AD632" s="201">
        <v>6.15</v>
      </c>
      <c r="AE632" s="221">
        <v>5</v>
      </c>
      <c r="AF632" s="221"/>
      <c r="AG632" s="221" t="s">
        <v>5228</v>
      </c>
      <c r="AH632" s="221" t="s">
        <v>5229</v>
      </c>
      <c r="AI632" s="200"/>
      <c r="AJ632" s="200"/>
      <c r="AK632" s="200"/>
      <c r="AL632" s="200"/>
      <c r="AM632" s="200"/>
      <c r="AN632" s="200"/>
      <c r="AO632" s="200"/>
      <c r="AP632" s="200"/>
      <c r="AQ632" s="200"/>
      <c r="AR632" s="200"/>
      <c r="AS632" s="200"/>
      <c r="AT632" s="200"/>
      <c r="AU632" s="200"/>
      <c r="AV632" s="200"/>
      <c r="AW632" s="200"/>
      <c r="AX632" s="200"/>
      <c r="AY632" s="201"/>
      <c r="AZ632" s="201"/>
      <c r="BA632" s="201"/>
      <c r="BB632" s="201"/>
      <c r="BC632" s="201"/>
      <c r="BD632" s="201"/>
    </row>
    <row r="633" spans="1:56" s="206" customFormat="1" ht="100">
      <c r="A633" s="241">
        <v>381</v>
      </c>
      <c r="B633" s="241" t="s">
        <v>4368</v>
      </c>
      <c r="C633" s="91"/>
      <c r="D633" s="83"/>
      <c r="E633" s="91" t="s">
        <v>5090</v>
      </c>
      <c r="F633" s="243">
        <v>11654</v>
      </c>
      <c r="G633" s="243" t="s">
        <v>5230</v>
      </c>
      <c r="H633" s="91">
        <v>2023</v>
      </c>
      <c r="I633" s="91" t="s">
        <v>5231</v>
      </c>
      <c r="J633" s="70">
        <v>205017.22</v>
      </c>
      <c r="K633" s="91" t="s">
        <v>1879</v>
      </c>
      <c r="L633" s="91" t="s">
        <v>5091</v>
      </c>
      <c r="M633" s="91" t="s">
        <v>5092</v>
      </c>
      <c r="N633" s="91" t="s">
        <v>5232</v>
      </c>
      <c r="O633" s="91" t="s">
        <v>5233</v>
      </c>
      <c r="P633" s="71" t="s">
        <v>5234</v>
      </c>
      <c r="Q633" s="91">
        <v>4</v>
      </c>
      <c r="R633" s="70">
        <v>4.0346000000000002</v>
      </c>
      <c r="S633" s="91">
        <v>0</v>
      </c>
      <c r="T633" s="91">
        <v>0</v>
      </c>
      <c r="U633" s="91">
        <v>4.0346000000000002</v>
      </c>
      <c r="V633" s="91">
        <v>5</v>
      </c>
      <c r="W633" s="74">
        <v>3.33</v>
      </c>
      <c r="X633" s="244" t="s">
        <v>5235</v>
      </c>
      <c r="Y633" s="91">
        <v>2</v>
      </c>
      <c r="Z633" s="91">
        <v>3</v>
      </c>
      <c r="AA633" s="91">
        <v>1</v>
      </c>
      <c r="AB633" s="91">
        <v>66</v>
      </c>
      <c r="AC633" s="91" t="s">
        <v>1879</v>
      </c>
      <c r="AD633" s="91" t="s">
        <v>5236</v>
      </c>
      <c r="AE633" s="91">
        <v>5</v>
      </c>
      <c r="AF633" s="241">
        <v>50</v>
      </c>
      <c r="AG633" s="200" t="s">
        <v>1561</v>
      </c>
      <c r="AH633" s="241" t="s">
        <v>5237</v>
      </c>
      <c r="AI633" s="91">
        <v>20</v>
      </c>
      <c r="AJ633" s="241" t="s">
        <v>4881</v>
      </c>
      <c r="AK633" s="241" t="s">
        <v>1826</v>
      </c>
      <c r="AL633" s="91">
        <v>80</v>
      </c>
      <c r="AM633" s="241" t="s">
        <v>5238</v>
      </c>
      <c r="AN633" s="241" t="s">
        <v>5239</v>
      </c>
      <c r="AO633" s="91">
        <v>0</v>
      </c>
      <c r="AP633" s="91"/>
      <c r="AQ633" s="91"/>
      <c r="AR633" s="91"/>
      <c r="AS633" s="241"/>
      <c r="AT633" s="241"/>
      <c r="AU633" s="241"/>
      <c r="AV633" s="241"/>
      <c r="AW633" s="241"/>
      <c r="AX633" s="241"/>
      <c r="AY633" s="241"/>
      <c r="AZ633" s="201"/>
      <c r="BA633" s="201"/>
      <c r="BB633" s="201"/>
      <c r="BC633" s="201"/>
      <c r="BD633" s="201"/>
    </row>
    <row r="634" spans="1:56" s="206" customFormat="1" ht="50">
      <c r="A634" s="201">
        <v>381</v>
      </c>
      <c r="B634" s="201" t="s">
        <v>4368</v>
      </c>
      <c r="C634" s="201">
        <v>29</v>
      </c>
      <c r="D634" s="201" t="s">
        <v>4454</v>
      </c>
      <c r="E634" s="201" t="s">
        <v>5115</v>
      </c>
      <c r="F634" s="201">
        <v>10331</v>
      </c>
      <c r="G634" s="83" t="s">
        <v>5240</v>
      </c>
      <c r="H634" s="201">
        <v>2023</v>
      </c>
      <c r="I634" s="201" t="s">
        <v>5241</v>
      </c>
      <c r="J634" s="202">
        <v>198107.8</v>
      </c>
      <c r="K634" s="201" t="s">
        <v>1879</v>
      </c>
      <c r="L634" s="201" t="s">
        <v>5242</v>
      </c>
      <c r="M634" s="201" t="s">
        <v>5243</v>
      </c>
      <c r="N634" s="201" t="s">
        <v>5244</v>
      </c>
      <c r="O634" s="201" t="s">
        <v>5245</v>
      </c>
      <c r="P634" s="221" t="s">
        <v>5246</v>
      </c>
      <c r="Q634" s="201">
        <v>30.68</v>
      </c>
      <c r="R634" s="245">
        <v>0</v>
      </c>
      <c r="S634" s="201">
        <v>5.68</v>
      </c>
      <c r="T634" s="201">
        <v>25</v>
      </c>
      <c r="U634" s="201">
        <v>30.68</v>
      </c>
      <c r="V634" s="221">
        <v>0</v>
      </c>
      <c r="W634" s="246">
        <v>6.67</v>
      </c>
      <c r="X634" s="159" t="s">
        <v>5110</v>
      </c>
      <c r="Y634" s="221">
        <v>4</v>
      </c>
      <c r="Z634" s="221">
        <v>6</v>
      </c>
      <c r="AA634" s="221">
        <v>3</v>
      </c>
      <c r="AB634" s="221">
        <v>35</v>
      </c>
      <c r="AC634" s="221" t="s">
        <v>1879</v>
      </c>
      <c r="AD634" s="201">
        <v>25</v>
      </c>
      <c r="AE634" s="201">
        <v>5</v>
      </c>
      <c r="AF634" s="221">
        <v>40</v>
      </c>
      <c r="AG634" s="221" t="s">
        <v>5247</v>
      </c>
      <c r="AH634" s="221" t="s">
        <v>5247</v>
      </c>
      <c r="AI634" s="200"/>
      <c r="AJ634" s="200"/>
      <c r="AK634" s="200"/>
      <c r="AL634" s="200"/>
      <c r="AM634" s="200"/>
      <c r="AN634" s="200"/>
      <c r="AO634" s="200"/>
      <c r="AP634" s="200"/>
      <c r="AQ634" s="200"/>
      <c r="AR634" s="200"/>
      <c r="AS634" s="200"/>
      <c r="AT634" s="200"/>
      <c r="AU634" s="200"/>
      <c r="AV634" s="200"/>
      <c r="AW634" s="200"/>
      <c r="AX634" s="200"/>
      <c r="AY634" s="201"/>
      <c r="AZ634" s="201"/>
      <c r="BA634" s="201"/>
      <c r="BB634" s="201"/>
      <c r="BC634" s="201"/>
      <c r="BD634" s="201"/>
    </row>
    <row r="635" spans="1:56" s="226" customFormat="1" ht="120">
      <c r="A635" s="201">
        <v>381</v>
      </c>
      <c r="B635" s="201" t="s">
        <v>4368</v>
      </c>
      <c r="C635" s="201">
        <v>30</v>
      </c>
      <c r="D635" s="201" t="s">
        <v>4870</v>
      </c>
      <c r="E635" s="201" t="s">
        <v>5248</v>
      </c>
      <c r="F635" s="201">
        <v>22459</v>
      </c>
      <c r="G635" s="201" t="s">
        <v>5249</v>
      </c>
      <c r="H635" s="201">
        <v>2023</v>
      </c>
      <c r="I635" s="201" t="s">
        <v>5176</v>
      </c>
      <c r="J635" s="202">
        <v>11479.08</v>
      </c>
      <c r="K635" s="201" t="s">
        <v>1879</v>
      </c>
      <c r="L635" s="201" t="s">
        <v>4958</v>
      </c>
      <c r="M635" s="201" t="s">
        <v>4959</v>
      </c>
      <c r="N635" s="201" t="s">
        <v>5250</v>
      </c>
      <c r="O635" s="201" t="s">
        <v>5251</v>
      </c>
      <c r="P635" s="201" t="s">
        <v>5252</v>
      </c>
      <c r="Q635" s="201" t="s">
        <v>5253</v>
      </c>
      <c r="R635" s="202">
        <v>0.11</v>
      </c>
      <c r="S635" s="201">
        <v>0.68</v>
      </c>
      <c r="T635" s="201" t="s">
        <v>5254</v>
      </c>
      <c r="U635" s="201" t="s">
        <v>5255</v>
      </c>
      <c r="V635" s="201">
        <v>0</v>
      </c>
      <c r="W635" s="203">
        <v>0</v>
      </c>
      <c r="X635" s="159" t="s">
        <v>4380</v>
      </c>
      <c r="Y635" s="201">
        <v>2</v>
      </c>
      <c r="Z635" s="201">
        <v>2</v>
      </c>
      <c r="AA635" s="201">
        <v>2</v>
      </c>
      <c r="AB635" s="201">
        <v>17</v>
      </c>
      <c r="AC635" s="201" t="s">
        <v>1879</v>
      </c>
      <c r="AD635" s="201" t="s">
        <v>4381</v>
      </c>
      <c r="AE635" s="201">
        <v>5</v>
      </c>
      <c r="AF635" s="201">
        <v>80</v>
      </c>
      <c r="AG635" s="201" t="s">
        <v>5063</v>
      </c>
      <c r="AH635" s="201" t="s">
        <v>5063</v>
      </c>
      <c r="AI635" s="201"/>
      <c r="AJ635" s="201"/>
      <c r="AK635" s="201"/>
      <c r="AL635" s="201"/>
      <c r="AM635" s="201"/>
      <c r="AN635" s="201"/>
      <c r="AO635" s="201"/>
      <c r="AP635" s="201"/>
      <c r="AQ635" s="201"/>
      <c r="AR635" s="201"/>
      <c r="AS635" s="201"/>
      <c r="AT635" s="201"/>
      <c r="AU635" s="201"/>
      <c r="AV635" s="201"/>
      <c r="AW635" s="201"/>
      <c r="AX635" s="201"/>
      <c r="AY635" s="221"/>
      <c r="AZ635" s="221"/>
      <c r="BA635" s="221"/>
      <c r="BB635" s="221"/>
      <c r="BC635" s="221"/>
      <c r="BD635" s="221"/>
    </row>
    <row r="636" spans="1:56" s="226" customFormat="1" ht="120">
      <c r="A636" s="201">
        <v>381</v>
      </c>
      <c r="B636" s="201" t="s">
        <v>4368</v>
      </c>
      <c r="C636" s="201">
        <v>30</v>
      </c>
      <c r="D636" s="201" t="s">
        <v>4870</v>
      </c>
      <c r="E636" s="201" t="s">
        <v>5248</v>
      </c>
      <c r="F636" s="201">
        <v>22459</v>
      </c>
      <c r="G636" s="201" t="s">
        <v>5249</v>
      </c>
      <c r="H636" s="201">
        <v>2023</v>
      </c>
      <c r="I636" s="201" t="s">
        <v>5176</v>
      </c>
      <c r="J636" s="202">
        <v>57160.08</v>
      </c>
      <c r="K636" s="201" t="s">
        <v>1879</v>
      </c>
      <c r="L636" s="201" t="s">
        <v>4958</v>
      </c>
      <c r="M636" s="201" t="s">
        <v>4959</v>
      </c>
      <c r="N636" s="221" t="s">
        <v>5256</v>
      </c>
      <c r="O636" s="221" t="s">
        <v>5257</v>
      </c>
      <c r="P636" s="205" t="s">
        <v>5258</v>
      </c>
      <c r="Q636" s="201" t="s">
        <v>5259</v>
      </c>
      <c r="R636" s="202" t="s">
        <v>5260</v>
      </c>
      <c r="S636" s="201" t="s">
        <v>5261</v>
      </c>
      <c r="T636" s="201" t="s">
        <v>5254</v>
      </c>
      <c r="U636" s="201" t="s">
        <v>5262</v>
      </c>
      <c r="V636" s="201">
        <v>0</v>
      </c>
      <c r="W636" s="203">
        <v>8.33</v>
      </c>
      <c r="X636" s="159" t="s">
        <v>4380</v>
      </c>
      <c r="Y636" s="221">
        <f>Y605</f>
        <v>4</v>
      </c>
      <c r="Z636" s="221">
        <f>Z605</f>
        <v>5</v>
      </c>
      <c r="AA636" s="221">
        <f>AA605</f>
        <v>5</v>
      </c>
      <c r="AB636" s="221">
        <f>AB605</f>
        <v>10</v>
      </c>
      <c r="AC636" s="201" t="s">
        <v>1879</v>
      </c>
      <c r="AD636" s="201" t="s">
        <v>4381</v>
      </c>
      <c r="AE636" s="201">
        <v>5</v>
      </c>
      <c r="AF636" s="201">
        <v>80</v>
      </c>
      <c r="AG636" s="201" t="s">
        <v>5063</v>
      </c>
      <c r="AH636" s="201" t="s">
        <v>5063</v>
      </c>
      <c r="AI636" s="201"/>
      <c r="AJ636" s="201"/>
      <c r="AK636" s="201"/>
      <c r="AL636" s="201"/>
      <c r="AM636" s="201"/>
      <c r="AN636" s="201"/>
      <c r="AO636" s="201"/>
      <c r="AP636" s="201"/>
      <c r="AQ636" s="201"/>
      <c r="AR636" s="201"/>
      <c r="AS636" s="201"/>
      <c r="AT636" s="201"/>
      <c r="AU636" s="201"/>
      <c r="AV636" s="201"/>
      <c r="AW636" s="201"/>
      <c r="AX636" s="201"/>
      <c r="AY636" s="221"/>
      <c r="AZ636" s="221"/>
      <c r="BA636" s="221"/>
      <c r="BB636" s="221"/>
      <c r="BC636" s="221"/>
      <c r="BD636" s="221"/>
    </row>
    <row r="637" spans="1:56" s="226" customFormat="1" ht="120">
      <c r="A637" s="201">
        <v>381</v>
      </c>
      <c r="B637" s="201" t="s">
        <v>4368</v>
      </c>
      <c r="C637" s="201">
        <v>30</v>
      </c>
      <c r="D637" s="201" t="s">
        <v>4870</v>
      </c>
      <c r="E637" s="201" t="s">
        <v>4517</v>
      </c>
      <c r="F637" s="201">
        <v>6013</v>
      </c>
      <c r="G637" s="201" t="s">
        <v>5263</v>
      </c>
      <c r="H637" s="201">
        <v>2023</v>
      </c>
      <c r="I637" s="201" t="s">
        <v>5264</v>
      </c>
      <c r="J637" s="202">
        <v>122464.56999999999</v>
      </c>
      <c r="K637" s="201" t="s">
        <v>1879</v>
      </c>
      <c r="L637" s="201" t="s">
        <v>4958</v>
      </c>
      <c r="M637" s="201" t="s">
        <v>4959</v>
      </c>
      <c r="N637" s="201" t="s">
        <v>5265</v>
      </c>
      <c r="O637" s="201" t="s">
        <v>5266</v>
      </c>
      <c r="P637" s="205">
        <v>290111005806</v>
      </c>
      <c r="Q637" s="201" t="s">
        <v>5267</v>
      </c>
      <c r="R637" s="202">
        <v>14.43</v>
      </c>
      <c r="S637" s="201">
        <v>7.28</v>
      </c>
      <c r="T637" s="201" t="s">
        <v>5254</v>
      </c>
      <c r="U637" s="201" t="s">
        <v>5268</v>
      </c>
      <c r="V637" s="201">
        <v>0</v>
      </c>
      <c r="W637" s="203">
        <v>0</v>
      </c>
      <c r="X637" s="159" t="s">
        <v>4380</v>
      </c>
      <c r="Y637" s="221">
        <v>4</v>
      </c>
      <c r="Z637" s="221">
        <v>5</v>
      </c>
      <c r="AA637" s="221">
        <v>5</v>
      </c>
      <c r="AB637" s="221">
        <v>10</v>
      </c>
      <c r="AC637" s="201" t="s">
        <v>1879</v>
      </c>
      <c r="AD637" s="201" t="s">
        <v>4381</v>
      </c>
      <c r="AE637" s="201">
        <v>5</v>
      </c>
      <c r="AF637" s="201">
        <v>80</v>
      </c>
      <c r="AG637" s="201" t="s">
        <v>5063</v>
      </c>
      <c r="AH637" s="201" t="s">
        <v>5063</v>
      </c>
      <c r="AI637" s="201"/>
      <c r="AJ637" s="201"/>
      <c r="AK637" s="201"/>
      <c r="AL637" s="201"/>
      <c r="AM637" s="201"/>
      <c r="AN637" s="201"/>
      <c r="AO637" s="201"/>
      <c r="AP637" s="201"/>
      <c r="AQ637" s="201"/>
      <c r="AR637" s="201"/>
      <c r="AS637" s="201"/>
      <c r="AT637" s="201"/>
      <c r="AU637" s="201"/>
      <c r="AV637" s="201"/>
      <c r="AW637" s="201"/>
      <c r="AX637" s="201"/>
      <c r="AY637" s="221"/>
      <c r="AZ637" s="221"/>
      <c r="BA637" s="221"/>
      <c r="BB637" s="221"/>
      <c r="BC637" s="221"/>
      <c r="BD637" s="221"/>
    </row>
    <row r="638" spans="1:56" s="206" customFormat="1" ht="90">
      <c r="A638" s="201">
        <v>381</v>
      </c>
      <c r="B638" s="201" t="s">
        <v>4368</v>
      </c>
      <c r="C638" s="201">
        <v>32</v>
      </c>
      <c r="D638" s="232" t="s">
        <v>4938</v>
      </c>
      <c r="E638" s="201" t="s">
        <v>4391</v>
      </c>
      <c r="F638" s="232">
        <v>3702</v>
      </c>
      <c r="G638" s="201" t="s">
        <v>5269</v>
      </c>
      <c r="H638" s="201">
        <v>2023</v>
      </c>
      <c r="I638" s="201" t="s">
        <v>5270</v>
      </c>
      <c r="J638" s="202">
        <v>1176517.07</v>
      </c>
      <c r="K638" s="201" t="s">
        <v>1879</v>
      </c>
      <c r="L638" s="201" t="s">
        <v>4535</v>
      </c>
      <c r="M638" s="201" t="s">
        <v>4536</v>
      </c>
      <c r="N638" s="239" t="s">
        <v>5271</v>
      </c>
      <c r="O638" s="239" t="s">
        <v>5272</v>
      </c>
      <c r="P638" s="205">
        <v>290114006446</v>
      </c>
      <c r="Q638" s="201" t="s">
        <v>4540</v>
      </c>
      <c r="R638" s="202"/>
      <c r="S638" s="201" t="s">
        <v>4782</v>
      </c>
      <c r="T638" s="201" t="s">
        <v>4782</v>
      </c>
      <c r="U638" s="201" t="s">
        <v>4782</v>
      </c>
      <c r="V638" s="201">
        <v>0</v>
      </c>
      <c r="W638" s="203">
        <v>0</v>
      </c>
      <c r="X638" s="201" t="s">
        <v>4401</v>
      </c>
      <c r="Y638" s="201">
        <v>4</v>
      </c>
      <c r="Z638" s="201">
        <v>5</v>
      </c>
      <c r="AA638" s="201">
        <v>5</v>
      </c>
      <c r="AB638" s="201">
        <v>10</v>
      </c>
      <c r="AC638" s="201" t="s">
        <v>1879</v>
      </c>
      <c r="AD638" s="201" t="s">
        <v>4545</v>
      </c>
      <c r="AE638" s="201">
        <v>5</v>
      </c>
      <c r="AF638" s="201"/>
      <c r="AG638" s="201"/>
      <c r="AH638" s="201"/>
      <c r="AI638" s="201"/>
      <c r="AJ638" s="201"/>
      <c r="AK638" s="201"/>
      <c r="AL638" s="201"/>
      <c r="AM638" s="201"/>
      <c r="AN638" s="201"/>
      <c r="AO638" s="201"/>
      <c r="AP638" s="201"/>
      <c r="AQ638" s="201"/>
      <c r="AR638" s="201"/>
      <c r="AS638" s="201"/>
      <c r="AT638" s="201"/>
      <c r="AU638" s="201"/>
      <c r="AV638" s="201"/>
      <c r="AW638" s="201"/>
      <c r="AX638" s="201"/>
      <c r="AY638" s="201"/>
      <c r="AZ638" s="201"/>
      <c r="BA638" s="201"/>
      <c r="BB638" s="201"/>
      <c r="BC638" s="201"/>
      <c r="BD638" s="201"/>
    </row>
    <row r="639" spans="1:56" s="72" customFormat="1" ht="50">
      <c r="A639" s="68">
        <v>401</v>
      </c>
      <c r="B639" s="68" t="s">
        <v>5273</v>
      </c>
      <c r="C639" s="68">
        <v>10</v>
      </c>
      <c r="D639" s="88" t="s">
        <v>5274</v>
      </c>
      <c r="E639" s="68" t="s">
        <v>5275</v>
      </c>
      <c r="F639" s="78">
        <v>22606</v>
      </c>
      <c r="G639" s="68" t="s">
        <v>5276</v>
      </c>
      <c r="H639" s="68">
        <v>2001</v>
      </c>
      <c r="I639" s="68" t="s">
        <v>5277</v>
      </c>
      <c r="J639" s="70">
        <v>67810.05</v>
      </c>
      <c r="K639" s="68" t="s">
        <v>1617</v>
      </c>
      <c r="L639" s="68" t="s">
        <v>5278</v>
      </c>
      <c r="M639" s="68" t="s">
        <v>5279</v>
      </c>
      <c r="N639" s="68" t="s">
        <v>5280</v>
      </c>
      <c r="O639" s="68" t="s">
        <v>5281</v>
      </c>
      <c r="P639" s="68">
        <v>2621</v>
      </c>
      <c r="Q639" s="68">
        <v>32</v>
      </c>
      <c r="R639" s="68">
        <v>0</v>
      </c>
      <c r="S639" s="68">
        <v>6.57</v>
      </c>
      <c r="T639" s="68">
        <v>25.43</v>
      </c>
      <c r="U639" s="68">
        <v>32</v>
      </c>
      <c r="V639" s="68">
        <v>60</v>
      </c>
      <c r="W639" s="68">
        <v>100</v>
      </c>
      <c r="X639" s="68" t="s">
        <v>5282</v>
      </c>
      <c r="Y639" s="68">
        <v>3</v>
      </c>
      <c r="Z639" s="68">
        <v>1</v>
      </c>
      <c r="AA639" s="68">
        <v>2</v>
      </c>
      <c r="AB639" s="68">
        <v>60</v>
      </c>
      <c r="AC639" s="68">
        <v>10</v>
      </c>
      <c r="AD639" s="68">
        <v>25.43</v>
      </c>
      <c r="AE639" s="68">
        <v>5</v>
      </c>
      <c r="AF639" s="68">
        <v>60</v>
      </c>
      <c r="AG639" s="68">
        <v>20133</v>
      </c>
      <c r="AH639" s="68" t="s">
        <v>5283</v>
      </c>
      <c r="AI639" s="68">
        <v>60</v>
      </c>
      <c r="AJ639" s="68"/>
      <c r="AK639" s="68"/>
      <c r="AL639" s="68"/>
      <c r="AM639" s="68"/>
      <c r="AN639" s="68"/>
      <c r="AO639" s="68"/>
      <c r="AP639" s="68"/>
      <c r="AQ639" s="68"/>
      <c r="AR639" s="68"/>
      <c r="AS639" s="68"/>
      <c r="AT639" s="68"/>
      <c r="AU639" s="68"/>
      <c r="AV639" s="68"/>
      <c r="AW639" s="68"/>
      <c r="AX639" s="68"/>
      <c r="AY639" s="68"/>
      <c r="AZ639" s="68"/>
      <c r="BA639" s="68"/>
      <c r="BB639" s="68"/>
      <c r="BC639" s="68"/>
      <c r="BD639" s="68"/>
    </row>
    <row r="640" spans="1:56" s="72" customFormat="1" ht="60">
      <c r="A640" s="68">
        <v>401</v>
      </c>
      <c r="B640" s="68" t="s">
        <v>5273</v>
      </c>
      <c r="C640" s="68">
        <v>10</v>
      </c>
      <c r="D640" s="88" t="s">
        <v>5274</v>
      </c>
      <c r="E640" s="68" t="s">
        <v>5284</v>
      </c>
      <c r="F640" s="78">
        <v>21613</v>
      </c>
      <c r="G640" s="68" t="s">
        <v>5285</v>
      </c>
      <c r="H640" s="68">
        <v>2001</v>
      </c>
      <c r="I640" s="68" t="s">
        <v>5286</v>
      </c>
      <c r="J640" s="70">
        <v>57547.25</v>
      </c>
      <c r="K640" s="68" t="s">
        <v>1617</v>
      </c>
      <c r="L640" s="68" t="s">
        <v>5287</v>
      </c>
      <c r="M640" s="68" t="s">
        <v>5288</v>
      </c>
      <c r="N640" s="68" t="s">
        <v>5289</v>
      </c>
      <c r="O640" s="68" t="s">
        <v>5290</v>
      </c>
      <c r="P640" s="68">
        <v>2638</v>
      </c>
      <c r="Q640" s="68">
        <v>28.002121212121214</v>
      </c>
      <c r="R640" s="68">
        <v>0</v>
      </c>
      <c r="S640" s="68">
        <v>1.9721212121212122</v>
      </c>
      <c r="T640" s="68">
        <v>26.03</v>
      </c>
      <c r="U640" s="68">
        <v>28.002121212121214</v>
      </c>
      <c r="V640" s="68">
        <v>50</v>
      </c>
      <c r="W640" s="68">
        <v>100</v>
      </c>
      <c r="X640" s="68" t="s">
        <v>5282</v>
      </c>
      <c r="Y640" s="68">
        <v>3</v>
      </c>
      <c r="Z640" s="68">
        <v>11</v>
      </c>
      <c r="AA640" s="68">
        <v>2</v>
      </c>
      <c r="AB640" s="68">
        <v>60</v>
      </c>
      <c r="AC640" s="68">
        <v>10</v>
      </c>
      <c r="AD640" s="68">
        <v>26.03</v>
      </c>
      <c r="AE640" s="68">
        <v>5</v>
      </c>
      <c r="AF640" s="68">
        <v>50</v>
      </c>
      <c r="AG640" s="68">
        <v>20133</v>
      </c>
      <c r="AH640" s="68" t="s">
        <v>5291</v>
      </c>
      <c r="AI640" s="68">
        <v>50</v>
      </c>
      <c r="AJ640" s="68"/>
      <c r="AK640" s="68"/>
      <c r="AL640" s="68"/>
      <c r="AM640" s="68"/>
      <c r="AN640" s="68"/>
      <c r="AO640" s="68"/>
      <c r="AP640" s="68"/>
      <c r="AQ640" s="68"/>
      <c r="AR640" s="68"/>
      <c r="AS640" s="68"/>
      <c r="AT640" s="68"/>
      <c r="AU640" s="68"/>
      <c r="AV640" s="68"/>
      <c r="AW640" s="68"/>
      <c r="AX640" s="68"/>
      <c r="AY640" s="68"/>
      <c r="AZ640" s="68"/>
      <c r="BA640" s="68"/>
      <c r="BB640" s="68"/>
      <c r="BC640" s="68"/>
      <c r="BD640" s="68"/>
    </row>
    <row r="641" spans="1:56" s="72" customFormat="1" ht="60">
      <c r="A641" s="68">
        <v>401</v>
      </c>
      <c r="B641" s="68" t="s">
        <v>5273</v>
      </c>
      <c r="C641" s="68">
        <v>9</v>
      </c>
      <c r="D641" s="88" t="s">
        <v>5292</v>
      </c>
      <c r="E641" s="68" t="s">
        <v>5293</v>
      </c>
      <c r="F641" s="78">
        <v>17327</v>
      </c>
      <c r="G641" s="68" t="s">
        <v>5294</v>
      </c>
      <c r="H641" s="68">
        <v>2002</v>
      </c>
      <c r="I641" s="68" t="s">
        <v>5295</v>
      </c>
      <c r="J641" s="70">
        <v>54248.04</v>
      </c>
      <c r="K641" s="68" t="s">
        <v>519</v>
      </c>
      <c r="L641" s="68" t="s">
        <v>5296</v>
      </c>
      <c r="M641" s="68" t="s">
        <v>5297</v>
      </c>
      <c r="N641" s="68" t="s">
        <v>5298</v>
      </c>
      <c r="O641" s="68" t="s">
        <v>5299</v>
      </c>
      <c r="P641" s="68">
        <v>2747</v>
      </c>
      <c r="Q641" s="68">
        <v>15</v>
      </c>
      <c r="R641" s="68">
        <v>0</v>
      </c>
      <c r="S641" s="68">
        <v>0</v>
      </c>
      <c r="T641" s="68">
        <v>15</v>
      </c>
      <c r="U641" s="68">
        <v>15</v>
      </c>
      <c r="V641" s="68">
        <v>62</v>
      </c>
      <c r="W641" s="68">
        <v>100</v>
      </c>
      <c r="X641" s="68" t="s">
        <v>5282</v>
      </c>
      <c r="Y641" s="68">
        <v>2</v>
      </c>
      <c r="Z641" s="68">
        <v>3</v>
      </c>
      <c r="AA641" s="68">
        <v>5</v>
      </c>
      <c r="AB641" s="68">
        <v>60</v>
      </c>
      <c r="AC641" s="68">
        <v>11</v>
      </c>
      <c r="AD641" s="68">
        <v>14.67</v>
      </c>
      <c r="AE641" s="68">
        <v>5</v>
      </c>
      <c r="AF641" s="68">
        <v>21</v>
      </c>
      <c r="AG641" s="68">
        <v>41618</v>
      </c>
      <c r="AH641" s="68" t="s">
        <v>5300</v>
      </c>
      <c r="AI641" s="68">
        <v>21</v>
      </c>
      <c r="AJ641" s="68"/>
      <c r="AK641" s="68"/>
      <c r="AL641" s="68"/>
      <c r="AM641" s="68"/>
      <c r="AN641" s="68"/>
      <c r="AO641" s="68"/>
      <c r="AP641" s="68"/>
      <c r="AQ641" s="68"/>
      <c r="AR641" s="68"/>
      <c r="AS641" s="68"/>
      <c r="AT641" s="68"/>
      <c r="AU641" s="68"/>
      <c r="AV641" s="68"/>
      <c r="AW641" s="68"/>
      <c r="AX641" s="68"/>
      <c r="AY641" s="68"/>
      <c r="AZ641" s="68"/>
      <c r="BA641" s="68"/>
      <c r="BB641" s="68"/>
      <c r="BC641" s="68"/>
      <c r="BD641" s="68"/>
    </row>
    <row r="642" spans="1:56" s="72" customFormat="1" ht="50">
      <c r="A642" s="68">
        <v>401</v>
      </c>
      <c r="B642" s="68" t="s">
        <v>5273</v>
      </c>
      <c r="C642" s="68">
        <v>10</v>
      </c>
      <c r="D642" s="88" t="s">
        <v>5274</v>
      </c>
      <c r="E642" s="68" t="s">
        <v>5301</v>
      </c>
      <c r="F642" s="78">
        <v>21399</v>
      </c>
      <c r="G642" s="68" t="s">
        <v>5302</v>
      </c>
      <c r="H642" s="68">
        <v>2003</v>
      </c>
      <c r="I642" s="68" t="s">
        <v>5303</v>
      </c>
      <c r="J642" s="70">
        <v>86379.57</v>
      </c>
      <c r="K642" s="68" t="s">
        <v>519</v>
      </c>
      <c r="L642" s="68" t="s">
        <v>5287</v>
      </c>
      <c r="M642" s="68" t="s">
        <v>5288</v>
      </c>
      <c r="N642" s="68" t="s">
        <v>5304</v>
      </c>
      <c r="O642" s="68" t="s">
        <v>5305</v>
      </c>
      <c r="P642" s="68">
        <v>2817</v>
      </c>
      <c r="Q642" s="68">
        <v>26.99909090909091</v>
      </c>
      <c r="R642" s="68">
        <v>0</v>
      </c>
      <c r="S642" s="68">
        <v>1.5890909090909091</v>
      </c>
      <c r="T642" s="68">
        <v>25.41</v>
      </c>
      <c r="U642" s="68">
        <v>26.99909090909091</v>
      </c>
      <c r="V642" s="68">
        <v>70</v>
      </c>
      <c r="W642" s="68">
        <v>100</v>
      </c>
      <c r="X642" s="68" t="s">
        <v>5282</v>
      </c>
      <c r="Y642" s="68">
        <v>3</v>
      </c>
      <c r="Z642" s="68">
        <v>11</v>
      </c>
      <c r="AA642" s="68">
        <v>5</v>
      </c>
      <c r="AB642" s="68">
        <v>60</v>
      </c>
      <c r="AC642" s="68">
        <v>11</v>
      </c>
      <c r="AD642" s="68">
        <v>25.41</v>
      </c>
      <c r="AE642" s="68">
        <v>5</v>
      </c>
      <c r="AF642" s="68">
        <v>80</v>
      </c>
      <c r="AG642" s="68">
        <v>20133</v>
      </c>
      <c r="AH642" s="68" t="s">
        <v>5291</v>
      </c>
      <c r="AI642" s="68">
        <v>80</v>
      </c>
      <c r="AJ642" s="68"/>
      <c r="AK642" s="68"/>
      <c r="AL642" s="68"/>
      <c r="AM642" s="68"/>
      <c r="AN642" s="68"/>
      <c r="AO642" s="68"/>
      <c r="AP642" s="68"/>
      <c r="AQ642" s="68"/>
      <c r="AR642" s="68"/>
      <c r="AS642" s="68"/>
      <c r="AT642" s="68"/>
      <c r="AU642" s="68"/>
      <c r="AV642" s="68"/>
      <c r="AW642" s="68"/>
      <c r="AX642" s="68"/>
      <c r="AY642" s="68"/>
      <c r="AZ642" s="68"/>
      <c r="BA642" s="68"/>
      <c r="BB642" s="68"/>
      <c r="BC642" s="68"/>
      <c r="BD642" s="68"/>
    </row>
    <row r="643" spans="1:56" s="72" customFormat="1" ht="40">
      <c r="A643" s="68">
        <v>401</v>
      </c>
      <c r="B643" s="68" t="s">
        <v>5273</v>
      </c>
      <c r="C643" s="68">
        <v>9</v>
      </c>
      <c r="D643" s="88" t="s">
        <v>5292</v>
      </c>
      <c r="E643" s="68" t="s">
        <v>5306</v>
      </c>
      <c r="F643" s="78" t="s">
        <v>5307</v>
      </c>
      <c r="G643" s="68" t="s">
        <v>5308</v>
      </c>
      <c r="H643" s="68">
        <v>2005</v>
      </c>
      <c r="I643" s="68" t="s">
        <v>5309</v>
      </c>
      <c r="J643" s="70">
        <v>62593.89</v>
      </c>
      <c r="K643" s="68" t="s">
        <v>257</v>
      </c>
      <c r="L643" s="68" t="s">
        <v>5296</v>
      </c>
      <c r="M643" s="68" t="s">
        <v>5297</v>
      </c>
      <c r="N643" s="68" t="s">
        <v>5310</v>
      </c>
      <c r="O643" s="68" t="s">
        <v>5311</v>
      </c>
      <c r="P643" s="68">
        <v>3079</v>
      </c>
      <c r="Q643" s="68">
        <v>33.00121212121212</v>
      </c>
      <c r="R643" s="68">
        <v>0</v>
      </c>
      <c r="S643" s="68">
        <v>2.731212121212121</v>
      </c>
      <c r="T643" s="68">
        <v>30.27</v>
      </c>
      <c r="U643" s="68">
        <v>33.00121212121212</v>
      </c>
      <c r="V643" s="68">
        <v>10</v>
      </c>
      <c r="W643" s="68">
        <v>100</v>
      </c>
      <c r="X643" s="68" t="s">
        <v>5282</v>
      </c>
      <c r="Y643" s="68">
        <v>4</v>
      </c>
      <c r="Z643" s="68">
        <v>6</v>
      </c>
      <c r="AA643" s="68">
        <v>2</v>
      </c>
      <c r="AB643" s="68">
        <v>60</v>
      </c>
      <c r="AC643" s="68">
        <v>12</v>
      </c>
      <c r="AD643" s="68">
        <v>30.27</v>
      </c>
      <c r="AE643" s="68">
        <v>5</v>
      </c>
      <c r="AF643" s="68">
        <v>21</v>
      </c>
      <c r="AG643" s="68">
        <v>20072</v>
      </c>
      <c r="AH643" s="68" t="s">
        <v>5312</v>
      </c>
      <c r="AI643" s="68">
        <v>18</v>
      </c>
      <c r="AJ643" s="68">
        <v>41602</v>
      </c>
      <c r="AK643" s="68" t="s">
        <v>5313</v>
      </c>
      <c r="AL643" s="68">
        <v>3</v>
      </c>
      <c r="AM643" s="68"/>
      <c r="AN643" s="68"/>
      <c r="AO643" s="68"/>
      <c r="AP643" s="68"/>
      <c r="AQ643" s="68"/>
      <c r="AR643" s="68"/>
      <c r="AS643" s="68"/>
      <c r="AT643" s="68"/>
      <c r="AU643" s="68"/>
      <c r="AV643" s="68"/>
      <c r="AW643" s="68"/>
      <c r="AX643" s="68"/>
      <c r="AY643" s="68"/>
      <c r="AZ643" s="68"/>
      <c r="BA643" s="68"/>
      <c r="BB643" s="68"/>
      <c r="BC643" s="68"/>
      <c r="BD643" s="68"/>
    </row>
    <row r="644" spans="1:56" s="72" customFormat="1" ht="70">
      <c r="A644" s="68">
        <v>401</v>
      </c>
      <c r="B644" s="68" t="s">
        <v>5273</v>
      </c>
      <c r="C644" s="68">
        <v>9</v>
      </c>
      <c r="D644" s="88" t="s">
        <v>5314</v>
      </c>
      <c r="E644" s="68" t="s">
        <v>5315</v>
      </c>
      <c r="F644" s="78">
        <v>24580</v>
      </c>
      <c r="G644" s="68" t="s">
        <v>5316</v>
      </c>
      <c r="H644" s="68">
        <v>2007</v>
      </c>
      <c r="I644" s="68" t="s">
        <v>5317</v>
      </c>
      <c r="J644" s="70">
        <v>63988</v>
      </c>
      <c r="K644" s="68" t="s">
        <v>240</v>
      </c>
      <c r="L644" s="68" t="s">
        <v>5318</v>
      </c>
      <c r="M644" s="68" t="s">
        <v>5319</v>
      </c>
      <c r="N644" s="68" t="s">
        <v>5320</v>
      </c>
      <c r="O644" s="68" t="s">
        <v>5321</v>
      </c>
      <c r="P644" s="68">
        <v>3530</v>
      </c>
      <c r="Q644" s="68">
        <v>30</v>
      </c>
      <c r="R644" s="68">
        <v>0</v>
      </c>
      <c r="S644" s="68">
        <v>0</v>
      </c>
      <c r="T644" s="68">
        <v>30</v>
      </c>
      <c r="U644" s="68">
        <v>30</v>
      </c>
      <c r="V644" s="68">
        <v>50</v>
      </c>
      <c r="W644" s="68">
        <v>100</v>
      </c>
      <c r="X644" s="68" t="s">
        <v>5282</v>
      </c>
      <c r="Y644" s="68">
        <v>3</v>
      </c>
      <c r="Z644" s="68">
        <v>4</v>
      </c>
      <c r="AA644" s="68">
        <v>3</v>
      </c>
      <c r="AB644" s="68" t="s">
        <v>5322</v>
      </c>
      <c r="AC644" s="68">
        <v>13</v>
      </c>
      <c r="AD644" s="68">
        <v>29.06</v>
      </c>
      <c r="AE644" s="68">
        <v>5</v>
      </c>
      <c r="AF644" s="68">
        <v>53</v>
      </c>
      <c r="AG644" s="68">
        <v>31011</v>
      </c>
      <c r="AH644" s="68" t="s">
        <v>5323</v>
      </c>
      <c r="AI644" s="68">
        <v>17</v>
      </c>
      <c r="AJ644" s="68">
        <v>70043</v>
      </c>
      <c r="AK644" s="68" t="s">
        <v>5324</v>
      </c>
      <c r="AL644" s="68">
        <v>14</v>
      </c>
      <c r="AM644" s="68">
        <v>70042</v>
      </c>
      <c r="AN644" s="68" t="s">
        <v>5324</v>
      </c>
      <c r="AO644" s="68">
        <v>22</v>
      </c>
      <c r="AP644" s="68"/>
      <c r="AQ644" s="68"/>
      <c r="AR644" s="68"/>
      <c r="AS644" s="68"/>
      <c r="AT644" s="68"/>
      <c r="AU644" s="68"/>
      <c r="AV644" s="68"/>
      <c r="AW644" s="68"/>
      <c r="AX644" s="68"/>
      <c r="AY644" s="68"/>
      <c r="AZ644" s="68"/>
      <c r="BA644" s="68"/>
      <c r="BB644" s="68"/>
      <c r="BC644" s="68"/>
      <c r="BD644" s="68"/>
    </row>
    <row r="645" spans="1:56" s="72" customFormat="1" ht="50">
      <c r="A645" s="68">
        <v>401</v>
      </c>
      <c r="B645" s="68" t="s">
        <v>5273</v>
      </c>
      <c r="C645" s="68">
        <v>10</v>
      </c>
      <c r="D645" s="88" t="s">
        <v>5274</v>
      </c>
      <c r="E645" s="68" t="s">
        <v>5325</v>
      </c>
      <c r="F645" s="78">
        <v>14548</v>
      </c>
      <c r="G645" s="68" t="s">
        <v>5326</v>
      </c>
      <c r="H645" s="68">
        <v>2010</v>
      </c>
      <c r="I645" s="68" t="s">
        <v>5327</v>
      </c>
      <c r="J645" s="70">
        <v>441000</v>
      </c>
      <c r="K645" s="68" t="s">
        <v>278</v>
      </c>
      <c r="L645" s="68" t="s">
        <v>5287</v>
      </c>
      <c r="M645" s="68" t="s">
        <v>5288</v>
      </c>
      <c r="N645" s="68" t="s">
        <v>5328</v>
      </c>
      <c r="O645" s="68" t="s">
        <v>5329</v>
      </c>
      <c r="P645" s="68" t="s">
        <v>5330</v>
      </c>
      <c r="Q645" s="68">
        <v>50</v>
      </c>
      <c r="R645" s="68">
        <v>0</v>
      </c>
      <c r="S645" s="68">
        <v>25.25</v>
      </c>
      <c r="T645" s="68">
        <v>24.75</v>
      </c>
      <c r="U645" s="68">
        <v>50</v>
      </c>
      <c r="V645" s="68">
        <v>43</v>
      </c>
      <c r="W645" s="68">
        <v>100</v>
      </c>
      <c r="X645" s="68" t="s">
        <v>5282</v>
      </c>
      <c r="Y645" s="68">
        <v>3</v>
      </c>
      <c r="Z645" s="68">
        <v>11</v>
      </c>
      <c r="AA645" s="68">
        <v>5</v>
      </c>
      <c r="AB645" s="68">
        <v>60</v>
      </c>
      <c r="AC645" s="68">
        <v>14</v>
      </c>
      <c r="AD645" s="68">
        <v>24.75</v>
      </c>
      <c r="AE645" s="68">
        <v>5</v>
      </c>
      <c r="AF645" s="68">
        <v>43</v>
      </c>
      <c r="AG645" s="68">
        <v>20133</v>
      </c>
      <c r="AH645" s="68" t="s">
        <v>5291</v>
      </c>
      <c r="AI645" s="68">
        <v>32</v>
      </c>
      <c r="AJ645" s="68">
        <v>70076</v>
      </c>
      <c r="AK645" s="68" t="s">
        <v>5331</v>
      </c>
      <c r="AL645" s="68">
        <v>11</v>
      </c>
      <c r="AM645" s="68"/>
      <c r="AN645" s="68"/>
      <c r="AO645" s="68"/>
      <c r="AP645" s="68"/>
      <c r="AQ645" s="68"/>
      <c r="AR645" s="68"/>
      <c r="AS645" s="68"/>
      <c r="AT645" s="68"/>
      <c r="AU645" s="68"/>
      <c r="AV645" s="68"/>
      <c r="AW645" s="68"/>
      <c r="AX645" s="68"/>
      <c r="AY645" s="68"/>
      <c r="AZ645" s="68"/>
      <c r="BA645" s="68"/>
      <c r="BB645" s="68"/>
      <c r="BC645" s="68"/>
      <c r="BD645" s="68"/>
    </row>
    <row r="646" spans="1:56" s="72" customFormat="1" ht="60">
      <c r="A646" s="68">
        <v>401</v>
      </c>
      <c r="B646" s="68" t="s">
        <v>5332</v>
      </c>
      <c r="C646" s="68">
        <v>9</v>
      </c>
      <c r="D646" s="88" t="s">
        <v>5333</v>
      </c>
      <c r="E646" s="68" t="s">
        <v>5334</v>
      </c>
      <c r="F646" s="78">
        <v>5667</v>
      </c>
      <c r="G646" s="68" t="s">
        <v>5335</v>
      </c>
      <c r="H646" s="68">
        <v>2019</v>
      </c>
      <c r="I646" s="68" t="s">
        <v>5336</v>
      </c>
      <c r="J646" s="70">
        <v>289750</v>
      </c>
      <c r="K646" s="88" t="s">
        <v>351</v>
      </c>
      <c r="L646" s="68" t="s">
        <v>5337</v>
      </c>
      <c r="M646" s="68" t="s">
        <v>5338</v>
      </c>
      <c r="N646" s="68" t="s">
        <v>5339</v>
      </c>
      <c r="O646" s="68" t="s">
        <v>5340</v>
      </c>
      <c r="P646" s="68">
        <v>6322</v>
      </c>
      <c r="Q646" s="68">
        <v>52.026065151515155</v>
      </c>
      <c r="R646" s="68">
        <v>15.804545454545455</v>
      </c>
      <c r="S646" s="68">
        <v>7.9715196969697004</v>
      </c>
      <c r="T646" s="68">
        <v>28.25</v>
      </c>
      <c r="U646" s="68">
        <v>52.026065151515155</v>
      </c>
      <c r="V646" s="68">
        <v>20</v>
      </c>
      <c r="W646" s="68">
        <v>17</v>
      </c>
      <c r="X646" s="68" t="s">
        <v>5282</v>
      </c>
      <c r="Y646" s="68">
        <v>6</v>
      </c>
      <c r="Z646" s="68">
        <v>4</v>
      </c>
      <c r="AA646" s="68">
        <v>8</v>
      </c>
      <c r="AB646" s="68">
        <v>3</v>
      </c>
      <c r="AC646" s="68">
        <v>96</v>
      </c>
      <c r="AD646" s="68">
        <v>28.25</v>
      </c>
      <c r="AE646" s="68">
        <v>6.66</v>
      </c>
      <c r="AF646" s="68">
        <v>71</v>
      </c>
      <c r="AG646" s="68" t="s">
        <v>5341</v>
      </c>
      <c r="AH646" s="68" t="s">
        <v>5342</v>
      </c>
      <c r="AI646" s="68">
        <v>15</v>
      </c>
      <c r="AJ646" s="68" t="s">
        <v>5343</v>
      </c>
      <c r="AK646" s="68" t="s">
        <v>5344</v>
      </c>
      <c r="AL646" s="68">
        <v>40</v>
      </c>
      <c r="AM646" s="68" t="s">
        <v>5345</v>
      </c>
      <c r="AN646" s="68" t="s">
        <v>5346</v>
      </c>
      <c r="AO646" s="68">
        <v>5</v>
      </c>
      <c r="AP646" s="68" t="s">
        <v>5347</v>
      </c>
      <c r="AQ646" s="68" t="s">
        <v>5348</v>
      </c>
      <c r="AR646" s="68">
        <v>5</v>
      </c>
      <c r="AS646" s="68" t="s">
        <v>5349</v>
      </c>
      <c r="AT646" s="68" t="s">
        <v>5350</v>
      </c>
      <c r="AU646" s="68">
        <v>6</v>
      </c>
      <c r="AV646" s="68"/>
      <c r="AW646" s="68"/>
      <c r="AX646" s="68"/>
      <c r="AY646" s="68"/>
      <c r="AZ646" s="68"/>
      <c r="BA646" s="68"/>
      <c r="BB646" s="68"/>
      <c r="BC646" s="68"/>
      <c r="BD646" s="68"/>
    </row>
    <row r="647" spans="1:56" s="72" customFormat="1" ht="50">
      <c r="A647" s="68">
        <v>401</v>
      </c>
      <c r="B647" s="68" t="s">
        <v>5332</v>
      </c>
      <c r="C647" s="68">
        <v>9</v>
      </c>
      <c r="D647" s="88" t="s">
        <v>5333</v>
      </c>
      <c r="E647" s="68" t="s">
        <v>5351</v>
      </c>
      <c r="F647" s="78">
        <v>5667</v>
      </c>
      <c r="G647" s="68" t="s">
        <v>5352</v>
      </c>
      <c r="H647" s="68">
        <v>2019</v>
      </c>
      <c r="I647" s="68" t="s">
        <v>5353</v>
      </c>
      <c r="J647" s="70">
        <v>45042.75</v>
      </c>
      <c r="K647" s="88" t="s">
        <v>351</v>
      </c>
      <c r="L647" s="68" t="s">
        <v>5354</v>
      </c>
      <c r="M647" s="68" t="s">
        <v>5355</v>
      </c>
      <c r="N647" s="68" t="s">
        <v>5356</v>
      </c>
      <c r="O647" s="68" t="s">
        <v>5357</v>
      </c>
      <c r="P647" s="68">
        <v>6329</v>
      </c>
      <c r="Q647" s="68">
        <v>43.330340909090914</v>
      </c>
      <c r="R647" s="68">
        <v>2.7522484848484847</v>
      </c>
      <c r="S647" s="68">
        <v>8.3580924242424253</v>
      </c>
      <c r="T647" s="68">
        <v>32.22</v>
      </c>
      <c r="U647" s="68">
        <v>43.330340909090914</v>
      </c>
      <c r="V647" s="68">
        <v>40</v>
      </c>
      <c r="W647" s="68">
        <v>22</v>
      </c>
      <c r="X647" s="68" t="s">
        <v>5282</v>
      </c>
      <c r="Y647" s="68">
        <v>1</v>
      </c>
      <c r="Z647" s="68">
        <v>8</v>
      </c>
      <c r="AA647" s="68">
        <v>5</v>
      </c>
      <c r="AB647" s="68">
        <v>60</v>
      </c>
      <c r="AC647" s="68">
        <v>191</v>
      </c>
      <c r="AD647" s="68">
        <v>32.22</v>
      </c>
      <c r="AE647" s="68">
        <v>5</v>
      </c>
      <c r="AF647" s="68">
        <v>50</v>
      </c>
      <c r="AG647" s="68">
        <v>60028</v>
      </c>
      <c r="AH647" s="68" t="s">
        <v>5358</v>
      </c>
      <c r="AI647" s="68">
        <v>50</v>
      </c>
      <c r="AJ647" s="68"/>
      <c r="AK647" s="68"/>
      <c r="AL647" s="68"/>
      <c r="AM647" s="68"/>
      <c r="AN647" s="68"/>
      <c r="AO647" s="68"/>
      <c r="AP647" s="68"/>
      <c r="AQ647" s="68"/>
      <c r="AR647" s="68"/>
      <c r="AS647" s="68"/>
      <c r="AT647" s="68"/>
      <c r="AU647" s="68"/>
      <c r="AV647" s="68"/>
      <c r="AW647" s="68"/>
      <c r="AX647" s="68"/>
      <c r="AY647" s="68"/>
      <c r="AZ647" s="68"/>
      <c r="BA647" s="68"/>
      <c r="BB647" s="68"/>
      <c r="BC647" s="68"/>
      <c r="BD647" s="68"/>
    </row>
    <row r="648" spans="1:56" s="72" customFormat="1" ht="50">
      <c r="A648" s="68">
        <v>401</v>
      </c>
      <c r="B648" s="68" t="s">
        <v>5332</v>
      </c>
      <c r="C648" s="68">
        <v>9</v>
      </c>
      <c r="D648" s="88" t="s">
        <v>5333</v>
      </c>
      <c r="E648" s="68" t="s">
        <v>5351</v>
      </c>
      <c r="F648" s="78">
        <v>5667</v>
      </c>
      <c r="G648" s="68" t="s">
        <v>5359</v>
      </c>
      <c r="H648" s="68">
        <v>2019</v>
      </c>
      <c r="I648" s="68" t="s">
        <v>5360</v>
      </c>
      <c r="J648" s="70">
        <v>27055.57</v>
      </c>
      <c r="K648" s="88" t="s">
        <v>351</v>
      </c>
      <c r="L648" s="68" t="s">
        <v>5354</v>
      </c>
      <c r="M648" s="68" t="s">
        <v>5355</v>
      </c>
      <c r="N648" s="68" t="s">
        <v>5361</v>
      </c>
      <c r="O648" s="68" t="s">
        <v>5362</v>
      </c>
      <c r="P648" s="68">
        <v>6311</v>
      </c>
      <c r="Q648" s="68">
        <v>42.231268181818187</v>
      </c>
      <c r="R648" s="68">
        <v>1.6531757575757575</v>
      </c>
      <c r="S648" s="68">
        <v>8.3580924242424253</v>
      </c>
      <c r="T648" s="68">
        <v>32.22</v>
      </c>
      <c r="U648" s="68">
        <v>42.231268181818187</v>
      </c>
      <c r="V648" s="68">
        <v>40</v>
      </c>
      <c r="W648" s="68">
        <v>23</v>
      </c>
      <c r="X648" s="68" t="s">
        <v>5282</v>
      </c>
      <c r="Y648" s="68">
        <v>2</v>
      </c>
      <c r="Z648" s="68">
        <v>2</v>
      </c>
      <c r="AA648" s="68">
        <v>2</v>
      </c>
      <c r="AB648" s="68">
        <v>60</v>
      </c>
      <c r="AC648" s="68">
        <v>191</v>
      </c>
      <c r="AD648" s="68">
        <v>32.22</v>
      </c>
      <c r="AE648" s="68">
        <v>5</v>
      </c>
      <c r="AF648" s="68">
        <v>50</v>
      </c>
      <c r="AG648" s="68">
        <v>60028</v>
      </c>
      <c r="AH648" s="68" t="s">
        <v>5358</v>
      </c>
      <c r="AI648" s="68">
        <v>50</v>
      </c>
      <c r="AJ648" s="68"/>
      <c r="AK648" s="68"/>
      <c r="AL648" s="68"/>
      <c r="AM648" s="68"/>
      <c r="AN648" s="68"/>
      <c r="AO648" s="68"/>
      <c r="AP648" s="68"/>
      <c r="AQ648" s="68"/>
      <c r="AR648" s="68"/>
      <c r="AS648" s="68"/>
      <c r="AT648" s="68"/>
      <c r="AU648" s="68"/>
      <c r="AV648" s="68"/>
      <c r="AW648" s="68"/>
      <c r="AX648" s="68"/>
      <c r="AY648" s="68"/>
      <c r="AZ648" s="68"/>
      <c r="BA648" s="68"/>
      <c r="BB648" s="68"/>
      <c r="BC648" s="68"/>
      <c r="BD648" s="68"/>
    </row>
    <row r="649" spans="1:56" s="72" customFormat="1" ht="50">
      <c r="A649" s="68">
        <v>401</v>
      </c>
      <c r="B649" s="68" t="s">
        <v>5332</v>
      </c>
      <c r="C649" s="68">
        <v>9</v>
      </c>
      <c r="D649" s="88" t="s">
        <v>5333</v>
      </c>
      <c r="E649" s="68" t="s">
        <v>5351</v>
      </c>
      <c r="F649" s="78">
        <v>5667</v>
      </c>
      <c r="G649" s="68" t="s">
        <v>5363</v>
      </c>
      <c r="H649" s="68">
        <v>2019</v>
      </c>
      <c r="I649" s="68" t="s">
        <v>5364</v>
      </c>
      <c r="J649" s="70">
        <v>15894.53</v>
      </c>
      <c r="K649" s="88" t="s">
        <v>351</v>
      </c>
      <c r="L649" s="68" t="s">
        <v>5354</v>
      </c>
      <c r="M649" s="68" t="s">
        <v>5355</v>
      </c>
      <c r="N649" s="68" t="s">
        <v>5365</v>
      </c>
      <c r="O649" s="68" t="s">
        <v>5366</v>
      </c>
      <c r="P649" s="68">
        <v>6310</v>
      </c>
      <c r="Q649" s="68">
        <v>41.549298484848485</v>
      </c>
      <c r="R649" s="68">
        <v>0.97120606060606063</v>
      </c>
      <c r="S649" s="68">
        <v>8.3580924242424253</v>
      </c>
      <c r="T649" s="68">
        <v>32.22</v>
      </c>
      <c r="U649" s="68">
        <v>41.549298484848485</v>
      </c>
      <c r="V649" s="68">
        <v>80</v>
      </c>
      <c r="W649" s="68">
        <v>23</v>
      </c>
      <c r="X649" s="68" t="s">
        <v>5282</v>
      </c>
      <c r="Y649" s="68">
        <v>1</v>
      </c>
      <c r="Z649" s="68">
        <v>8</v>
      </c>
      <c r="AA649" s="68">
        <v>1</v>
      </c>
      <c r="AB649" s="68">
        <v>60</v>
      </c>
      <c r="AC649" s="68">
        <v>191</v>
      </c>
      <c r="AD649" s="68">
        <v>32.22</v>
      </c>
      <c r="AE649" s="68">
        <v>5</v>
      </c>
      <c r="AF649" s="68">
        <v>100</v>
      </c>
      <c r="AG649" s="68">
        <v>60028</v>
      </c>
      <c r="AH649" s="68" t="s">
        <v>5358</v>
      </c>
      <c r="AI649" s="68">
        <v>100</v>
      </c>
      <c r="AJ649" s="68"/>
      <c r="AK649" s="68"/>
      <c r="AL649" s="68"/>
      <c r="AM649" s="68"/>
      <c r="AN649" s="68"/>
      <c r="AO649" s="68"/>
      <c r="AP649" s="68"/>
      <c r="AQ649" s="68"/>
      <c r="AR649" s="68"/>
      <c r="AS649" s="68"/>
      <c r="AT649" s="68"/>
      <c r="AU649" s="68"/>
      <c r="AV649" s="68"/>
      <c r="AW649" s="68"/>
      <c r="AX649" s="68"/>
      <c r="AY649" s="68"/>
      <c r="AZ649" s="68"/>
      <c r="BA649" s="68"/>
      <c r="BB649" s="68"/>
      <c r="BC649" s="68"/>
      <c r="BD649" s="68"/>
    </row>
    <row r="650" spans="1:56" s="72" customFormat="1" ht="220">
      <c r="A650" s="68">
        <v>401</v>
      </c>
      <c r="B650" s="68" t="s">
        <v>5332</v>
      </c>
      <c r="C650" s="68">
        <v>9</v>
      </c>
      <c r="D650" s="88" t="s">
        <v>5333</v>
      </c>
      <c r="E650" s="68" t="s">
        <v>5367</v>
      </c>
      <c r="F650" s="78">
        <v>5667</v>
      </c>
      <c r="G650" s="68" t="s">
        <v>5368</v>
      </c>
      <c r="H650" s="68">
        <v>2019</v>
      </c>
      <c r="I650" s="68" t="s">
        <v>5369</v>
      </c>
      <c r="J650" s="70">
        <v>58499</v>
      </c>
      <c r="K650" s="88" t="s">
        <v>351</v>
      </c>
      <c r="L650" s="68" t="s">
        <v>5370</v>
      </c>
      <c r="M650" s="68" t="s">
        <v>5371</v>
      </c>
      <c r="N650" s="68" t="s">
        <v>5372</v>
      </c>
      <c r="O650" s="68" t="s">
        <v>5373</v>
      </c>
      <c r="P650" s="68">
        <v>6265</v>
      </c>
      <c r="Q650" s="68">
        <v>37.643393939393938</v>
      </c>
      <c r="R650" s="68">
        <v>3.5744666666666665</v>
      </c>
      <c r="S650" s="68">
        <v>7.4689272727272726</v>
      </c>
      <c r="T650" s="68">
        <v>26.6</v>
      </c>
      <c r="U650" s="68">
        <v>37.643393939393938</v>
      </c>
      <c r="V650" s="68">
        <v>7</v>
      </c>
      <c r="W650" s="68">
        <v>28</v>
      </c>
      <c r="X650" s="68" t="s">
        <v>5282</v>
      </c>
      <c r="Y650" s="68">
        <v>4</v>
      </c>
      <c r="Z650" s="68">
        <v>9</v>
      </c>
      <c r="AA650" s="68">
        <v>1</v>
      </c>
      <c r="AB650" s="68">
        <v>4</v>
      </c>
      <c r="AC650" s="68">
        <v>191</v>
      </c>
      <c r="AD650" s="68">
        <v>26.6</v>
      </c>
      <c r="AE650" s="68">
        <v>5</v>
      </c>
      <c r="AF650" s="68">
        <v>70</v>
      </c>
      <c r="AG650" s="68">
        <v>20133</v>
      </c>
      <c r="AH650" s="68" t="s">
        <v>5374</v>
      </c>
      <c r="AI650" s="68">
        <v>100</v>
      </c>
      <c r="AJ650" s="68"/>
      <c r="AK650" s="68"/>
      <c r="AL650" s="68"/>
      <c r="AM650" s="68"/>
      <c r="AN650" s="68"/>
      <c r="AO650" s="68"/>
      <c r="AP650" s="68"/>
      <c r="AQ650" s="68"/>
      <c r="AR650" s="68"/>
      <c r="AS650" s="68" t="s">
        <v>5375</v>
      </c>
      <c r="AT650" s="68" t="s">
        <v>5376</v>
      </c>
      <c r="AU650" s="68">
        <v>40</v>
      </c>
      <c r="AV650" s="68" t="s">
        <v>5377</v>
      </c>
      <c r="AW650" s="68" t="s">
        <v>5378</v>
      </c>
      <c r="AX650" s="68">
        <v>100</v>
      </c>
      <c r="AY650" s="68"/>
      <c r="AZ650" s="68"/>
      <c r="BA650" s="68"/>
      <c r="BB650" s="68"/>
      <c r="BC650" s="68"/>
      <c r="BD650" s="68"/>
    </row>
    <row r="651" spans="1:56" s="72" customFormat="1" ht="70">
      <c r="A651" s="68">
        <v>401</v>
      </c>
      <c r="B651" s="68" t="s">
        <v>5332</v>
      </c>
      <c r="C651" s="68">
        <v>10</v>
      </c>
      <c r="D651" s="88" t="s">
        <v>5274</v>
      </c>
      <c r="E651" s="68" t="s">
        <v>5379</v>
      </c>
      <c r="F651" s="78">
        <v>27589</v>
      </c>
      <c r="G651" s="68" t="s">
        <v>5380</v>
      </c>
      <c r="H651" s="68">
        <v>2019</v>
      </c>
      <c r="I651" s="68" t="s">
        <v>5381</v>
      </c>
      <c r="J651" s="70">
        <v>30418.42</v>
      </c>
      <c r="K651" s="88" t="s">
        <v>351</v>
      </c>
      <c r="L651" s="68" t="s">
        <v>5382</v>
      </c>
      <c r="M651" s="68" t="s">
        <v>5371</v>
      </c>
      <c r="N651" s="68" t="s">
        <v>5383</v>
      </c>
      <c r="O651" s="68" t="s">
        <v>5384</v>
      </c>
      <c r="P651" s="68">
        <v>6255</v>
      </c>
      <c r="Q651" s="68">
        <v>41.091704242424242</v>
      </c>
      <c r="R651" s="68">
        <v>1.8435406060606059</v>
      </c>
      <c r="S651" s="68">
        <v>8.2381636363636357</v>
      </c>
      <c r="T651" s="68">
        <v>31.01</v>
      </c>
      <c r="U651" s="68">
        <v>41.091704242424242</v>
      </c>
      <c r="V651" s="68">
        <v>20</v>
      </c>
      <c r="W651" s="68">
        <v>30</v>
      </c>
      <c r="X651" s="68" t="s">
        <v>5282</v>
      </c>
      <c r="Y651" s="68">
        <v>2</v>
      </c>
      <c r="Z651" s="68">
        <v>5</v>
      </c>
      <c r="AA651" s="68">
        <v>5</v>
      </c>
      <c r="AB651" s="68">
        <v>4</v>
      </c>
      <c r="AC651" s="68">
        <v>59</v>
      </c>
      <c r="AD651" s="68">
        <v>31.01</v>
      </c>
      <c r="AE651" s="68">
        <v>5</v>
      </c>
      <c r="AF651" s="68">
        <v>20</v>
      </c>
      <c r="AG651" s="68">
        <v>20133</v>
      </c>
      <c r="AH651" s="68" t="s">
        <v>5385</v>
      </c>
      <c r="AI651" s="68">
        <v>45</v>
      </c>
      <c r="AJ651" s="68">
        <v>60026</v>
      </c>
      <c r="AK651" s="68" t="s">
        <v>5386</v>
      </c>
      <c r="AL651" s="68">
        <v>45</v>
      </c>
      <c r="AM651" s="68">
        <v>31022</v>
      </c>
      <c r="AN651" s="68" t="s">
        <v>5387</v>
      </c>
      <c r="AO651" s="68">
        <v>10</v>
      </c>
      <c r="AP651" s="68"/>
      <c r="AQ651" s="68"/>
      <c r="AR651" s="68"/>
      <c r="AS651" s="68"/>
      <c r="AT651" s="68"/>
      <c r="AU651" s="68"/>
      <c r="AV651" s="68"/>
      <c r="AW651" s="68"/>
      <c r="AX651" s="68"/>
      <c r="AY651" s="68"/>
      <c r="AZ651" s="68"/>
      <c r="BA651" s="68"/>
      <c r="BB651" s="68"/>
      <c r="BC651" s="68"/>
      <c r="BD651" s="68"/>
    </row>
    <row r="652" spans="1:56" s="72" customFormat="1" ht="130">
      <c r="A652" s="68">
        <v>401</v>
      </c>
      <c r="B652" s="68" t="s">
        <v>5332</v>
      </c>
      <c r="C652" s="68">
        <v>9</v>
      </c>
      <c r="D652" s="88" t="s">
        <v>5333</v>
      </c>
      <c r="E652" s="68" t="s">
        <v>5388</v>
      </c>
      <c r="F652" s="78">
        <v>5667</v>
      </c>
      <c r="G652" s="68" t="s">
        <v>5389</v>
      </c>
      <c r="H652" s="68">
        <v>2020</v>
      </c>
      <c r="I652" s="68" t="s">
        <v>5390</v>
      </c>
      <c r="J652" s="70">
        <v>58094.080000000002</v>
      </c>
      <c r="K652" s="88" t="s">
        <v>351</v>
      </c>
      <c r="L652" s="68" t="s">
        <v>5382</v>
      </c>
      <c r="M652" s="68" t="s">
        <v>5371</v>
      </c>
      <c r="N652" s="68" t="s">
        <v>5391</v>
      </c>
      <c r="O652" s="68" t="s">
        <v>5392</v>
      </c>
      <c r="P652" s="68">
        <v>6419</v>
      </c>
      <c r="Q652" s="68">
        <v>33.699740606060608</v>
      </c>
      <c r="R652" s="68">
        <v>1.8498557575757575</v>
      </c>
      <c r="S652" s="68">
        <v>6.3698848484848485</v>
      </c>
      <c r="T652" s="68">
        <v>25.48</v>
      </c>
      <c r="U652" s="68">
        <v>33.699740606060608</v>
      </c>
      <c r="V652" s="68">
        <v>20</v>
      </c>
      <c r="W652" s="68">
        <v>13</v>
      </c>
      <c r="X652" s="68" t="s">
        <v>5282</v>
      </c>
      <c r="Y652" s="68">
        <v>6</v>
      </c>
      <c r="Z652" s="68">
        <v>4</v>
      </c>
      <c r="AA652" s="68">
        <v>8</v>
      </c>
      <c r="AB652" s="68">
        <v>4</v>
      </c>
      <c r="AC652" s="68">
        <v>96</v>
      </c>
      <c r="AD652" s="68">
        <v>25.48</v>
      </c>
      <c r="AE652" s="68">
        <v>5</v>
      </c>
      <c r="AF652" s="68">
        <v>20</v>
      </c>
      <c r="AG652" s="68">
        <v>20072</v>
      </c>
      <c r="AH652" s="68" t="s">
        <v>5393</v>
      </c>
      <c r="AI652" s="68">
        <v>40</v>
      </c>
      <c r="AJ652" s="68">
        <v>75020</v>
      </c>
      <c r="AK652" s="68" t="s">
        <v>5394</v>
      </c>
      <c r="AL652" s="68">
        <v>50</v>
      </c>
      <c r="AM652" s="68">
        <v>75030</v>
      </c>
      <c r="AN652" s="68" t="s">
        <v>5395</v>
      </c>
      <c r="AO652" s="68">
        <v>10</v>
      </c>
      <c r="AP652" s="68"/>
      <c r="AQ652" s="68"/>
      <c r="AR652" s="68"/>
      <c r="AS652" s="68"/>
      <c r="AT652" s="68"/>
      <c r="AU652" s="68"/>
      <c r="AV652" s="68"/>
      <c r="AW652" s="68"/>
      <c r="AX652" s="68"/>
      <c r="AY652" s="68"/>
      <c r="AZ652" s="68"/>
      <c r="BA652" s="68"/>
      <c r="BB652" s="68"/>
      <c r="BC652" s="68"/>
      <c r="BD652" s="68"/>
    </row>
    <row r="653" spans="1:56" s="72" customFormat="1" ht="70">
      <c r="A653" s="68">
        <v>401</v>
      </c>
      <c r="B653" s="68" t="s">
        <v>5332</v>
      </c>
      <c r="C653" s="68">
        <v>10</v>
      </c>
      <c r="D653" s="88" t="s">
        <v>5274</v>
      </c>
      <c r="E653" s="68" t="s">
        <v>5396</v>
      </c>
      <c r="F653" s="78">
        <v>27589</v>
      </c>
      <c r="G653" s="68" t="s">
        <v>5397</v>
      </c>
      <c r="H653" s="68">
        <v>2020</v>
      </c>
      <c r="I653" s="68" t="s">
        <v>5398</v>
      </c>
      <c r="J653" s="70">
        <v>41474.9</v>
      </c>
      <c r="K653" s="88" t="s">
        <v>351</v>
      </c>
      <c r="L653" s="68" t="s">
        <v>5382</v>
      </c>
      <c r="M653" s="68" t="s">
        <v>5371</v>
      </c>
      <c r="N653" s="68" t="s">
        <v>5399</v>
      </c>
      <c r="O653" s="68" t="s">
        <v>5400</v>
      </c>
      <c r="P653" s="68">
        <v>6496</v>
      </c>
      <c r="Q653" s="68">
        <v>44.697336060606062</v>
      </c>
      <c r="R653" s="68">
        <v>1.1095163636363636</v>
      </c>
      <c r="S653" s="68">
        <v>9.6878196969696972</v>
      </c>
      <c r="T653" s="68">
        <v>33.9</v>
      </c>
      <c r="U653" s="68">
        <v>44.697336060606062</v>
      </c>
      <c r="V653" s="68">
        <v>24</v>
      </c>
      <c r="W653" s="68">
        <v>5</v>
      </c>
      <c r="X653" s="68" t="s">
        <v>5282</v>
      </c>
      <c r="Y653" s="68">
        <v>1</v>
      </c>
      <c r="Z653" s="68">
        <v>7</v>
      </c>
      <c r="AA653" s="68">
        <v>4</v>
      </c>
      <c r="AB653" s="68">
        <v>4</v>
      </c>
      <c r="AC653" s="68">
        <v>191</v>
      </c>
      <c r="AD653" s="68">
        <v>33.9</v>
      </c>
      <c r="AE653" s="68">
        <v>5</v>
      </c>
      <c r="AF653" s="68">
        <v>7.0000000000000007E-2</v>
      </c>
      <c r="AG653" s="68">
        <v>3000605</v>
      </c>
      <c r="AH653" s="68" t="s">
        <v>5388</v>
      </c>
      <c r="AI653" s="68">
        <v>7</v>
      </c>
      <c r="AJ653" s="68"/>
      <c r="AK653" s="68"/>
      <c r="AL653" s="68"/>
      <c r="AM653" s="68"/>
      <c r="AN653" s="68"/>
      <c r="AO653" s="68"/>
      <c r="AP653" s="68"/>
      <c r="AQ653" s="68"/>
      <c r="AR653" s="68"/>
      <c r="AS653" s="68"/>
      <c r="AT653" s="68"/>
      <c r="AU653" s="68"/>
      <c r="AV653" s="68"/>
      <c r="AW653" s="68"/>
      <c r="AX653" s="68"/>
      <c r="AY653" s="68"/>
      <c r="AZ653" s="68"/>
      <c r="BA653" s="68"/>
      <c r="BB653" s="68"/>
      <c r="BC653" s="68"/>
      <c r="BD653" s="68"/>
    </row>
    <row r="654" spans="1:56" s="72" customFormat="1" ht="50">
      <c r="A654" s="68">
        <v>401</v>
      </c>
      <c r="B654" s="68" t="s">
        <v>5332</v>
      </c>
      <c r="C654" s="68">
        <v>10</v>
      </c>
      <c r="D654" s="88" t="s">
        <v>5274</v>
      </c>
      <c r="E654" s="68" t="s">
        <v>5275</v>
      </c>
      <c r="F654" s="78">
        <v>11233</v>
      </c>
      <c r="G654" s="68" t="s">
        <v>5401</v>
      </c>
      <c r="H654" s="68">
        <v>2020</v>
      </c>
      <c r="I654" s="68" t="s">
        <v>5402</v>
      </c>
      <c r="J654" s="70">
        <v>90414.31</v>
      </c>
      <c r="K654" s="88" t="s">
        <v>351</v>
      </c>
      <c r="L654" s="68" t="s">
        <v>5403</v>
      </c>
      <c r="M654" s="68" t="s">
        <v>5404</v>
      </c>
      <c r="N654" s="68" t="s">
        <v>5405</v>
      </c>
      <c r="O654" s="68" t="s">
        <v>5406</v>
      </c>
      <c r="P654" s="68">
        <v>6403</v>
      </c>
      <c r="Q654" s="68">
        <v>29.177201818181818</v>
      </c>
      <c r="R654" s="68">
        <v>2.3989927272727272</v>
      </c>
      <c r="S654" s="68">
        <v>5.5982090909090907</v>
      </c>
      <c r="T654" s="68">
        <v>21.18</v>
      </c>
      <c r="U654" s="68">
        <v>29.177201818181818</v>
      </c>
      <c r="V654" s="68">
        <v>20</v>
      </c>
      <c r="W654" s="68">
        <v>13</v>
      </c>
      <c r="X654" s="68" t="s">
        <v>5282</v>
      </c>
      <c r="Y654" s="68">
        <v>3</v>
      </c>
      <c r="Z654" s="68">
        <v>1</v>
      </c>
      <c r="AA654" s="68">
        <v>2</v>
      </c>
      <c r="AB654" s="68">
        <v>4</v>
      </c>
      <c r="AC654" s="68">
        <v>59</v>
      </c>
      <c r="AD654" s="68">
        <v>21.18</v>
      </c>
      <c r="AE654" s="68">
        <v>5</v>
      </c>
      <c r="AF654" s="68">
        <v>60</v>
      </c>
      <c r="AG654" s="68" t="s">
        <v>5407</v>
      </c>
      <c r="AH654" s="68" t="s">
        <v>5408</v>
      </c>
      <c r="AI654" s="68" t="s">
        <v>5409</v>
      </c>
      <c r="AJ654" s="68"/>
      <c r="AK654" s="68"/>
      <c r="AL654" s="68"/>
      <c r="AM654" s="68"/>
      <c r="AN654" s="68"/>
      <c r="AO654" s="68"/>
      <c r="AP654" s="68"/>
      <c r="AQ654" s="68"/>
      <c r="AR654" s="68"/>
      <c r="AS654" s="68"/>
      <c r="AT654" s="68"/>
      <c r="AU654" s="68"/>
      <c r="AV654" s="68"/>
      <c r="AW654" s="68"/>
      <c r="AX654" s="68"/>
      <c r="AY654" s="68"/>
      <c r="AZ654" s="68"/>
      <c r="BA654" s="68"/>
      <c r="BB654" s="68"/>
      <c r="BC654" s="68"/>
      <c r="BD654" s="68"/>
    </row>
    <row r="655" spans="1:56" s="72" customFormat="1" ht="70">
      <c r="A655" s="68">
        <v>401</v>
      </c>
      <c r="B655" s="68" t="s">
        <v>5332</v>
      </c>
      <c r="C655" s="68">
        <v>10</v>
      </c>
      <c r="D655" s="88" t="s">
        <v>5274</v>
      </c>
      <c r="E655" s="68" t="s">
        <v>5351</v>
      </c>
      <c r="F655" s="78">
        <v>25795</v>
      </c>
      <c r="G655" s="68" t="s">
        <v>5410</v>
      </c>
      <c r="H655" s="68">
        <v>2020</v>
      </c>
      <c r="I655" s="68" t="s">
        <v>5411</v>
      </c>
      <c r="J655" s="70">
        <v>204960</v>
      </c>
      <c r="K655" s="68" t="s">
        <v>343</v>
      </c>
      <c r="L655" s="68" t="s">
        <v>5382</v>
      </c>
      <c r="M655" s="68" t="s">
        <v>5371</v>
      </c>
      <c r="N655" s="68" t="s">
        <v>5412</v>
      </c>
      <c r="O655" s="68" t="s">
        <v>5413</v>
      </c>
      <c r="P655" s="68">
        <v>6541</v>
      </c>
      <c r="Q655" s="68">
        <v>46.15052272727273</v>
      </c>
      <c r="R655" s="68">
        <v>5.5724303030303028</v>
      </c>
      <c r="S655" s="68">
        <v>8.3580924242424253</v>
      </c>
      <c r="T655" s="68">
        <v>32.22</v>
      </c>
      <c r="U655" s="68">
        <v>46.15052272727273</v>
      </c>
      <c r="V655" s="68">
        <v>100</v>
      </c>
      <c r="W655" s="68">
        <v>3</v>
      </c>
      <c r="X655" s="68" t="s">
        <v>5282</v>
      </c>
      <c r="Y655" s="68">
        <v>3</v>
      </c>
      <c r="Z655" s="68">
        <v>3</v>
      </c>
      <c r="AA655" s="68">
        <v>3</v>
      </c>
      <c r="AB655" s="68">
        <v>3</v>
      </c>
      <c r="AC655" s="68">
        <v>156</v>
      </c>
      <c r="AD655" s="68">
        <v>32.22</v>
      </c>
      <c r="AE655" s="68">
        <v>5</v>
      </c>
      <c r="AF655" s="68">
        <v>100</v>
      </c>
      <c r="AG655" s="68" t="s">
        <v>5414</v>
      </c>
      <c r="AH655" s="68" t="s">
        <v>5415</v>
      </c>
      <c r="AI655" s="68">
        <v>50</v>
      </c>
      <c r="AJ655" s="68" t="s">
        <v>5416</v>
      </c>
      <c r="AK655" s="68" t="s">
        <v>5415</v>
      </c>
      <c r="AL655" s="68">
        <v>50</v>
      </c>
      <c r="AM655" s="68"/>
      <c r="AN655" s="68"/>
      <c r="AO655" s="68"/>
      <c r="AP655" s="68"/>
      <c r="AQ655" s="68"/>
      <c r="AR655" s="68"/>
      <c r="AS655" s="68"/>
      <c r="AT655" s="68"/>
      <c r="AU655" s="68"/>
      <c r="AV655" s="68"/>
      <c r="AW655" s="68"/>
      <c r="AX655" s="68"/>
      <c r="AY655" s="68"/>
      <c r="AZ655" s="68"/>
      <c r="BA655" s="68"/>
      <c r="BB655" s="68"/>
      <c r="BC655" s="68"/>
      <c r="BD655" s="68"/>
    </row>
    <row r="656" spans="1:56" s="72" customFormat="1" ht="100">
      <c r="A656" s="68">
        <v>401</v>
      </c>
      <c r="B656" s="68" t="s">
        <v>5332</v>
      </c>
      <c r="C656" s="68">
        <v>9</v>
      </c>
      <c r="D656" s="88" t="s">
        <v>5333</v>
      </c>
      <c r="E656" s="68" t="s">
        <v>5388</v>
      </c>
      <c r="F656" s="78">
        <v>37723</v>
      </c>
      <c r="G656" s="68" t="s">
        <v>5417</v>
      </c>
      <c r="H656" s="68">
        <v>2020</v>
      </c>
      <c r="I656" s="68" t="s">
        <v>5418</v>
      </c>
      <c r="J656" s="70">
        <v>103605.88</v>
      </c>
      <c r="K656" s="68" t="s">
        <v>343</v>
      </c>
      <c r="L656" s="68" t="s">
        <v>5419</v>
      </c>
      <c r="M656" s="68" t="s">
        <v>5420</v>
      </c>
      <c r="N656" s="68" t="s">
        <v>5421</v>
      </c>
      <c r="O656" s="68" t="s">
        <v>5422</v>
      </c>
      <c r="P656" s="68">
        <v>6454</v>
      </c>
      <c r="Q656" s="68">
        <v>34.323866666666667</v>
      </c>
      <c r="R656" s="68">
        <v>2.4739818181818181</v>
      </c>
      <c r="S656" s="68">
        <v>6.3698848484848485</v>
      </c>
      <c r="T656" s="68">
        <v>25.48</v>
      </c>
      <c r="U656" s="68">
        <v>34.323866666666667</v>
      </c>
      <c r="V656" s="68">
        <v>20</v>
      </c>
      <c r="W656" s="68">
        <v>10</v>
      </c>
      <c r="X656" s="68" t="s">
        <v>5282</v>
      </c>
      <c r="Y656" s="68">
        <v>3</v>
      </c>
      <c r="Z656" s="68">
        <v>11</v>
      </c>
      <c r="AA656" s="68">
        <v>5</v>
      </c>
      <c r="AB656" s="68">
        <v>4</v>
      </c>
      <c r="AC656" s="68">
        <v>148</v>
      </c>
      <c r="AD656" s="68">
        <v>25.48</v>
      </c>
      <c r="AE656" s="68">
        <v>5</v>
      </c>
      <c r="AF656" s="68">
        <v>20</v>
      </c>
      <c r="AG656" s="68">
        <v>20072</v>
      </c>
      <c r="AH656" s="68" t="s">
        <v>5393</v>
      </c>
      <c r="AI656" s="68">
        <v>100</v>
      </c>
      <c r="AJ656" s="68"/>
      <c r="AK656" s="68"/>
      <c r="AL656" s="68"/>
      <c r="AM656" s="68"/>
      <c r="AN656" s="68"/>
      <c r="AO656" s="68"/>
      <c r="AP656" s="68"/>
      <c r="AQ656" s="68"/>
      <c r="AR656" s="68"/>
      <c r="AS656" s="68"/>
      <c r="AT656" s="68"/>
      <c r="AU656" s="68"/>
      <c r="AV656" s="68"/>
      <c r="AW656" s="68"/>
      <c r="AX656" s="68"/>
      <c r="AY656" s="68"/>
      <c r="AZ656" s="68"/>
      <c r="BA656" s="68"/>
      <c r="BB656" s="68"/>
      <c r="BC656" s="68"/>
      <c r="BD656" s="68"/>
    </row>
    <row r="657" spans="1:56" s="72" customFormat="1" ht="150">
      <c r="A657" s="68">
        <v>401</v>
      </c>
      <c r="B657" s="68" t="s">
        <v>5332</v>
      </c>
      <c r="C657" s="68">
        <v>10</v>
      </c>
      <c r="D657" s="88" t="s">
        <v>5274</v>
      </c>
      <c r="E657" s="68" t="s">
        <v>5423</v>
      </c>
      <c r="F657" s="78">
        <v>11233</v>
      </c>
      <c r="G657" s="68" t="s">
        <v>5424</v>
      </c>
      <c r="H657" s="68">
        <v>2020</v>
      </c>
      <c r="I657" s="68" t="s">
        <v>5425</v>
      </c>
      <c r="J657" s="70">
        <v>12991.37</v>
      </c>
      <c r="K657" s="68" t="s">
        <v>343</v>
      </c>
      <c r="L657" s="68" t="s">
        <v>5426</v>
      </c>
      <c r="M657" s="68" t="s">
        <v>5427</v>
      </c>
      <c r="N657" s="68" t="s">
        <v>5428</v>
      </c>
      <c r="O657" s="68" t="s">
        <v>5429</v>
      </c>
      <c r="P657" s="68">
        <v>6506</v>
      </c>
      <c r="Q657" s="68">
        <v>36.679091212121214</v>
      </c>
      <c r="R657" s="68">
        <v>0.27588969696969701</v>
      </c>
      <c r="S657" s="68">
        <v>7.6932015151515145</v>
      </c>
      <c r="T657" s="68">
        <v>28.71</v>
      </c>
      <c r="U657" s="68">
        <v>36.679091212121214</v>
      </c>
      <c r="V657" s="68">
        <v>20</v>
      </c>
      <c r="W657" s="68">
        <v>3</v>
      </c>
      <c r="X657" s="68" t="s">
        <v>5282</v>
      </c>
      <c r="Y657" s="68">
        <v>6</v>
      </c>
      <c r="Z657" s="68">
        <v>4</v>
      </c>
      <c r="AA657" s="68">
        <v>3</v>
      </c>
      <c r="AB657" s="68">
        <v>67</v>
      </c>
      <c r="AC657" s="68">
        <v>128</v>
      </c>
      <c r="AD657" s="68">
        <v>28.71</v>
      </c>
      <c r="AE657" s="68">
        <v>5</v>
      </c>
      <c r="AF657" s="68">
        <v>20</v>
      </c>
      <c r="AG657" s="68">
        <v>20133</v>
      </c>
      <c r="AH657" s="68" t="s">
        <v>5430</v>
      </c>
      <c r="AI657" s="68">
        <v>60</v>
      </c>
      <c r="AJ657" s="68">
        <v>33001</v>
      </c>
      <c r="AK657" s="68" t="s">
        <v>5431</v>
      </c>
      <c r="AL657" s="68">
        <v>40</v>
      </c>
      <c r="AM657" s="68"/>
      <c r="AN657" s="68"/>
      <c r="AO657" s="68"/>
      <c r="AP657" s="68"/>
      <c r="AQ657" s="68"/>
      <c r="AR657" s="68"/>
      <c r="AS657" s="68"/>
      <c r="AT657" s="68"/>
      <c r="AU657" s="68"/>
      <c r="AV657" s="68"/>
      <c r="AW657" s="68"/>
      <c r="AX657" s="68"/>
      <c r="AY657" s="68"/>
      <c r="AZ657" s="68"/>
      <c r="BA657" s="68"/>
      <c r="BB657" s="68"/>
      <c r="BC657" s="68"/>
      <c r="BD657" s="68"/>
    </row>
    <row r="658" spans="1:56" s="72" customFormat="1" ht="80">
      <c r="A658" s="68">
        <v>401</v>
      </c>
      <c r="B658" s="68" t="s">
        <v>5332</v>
      </c>
      <c r="C658" s="68">
        <v>29</v>
      </c>
      <c r="D658" s="88" t="s">
        <v>5432</v>
      </c>
      <c r="E658" s="68" t="s">
        <v>5433</v>
      </c>
      <c r="F658" s="78">
        <v>14538</v>
      </c>
      <c r="G658" s="68" t="s">
        <v>5434</v>
      </c>
      <c r="H658" s="68">
        <v>2020</v>
      </c>
      <c r="I658" s="68" t="s">
        <v>5435</v>
      </c>
      <c r="J658" s="70">
        <v>33499.31</v>
      </c>
      <c r="K658" s="68" t="s">
        <v>343</v>
      </c>
      <c r="L658" s="68" t="s">
        <v>5382</v>
      </c>
      <c r="M658" s="68" t="s">
        <v>5371</v>
      </c>
      <c r="N658" s="68" t="s">
        <v>5436</v>
      </c>
      <c r="O658" s="68" t="s">
        <v>5437</v>
      </c>
      <c r="P658" s="68" t="s">
        <v>5438</v>
      </c>
      <c r="Q658" s="68">
        <v>25.77032121212121</v>
      </c>
      <c r="R658" s="68">
        <v>0.71775757575757582</v>
      </c>
      <c r="S658" s="68">
        <v>5.21</v>
      </c>
      <c r="T658" s="68">
        <v>19.842563636363636</v>
      </c>
      <c r="U658" s="68">
        <v>25.77032121212121</v>
      </c>
      <c r="V658" s="68">
        <v>40</v>
      </c>
      <c r="W658" s="68">
        <v>4</v>
      </c>
      <c r="X658" s="68" t="s">
        <v>5439</v>
      </c>
      <c r="Y658" s="68">
        <v>6</v>
      </c>
      <c r="Z658" s="68">
        <v>4</v>
      </c>
      <c r="AA658" s="68">
        <v>8</v>
      </c>
      <c r="AB658" s="68">
        <v>25</v>
      </c>
      <c r="AC658" s="68">
        <v>126</v>
      </c>
      <c r="AD658" s="68" t="s">
        <v>5440</v>
      </c>
      <c r="AE658" s="68"/>
      <c r="AF658" s="68">
        <v>35</v>
      </c>
      <c r="AG658" s="68">
        <v>7501</v>
      </c>
      <c r="AH658" s="68" t="s">
        <v>5441</v>
      </c>
      <c r="AI658" s="68">
        <v>5</v>
      </c>
      <c r="AJ658" s="68">
        <v>7503</v>
      </c>
      <c r="AK658" s="68" t="s">
        <v>5441</v>
      </c>
      <c r="AL658" s="68">
        <v>30</v>
      </c>
      <c r="AM658" s="68"/>
      <c r="AN658" s="68"/>
      <c r="AO658" s="68"/>
      <c r="AP658" s="68"/>
      <c r="AQ658" s="68"/>
      <c r="AR658" s="68"/>
      <c r="AS658" s="68"/>
      <c r="AT658" s="68"/>
      <c r="AU658" s="68"/>
      <c r="AV658" s="68"/>
      <c r="AW658" s="68"/>
      <c r="AX658" s="68"/>
      <c r="AY658" s="68"/>
      <c r="AZ658" s="68"/>
      <c r="BA658" s="68"/>
      <c r="BB658" s="68"/>
      <c r="BC658" s="68"/>
      <c r="BD658" s="68"/>
    </row>
    <row r="659" spans="1:56" s="72" customFormat="1" ht="80">
      <c r="A659" s="68">
        <v>401</v>
      </c>
      <c r="B659" s="68" t="s">
        <v>5332</v>
      </c>
      <c r="C659" s="68">
        <v>9</v>
      </c>
      <c r="D659" s="88" t="s">
        <v>5333</v>
      </c>
      <c r="E659" s="68" t="s">
        <v>5442</v>
      </c>
      <c r="F659" s="78">
        <v>30639</v>
      </c>
      <c r="G659" s="68" t="s">
        <v>5443</v>
      </c>
      <c r="H659" s="68">
        <v>2020</v>
      </c>
      <c r="I659" s="68" t="s">
        <v>5444</v>
      </c>
      <c r="J659" s="70">
        <v>257359</v>
      </c>
      <c r="K659" s="68" t="s">
        <v>343</v>
      </c>
      <c r="L659" s="68" t="s">
        <v>5445</v>
      </c>
      <c r="M659" s="68" t="s">
        <v>5446</v>
      </c>
      <c r="N659" s="68" t="s">
        <v>5447</v>
      </c>
      <c r="O659" s="68" t="s">
        <v>5448</v>
      </c>
      <c r="P659" s="68">
        <v>6955</v>
      </c>
      <c r="Q659" s="68">
        <v>323.19936969696965</v>
      </c>
      <c r="R659" s="68">
        <v>275.58</v>
      </c>
      <c r="S659" s="68">
        <v>19.22</v>
      </c>
      <c r="T659" s="68">
        <v>28.399369696969696</v>
      </c>
      <c r="U659" s="68">
        <v>323.19936969696965</v>
      </c>
      <c r="V659" s="68">
        <v>3</v>
      </c>
      <c r="W659" s="68">
        <v>0</v>
      </c>
      <c r="X659" s="68" t="s">
        <v>5439</v>
      </c>
      <c r="Y659" s="68">
        <v>3</v>
      </c>
      <c r="Z659" s="68">
        <v>1</v>
      </c>
      <c r="AA659" s="68">
        <v>4</v>
      </c>
      <c r="AB659" s="68">
        <v>56</v>
      </c>
      <c r="AC659" s="68">
        <v>36</v>
      </c>
      <c r="AD659" s="68" t="s">
        <v>5449</v>
      </c>
      <c r="AE659" s="68"/>
      <c r="AF659" s="68">
        <v>0</v>
      </c>
      <c r="AG659" s="68" t="s">
        <v>5450</v>
      </c>
      <c r="AH659" s="68" t="s">
        <v>5449</v>
      </c>
      <c r="AI659" s="68">
        <v>0</v>
      </c>
      <c r="AJ659" s="68" t="s">
        <v>5451</v>
      </c>
      <c r="AK659" s="68" t="s">
        <v>5449</v>
      </c>
      <c r="AL659" s="68">
        <v>0</v>
      </c>
      <c r="AM659" s="68" t="s">
        <v>5452</v>
      </c>
      <c r="AN659" s="68" t="s">
        <v>5449</v>
      </c>
      <c r="AO659" s="68">
        <v>0</v>
      </c>
      <c r="AP659" s="68" t="s">
        <v>5453</v>
      </c>
      <c r="AQ659" s="68" t="s">
        <v>5449</v>
      </c>
      <c r="AR659" s="68">
        <v>0</v>
      </c>
      <c r="AS659" s="68"/>
      <c r="AT659" s="68"/>
      <c r="AU659" s="68"/>
      <c r="AV659" s="68"/>
      <c r="AW659" s="68"/>
      <c r="AX659" s="68"/>
      <c r="AY659" s="68"/>
      <c r="AZ659" s="68"/>
      <c r="BA659" s="68"/>
      <c r="BB659" s="68"/>
      <c r="BC659" s="68"/>
      <c r="BD659" s="68"/>
    </row>
    <row r="660" spans="1:56" s="72" customFormat="1" ht="110">
      <c r="A660" s="68">
        <v>401</v>
      </c>
      <c r="B660" s="68" t="s">
        <v>5332</v>
      </c>
      <c r="C660" s="68">
        <v>10</v>
      </c>
      <c r="D660" s="88" t="s">
        <v>5274</v>
      </c>
      <c r="E660" s="68" t="s">
        <v>5454</v>
      </c>
      <c r="F660" s="78">
        <v>11233</v>
      </c>
      <c r="G660" s="68" t="s">
        <v>5455</v>
      </c>
      <c r="H660" s="68">
        <v>2020</v>
      </c>
      <c r="I660" s="68" t="s">
        <v>5456</v>
      </c>
      <c r="J660" s="70">
        <v>14762</v>
      </c>
      <c r="K660" s="68" t="s">
        <v>343</v>
      </c>
      <c r="L660" s="68" t="s">
        <v>5382</v>
      </c>
      <c r="M660" s="68" t="s">
        <v>5371</v>
      </c>
      <c r="N660" s="68" t="s">
        <v>5457</v>
      </c>
      <c r="O660" s="68" t="s">
        <v>5458</v>
      </c>
      <c r="P660" s="68">
        <v>6505</v>
      </c>
      <c r="Q660" s="68">
        <v>28.478631818181817</v>
      </c>
      <c r="R660" s="68">
        <v>0.3134909090909091</v>
      </c>
      <c r="S660" s="68">
        <v>5.8751409090909092</v>
      </c>
      <c r="T660" s="68">
        <v>22.29</v>
      </c>
      <c r="U660" s="68">
        <v>28.478631818181817</v>
      </c>
      <c r="V660" s="68">
        <v>50</v>
      </c>
      <c r="W660" s="68">
        <v>7</v>
      </c>
      <c r="X660" s="68" t="s">
        <v>5282</v>
      </c>
      <c r="Y660" s="68">
        <v>4</v>
      </c>
      <c r="Z660" s="68">
        <v>9</v>
      </c>
      <c r="AA660" s="68">
        <v>3</v>
      </c>
      <c r="AB660" s="68">
        <v>7</v>
      </c>
      <c r="AC660" s="68">
        <v>128</v>
      </c>
      <c r="AD660" s="68">
        <v>22.29</v>
      </c>
      <c r="AE660" s="68">
        <v>5</v>
      </c>
      <c r="AF660" s="68"/>
      <c r="AG660" s="68" t="s">
        <v>5459</v>
      </c>
      <c r="AH660" s="68" t="s">
        <v>5460</v>
      </c>
      <c r="AI660" s="68">
        <v>5</v>
      </c>
      <c r="AJ660" s="68" t="s">
        <v>5461</v>
      </c>
      <c r="AK660" s="68" t="s">
        <v>5462</v>
      </c>
      <c r="AL660" s="68">
        <v>20</v>
      </c>
      <c r="AM660" s="68" t="s">
        <v>5463</v>
      </c>
      <c r="AN660" s="68" t="s">
        <v>5464</v>
      </c>
      <c r="AO660" s="68">
        <v>10</v>
      </c>
      <c r="AP660" s="68" t="s">
        <v>5465</v>
      </c>
      <c r="AQ660" s="68" t="s">
        <v>5464</v>
      </c>
      <c r="AR660" s="68">
        <v>10</v>
      </c>
      <c r="AS660" s="68" t="s">
        <v>5466</v>
      </c>
      <c r="AT660" s="68"/>
      <c r="AU660" s="68">
        <v>5</v>
      </c>
      <c r="AV660" s="68"/>
      <c r="AW660" s="68"/>
      <c r="AX660" s="68"/>
      <c r="AY660" s="68"/>
      <c r="AZ660" s="68"/>
      <c r="BA660" s="68"/>
      <c r="BB660" s="68"/>
      <c r="BC660" s="68"/>
      <c r="BD660" s="68"/>
    </row>
    <row r="661" spans="1:56" s="72" customFormat="1" ht="70">
      <c r="A661" s="68">
        <v>401</v>
      </c>
      <c r="B661" s="68" t="s">
        <v>5332</v>
      </c>
      <c r="C661" s="68">
        <v>10</v>
      </c>
      <c r="D661" s="88" t="s">
        <v>5274</v>
      </c>
      <c r="E661" s="68" t="s">
        <v>5379</v>
      </c>
      <c r="F661" s="78">
        <v>11233</v>
      </c>
      <c r="G661" s="68" t="s">
        <v>5467</v>
      </c>
      <c r="H661" s="68">
        <v>2020</v>
      </c>
      <c r="I661" s="68" t="s">
        <v>5468</v>
      </c>
      <c r="J661" s="70">
        <v>12166.89</v>
      </c>
      <c r="K661" s="68" t="s">
        <v>343</v>
      </c>
      <c r="L661" s="68" t="s">
        <v>5382</v>
      </c>
      <c r="M661" s="68" t="s">
        <v>5371</v>
      </c>
      <c r="N661" s="68" t="s">
        <v>5469</v>
      </c>
      <c r="O661" s="68" t="s">
        <v>5470</v>
      </c>
      <c r="P661" s="68">
        <v>6458</v>
      </c>
      <c r="Q661" s="68">
        <v>39.142907878787881</v>
      </c>
      <c r="R661" s="68">
        <v>0.25838060606060603</v>
      </c>
      <c r="S661" s="68">
        <v>7.8745272727272724</v>
      </c>
      <c r="T661" s="68">
        <v>31.01</v>
      </c>
      <c r="U661" s="68">
        <v>39.142907878787881</v>
      </c>
      <c r="V661" s="68">
        <v>15</v>
      </c>
      <c r="W661" s="68">
        <v>10</v>
      </c>
      <c r="X661" s="68" t="s">
        <v>5282</v>
      </c>
      <c r="Y661" s="68">
        <v>2</v>
      </c>
      <c r="Z661" s="68">
        <v>5</v>
      </c>
      <c r="AA661" s="68">
        <v>6</v>
      </c>
      <c r="AB661" s="68">
        <v>4</v>
      </c>
      <c r="AC661" s="68">
        <v>128</v>
      </c>
      <c r="AD661" s="68">
        <v>31.01</v>
      </c>
      <c r="AE661" s="68">
        <v>5</v>
      </c>
      <c r="AF661" s="68">
        <v>15</v>
      </c>
      <c r="AG661" s="68">
        <v>20133</v>
      </c>
      <c r="AH661" s="68" t="s">
        <v>5385</v>
      </c>
      <c r="AI661" s="68">
        <v>40</v>
      </c>
      <c r="AJ661" s="68">
        <v>31022</v>
      </c>
      <c r="AK661" s="68" t="s">
        <v>5387</v>
      </c>
      <c r="AL661" s="68">
        <v>10</v>
      </c>
      <c r="AM661" s="68">
        <v>70024</v>
      </c>
      <c r="AN661" s="68" t="s">
        <v>5471</v>
      </c>
      <c r="AO661" s="68">
        <v>50</v>
      </c>
      <c r="AP661" s="68"/>
      <c r="AQ661" s="68"/>
      <c r="AR661" s="68"/>
      <c r="AS661" s="68"/>
      <c r="AT661" s="68"/>
      <c r="AU661" s="68"/>
      <c r="AV661" s="68"/>
      <c r="AW661" s="68"/>
      <c r="AX661" s="68"/>
      <c r="AY661" s="68"/>
      <c r="AZ661" s="68"/>
      <c r="BA661" s="68"/>
      <c r="BB661" s="68"/>
      <c r="BC661" s="68"/>
      <c r="BD661" s="68"/>
    </row>
    <row r="662" spans="1:56" s="72" customFormat="1" ht="70">
      <c r="A662" s="68">
        <v>401</v>
      </c>
      <c r="B662" s="68" t="s">
        <v>5332</v>
      </c>
      <c r="C662" s="68">
        <v>10</v>
      </c>
      <c r="D662" s="88" t="s">
        <v>5274</v>
      </c>
      <c r="E662" s="68" t="s">
        <v>5396</v>
      </c>
      <c r="F662" s="78">
        <v>16373</v>
      </c>
      <c r="G662" s="68" t="s">
        <v>5472</v>
      </c>
      <c r="H662" s="68">
        <v>2021</v>
      </c>
      <c r="I662" s="68" t="s">
        <v>5473</v>
      </c>
      <c r="J662" s="70">
        <v>186561.91</v>
      </c>
      <c r="K662" s="68" t="s">
        <v>1813</v>
      </c>
      <c r="L662" s="68" t="s">
        <v>5382</v>
      </c>
      <c r="M662" s="68" t="s">
        <v>5371</v>
      </c>
      <c r="N662" s="68" t="s">
        <v>5412</v>
      </c>
      <c r="O662" s="68" t="s">
        <v>5413</v>
      </c>
      <c r="P662" s="68">
        <v>6803</v>
      </c>
      <c r="Q662" s="68">
        <v>58.879113939393939</v>
      </c>
      <c r="R662" s="68">
        <v>11.522962424242426</v>
      </c>
      <c r="S662" s="68">
        <v>13.59</v>
      </c>
      <c r="T662" s="68">
        <v>33.766151515151513</v>
      </c>
      <c r="U662" s="68">
        <v>58.879113939393939</v>
      </c>
      <c r="V662" s="68">
        <v>100</v>
      </c>
      <c r="W662" s="68">
        <v>0</v>
      </c>
      <c r="X662" s="68" t="s">
        <v>5439</v>
      </c>
      <c r="Y662" s="68">
        <v>3</v>
      </c>
      <c r="Z662" s="68">
        <v>3</v>
      </c>
      <c r="AA662" s="68">
        <v>3</v>
      </c>
      <c r="AB662" s="68">
        <v>4</v>
      </c>
      <c r="AC662" s="68">
        <v>48</v>
      </c>
      <c r="AD662" s="68"/>
      <c r="AE662" s="68"/>
      <c r="AF662" s="68">
        <v>100</v>
      </c>
      <c r="AG662" s="68">
        <v>20133</v>
      </c>
      <c r="AH662" s="68" t="s">
        <v>5474</v>
      </c>
      <c r="AI662" s="68">
        <v>100</v>
      </c>
      <c r="AJ662" s="68"/>
      <c r="AK662" s="68"/>
      <c r="AL662" s="68"/>
      <c r="AM662" s="68"/>
      <c r="AN662" s="68"/>
      <c r="AO662" s="68"/>
      <c r="AP662" s="68"/>
      <c r="AQ662" s="68"/>
      <c r="AR662" s="68"/>
      <c r="AS662" s="68"/>
      <c r="AT662" s="68"/>
      <c r="AU662" s="68"/>
      <c r="AV662" s="68"/>
      <c r="AW662" s="68"/>
      <c r="AX662" s="68"/>
      <c r="AY662" s="68"/>
      <c r="AZ662" s="68"/>
      <c r="BA662" s="68"/>
      <c r="BB662" s="68"/>
      <c r="BC662" s="68"/>
      <c r="BD662" s="68"/>
    </row>
    <row r="663" spans="1:56" s="72" customFormat="1" ht="100">
      <c r="A663" s="68">
        <v>401</v>
      </c>
      <c r="B663" s="68" t="s">
        <v>5332</v>
      </c>
      <c r="C663" s="68">
        <v>9</v>
      </c>
      <c r="D663" s="88" t="s">
        <v>5333</v>
      </c>
      <c r="E663" s="68" t="s">
        <v>5475</v>
      </c>
      <c r="F663" s="78">
        <v>5667</v>
      </c>
      <c r="G663" s="68" t="s">
        <v>5476</v>
      </c>
      <c r="H663" s="68">
        <v>2021</v>
      </c>
      <c r="I663" s="68" t="s">
        <v>5477</v>
      </c>
      <c r="J663" s="70">
        <v>95300.18</v>
      </c>
      <c r="K663" s="68" t="s">
        <v>1813</v>
      </c>
      <c r="L663" s="68" t="s">
        <v>5478</v>
      </c>
      <c r="M663" s="68" t="s">
        <v>5446</v>
      </c>
      <c r="N663" s="68" t="s">
        <v>5479</v>
      </c>
      <c r="O663" s="68" t="s">
        <v>5480</v>
      </c>
      <c r="P663" s="68" t="s">
        <v>5481</v>
      </c>
      <c r="Q663" s="68">
        <v>72.083229590017822</v>
      </c>
      <c r="R663" s="68">
        <v>16.987550802139037</v>
      </c>
      <c r="S663" s="68">
        <v>14.51</v>
      </c>
      <c r="T663" s="68">
        <v>40.585678787878784</v>
      </c>
      <c r="U663" s="68">
        <v>72.083229590017822</v>
      </c>
      <c r="V663" s="68">
        <v>34</v>
      </c>
      <c r="W663" s="68">
        <v>0</v>
      </c>
      <c r="X663" s="68" t="s">
        <v>5439</v>
      </c>
      <c r="Y663" s="68">
        <v>2</v>
      </c>
      <c r="Z663" s="68" t="s">
        <v>5482</v>
      </c>
      <c r="AA663" s="68" t="s">
        <v>5483</v>
      </c>
      <c r="AB663" s="68">
        <v>3</v>
      </c>
      <c r="AC663" s="68">
        <v>58</v>
      </c>
      <c r="AD663" s="68"/>
      <c r="AE663" s="68"/>
      <c r="AF663" s="68">
        <v>63</v>
      </c>
      <c r="AG663" s="68" t="s">
        <v>5484</v>
      </c>
      <c r="AH663" s="68" t="s">
        <v>5485</v>
      </c>
      <c r="AI663" s="68">
        <v>100</v>
      </c>
      <c r="AJ663" s="68"/>
      <c r="AK663" s="68"/>
      <c r="AL663" s="68"/>
      <c r="AM663" s="68"/>
      <c r="AN663" s="68"/>
      <c r="AO663" s="68"/>
      <c r="AP663" s="68"/>
      <c r="AQ663" s="68"/>
      <c r="AR663" s="68"/>
      <c r="AS663" s="68"/>
      <c r="AT663" s="68"/>
      <c r="AU663" s="68"/>
      <c r="AV663" s="68"/>
      <c r="AW663" s="68"/>
      <c r="AX663" s="68"/>
      <c r="AY663" s="68"/>
      <c r="AZ663" s="68"/>
      <c r="BA663" s="68"/>
      <c r="BB663" s="68"/>
      <c r="BC663" s="68"/>
      <c r="BD663" s="68"/>
    </row>
    <row r="664" spans="1:56" s="72" customFormat="1" ht="140">
      <c r="A664" s="68">
        <v>401</v>
      </c>
      <c r="B664" s="68" t="s">
        <v>5332</v>
      </c>
      <c r="C664" s="68">
        <v>9</v>
      </c>
      <c r="D664" s="88" t="s">
        <v>5333</v>
      </c>
      <c r="E664" s="68" t="s">
        <v>5486</v>
      </c>
      <c r="F664" s="78">
        <v>26091</v>
      </c>
      <c r="G664" s="68" t="s">
        <v>5487</v>
      </c>
      <c r="H664" s="68">
        <v>2021</v>
      </c>
      <c r="I664" s="68" t="s">
        <v>5488</v>
      </c>
      <c r="J664" s="70">
        <v>73729.210000000006</v>
      </c>
      <c r="K664" s="68" t="s">
        <v>1813</v>
      </c>
      <c r="L664" s="68" t="s">
        <v>5337</v>
      </c>
      <c r="M664" s="68" t="s">
        <v>5489</v>
      </c>
      <c r="N664" s="68" t="s">
        <v>5490</v>
      </c>
      <c r="O664" s="68" t="s">
        <v>5491</v>
      </c>
      <c r="P664" s="68" t="s">
        <v>5492</v>
      </c>
      <c r="Q664" s="68">
        <v>57.670486195286202</v>
      </c>
      <c r="R664" s="68">
        <v>19.773528619528623</v>
      </c>
      <c r="S664" s="68">
        <v>8.5500000000000007</v>
      </c>
      <c r="T664" s="68">
        <v>29.346957575757578</v>
      </c>
      <c r="U664" s="68">
        <v>57.670486195286202</v>
      </c>
      <c r="V664" s="68">
        <v>36</v>
      </c>
      <c r="W664" s="68">
        <v>0</v>
      </c>
      <c r="X664" s="68" t="s">
        <v>5439</v>
      </c>
      <c r="Y664" s="68">
        <v>6</v>
      </c>
      <c r="Z664" s="68">
        <v>4</v>
      </c>
      <c r="AA664" s="68">
        <v>4</v>
      </c>
      <c r="AB664" s="68">
        <v>60</v>
      </c>
      <c r="AC664" s="68">
        <v>67</v>
      </c>
      <c r="AD664" s="68">
        <v>0</v>
      </c>
      <c r="AE664" s="68"/>
      <c r="AF664" s="68">
        <v>100</v>
      </c>
      <c r="AG664" s="68">
        <v>50595</v>
      </c>
      <c r="AH664" s="68" t="s">
        <v>5493</v>
      </c>
      <c r="AI664" s="68">
        <v>30</v>
      </c>
      <c r="AJ664" s="68" t="s">
        <v>5333</v>
      </c>
      <c r="AK664" s="68" t="s">
        <v>5315</v>
      </c>
      <c r="AL664" s="68">
        <v>30</v>
      </c>
      <c r="AM664" s="68" t="s">
        <v>5494</v>
      </c>
      <c r="AN664" s="68" t="s">
        <v>5495</v>
      </c>
      <c r="AO664" s="68">
        <v>20</v>
      </c>
      <c r="AP664" s="68" t="s">
        <v>5496</v>
      </c>
      <c r="AQ664" s="68" t="s">
        <v>5495</v>
      </c>
      <c r="AR664" s="68">
        <v>20</v>
      </c>
      <c r="AS664" s="68"/>
      <c r="AT664" s="68"/>
      <c r="AU664" s="68"/>
      <c r="AV664" s="68"/>
      <c r="AW664" s="68"/>
      <c r="AX664" s="68"/>
      <c r="AY664" s="68"/>
      <c r="AZ664" s="68"/>
      <c r="BA664" s="68"/>
      <c r="BB664" s="68"/>
      <c r="BC664" s="68"/>
      <c r="BD664" s="68"/>
    </row>
    <row r="665" spans="1:56" s="72" customFormat="1" ht="100">
      <c r="A665" s="68">
        <v>401</v>
      </c>
      <c r="B665" s="68" t="s">
        <v>5332</v>
      </c>
      <c r="C665" s="68">
        <v>29</v>
      </c>
      <c r="D665" s="88" t="s">
        <v>5432</v>
      </c>
      <c r="E665" s="68" t="s">
        <v>5497</v>
      </c>
      <c r="F665" s="78">
        <v>16283</v>
      </c>
      <c r="G665" s="68" t="s">
        <v>5498</v>
      </c>
      <c r="H665" s="68">
        <v>2021</v>
      </c>
      <c r="I665" s="68" t="s">
        <v>5499</v>
      </c>
      <c r="J665" s="70">
        <v>100000</v>
      </c>
      <c r="K665" s="68" t="s">
        <v>1813</v>
      </c>
      <c r="L665" s="68" t="s">
        <v>5500</v>
      </c>
      <c r="M665" s="68" t="s">
        <v>5501</v>
      </c>
      <c r="N665" s="68" t="s">
        <v>5502</v>
      </c>
      <c r="O665" s="68" t="s">
        <v>5503</v>
      </c>
      <c r="P665" s="68" t="s">
        <v>5504</v>
      </c>
      <c r="Q665" s="68">
        <v>69.82918101010101</v>
      </c>
      <c r="R665" s="68">
        <v>14.145720404040402</v>
      </c>
      <c r="S665" s="68">
        <v>15.67</v>
      </c>
      <c r="T665" s="68">
        <v>40.013460606060612</v>
      </c>
      <c r="U665" s="68">
        <v>69.82918101010101</v>
      </c>
      <c r="V665" s="68">
        <v>75</v>
      </c>
      <c r="W665" s="68">
        <v>10</v>
      </c>
      <c r="X665" s="68" t="s">
        <v>5439</v>
      </c>
      <c r="Y665" s="68">
        <v>6</v>
      </c>
      <c r="Z665" s="68">
        <v>1</v>
      </c>
      <c r="AA665" s="68" t="s">
        <v>5505</v>
      </c>
      <c r="AB665" s="68">
        <v>2</v>
      </c>
      <c r="AC665" s="68">
        <v>119</v>
      </c>
      <c r="AD665" s="68"/>
      <c r="AE665" s="68"/>
      <c r="AF665" s="68" t="s">
        <v>5506</v>
      </c>
      <c r="AG665" s="68" t="s">
        <v>5507</v>
      </c>
      <c r="AH665" s="68" t="s">
        <v>5508</v>
      </c>
      <c r="AI665" s="68"/>
      <c r="AJ665" s="68"/>
      <c r="AK665" s="68"/>
      <c r="AL665" s="68"/>
      <c r="AM665" s="68"/>
      <c r="AN665" s="68"/>
      <c r="AO665" s="68"/>
      <c r="AP665" s="68"/>
      <c r="AQ665" s="68"/>
      <c r="AR665" s="68"/>
      <c r="AS665" s="68"/>
      <c r="AT665" s="68"/>
      <c r="AU665" s="68"/>
      <c r="AV665" s="68"/>
      <c r="AW665" s="68"/>
      <c r="AX665" s="68"/>
      <c r="AY665" s="68"/>
      <c r="AZ665" s="68"/>
      <c r="BA665" s="68"/>
      <c r="BB665" s="68"/>
      <c r="BC665" s="68"/>
      <c r="BD665" s="68"/>
    </row>
    <row r="666" spans="1:56" s="72" customFormat="1" ht="130">
      <c r="A666" s="68">
        <v>401</v>
      </c>
      <c r="B666" s="68" t="s">
        <v>5332</v>
      </c>
      <c r="C666" s="68" t="s">
        <v>5509</v>
      </c>
      <c r="D666" s="88" t="s">
        <v>5274</v>
      </c>
      <c r="E666" s="68" t="s">
        <v>5379</v>
      </c>
      <c r="F666" s="78">
        <v>27589</v>
      </c>
      <c r="G666" s="68" t="s">
        <v>5510</v>
      </c>
      <c r="H666" s="68">
        <v>2022</v>
      </c>
      <c r="I666" s="68" t="s">
        <v>5511</v>
      </c>
      <c r="J666" s="70">
        <v>68292.31</v>
      </c>
      <c r="K666" s="68" t="s">
        <v>1833</v>
      </c>
      <c r="L666" s="68" t="s">
        <v>5512</v>
      </c>
      <c r="M666" s="68" t="s">
        <v>5513</v>
      </c>
      <c r="N666" s="68" t="s">
        <v>5514</v>
      </c>
      <c r="O666" s="68" t="s">
        <v>5515</v>
      </c>
      <c r="P666" s="68">
        <v>7225</v>
      </c>
      <c r="Q666" s="68">
        <v>39.619999999999997</v>
      </c>
      <c r="R666" s="68">
        <v>4.5199999999999996</v>
      </c>
      <c r="S666" s="68">
        <v>0</v>
      </c>
      <c r="T666" s="68">
        <v>28.08</v>
      </c>
      <c r="U666" s="68">
        <v>39.619999999999997</v>
      </c>
      <c r="V666" s="68">
        <v>100</v>
      </c>
      <c r="W666" s="68">
        <v>0.11</v>
      </c>
      <c r="X666" s="68" t="s">
        <v>5516</v>
      </c>
      <c r="Y666" s="68">
        <v>6</v>
      </c>
      <c r="Z666" s="68">
        <v>4</v>
      </c>
      <c r="AA666" s="68">
        <v>8</v>
      </c>
      <c r="AB666" s="68">
        <v>5</v>
      </c>
      <c r="AC666" s="68">
        <v>30</v>
      </c>
      <c r="AD666" s="68">
        <v>28.08</v>
      </c>
      <c r="AE666" s="68">
        <v>5</v>
      </c>
      <c r="AF666" s="68">
        <v>50</v>
      </c>
      <c r="AG666" s="68" t="s">
        <v>5274</v>
      </c>
      <c r="AH666" s="68" t="s">
        <v>5379</v>
      </c>
      <c r="AI666" s="68"/>
      <c r="AJ666" s="68" t="s">
        <v>5517</v>
      </c>
      <c r="AK666" s="68" t="s">
        <v>5379</v>
      </c>
      <c r="AL666" s="68"/>
      <c r="AM666" s="68" t="s">
        <v>5518</v>
      </c>
      <c r="AN666" s="68" t="s">
        <v>5379</v>
      </c>
      <c r="AO666" s="68"/>
      <c r="AP666" s="68" t="s">
        <v>5519</v>
      </c>
      <c r="AQ666" s="68" t="s">
        <v>5379</v>
      </c>
      <c r="AR666" s="68"/>
      <c r="AS666" s="68"/>
      <c r="AT666" s="68"/>
      <c r="AU666" s="68"/>
      <c r="AV666" s="68"/>
      <c r="AW666" s="68"/>
      <c r="AX666" s="68"/>
      <c r="AY666" s="68"/>
      <c r="AZ666" s="68"/>
      <c r="BA666" s="68"/>
      <c r="BB666" s="68"/>
      <c r="BC666" s="68"/>
      <c r="BD666" s="68"/>
    </row>
    <row r="667" spans="1:56" s="72" customFormat="1" ht="140">
      <c r="A667" s="68">
        <v>401</v>
      </c>
      <c r="B667" s="68" t="s">
        <v>5332</v>
      </c>
      <c r="C667" s="68" t="s">
        <v>5509</v>
      </c>
      <c r="D667" s="88" t="s">
        <v>5274</v>
      </c>
      <c r="E667" s="68" t="s">
        <v>5520</v>
      </c>
      <c r="F667" s="78">
        <v>33232</v>
      </c>
      <c r="G667" s="68" t="s">
        <v>5521</v>
      </c>
      <c r="H667" s="68">
        <v>2022</v>
      </c>
      <c r="I667" s="68" t="s">
        <v>5522</v>
      </c>
      <c r="J667" s="70">
        <v>48163.77</v>
      </c>
      <c r="K667" s="68" t="s">
        <v>1833</v>
      </c>
      <c r="L667" s="68" t="s">
        <v>5512</v>
      </c>
      <c r="M667" s="68" t="s">
        <v>5513</v>
      </c>
      <c r="N667" s="68" t="s">
        <v>5523</v>
      </c>
      <c r="O667" s="68" t="s">
        <v>5524</v>
      </c>
      <c r="P667" s="68">
        <v>7106</v>
      </c>
      <c r="Q667" s="68">
        <v>55.86</v>
      </c>
      <c r="R667" s="68">
        <v>11.66</v>
      </c>
      <c r="S667" s="68">
        <v>0</v>
      </c>
      <c r="T667" s="68">
        <v>35.36</v>
      </c>
      <c r="U667" s="68">
        <v>55.86</v>
      </c>
      <c r="V667" s="68">
        <v>25</v>
      </c>
      <c r="W667" s="68">
        <v>0.11</v>
      </c>
      <c r="X667" s="68" t="s">
        <v>5516</v>
      </c>
      <c r="Y667" s="68">
        <v>3</v>
      </c>
      <c r="Z667" s="68">
        <v>12</v>
      </c>
      <c r="AA667" s="68">
        <v>3</v>
      </c>
      <c r="AB667" s="68">
        <v>4</v>
      </c>
      <c r="AC667" s="68">
        <v>30</v>
      </c>
      <c r="AD667" s="68">
        <v>35.36</v>
      </c>
      <c r="AE667" s="68">
        <v>5</v>
      </c>
      <c r="AF667" s="68">
        <v>20</v>
      </c>
      <c r="AG667" s="68" t="s">
        <v>5274</v>
      </c>
      <c r="AH667" s="68" t="s">
        <v>5520</v>
      </c>
      <c r="AI667" s="68"/>
      <c r="AJ667" s="68" t="s">
        <v>5517</v>
      </c>
      <c r="AK667" s="68" t="s">
        <v>5520</v>
      </c>
      <c r="AL667" s="68"/>
      <c r="AM667" s="68" t="s">
        <v>5518</v>
      </c>
      <c r="AN667" s="68" t="s">
        <v>5520</v>
      </c>
      <c r="AO667" s="68"/>
      <c r="AP667" s="68" t="s">
        <v>5519</v>
      </c>
      <c r="AQ667" s="68" t="s">
        <v>5520</v>
      </c>
      <c r="AR667" s="68"/>
      <c r="AS667" s="68"/>
      <c r="AT667" s="68"/>
      <c r="AU667" s="68"/>
      <c r="AV667" s="68"/>
      <c r="AW667" s="68"/>
      <c r="AX667" s="68"/>
      <c r="AY667" s="68"/>
      <c r="AZ667" s="68"/>
      <c r="BA667" s="68"/>
      <c r="BB667" s="68"/>
      <c r="BC667" s="68"/>
      <c r="BD667" s="68"/>
    </row>
    <row r="668" spans="1:56" s="72" customFormat="1" ht="140">
      <c r="A668" s="68">
        <v>401</v>
      </c>
      <c r="B668" s="68" t="s">
        <v>5332</v>
      </c>
      <c r="C668" s="68" t="s">
        <v>5509</v>
      </c>
      <c r="D668" s="88" t="s">
        <v>5525</v>
      </c>
      <c r="E668" s="68" t="s">
        <v>5526</v>
      </c>
      <c r="F668" s="78">
        <v>30770</v>
      </c>
      <c r="G668" s="68" t="s">
        <v>5527</v>
      </c>
      <c r="H668" s="68">
        <v>2022</v>
      </c>
      <c r="I668" s="68" t="s">
        <v>5528</v>
      </c>
      <c r="J668" s="70">
        <v>28114.9</v>
      </c>
      <c r="K668" s="68" t="s">
        <v>5529</v>
      </c>
      <c r="L668" s="68" t="s">
        <v>5512</v>
      </c>
      <c r="M668" s="68" t="s">
        <v>5513</v>
      </c>
      <c r="N668" s="68" t="s">
        <v>5530</v>
      </c>
      <c r="O668" s="68" t="s">
        <v>5531</v>
      </c>
      <c r="P668" s="68" t="s">
        <v>5532</v>
      </c>
      <c r="Q668" s="68">
        <v>36.15</v>
      </c>
      <c r="R668" s="68">
        <v>1.7</v>
      </c>
      <c r="S668" s="68">
        <v>0</v>
      </c>
      <c r="T668" s="68">
        <v>27.56</v>
      </c>
      <c r="U668" s="68">
        <v>36.15</v>
      </c>
      <c r="V668" s="68">
        <v>100</v>
      </c>
      <c r="W668" s="68">
        <v>12</v>
      </c>
      <c r="X668" s="68" t="s">
        <v>5516</v>
      </c>
      <c r="Y668" s="68">
        <v>6</v>
      </c>
      <c r="Z668" s="68">
        <v>4</v>
      </c>
      <c r="AA668" s="68">
        <v>8</v>
      </c>
      <c r="AB668" s="68">
        <v>60</v>
      </c>
      <c r="AC668" s="68">
        <v>151</v>
      </c>
      <c r="AD668" s="68">
        <v>27.56</v>
      </c>
      <c r="AE668" s="68">
        <v>5</v>
      </c>
      <c r="AF668" s="68">
        <v>80</v>
      </c>
      <c r="AG668" s="68">
        <v>20133</v>
      </c>
      <c r="AH668" s="68" t="s">
        <v>5533</v>
      </c>
      <c r="AI668" s="68">
        <v>40</v>
      </c>
      <c r="AJ668" s="68">
        <v>38002</v>
      </c>
      <c r="AK668" s="68" t="s">
        <v>5533</v>
      </c>
      <c r="AL668" s="68">
        <v>20</v>
      </c>
      <c r="AM668" s="68">
        <v>52624</v>
      </c>
      <c r="AN668" s="68" t="s">
        <v>5533</v>
      </c>
      <c r="AO668" s="68">
        <v>40</v>
      </c>
      <c r="AP668" s="68"/>
      <c r="AQ668" s="68"/>
      <c r="AR668" s="68"/>
      <c r="AS668" s="68"/>
      <c r="AT668" s="68"/>
      <c r="AU668" s="68"/>
      <c r="AV668" s="68"/>
      <c r="AW668" s="68"/>
      <c r="AX668" s="68"/>
      <c r="AY668" s="68"/>
      <c r="AZ668" s="68"/>
      <c r="BA668" s="68"/>
      <c r="BB668" s="68"/>
      <c r="BC668" s="68"/>
      <c r="BD668" s="68"/>
    </row>
    <row r="669" spans="1:56" s="72" customFormat="1" ht="190">
      <c r="A669" s="68">
        <v>401</v>
      </c>
      <c r="B669" s="68" t="s">
        <v>5332</v>
      </c>
      <c r="C669" s="68" t="s">
        <v>5509</v>
      </c>
      <c r="D669" s="88" t="s">
        <v>5525</v>
      </c>
      <c r="E669" s="68" t="s">
        <v>5534</v>
      </c>
      <c r="F669" s="78">
        <v>23608</v>
      </c>
      <c r="G669" s="68" t="s">
        <v>5535</v>
      </c>
      <c r="H669" s="68">
        <v>2022</v>
      </c>
      <c r="I669" s="68" t="s">
        <v>5536</v>
      </c>
      <c r="J669" s="70">
        <v>58258.09</v>
      </c>
      <c r="K669" s="68" t="s">
        <v>5529</v>
      </c>
      <c r="L669" s="68" t="s">
        <v>5512</v>
      </c>
      <c r="M669" s="68" t="s">
        <v>5513</v>
      </c>
      <c r="N669" s="68" t="s">
        <v>5537</v>
      </c>
      <c r="O669" s="68" t="s">
        <v>5538</v>
      </c>
      <c r="P669" s="68" t="s">
        <v>5539</v>
      </c>
      <c r="Q669" s="68">
        <v>44.99</v>
      </c>
      <c r="R669" s="68">
        <v>6.11</v>
      </c>
      <c r="S669" s="68">
        <v>0</v>
      </c>
      <c r="T669" s="68">
        <v>31.11</v>
      </c>
      <c r="U669" s="68">
        <v>44.99</v>
      </c>
      <c r="V669" s="68">
        <v>60</v>
      </c>
      <c r="W669" s="68">
        <v>50</v>
      </c>
      <c r="X669" s="68" t="s">
        <v>5516</v>
      </c>
      <c r="Y669" s="68">
        <v>6</v>
      </c>
      <c r="Z669" s="68">
        <v>4</v>
      </c>
      <c r="AA669" s="68">
        <v>1</v>
      </c>
      <c r="AB669" s="68">
        <v>60</v>
      </c>
      <c r="AC669" s="68">
        <v>151</v>
      </c>
      <c r="AD669" s="68">
        <v>31.11</v>
      </c>
      <c r="AE669" s="68">
        <v>2</v>
      </c>
      <c r="AF669" s="68">
        <v>80</v>
      </c>
      <c r="AG669" s="68">
        <v>20133</v>
      </c>
      <c r="AH669" s="68" t="s">
        <v>5533</v>
      </c>
      <c r="AI669" s="68">
        <v>40</v>
      </c>
      <c r="AJ669" s="68">
        <v>38002</v>
      </c>
      <c r="AK669" s="68" t="s">
        <v>5533</v>
      </c>
      <c r="AL669" s="68">
        <v>20</v>
      </c>
      <c r="AM669" s="68">
        <v>52624</v>
      </c>
      <c r="AN669" s="68" t="s">
        <v>5533</v>
      </c>
      <c r="AO669" s="68">
        <v>40</v>
      </c>
      <c r="AP669" s="68"/>
      <c r="AQ669" s="68"/>
      <c r="AR669" s="68"/>
      <c r="AS669" s="68"/>
      <c r="AT669" s="68"/>
      <c r="AU669" s="68"/>
      <c r="AV669" s="68"/>
      <c r="AW669" s="68"/>
      <c r="AX669" s="68"/>
      <c r="AY669" s="68"/>
      <c r="AZ669" s="68"/>
      <c r="BA669" s="68"/>
      <c r="BB669" s="68"/>
      <c r="BC669" s="68"/>
      <c r="BD669" s="68"/>
    </row>
    <row r="670" spans="1:56" s="72" customFormat="1" ht="90">
      <c r="A670" s="68">
        <v>401</v>
      </c>
      <c r="B670" s="68" t="s">
        <v>5332</v>
      </c>
      <c r="C670" s="68" t="s">
        <v>5540</v>
      </c>
      <c r="D670" s="88" t="s">
        <v>5525</v>
      </c>
      <c r="E670" s="68" t="s">
        <v>5541</v>
      </c>
      <c r="F670" s="78">
        <v>35366</v>
      </c>
      <c r="G670" s="68" t="s">
        <v>5542</v>
      </c>
      <c r="H670" s="68">
        <v>2022</v>
      </c>
      <c r="I670" s="68" t="s">
        <v>5543</v>
      </c>
      <c r="J670" s="70">
        <v>15578.4</v>
      </c>
      <c r="K670" s="68" t="s">
        <v>5529</v>
      </c>
      <c r="L670" s="68" t="s">
        <v>5544</v>
      </c>
      <c r="M670" s="68" t="s">
        <v>5545</v>
      </c>
      <c r="N670" s="68" t="s">
        <v>5546</v>
      </c>
      <c r="O670" s="68" t="s">
        <v>5547</v>
      </c>
      <c r="P670" s="68" t="s">
        <v>5548</v>
      </c>
      <c r="Q670" s="68">
        <v>31.37</v>
      </c>
      <c r="R670" s="68">
        <v>0.95</v>
      </c>
      <c r="S670" s="68">
        <v>0.30303030303030304</v>
      </c>
      <c r="T670" s="68">
        <v>24.09</v>
      </c>
      <c r="U670" s="68">
        <v>31.37</v>
      </c>
      <c r="V670" s="68">
        <v>100</v>
      </c>
      <c r="W670" s="68">
        <v>11</v>
      </c>
      <c r="X670" s="68" t="s">
        <v>5516</v>
      </c>
      <c r="Y670" s="68">
        <v>6</v>
      </c>
      <c r="Z670" s="68">
        <v>4</v>
      </c>
      <c r="AA670" s="68">
        <v>5</v>
      </c>
      <c r="AB670" s="68" t="s">
        <v>5549</v>
      </c>
      <c r="AC670" s="68">
        <v>109</v>
      </c>
      <c r="AD670" s="68">
        <v>24.09</v>
      </c>
      <c r="AE670" s="68">
        <v>5</v>
      </c>
      <c r="AF670" s="68">
        <v>90</v>
      </c>
      <c r="AG670" s="68" t="s">
        <v>5274</v>
      </c>
      <c r="AH670" s="68" t="s">
        <v>5550</v>
      </c>
      <c r="AI670" s="68">
        <v>50</v>
      </c>
      <c r="AJ670" s="68" t="s">
        <v>5551</v>
      </c>
      <c r="AK670" s="68" t="s">
        <v>5552</v>
      </c>
      <c r="AL670" s="68">
        <v>20</v>
      </c>
      <c r="AM670" s="68" t="s">
        <v>5553</v>
      </c>
      <c r="AN670" s="68" t="s">
        <v>5552</v>
      </c>
      <c r="AO670" s="68">
        <v>20</v>
      </c>
      <c r="AP670" s="68"/>
      <c r="AQ670" s="68"/>
      <c r="AR670" s="68"/>
      <c r="AS670" s="68"/>
      <c r="AT670" s="68"/>
      <c r="AU670" s="68"/>
      <c r="AV670" s="68"/>
      <c r="AW670" s="68"/>
      <c r="AX670" s="68"/>
      <c r="AY670" s="68"/>
      <c r="AZ670" s="68"/>
      <c r="BA670" s="68"/>
      <c r="BB670" s="68"/>
      <c r="BC670" s="68"/>
      <c r="BD670" s="68"/>
    </row>
    <row r="671" spans="1:56" s="72" customFormat="1" ht="90">
      <c r="A671" s="68">
        <v>401</v>
      </c>
      <c r="B671" s="68" t="s">
        <v>5332</v>
      </c>
      <c r="C671" s="68" t="s">
        <v>5540</v>
      </c>
      <c r="D671" s="88" t="s">
        <v>5525</v>
      </c>
      <c r="E671" s="68" t="s">
        <v>5541</v>
      </c>
      <c r="F671" s="78">
        <v>35366</v>
      </c>
      <c r="G671" s="68" t="s">
        <v>5554</v>
      </c>
      <c r="H671" s="68">
        <v>2022</v>
      </c>
      <c r="I671" s="68" t="s">
        <v>5555</v>
      </c>
      <c r="J671" s="70">
        <v>4136.55</v>
      </c>
      <c r="K671" s="68" t="s">
        <v>5529</v>
      </c>
      <c r="L671" s="68" t="s">
        <v>5544</v>
      </c>
      <c r="M671" s="68" t="s">
        <v>5545</v>
      </c>
      <c r="N671" s="68" t="s">
        <v>5556</v>
      </c>
      <c r="O671" s="68" t="s">
        <v>5557</v>
      </c>
      <c r="P671" s="68" t="s">
        <v>5558</v>
      </c>
      <c r="Q671" s="68">
        <v>30.72</v>
      </c>
      <c r="R671" s="68">
        <v>0.3</v>
      </c>
      <c r="S671" s="68">
        <v>0.3</v>
      </c>
      <c r="T671" s="68">
        <v>24.09</v>
      </c>
      <c r="U671" s="68">
        <v>30.72</v>
      </c>
      <c r="V671" s="68">
        <v>100</v>
      </c>
      <c r="W671" s="68">
        <v>12</v>
      </c>
      <c r="X671" s="68" t="s">
        <v>5516</v>
      </c>
      <c r="Y671" s="68">
        <v>4</v>
      </c>
      <c r="Z671" s="68"/>
      <c r="AA671" s="68"/>
      <c r="AB671" s="68" t="s">
        <v>5549</v>
      </c>
      <c r="AC671" s="68">
        <v>109</v>
      </c>
      <c r="AD671" s="68">
        <v>24.09</v>
      </c>
      <c r="AE671" s="68">
        <v>5</v>
      </c>
      <c r="AF671" s="68">
        <v>75</v>
      </c>
      <c r="AG671" s="68" t="s">
        <v>5274</v>
      </c>
      <c r="AH671" s="68" t="s">
        <v>5559</v>
      </c>
      <c r="AI671" s="68">
        <v>40</v>
      </c>
      <c r="AJ671" s="68" t="s">
        <v>5551</v>
      </c>
      <c r="AK671" s="68" t="s">
        <v>5552</v>
      </c>
      <c r="AL671" s="68">
        <v>20</v>
      </c>
      <c r="AM671" s="68" t="s">
        <v>5553</v>
      </c>
      <c r="AN671" s="68" t="s">
        <v>5552</v>
      </c>
      <c r="AO671" s="68">
        <v>15</v>
      </c>
      <c r="AP671" s="68"/>
      <c r="AQ671" s="68"/>
      <c r="AR671" s="68"/>
      <c r="AS671" s="68"/>
      <c r="AT671" s="68"/>
      <c r="AU671" s="68"/>
      <c r="AV671" s="68"/>
      <c r="AW671" s="68"/>
      <c r="AX671" s="68"/>
      <c r="AY671" s="68"/>
      <c r="AZ671" s="68"/>
      <c r="BA671" s="68"/>
      <c r="BB671" s="68"/>
      <c r="BC671" s="68"/>
      <c r="BD671" s="68"/>
    </row>
    <row r="672" spans="1:56" s="72" customFormat="1" ht="60">
      <c r="A672" s="68">
        <v>401</v>
      </c>
      <c r="B672" s="68" t="s">
        <v>5332</v>
      </c>
      <c r="C672" s="68" t="s">
        <v>5560</v>
      </c>
      <c r="D672" s="88" t="s">
        <v>5525</v>
      </c>
      <c r="E672" s="68" t="s">
        <v>5561</v>
      </c>
      <c r="F672" s="78">
        <v>21399</v>
      </c>
      <c r="G672" s="68" t="s">
        <v>5562</v>
      </c>
      <c r="H672" s="68">
        <v>2022</v>
      </c>
      <c r="I672" s="68" t="s">
        <v>5563</v>
      </c>
      <c r="J672" s="70">
        <v>22173.84</v>
      </c>
      <c r="K672" s="68" t="s">
        <v>5529</v>
      </c>
      <c r="L672" s="68" t="s">
        <v>5544</v>
      </c>
      <c r="M672" s="68" t="s">
        <v>5545</v>
      </c>
      <c r="N672" s="68" t="s">
        <v>5564</v>
      </c>
      <c r="O672" s="68" t="s">
        <v>5565</v>
      </c>
      <c r="P672" s="68">
        <v>7197</v>
      </c>
      <c r="Q672" s="68">
        <v>42.84</v>
      </c>
      <c r="R672" s="68">
        <v>1.49</v>
      </c>
      <c r="S672" s="68">
        <v>0.3</v>
      </c>
      <c r="T672" s="68">
        <v>32.840000000000003</v>
      </c>
      <c r="U672" s="68">
        <v>42.84</v>
      </c>
      <c r="V672" s="68">
        <v>100</v>
      </c>
      <c r="W672" s="68">
        <v>11</v>
      </c>
      <c r="X672" s="68" t="s">
        <v>5516</v>
      </c>
      <c r="Y672" s="68">
        <v>3</v>
      </c>
      <c r="Z672" s="68">
        <v>2</v>
      </c>
      <c r="AA672" s="68">
        <v>1</v>
      </c>
      <c r="AB672" s="68" t="s">
        <v>5549</v>
      </c>
      <c r="AC672" s="68">
        <v>109</v>
      </c>
      <c r="AD672" s="68">
        <v>32.840000000000003</v>
      </c>
      <c r="AE672" s="68">
        <v>5</v>
      </c>
      <c r="AF672" s="68">
        <v>80</v>
      </c>
      <c r="AG672" s="68" t="s">
        <v>5274</v>
      </c>
      <c r="AH672" s="68" t="s">
        <v>5566</v>
      </c>
      <c r="AI672" s="68">
        <v>40</v>
      </c>
      <c r="AJ672" s="68" t="s">
        <v>5416</v>
      </c>
      <c r="AK672" s="68" t="s">
        <v>5567</v>
      </c>
      <c r="AL672" s="68">
        <v>20</v>
      </c>
      <c r="AM672" s="68" t="s">
        <v>5568</v>
      </c>
      <c r="AN672" s="68" t="s">
        <v>5569</v>
      </c>
      <c r="AO672" s="68">
        <v>20</v>
      </c>
      <c r="AP672" s="68"/>
      <c r="AQ672" s="68"/>
      <c r="AR672" s="68"/>
      <c r="AS672" s="68"/>
      <c r="AT672" s="68"/>
      <c r="AU672" s="68"/>
      <c r="AV672" s="68"/>
      <c r="AW672" s="68"/>
      <c r="AX672" s="68"/>
      <c r="AY672" s="68"/>
      <c r="AZ672" s="68"/>
      <c r="BA672" s="68"/>
      <c r="BB672" s="68"/>
      <c r="BC672" s="68"/>
      <c r="BD672" s="68"/>
    </row>
    <row r="673" spans="1:56" s="72" customFormat="1" ht="160">
      <c r="A673" s="68">
        <v>401</v>
      </c>
      <c r="B673" s="68" t="s">
        <v>5332</v>
      </c>
      <c r="C673" s="68" t="s">
        <v>5560</v>
      </c>
      <c r="D673" s="88" t="s">
        <v>5274</v>
      </c>
      <c r="E673" s="68" t="s">
        <v>5284</v>
      </c>
      <c r="F673" s="78">
        <v>21613</v>
      </c>
      <c r="G673" s="68" t="s">
        <v>5570</v>
      </c>
      <c r="H673" s="68">
        <v>2023</v>
      </c>
      <c r="I673" s="68" t="s">
        <v>5571</v>
      </c>
      <c r="J673" s="70">
        <v>133239.25</v>
      </c>
      <c r="K673" s="68" t="s">
        <v>1879</v>
      </c>
      <c r="L673" s="68" t="s">
        <v>5512</v>
      </c>
      <c r="M673" s="68" t="s">
        <v>5513</v>
      </c>
      <c r="N673" s="68" t="s">
        <v>5572</v>
      </c>
      <c r="O673" s="68" t="s">
        <v>5573</v>
      </c>
      <c r="P673" s="68" t="s">
        <v>5574</v>
      </c>
      <c r="Q673" s="68">
        <v>92.09</v>
      </c>
      <c r="R673" s="68">
        <v>24.23</v>
      </c>
      <c r="S673" s="68">
        <v>25.65</v>
      </c>
      <c r="T673" s="68">
        <v>42.21</v>
      </c>
      <c r="U673" s="68">
        <v>92.09</v>
      </c>
      <c r="V673" s="68" t="s">
        <v>5575</v>
      </c>
      <c r="W673" s="68">
        <v>2.2200000000000002</v>
      </c>
      <c r="X673" s="68" t="s">
        <v>5516</v>
      </c>
      <c r="Y673" s="68">
        <v>2</v>
      </c>
      <c r="Z673" s="68">
        <v>1</v>
      </c>
      <c r="AA673" s="68">
        <v>4</v>
      </c>
      <c r="AB673" s="68">
        <v>51</v>
      </c>
      <c r="AC673" s="68">
        <v>166</v>
      </c>
      <c r="AD673" s="68">
        <v>42.21</v>
      </c>
      <c r="AE673" s="68">
        <v>5</v>
      </c>
      <c r="AF673" s="68">
        <v>0</v>
      </c>
      <c r="AG673" s="68"/>
      <c r="AH673" s="68"/>
      <c r="AI673" s="68"/>
      <c r="AJ673" s="68"/>
      <c r="AK673" s="68"/>
      <c r="AL673" s="68"/>
      <c r="AM673" s="68"/>
      <c r="AN673" s="68"/>
      <c r="AO673" s="68"/>
      <c r="AP673" s="68"/>
      <c r="AQ673" s="68"/>
      <c r="AR673" s="68"/>
      <c r="AS673" s="68"/>
      <c r="AT673" s="68"/>
      <c r="AU673" s="68"/>
      <c r="AV673" s="68"/>
      <c r="AW673" s="68"/>
      <c r="AX673" s="68"/>
      <c r="AY673" s="68"/>
      <c r="AZ673" s="68"/>
      <c r="BA673" s="68"/>
      <c r="BB673" s="68"/>
      <c r="BC673" s="68"/>
      <c r="BD673" s="68"/>
    </row>
    <row r="674" spans="1:56" s="72" customFormat="1" ht="80">
      <c r="A674" s="68">
        <v>401</v>
      </c>
      <c r="B674" s="68" t="s">
        <v>5332</v>
      </c>
      <c r="C674" s="68" t="s">
        <v>5540</v>
      </c>
      <c r="D674" s="88" t="s">
        <v>5333</v>
      </c>
      <c r="E674" s="68" t="s">
        <v>5576</v>
      </c>
      <c r="F674" s="78">
        <v>22935</v>
      </c>
      <c r="G674" s="68" t="s">
        <v>5577</v>
      </c>
      <c r="H674" s="68">
        <v>2023</v>
      </c>
      <c r="I674" s="68" t="s">
        <v>5578</v>
      </c>
      <c r="J674" s="70">
        <v>66964.77</v>
      </c>
      <c r="K674" s="68" t="s">
        <v>1879</v>
      </c>
      <c r="L674" s="68" t="s">
        <v>5512</v>
      </c>
      <c r="M674" s="68" t="s">
        <v>5513</v>
      </c>
      <c r="N674" s="68" t="s">
        <v>5579</v>
      </c>
      <c r="O674" s="68" t="s">
        <v>5580</v>
      </c>
      <c r="P674" s="68" t="s">
        <v>5581</v>
      </c>
      <c r="Q674" s="68">
        <v>78.62</v>
      </c>
      <c r="R674" s="68">
        <v>16.23</v>
      </c>
      <c r="S674" s="68">
        <v>21</v>
      </c>
      <c r="T674" s="68">
        <v>41.39</v>
      </c>
      <c r="U674" s="68">
        <v>78.62</v>
      </c>
      <c r="V674" s="68">
        <v>25</v>
      </c>
      <c r="W674" s="68">
        <v>12.5</v>
      </c>
      <c r="X674" s="68" t="s">
        <v>5516</v>
      </c>
      <c r="Y674" s="68">
        <v>3</v>
      </c>
      <c r="Z674" s="68">
        <v>2</v>
      </c>
      <c r="AA674" s="68">
        <v>1</v>
      </c>
      <c r="AB674" s="68">
        <v>4</v>
      </c>
      <c r="AC674" s="68">
        <v>163</v>
      </c>
      <c r="AD674" s="68">
        <v>41.39</v>
      </c>
      <c r="AE674" s="68">
        <v>5</v>
      </c>
      <c r="AF674" s="68">
        <v>0.11</v>
      </c>
      <c r="AG674" s="68" t="s">
        <v>5582</v>
      </c>
      <c r="AH674" s="68" t="s">
        <v>5583</v>
      </c>
      <c r="AI674" s="68">
        <v>6</v>
      </c>
      <c r="AJ674" s="68"/>
      <c r="AK674" s="68"/>
      <c r="AL674" s="68"/>
      <c r="AM674" s="68"/>
      <c r="AN674" s="68"/>
      <c r="AO674" s="68"/>
      <c r="AP674" s="68"/>
      <c r="AQ674" s="68"/>
      <c r="AR674" s="68"/>
      <c r="AS674" s="68" t="s">
        <v>5584</v>
      </c>
      <c r="AT674" s="68" t="s">
        <v>5583</v>
      </c>
      <c r="AU674" s="68">
        <v>5</v>
      </c>
      <c r="AV674" s="68"/>
      <c r="AW674" s="68"/>
      <c r="AX674" s="68"/>
      <c r="AY674" s="68"/>
      <c r="AZ674" s="68"/>
      <c r="BA674" s="68"/>
      <c r="BB674" s="68"/>
      <c r="BC674" s="68"/>
      <c r="BD674" s="68"/>
    </row>
    <row r="675" spans="1:56" s="72" customFormat="1" ht="100">
      <c r="A675" s="68">
        <v>401</v>
      </c>
      <c r="B675" s="68" t="s">
        <v>5332</v>
      </c>
      <c r="C675" s="68" t="s">
        <v>5509</v>
      </c>
      <c r="D675" s="88" t="s">
        <v>5274</v>
      </c>
      <c r="E675" s="68" t="s">
        <v>5526</v>
      </c>
      <c r="F675" s="78">
        <v>30770</v>
      </c>
      <c r="G675" s="68" t="s">
        <v>5585</v>
      </c>
      <c r="H675" s="68">
        <v>2023</v>
      </c>
      <c r="I675" s="68" t="s">
        <v>5586</v>
      </c>
      <c r="J675" s="70">
        <v>169499.74</v>
      </c>
      <c r="K675" s="68" t="s">
        <v>1879</v>
      </c>
      <c r="L675" s="68" t="s">
        <v>5512</v>
      </c>
      <c r="M675" s="68" t="s">
        <v>5513</v>
      </c>
      <c r="N675" s="68" t="s">
        <v>5587</v>
      </c>
      <c r="O675" s="68" t="s">
        <v>5588</v>
      </c>
      <c r="P675" s="68" t="s">
        <v>5589</v>
      </c>
      <c r="Q675" s="68">
        <v>60.08</v>
      </c>
      <c r="R675" s="68">
        <v>10.75</v>
      </c>
      <c r="S675" s="68">
        <v>16.440000000000001</v>
      </c>
      <c r="T675" s="68">
        <v>32.880000000000003</v>
      </c>
      <c r="U675" s="68">
        <v>60.08</v>
      </c>
      <c r="V675" s="68">
        <v>40</v>
      </c>
      <c r="W675" s="68">
        <v>11</v>
      </c>
      <c r="X675" s="68" t="s">
        <v>5516</v>
      </c>
      <c r="Y675" s="68">
        <v>4</v>
      </c>
      <c r="Z675" s="68">
        <v>6</v>
      </c>
      <c r="AA675" s="68">
        <v>5</v>
      </c>
      <c r="AB675" s="68">
        <v>4</v>
      </c>
      <c r="AC675" s="68">
        <v>164</v>
      </c>
      <c r="AD675" s="68">
        <v>32.880000000000003</v>
      </c>
      <c r="AE675" s="68">
        <v>5</v>
      </c>
      <c r="AF675" s="68">
        <v>25</v>
      </c>
      <c r="AG675" s="68" t="s">
        <v>5274</v>
      </c>
      <c r="AH675" s="68" t="s">
        <v>5590</v>
      </c>
      <c r="AI675" s="68"/>
      <c r="AJ675" s="68"/>
      <c r="AK675" s="68"/>
      <c r="AL675" s="68"/>
      <c r="AM675" s="68"/>
      <c r="AN675" s="68"/>
      <c r="AO675" s="68"/>
      <c r="AP675" s="68"/>
      <c r="AQ675" s="68"/>
      <c r="AR675" s="68"/>
      <c r="AS675" s="68"/>
      <c r="AT675" s="68"/>
      <c r="AU675" s="68"/>
      <c r="AV675" s="68"/>
      <c r="AW675" s="68"/>
      <c r="AX675" s="68"/>
      <c r="AY675" s="68"/>
      <c r="AZ675" s="68"/>
      <c r="BA675" s="68"/>
      <c r="BB675" s="68"/>
      <c r="BC675" s="68"/>
      <c r="BD675" s="68"/>
    </row>
    <row r="676" spans="1:56" s="72" customFormat="1" ht="130">
      <c r="A676" s="68">
        <v>401</v>
      </c>
      <c r="B676" s="68" t="s">
        <v>5332</v>
      </c>
      <c r="C676" s="68" t="s">
        <v>5540</v>
      </c>
      <c r="D676" s="88" t="s">
        <v>5432</v>
      </c>
      <c r="E676" s="68" t="s">
        <v>5433</v>
      </c>
      <c r="F676" s="78">
        <v>14538</v>
      </c>
      <c r="G676" s="68" t="s">
        <v>5591</v>
      </c>
      <c r="H676" s="68">
        <v>2023</v>
      </c>
      <c r="I676" s="68" t="s">
        <v>5592</v>
      </c>
      <c r="J676" s="70">
        <v>498372.73</v>
      </c>
      <c r="K676" s="68" t="s">
        <v>1879</v>
      </c>
      <c r="L676" s="68" t="s">
        <v>5512</v>
      </c>
      <c r="M676" s="68" t="s">
        <v>5513</v>
      </c>
      <c r="N676" s="68" t="s">
        <v>5593</v>
      </c>
      <c r="O676" s="68" t="s">
        <v>5594</v>
      </c>
      <c r="P676" s="68" t="s">
        <v>5595</v>
      </c>
      <c r="Q676" s="68">
        <v>87.78</v>
      </c>
      <c r="R676" s="68">
        <v>35.979999999999997</v>
      </c>
      <c r="S676" s="68">
        <v>23.33</v>
      </c>
      <c r="T676" s="68">
        <v>28.47</v>
      </c>
      <c r="U676" s="68">
        <v>87.78</v>
      </c>
      <c r="V676" s="68">
        <v>50</v>
      </c>
      <c r="W676" s="68">
        <v>5.42</v>
      </c>
      <c r="X676" s="68" t="s">
        <v>5516</v>
      </c>
      <c r="Y676" s="68">
        <v>6</v>
      </c>
      <c r="Z676" s="68">
        <v>6</v>
      </c>
      <c r="AA676" s="68">
        <v>3</v>
      </c>
      <c r="AB676" s="68">
        <v>3</v>
      </c>
      <c r="AC676" s="68">
        <v>165</v>
      </c>
      <c r="AD676" s="68">
        <v>28.47</v>
      </c>
      <c r="AE676" s="68">
        <v>6.66</v>
      </c>
      <c r="AF676" s="68">
        <v>50</v>
      </c>
      <c r="AG676" s="68" t="s">
        <v>5432</v>
      </c>
      <c r="AH676" s="68"/>
      <c r="AI676" s="68"/>
      <c r="AJ676" s="68"/>
      <c r="AK676" s="68"/>
      <c r="AL676" s="68"/>
      <c r="AM676" s="68"/>
      <c r="AN676" s="68"/>
      <c r="AO676" s="68"/>
      <c r="AP676" s="68"/>
      <c r="AQ676" s="68"/>
      <c r="AR676" s="68"/>
      <c r="AS676" s="68"/>
      <c r="AT676" s="68"/>
      <c r="AU676" s="68"/>
      <c r="AV676" s="68"/>
      <c r="AW676" s="68"/>
      <c r="AX676" s="68"/>
      <c r="AY676" s="68"/>
      <c r="AZ676" s="68"/>
      <c r="BA676" s="68"/>
      <c r="BB676" s="68"/>
      <c r="BC676" s="68"/>
      <c r="BD676" s="68"/>
    </row>
    <row r="677" spans="1:56" s="72" customFormat="1" ht="120">
      <c r="A677" s="68">
        <v>401</v>
      </c>
      <c r="B677" s="68" t="s">
        <v>5332</v>
      </c>
      <c r="C677" s="68" t="s">
        <v>5540</v>
      </c>
      <c r="D677" s="88" t="s">
        <v>5596</v>
      </c>
      <c r="E677" s="68" t="s">
        <v>5495</v>
      </c>
      <c r="F677" s="78">
        <v>26091</v>
      </c>
      <c r="G677" s="68" t="s">
        <v>5597</v>
      </c>
      <c r="H677" s="68">
        <v>2023</v>
      </c>
      <c r="I677" s="68" t="s">
        <v>5598</v>
      </c>
      <c r="J677" s="70">
        <v>75640</v>
      </c>
      <c r="K677" s="68" t="s">
        <v>1879</v>
      </c>
      <c r="L677" s="68" t="s">
        <v>5512</v>
      </c>
      <c r="M677" s="68" t="s">
        <v>5513</v>
      </c>
      <c r="N677" s="68" t="s">
        <v>5599</v>
      </c>
      <c r="O677" s="68" t="s">
        <v>5600</v>
      </c>
      <c r="P677" s="68" t="s">
        <v>5601</v>
      </c>
      <c r="Q677" s="68">
        <v>70.64</v>
      </c>
      <c r="R677" s="68">
        <v>11.46</v>
      </c>
      <c r="S677" s="68">
        <v>20.13</v>
      </c>
      <c r="T677" s="68">
        <v>39.049999999999997</v>
      </c>
      <c r="U677" s="68">
        <v>70.64</v>
      </c>
      <c r="V677" s="68">
        <v>40</v>
      </c>
      <c r="W677" s="68">
        <v>5</v>
      </c>
      <c r="X677" s="68" t="s">
        <v>5516</v>
      </c>
      <c r="Y677" s="68">
        <v>3</v>
      </c>
      <c r="Z677" s="68">
        <v>4</v>
      </c>
      <c r="AA677" s="68">
        <v>8</v>
      </c>
      <c r="AB677" s="68">
        <v>60</v>
      </c>
      <c r="AC677" s="68">
        <v>167</v>
      </c>
      <c r="AD677" s="68">
        <v>39.049999999999997</v>
      </c>
      <c r="AE677" s="68">
        <v>5</v>
      </c>
      <c r="AF677" s="68">
        <v>42</v>
      </c>
      <c r="AG677" s="68" t="s">
        <v>5602</v>
      </c>
      <c r="AH677" s="68" t="s">
        <v>5603</v>
      </c>
      <c r="AI677" s="68">
        <v>29</v>
      </c>
      <c r="AJ677" s="68" t="s">
        <v>5604</v>
      </c>
      <c r="AK677" s="68" t="s">
        <v>5605</v>
      </c>
      <c r="AL677" s="68">
        <v>21</v>
      </c>
      <c r="AM677" s="68" t="s">
        <v>5606</v>
      </c>
      <c r="AN677" s="68" t="s">
        <v>5605</v>
      </c>
      <c r="AO677" s="68">
        <v>11</v>
      </c>
      <c r="AP677" s="68" t="s">
        <v>5607</v>
      </c>
      <c r="AQ677" s="68" t="s">
        <v>5605</v>
      </c>
      <c r="AR677" s="68">
        <v>2</v>
      </c>
      <c r="AS677" s="68" t="s">
        <v>5608</v>
      </c>
      <c r="AT677" s="68" t="s">
        <v>5603</v>
      </c>
      <c r="AU677" s="68">
        <v>19</v>
      </c>
      <c r="AV677" s="68" t="s">
        <v>5609</v>
      </c>
      <c r="AW677" s="68" t="s">
        <v>5605</v>
      </c>
      <c r="AX677" s="68">
        <v>0.18</v>
      </c>
      <c r="AY677" s="68"/>
      <c r="AZ677" s="68"/>
      <c r="BA677" s="68"/>
      <c r="BB677" s="68"/>
      <c r="BC677" s="68"/>
      <c r="BD677" s="68"/>
    </row>
    <row r="678" spans="1:56" s="72" customFormat="1" ht="170">
      <c r="A678" s="68">
        <v>404</v>
      </c>
      <c r="B678" s="68" t="s">
        <v>5610</v>
      </c>
      <c r="C678" s="68">
        <v>3</v>
      </c>
      <c r="D678" s="88" t="s">
        <v>5611</v>
      </c>
      <c r="E678" s="68" t="s">
        <v>5612</v>
      </c>
      <c r="F678" s="78">
        <v>24268</v>
      </c>
      <c r="G678" s="68" t="s">
        <v>5613</v>
      </c>
      <c r="H678" s="68">
        <v>1993</v>
      </c>
      <c r="I678" s="68" t="s">
        <v>5613</v>
      </c>
      <c r="J678" s="70">
        <v>22755.65</v>
      </c>
      <c r="K678" s="68" t="s">
        <v>8966</v>
      </c>
      <c r="L678" s="68" t="s">
        <v>5614</v>
      </c>
      <c r="M678" s="68" t="s">
        <v>5615</v>
      </c>
      <c r="N678" s="68" t="s">
        <v>5616</v>
      </c>
      <c r="O678" s="68" t="s">
        <v>5617</v>
      </c>
      <c r="P678" s="68">
        <v>3267</v>
      </c>
      <c r="Q678" s="68">
        <v>1.3722540000000001</v>
      </c>
      <c r="R678" s="68">
        <v>0</v>
      </c>
      <c r="S678" s="68">
        <v>1.3722540000000001</v>
      </c>
      <c r="T678" s="68">
        <v>5.5374999999999996</v>
      </c>
      <c r="U678" s="68">
        <v>6.9097540000000004</v>
      </c>
      <c r="V678" s="68">
        <v>40</v>
      </c>
      <c r="W678" s="68">
        <v>100</v>
      </c>
      <c r="X678" s="68" t="s">
        <v>5618</v>
      </c>
      <c r="Y678" s="68">
        <v>3</v>
      </c>
      <c r="Z678" s="68">
        <v>11</v>
      </c>
      <c r="AA678" s="68">
        <v>5</v>
      </c>
      <c r="AB678" s="68">
        <v>60</v>
      </c>
      <c r="AC678" s="68"/>
      <c r="AD678" s="68">
        <v>35.36</v>
      </c>
      <c r="AE678" s="68">
        <v>5</v>
      </c>
      <c r="AF678" s="68">
        <v>0</v>
      </c>
      <c r="AG678" s="68" t="s">
        <v>5611</v>
      </c>
      <c r="AH678" s="68" t="s">
        <v>5619</v>
      </c>
      <c r="AI678" s="68">
        <v>60</v>
      </c>
      <c r="AJ678" s="68" t="s">
        <v>5620</v>
      </c>
      <c r="AK678" s="68" t="s">
        <v>5619</v>
      </c>
      <c r="AL678" s="68">
        <v>40</v>
      </c>
      <c r="AM678" s="68"/>
      <c r="AN678" s="68"/>
      <c r="AO678" s="68"/>
      <c r="AP678" s="68"/>
      <c r="AQ678" s="68"/>
      <c r="AR678" s="68"/>
      <c r="AS678" s="68"/>
      <c r="AT678" s="68"/>
      <c r="AU678" s="68"/>
      <c r="AV678" s="68"/>
      <c r="AW678" s="68"/>
      <c r="AX678" s="68"/>
      <c r="AY678" s="68"/>
      <c r="AZ678" s="68"/>
      <c r="BA678" s="68"/>
      <c r="BB678" s="68"/>
      <c r="BC678" s="68"/>
      <c r="BD678" s="68"/>
    </row>
    <row r="679" spans="1:56" s="72" customFormat="1" ht="170">
      <c r="A679" s="68">
        <v>404</v>
      </c>
      <c r="B679" s="68" t="s">
        <v>5610</v>
      </c>
      <c r="C679" s="68">
        <v>3</v>
      </c>
      <c r="D679" s="88" t="s">
        <v>5611</v>
      </c>
      <c r="E679" s="68" t="s">
        <v>5621</v>
      </c>
      <c r="F679" s="78">
        <v>29875</v>
      </c>
      <c r="G679" s="68" t="s">
        <v>5622</v>
      </c>
      <c r="H679" s="68">
        <v>1997</v>
      </c>
      <c r="I679" s="68" t="s">
        <v>5622</v>
      </c>
      <c r="J679" s="70">
        <v>20663.66</v>
      </c>
      <c r="K679" s="68" t="s">
        <v>8966</v>
      </c>
      <c r="L679" s="68" t="s">
        <v>5614</v>
      </c>
      <c r="M679" s="68" t="s">
        <v>5615</v>
      </c>
      <c r="N679" s="68" t="s">
        <v>5623</v>
      </c>
      <c r="O679" s="68" t="s">
        <v>5624</v>
      </c>
      <c r="P679" s="68">
        <v>3507</v>
      </c>
      <c r="Q679" s="68">
        <v>4.7754311623529411</v>
      </c>
      <c r="R679" s="68">
        <v>0</v>
      </c>
      <c r="S679" s="68">
        <v>4.7754311623529411</v>
      </c>
      <c r="T679" s="68">
        <v>5.7876000000000012</v>
      </c>
      <c r="U679" s="68">
        <v>10.563031162352942</v>
      </c>
      <c r="V679" s="68">
        <v>75</v>
      </c>
      <c r="W679" s="68">
        <v>100</v>
      </c>
      <c r="X679" s="68" t="s">
        <v>5618</v>
      </c>
      <c r="Y679" s="68">
        <v>4</v>
      </c>
      <c r="Z679" s="68">
        <v>6</v>
      </c>
      <c r="AA679" s="68">
        <v>2</v>
      </c>
      <c r="AB679" s="68">
        <v>60</v>
      </c>
      <c r="AC679" s="68"/>
      <c r="AD679" s="68">
        <v>23.150400000000005</v>
      </c>
      <c r="AE679" s="68">
        <v>5</v>
      </c>
      <c r="AF679" s="68"/>
      <c r="AG679" s="68" t="s">
        <v>5611</v>
      </c>
      <c r="AH679" s="68" t="s">
        <v>5619</v>
      </c>
      <c r="AI679" s="68">
        <v>10</v>
      </c>
      <c r="AJ679" s="68" t="s">
        <v>5625</v>
      </c>
      <c r="AK679" s="68" t="s">
        <v>5619</v>
      </c>
      <c r="AL679" s="68">
        <v>15</v>
      </c>
      <c r="AM679" s="68" t="s">
        <v>5626</v>
      </c>
      <c r="AN679" s="68" t="s">
        <v>5619</v>
      </c>
      <c r="AO679" s="68">
        <v>25</v>
      </c>
      <c r="AP679" s="68" t="s">
        <v>5627</v>
      </c>
      <c r="AQ679" s="68" t="s">
        <v>5619</v>
      </c>
      <c r="AR679" s="68">
        <v>40</v>
      </c>
      <c r="AS679" s="68" t="s">
        <v>5626</v>
      </c>
      <c r="AT679" s="68" t="s">
        <v>5619</v>
      </c>
      <c r="AU679" s="68">
        <v>10</v>
      </c>
      <c r="AV679" s="68"/>
      <c r="AW679" s="68"/>
      <c r="AX679" s="68"/>
      <c r="AY679" s="68"/>
      <c r="AZ679" s="68"/>
      <c r="BA679" s="68"/>
      <c r="BB679" s="68"/>
      <c r="BC679" s="68"/>
      <c r="BD679" s="68"/>
    </row>
    <row r="680" spans="1:56" s="72" customFormat="1" ht="50">
      <c r="A680" s="68">
        <v>404</v>
      </c>
      <c r="B680" s="68" t="s">
        <v>5610</v>
      </c>
      <c r="C680" s="68">
        <v>3</v>
      </c>
      <c r="D680" s="88" t="s">
        <v>5611</v>
      </c>
      <c r="E680" s="68" t="s">
        <v>5628</v>
      </c>
      <c r="F680" s="78">
        <v>21137</v>
      </c>
      <c r="G680" s="68" t="s">
        <v>5629</v>
      </c>
      <c r="H680" s="68">
        <v>2003</v>
      </c>
      <c r="I680" s="68" t="s">
        <v>5630</v>
      </c>
      <c r="J680" s="70">
        <v>41099.160000000003</v>
      </c>
      <c r="K680" s="68" t="s">
        <v>519</v>
      </c>
      <c r="L680" s="68" t="s">
        <v>5631</v>
      </c>
      <c r="M680" s="68" t="s">
        <v>5632</v>
      </c>
      <c r="N680" s="68" t="s">
        <v>5633</v>
      </c>
      <c r="O680" s="68" t="s">
        <v>5634</v>
      </c>
      <c r="P680" s="68">
        <v>4071</v>
      </c>
      <c r="Q680" s="68">
        <v>2.08</v>
      </c>
      <c r="R680" s="68">
        <v>0</v>
      </c>
      <c r="S680" s="68">
        <v>2.08</v>
      </c>
      <c r="T680" s="68">
        <v>4.4000000000000004</v>
      </c>
      <c r="U680" s="68">
        <v>6.48</v>
      </c>
      <c r="V680" s="68">
        <v>100</v>
      </c>
      <c r="W680" s="68">
        <v>100</v>
      </c>
      <c r="X680" s="68" t="s">
        <v>5618</v>
      </c>
      <c r="Y680" s="68">
        <v>3</v>
      </c>
      <c r="Z680" s="68">
        <v>11</v>
      </c>
      <c r="AA680" s="68">
        <v>5</v>
      </c>
      <c r="AB680" s="68">
        <v>32</v>
      </c>
      <c r="AC680" s="68"/>
      <c r="AD680" s="68">
        <v>17.59</v>
      </c>
      <c r="AE680" s="68">
        <v>5</v>
      </c>
      <c r="AF680" s="68">
        <v>100</v>
      </c>
      <c r="AG680" s="68" t="s">
        <v>5611</v>
      </c>
      <c r="AH680" s="68" t="s">
        <v>5619</v>
      </c>
      <c r="AI680" s="68">
        <v>5</v>
      </c>
      <c r="AJ680" s="68" t="s">
        <v>5635</v>
      </c>
      <c r="AK680" s="68" t="s">
        <v>5619</v>
      </c>
      <c r="AL680" s="68">
        <v>85</v>
      </c>
      <c r="AM680" s="68" t="s">
        <v>5636</v>
      </c>
      <c r="AN680" s="68" t="s">
        <v>5619</v>
      </c>
      <c r="AO680" s="68">
        <v>10</v>
      </c>
      <c r="AP680" s="68"/>
      <c r="AQ680" s="68"/>
      <c r="AR680" s="68"/>
      <c r="AS680" s="68"/>
      <c r="AT680" s="68"/>
      <c r="AU680" s="68"/>
      <c r="AV680" s="68"/>
      <c r="AW680" s="68"/>
      <c r="AX680" s="68"/>
      <c r="AY680" s="68"/>
      <c r="AZ680" s="68"/>
      <c r="BA680" s="68"/>
      <c r="BB680" s="68"/>
      <c r="BC680" s="68"/>
      <c r="BD680" s="68"/>
    </row>
    <row r="681" spans="1:56" s="72" customFormat="1" ht="50">
      <c r="A681" s="68">
        <v>404</v>
      </c>
      <c r="B681" s="68" t="s">
        <v>5610</v>
      </c>
      <c r="C681" s="68">
        <v>3</v>
      </c>
      <c r="D681" s="88" t="s">
        <v>5611</v>
      </c>
      <c r="E681" s="68" t="s">
        <v>2149</v>
      </c>
      <c r="F681" s="78">
        <v>15493</v>
      </c>
      <c r="G681" s="68" t="s">
        <v>5637</v>
      </c>
      <c r="H681" s="68">
        <v>2004</v>
      </c>
      <c r="I681" s="68" t="s">
        <v>5638</v>
      </c>
      <c r="J681" s="70">
        <v>46407.92</v>
      </c>
      <c r="K681" s="68" t="s">
        <v>257</v>
      </c>
      <c r="L681" s="68" t="s">
        <v>5639</v>
      </c>
      <c r="M681" s="68" t="s">
        <v>5640</v>
      </c>
      <c r="N681" s="68" t="s">
        <v>5641</v>
      </c>
      <c r="O681" s="68" t="s">
        <v>5642</v>
      </c>
      <c r="P681" s="68">
        <v>4177</v>
      </c>
      <c r="Q681" s="68">
        <v>4.8600000000000003</v>
      </c>
      <c r="R681" s="68">
        <v>0</v>
      </c>
      <c r="S681" s="68">
        <v>4.8600000000000003</v>
      </c>
      <c r="T681" s="68">
        <v>23.14</v>
      </c>
      <c r="U681" s="68">
        <v>28</v>
      </c>
      <c r="V681" s="68">
        <v>75</v>
      </c>
      <c r="W681" s="68">
        <v>100</v>
      </c>
      <c r="X681" s="68" t="s">
        <v>5618</v>
      </c>
      <c r="Y681" s="68">
        <v>4</v>
      </c>
      <c r="Z681" s="68">
        <v>9</v>
      </c>
      <c r="AA681" s="68">
        <v>3</v>
      </c>
      <c r="AB681" s="68">
        <v>60</v>
      </c>
      <c r="AC681" s="68"/>
      <c r="AD681" s="68">
        <v>23.14</v>
      </c>
      <c r="AE681" s="68">
        <v>5</v>
      </c>
      <c r="AF681" s="68">
        <v>100</v>
      </c>
      <c r="AG681" s="68" t="s">
        <v>5611</v>
      </c>
      <c r="AH681" s="68" t="s">
        <v>5619</v>
      </c>
      <c r="AI681" s="68">
        <v>30</v>
      </c>
      <c r="AJ681" s="68" t="s">
        <v>5643</v>
      </c>
      <c r="AK681" s="68" t="s">
        <v>5619</v>
      </c>
      <c r="AL681" s="68">
        <v>50</v>
      </c>
      <c r="AM681" s="68" t="s">
        <v>5644</v>
      </c>
      <c r="AN681" s="68" t="s">
        <v>5619</v>
      </c>
      <c r="AO681" s="68">
        <v>20</v>
      </c>
      <c r="AP681" s="68"/>
      <c r="AQ681" s="68"/>
      <c r="AR681" s="68"/>
      <c r="AS681" s="68"/>
      <c r="AT681" s="68"/>
      <c r="AU681" s="68"/>
      <c r="AV681" s="68"/>
      <c r="AW681" s="68"/>
      <c r="AX681" s="68"/>
      <c r="AY681" s="68"/>
      <c r="AZ681" s="68"/>
      <c r="BA681" s="68"/>
      <c r="BB681" s="68"/>
      <c r="BC681" s="68"/>
      <c r="BD681" s="68"/>
    </row>
    <row r="682" spans="1:56" s="72" customFormat="1" ht="70">
      <c r="A682" s="68">
        <v>404</v>
      </c>
      <c r="B682" s="68" t="s">
        <v>5610</v>
      </c>
      <c r="C682" s="68">
        <v>3</v>
      </c>
      <c r="D682" s="88" t="s">
        <v>5611</v>
      </c>
      <c r="E682" s="68" t="s">
        <v>5628</v>
      </c>
      <c r="F682" s="78">
        <v>21137</v>
      </c>
      <c r="G682" s="68" t="s">
        <v>5645</v>
      </c>
      <c r="H682" s="68">
        <v>2005</v>
      </c>
      <c r="I682" s="68" t="s">
        <v>5646</v>
      </c>
      <c r="J682" s="70">
        <v>76681.23</v>
      </c>
      <c r="K682" s="68" t="s">
        <v>257</v>
      </c>
      <c r="L682" s="68" t="s">
        <v>5631</v>
      </c>
      <c r="M682" s="68" t="s">
        <v>5647</v>
      </c>
      <c r="N682" s="68" t="s">
        <v>5648</v>
      </c>
      <c r="O682" s="68" t="s">
        <v>5649</v>
      </c>
      <c r="P682" s="68">
        <v>4307</v>
      </c>
      <c r="Q682" s="68">
        <v>2.4300000000000002</v>
      </c>
      <c r="R682" s="68">
        <v>0</v>
      </c>
      <c r="S682" s="68">
        <v>2.4300000000000002</v>
      </c>
      <c r="T682" s="68">
        <v>8.8000000000000007</v>
      </c>
      <c r="U682" s="68">
        <v>11.23</v>
      </c>
      <c r="V682" s="68">
        <v>100</v>
      </c>
      <c r="W682" s="68">
        <v>100</v>
      </c>
      <c r="X682" s="68" t="s">
        <v>5618</v>
      </c>
      <c r="Y682" s="68">
        <v>3</v>
      </c>
      <c r="Z682" s="68">
        <v>2</v>
      </c>
      <c r="AA682" s="68">
        <v>1</v>
      </c>
      <c r="AB682" s="68">
        <v>32</v>
      </c>
      <c r="AC682" s="68">
        <v>2</v>
      </c>
      <c r="AD682" s="68">
        <v>16.91</v>
      </c>
      <c r="AE682" s="68">
        <v>5</v>
      </c>
      <c r="AF682" s="68">
        <v>100</v>
      </c>
      <c r="AG682" s="68" t="s">
        <v>5611</v>
      </c>
      <c r="AH682" s="68" t="s">
        <v>5619</v>
      </c>
      <c r="AI682" s="68">
        <v>5</v>
      </c>
      <c r="AJ682" s="68" t="s">
        <v>5650</v>
      </c>
      <c r="AK682" s="68" t="s">
        <v>5619</v>
      </c>
      <c r="AL682" s="68">
        <v>70</v>
      </c>
      <c r="AM682" s="68" t="s">
        <v>5651</v>
      </c>
      <c r="AN682" s="68" t="s">
        <v>5619</v>
      </c>
      <c r="AO682" s="68">
        <v>10</v>
      </c>
      <c r="AP682" s="68" t="s">
        <v>5652</v>
      </c>
      <c r="AQ682" s="68" t="s">
        <v>5619</v>
      </c>
      <c r="AR682" s="68">
        <v>10</v>
      </c>
      <c r="AS682" s="68" t="s">
        <v>5653</v>
      </c>
      <c r="AT682" s="68" t="s">
        <v>5619</v>
      </c>
      <c r="AU682" s="68">
        <v>5</v>
      </c>
      <c r="AV682" s="68" t="s">
        <v>5636</v>
      </c>
      <c r="AW682" s="68" t="s">
        <v>5619</v>
      </c>
      <c r="AX682" s="68">
        <v>5</v>
      </c>
      <c r="AY682" s="68"/>
      <c r="AZ682" s="68"/>
      <c r="BA682" s="68"/>
      <c r="BB682" s="68"/>
      <c r="BC682" s="68"/>
      <c r="BD682" s="68"/>
    </row>
    <row r="683" spans="1:56" s="72" customFormat="1" ht="50">
      <c r="A683" s="68">
        <v>404</v>
      </c>
      <c r="B683" s="68" t="s">
        <v>5610</v>
      </c>
      <c r="C683" s="68">
        <v>3</v>
      </c>
      <c r="D683" s="88" t="s">
        <v>5611</v>
      </c>
      <c r="E683" s="68" t="s">
        <v>5628</v>
      </c>
      <c r="F683" s="78">
        <v>21137</v>
      </c>
      <c r="G683" s="68" t="s">
        <v>5654</v>
      </c>
      <c r="H683" s="68">
        <v>2005</v>
      </c>
      <c r="I683" s="68" t="s">
        <v>5655</v>
      </c>
      <c r="J683" s="70">
        <v>28295.69</v>
      </c>
      <c r="K683" s="68" t="s">
        <v>257</v>
      </c>
      <c r="L683" s="68" t="s">
        <v>5631</v>
      </c>
      <c r="M683" s="68" t="s">
        <v>5632</v>
      </c>
      <c r="N683" s="68" t="s">
        <v>5656</v>
      </c>
      <c r="O683" s="68" t="s">
        <v>5657</v>
      </c>
      <c r="P683" s="68">
        <v>4308</v>
      </c>
      <c r="Q683" s="68">
        <v>1.6</v>
      </c>
      <c r="R683" s="68">
        <v>0</v>
      </c>
      <c r="S683" s="68">
        <v>1.6</v>
      </c>
      <c r="T683" s="68">
        <v>14.21</v>
      </c>
      <c r="U683" s="68">
        <v>15.81</v>
      </c>
      <c r="V683" s="68">
        <v>100</v>
      </c>
      <c r="W683" s="68">
        <v>100</v>
      </c>
      <c r="X683" s="68" t="s">
        <v>5618</v>
      </c>
      <c r="Y683" s="68">
        <v>3</v>
      </c>
      <c r="Z683" s="68">
        <v>11</v>
      </c>
      <c r="AA683" s="68">
        <v>3</v>
      </c>
      <c r="AB683" s="68">
        <v>32</v>
      </c>
      <c r="AC683" s="68"/>
      <c r="AD683" s="68">
        <v>14.21</v>
      </c>
      <c r="AE683" s="68">
        <v>5</v>
      </c>
      <c r="AF683" s="68">
        <v>100</v>
      </c>
      <c r="AG683" s="68" t="s">
        <v>5611</v>
      </c>
      <c r="AH683" s="68" t="s">
        <v>5619</v>
      </c>
      <c r="AI683" s="68">
        <v>5</v>
      </c>
      <c r="AJ683" s="68" t="s">
        <v>5635</v>
      </c>
      <c r="AK683" s="68" t="s">
        <v>5619</v>
      </c>
      <c r="AL683" s="68">
        <v>90</v>
      </c>
      <c r="AM683" s="68" t="s">
        <v>5636</v>
      </c>
      <c r="AN683" s="68" t="s">
        <v>5619</v>
      </c>
      <c r="AO683" s="68">
        <v>5</v>
      </c>
      <c r="AP683" s="68"/>
      <c r="AQ683" s="68"/>
      <c r="AR683" s="68"/>
      <c r="AS683" s="68"/>
      <c r="AT683" s="68"/>
      <c r="AU683" s="68"/>
      <c r="AV683" s="68"/>
      <c r="AW683" s="68"/>
      <c r="AX683" s="68"/>
      <c r="AY683" s="68"/>
      <c r="AZ683" s="68"/>
      <c r="BA683" s="68"/>
      <c r="BB683" s="68"/>
      <c r="BC683" s="68"/>
      <c r="BD683" s="68"/>
    </row>
    <row r="684" spans="1:56" s="72" customFormat="1" ht="50">
      <c r="A684" s="68">
        <v>404</v>
      </c>
      <c r="B684" s="68" t="s">
        <v>5610</v>
      </c>
      <c r="C684" s="68">
        <v>3</v>
      </c>
      <c r="D684" s="88" t="s">
        <v>5611</v>
      </c>
      <c r="E684" s="68" t="s">
        <v>5658</v>
      </c>
      <c r="F684" s="78">
        <v>29164</v>
      </c>
      <c r="G684" s="68" t="s">
        <v>5659</v>
      </c>
      <c r="H684" s="68">
        <v>2006</v>
      </c>
      <c r="I684" s="68" t="s">
        <v>5659</v>
      </c>
      <c r="J684" s="70">
        <v>45992.15</v>
      </c>
      <c r="K684" s="68" t="s">
        <v>257</v>
      </c>
      <c r="L684" s="68" t="s">
        <v>5660</v>
      </c>
      <c r="M684" s="68" t="s">
        <v>5661</v>
      </c>
      <c r="N684" s="68" t="s">
        <v>5662</v>
      </c>
      <c r="O684" s="68"/>
      <c r="P684" s="68">
        <v>4560</v>
      </c>
      <c r="Q684" s="68">
        <v>1.67</v>
      </c>
      <c r="R684" s="68">
        <v>0</v>
      </c>
      <c r="S684" s="68">
        <v>1.67</v>
      </c>
      <c r="T684" s="68">
        <v>1.67</v>
      </c>
      <c r="U684" s="68"/>
      <c r="V684" s="68">
        <v>300</v>
      </c>
      <c r="W684" s="68">
        <v>100</v>
      </c>
      <c r="X684" s="68" t="s">
        <v>5618</v>
      </c>
      <c r="Y684" s="68">
        <v>4</v>
      </c>
      <c r="Z684" s="68">
        <v>9</v>
      </c>
      <c r="AA684" s="68">
        <v>3</v>
      </c>
      <c r="AB684" s="68">
        <v>7</v>
      </c>
      <c r="AC684" s="68"/>
      <c r="AD684" s="68">
        <v>0.86</v>
      </c>
      <c r="AE684" s="68">
        <v>5</v>
      </c>
      <c r="AF684" s="68">
        <v>300</v>
      </c>
      <c r="AG684" s="68" t="s">
        <v>5611</v>
      </c>
      <c r="AH684" s="68" t="s">
        <v>5619</v>
      </c>
      <c r="AI684" s="68">
        <v>50</v>
      </c>
      <c r="AJ684" s="68" t="s">
        <v>5663</v>
      </c>
      <c r="AK684" s="68" t="s">
        <v>5619</v>
      </c>
      <c r="AL684" s="68">
        <v>50</v>
      </c>
      <c r="AM684" s="68"/>
      <c r="AN684" s="68"/>
      <c r="AO684" s="68"/>
      <c r="AP684" s="68"/>
      <c r="AQ684" s="68"/>
      <c r="AR684" s="68"/>
      <c r="AS684" s="68"/>
      <c r="AT684" s="68"/>
      <c r="AU684" s="68"/>
      <c r="AV684" s="68"/>
      <c r="AW684" s="68"/>
      <c r="AX684" s="68"/>
      <c r="AY684" s="68"/>
      <c r="AZ684" s="68"/>
      <c r="BA684" s="68"/>
      <c r="BB684" s="68"/>
      <c r="BC684" s="68"/>
      <c r="BD684" s="68"/>
    </row>
    <row r="685" spans="1:56" s="72" customFormat="1" ht="170">
      <c r="A685" s="68">
        <v>404</v>
      </c>
      <c r="B685" s="68" t="s">
        <v>5610</v>
      </c>
      <c r="C685" s="68">
        <v>3</v>
      </c>
      <c r="D685" s="88" t="s">
        <v>5611</v>
      </c>
      <c r="E685" s="68" t="s">
        <v>5621</v>
      </c>
      <c r="F685" s="78">
        <v>28401</v>
      </c>
      <c r="G685" s="68" t="s">
        <v>5664</v>
      </c>
      <c r="H685" s="68">
        <v>2007</v>
      </c>
      <c r="I685" s="68" t="s">
        <v>5665</v>
      </c>
      <c r="J685" s="70">
        <v>27439.26</v>
      </c>
      <c r="K685" s="68" t="s">
        <v>257</v>
      </c>
      <c r="L685" s="68" t="s">
        <v>5614</v>
      </c>
      <c r="M685" s="68" t="s">
        <v>5666</v>
      </c>
      <c r="N685" s="68" t="s">
        <v>5667</v>
      </c>
      <c r="O685" s="68" t="s">
        <v>5668</v>
      </c>
      <c r="P685" s="68">
        <v>4569</v>
      </c>
      <c r="Q685" s="68">
        <v>2.2212499999999999</v>
      </c>
      <c r="R685" s="68">
        <v>0</v>
      </c>
      <c r="S685" s="68">
        <v>2.2212499999999999</v>
      </c>
      <c r="T685" s="68">
        <v>28.604800000000001</v>
      </c>
      <c r="U685" s="68">
        <v>30.826050000000002</v>
      </c>
      <c r="V685" s="68">
        <v>40</v>
      </c>
      <c r="W685" s="68">
        <v>100</v>
      </c>
      <c r="X685" s="68" t="s">
        <v>5618</v>
      </c>
      <c r="Y685" s="68">
        <v>4</v>
      </c>
      <c r="Z685" s="68">
        <v>5</v>
      </c>
      <c r="AA685" s="68" t="s">
        <v>5669</v>
      </c>
      <c r="AB685" s="68" t="s">
        <v>5670</v>
      </c>
      <c r="AC685" s="68"/>
      <c r="AD685" s="68">
        <v>28.604800000000001</v>
      </c>
      <c r="AE685" s="68">
        <v>5</v>
      </c>
      <c r="AF685" s="68">
        <v>0</v>
      </c>
      <c r="AG685" s="68" t="s">
        <v>5611</v>
      </c>
      <c r="AH685" s="68" t="s">
        <v>5619</v>
      </c>
      <c r="AI685" s="68">
        <v>50</v>
      </c>
      <c r="AJ685" s="68" t="s">
        <v>5620</v>
      </c>
      <c r="AK685" s="68" t="s">
        <v>5619</v>
      </c>
      <c r="AL685" s="68">
        <v>50</v>
      </c>
      <c r="AM685" s="68"/>
      <c r="AN685" s="68"/>
      <c r="AO685" s="68"/>
      <c r="AP685" s="68"/>
      <c r="AQ685" s="68"/>
      <c r="AR685" s="68"/>
      <c r="AS685" s="68"/>
      <c r="AT685" s="68"/>
      <c r="AU685" s="68"/>
      <c r="AV685" s="68"/>
      <c r="AW685" s="68"/>
      <c r="AX685" s="68"/>
      <c r="AY685" s="68"/>
      <c r="AZ685" s="68"/>
      <c r="BA685" s="68"/>
      <c r="BB685" s="68"/>
      <c r="BC685" s="68"/>
      <c r="BD685" s="68"/>
    </row>
    <row r="686" spans="1:56" s="72" customFormat="1" ht="170">
      <c r="A686" s="68">
        <v>404</v>
      </c>
      <c r="B686" s="68" t="s">
        <v>5610</v>
      </c>
      <c r="C686" s="68">
        <v>3</v>
      </c>
      <c r="D686" s="88" t="s">
        <v>5611</v>
      </c>
      <c r="E686" s="68" t="s">
        <v>5621</v>
      </c>
      <c r="F686" s="78">
        <v>29875</v>
      </c>
      <c r="G686" s="68" t="s">
        <v>5671</v>
      </c>
      <c r="H686" s="68">
        <v>2007</v>
      </c>
      <c r="I686" s="68" t="s">
        <v>5672</v>
      </c>
      <c r="J686" s="70">
        <v>46155.51</v>
      </c>
      <c r="K686" s="68" t="s">
        <v>240</v>
      </c>
      <c r="L686" s="68" t="s">
        <v>5673</v>
      </c>
      <c r="M686" s="68" t="s">
        <v>5666</v>
      </c>
      <c r="N686" s="68" t="s">
        <v>5674</v>
      </c>
      <c r="O686" s="68" t="s">
        <v>5675</v>
      </c>
      <c r="P686" s="68">
        <v>4621</v>
      </c>
      <c r="Q686" s="68">
        <v>6.8834541176470596</v>
      </c>
      <c r="R686" s="68">
        <v>0</v>
      </c>
      <c r="S686" s="68">
        <v>6.8834541176470596</v>
      </c>
      <c r="T686" s="68">
        <v>7.1512000000000002</v>
      </c>
      <c r="U686" s="68">
        <v>14.03465411764706</v>
      </c>
      <c r="V686" s="68">
        <v>30</v>
      </c>
      <c r="W686" s="68">
        <v>100</v>
      </c>
      <c r="X686" s="68" t="s">
        <v>5618</v>
      </c>
      <c r="Y686" s="68">
        <v>4</v>
      </c>
      <c r="Z686" s="68">
        <v>6</v>
      </c>
      <c r="AA686" s="68">
        <v>2</v>
      </c>
      <c r="AB686" s="68">
        <v>60</v>
      </c>
      <c r="AC686" s="68"/>
      <c r="AD686" s="68">
        <v>34.119999999999997</v>
      </c>
      <c r="AE686" s="68">
        <v>5</v>
      </c>
      <c r="AF686" s="68"/>
      <c r="AG686" s="68" t="s">
        <v>5611</v>
      </c>
      <c r="AH686" s="68" t="s">
        <v>5619</v>
      </c>
      <c r="AI686" s="68">
        <v>100</v>
      </c>
      <c r="AJ686" s="68"/>
      <c r="AK686" s="68"/>
      <c r="AL686" s="68"/>
      <c r="AM686" s="68"/>
      <c r="AN686" s="68"/>
      <c r="AO686" s="68"/>
      <c r="AP686" s="68"/>
      <c r="AQ686" s="68"/>
      <c r="AR686" s="68"/>
      <c r="AS686" s="68"/>
      <c r="AT686" s="68"/>
      <c r="AU686" s="68"/>
      <c r="AV686" s="68"/>
      <c r="AW686" s="68"/>
      <c r="AX686" s="68"/>
      <c r="AY686" s="68"/>
      <c r="AZ686" s="68"/>
      <c r="BA686" s="68"/>
      <c r="BB686" s="68"/>
      <c r="BC686" s="68"/>
      <c r="BD686" s="68"/>
    </row>
    <row r="687" spans="1:56" s="72" customFormat="1" ht="170">
      <c r="A687" s="68">
        <v>404</v>
      </c>
      <c r="B687" s="68" t="s">
        <v>5610</v>
      </c>
      <c r="C687" s="68">
        <v>3</v>
      </c>
      <c r="D687" s="88" t="s">
        <v>5611</v>
      </c>
      <c r="E687" s="68" t="s">
        <v>5621</v>
      </c>
      <c r="F687" s="78">
        <v>29875</v>
      </c>
      <c r="G687" s="68" t="s">
        <v>5676</v>
      </c>
      <c r="H687" s="68">
        <v>2010</v>
      </c>
      <c r="I687" s="68" t="s">
        <v>5677</v>
      </c>
      <c r="J687" s="70">
        <v>20196</v>
      </c>
      <c r="K687" s="143" t="s">
        <v>679</v>
      </c>
      <c r="L687" s="68" t="s">
        <v>5679</v>
      </c>
      <c r="M687" s="68" t="s">
        <v>5666</v>
      </c>
      <c r="N687" s="68" t="s">
        <v>5680</v>
      </c>
      <c r="O687" s="68" t="s">
        <v>5681</v>
      </c>
      <c r="P687" s="68">
        <v>5896</v>
      </c>
      <c r="Q687" s="68">
        <v>1.7999999999999999E-2</v>
      </c>
      <c r="R687" s="68">
        <v>0</v>
      </c>
      <c r="S687" s="68">
        <v>0.02</v>
      </c>
      <c r="T687" s="68">
        <v>25.54</v>
      </c>
      <c r="U687" s="68">
        <v>25.56</v>
      </c>
      <c r="V687" s="68">
        <v>40</v>
      </c>
      <c r="W687" s="68">
        <v>100</v>
      </c>
      <c r="X687" s="68" t="s">
        <v>5618</v>
      </c>
      <c r="Y687" s="68">
        <v>6</v>
      </c>
      <c r="Z687" s="68">
        <v>1</v>
      </c>
      <c r="AA687" s="68">
        <v>5</v>
      </c>
      <c r="AB687" s="68">
        <v>9</v>
      </c>
      <c r="AC687" s="68"/>
      <c r="AD687" s="68">
        <v>25.54</v>
      </c>
      <c r="AE687" s="68">
        <v>5</v>
      </c>
      <c r="AF687" s="68">
        <v>0</v>
      </c>
      <c r="AG687" s="68" t="s">
        <v>5611</v>
      </c>
      <c r="AH687" s="68" t="s">
        <v>5619</v>
      </c>
      <c r="AI687" s="68">
        <v>65</v>
      </c>
      <c r="AJ687" s="68" t="s">
        <v>5620</v>
      </c>
      <c r="AK687" s="68" t="s">
        <v>5619</v>
      </c>
      <c r="AL687" s="68">
        <v>35</v>
      </c>
      <c r="AM687" s="68"/>
      <c r="AN687" s="68"/>
      <c r="AO687" s="68"/>
      <c r="AP687" s="68"/>
      <c r="AQ687" s="68"/>
      <c r="AR687" s="68"/>
      <c r="AS687" s="68"/>
      <c r="AT687" s="68"/>
      <c r="AU687" s="68"/>
      <c r="AV687" s="68"/>
      <c r="AW687" s="68"/>
      <c r="AX687" s="68"/>
      <c r="AY687" s="68"/>
      <c r="AZ687" s="68"/>
      <c r="BA687" s="68"/>
      <c r="BB687" s="68"/>
      <c r="BC687" s="68"/>
      <c r="BD687" s="68"/>
    </row>
    <row r="688" spans="1:56" s="72" customFormat="1" ht="90">
      <c r="A688" s="68">
        <v>404</v>
      </c>
      <c r="B688" s="68" t="s">
        <v>5610</v>
      </c>
      <c r="C688" s="68">
        <v>3</v>
      </c>
      <c r="D688" s="88" t="s">
        <v>5611</v>
      </c>
      <c r="E688" s="68" t="s">
        <v>5612</v>
      </c>
      <c r="F688" s="78">
        <v>24268</v>
      </c>
      <c r="G688" s="68" t="s">
        <v>5682</v>
      </c>
      <c r="H688" s="68">
        <v>2011</v>
      </c>
      <c r="I688" s="68" t="s">
        <v>5683</v>
      </c>
      <c r="J688" s="70">
        <v>28781.200000000001</v>
      </c>
      <c r="K688" s="143" t="s">
        <v>679</v>
      </c>
      <c r="L688" s="68" t="s">
        <v>5684</v>
      </c>
      <c r="M688" s="68" t="s">
        <v>5685</v>
      </c>
      <c r="N688" s="68" t="s">
        <v>5686</v>
      </c>
      <c r="O688" s="68" t="s">
        <v>5687</v>
      </c>
      <c r="P688" s="68">
        <v>6176</v>
      </c>
      <c r="Q688" s="68">
        <v>0.461999734</v>
      </c>
      <c r="R688" s="68">
        <v>0</v>
      </c>
      <c r="S688" s="68">
        <v>0.26819923400000001</v>
      </c>
      <c r="T688" s="68">
        <v>22.15</v>
      </c>
      <c r="U688" s="68">
        <v>22.418199229999999</v>
      </c>
      <c r="V688" s="68">
        <v>50</v>
      </c>
      <c r="W688" s="68">
        <v>100</v>
      </c>
      <c r="X688" s="68" t="s">
        <v>5618</v>
      </c>
      <c r="Y688" s="68">
        <v>3</v>
      </c>
      <c r="Z688" s="68">
        <v>4</v>
      </c>
      <c r="AA688" s="68">
        <v>3</v>
      </c>
      <c r="AB688" s="68">
        <v>60</v>
      </c>
      <c r="AC688" s="68"/>
      <c r="AD688" s="68">
        <v>35.36</v>
      </c>
      <c r="AE688" s="68">
        <v>5</v>
      </c>
      <c r="AF688" s="68">
        <v>100</v>
      </c>
      <c r="AG688" s="68" t="s">
        <v>5625</v>
      </c>
      <c r="AH688" s="68" t="s">
        <v>5619</v>
      </c>
      <c r="AI688" s="68">
        <v>40</v>
      </c>
      <c r="AJ688" s="68" t="s">
        <v>5688</v>
      </c>
      <c r="AK688" s="68" t="s">
        <v>5619</v>
      </c>
      <c r="AL688" s="68">
        <v>20</v>
      </c>
      <c r="AM688" s="68" t="s">
        <v>339</v>
      </c>
      <c r="AN688" s="68" t="s">
        <v>5689</v>
      </c>
      <c r="AO688" s="68">
        <v>30</v>
      </c>
      <c r="AP688" s="68" t="s">
        <v>5611</v>
      </c>
      <c r="AQ688" s="68" t="s">
        <v>5619</v>
      </c>
      <c r="AR688" s="68">
        <v>10</v>
      </c>
      <c r="AS688" s="68"/>
      <c r="AT688" s="68"/>
      <c r="AU688" s="68"/>
      <c r="AV688" s="68"/>
      <c r="AW688" s="68"/>
      <c r="AX688" s="68"/>
      <c r="AY688" s="68"/>
      <c r="AZ688" s="68"/>
      <c r="BA688" s="68"/>
      <c r="BB688" s="68"/>
      <c r="BC688" s="68"/>
      <c r="BD688" s="68"/>
    </row>
    <row r="689" spans="1:56" s="72" customFormat="1" ht="90">
      <c r="A689" s="68">
        <v>404</v>
      </c>
      <c r="B689" s="68" t="s">
        <v>5610</v>
      </c>
      <c r="C689" s="68">
        <v>3</v>
      </c>
      <c r="D689" s="88" t="s">
        <v>5611</v>
      </c>
      <c r="E689" s="68" t="s">
        <v>5612</v>
      </c>
      <c r="F689" s="78">
        <v>24268</v>
      </c>
      <c r="G689" s="68" t="s">
        <v>5690</v>
      </c>
      <c r="H689" s="68">
        <v>2013</v>
      </c>
      <c r="I689" s="68" t="s">
        <v>5691</v>
      </c>
      <c r="J689" s="70">
        <v>89888.53</v>
      </c>
      <c r="K689" s="143" t="s">
        <v>679</v>
      </c>
      <c r="L689" s="68" t="s">
        <v>5684</v>
      </c>
      <c r="M689" s="68" t="s">
        <v>5685</v>
      </c>
      <c r="N689" s="68" t="s">
        <v>5692</v>
      </c>
      <c r="O689" s="68" t="s">
        <v>5693</v>
      </c>
      <c r="P689" s="68">
        <v>6556</v>
      </c>
      <c r="Q689" s="68">
        <v>0.56000000000000005</v>
      </c>
      <c r="R689" s="68">
        <v>0</v>
      </c>
      <c r="S689" s="68">
        <v>0.56000000000000005</v>
      </c>
      <c r="T689" s="68">
        <v>22.15</v>
      </c>
      <c r="U689" s="68">
        <v>22.71</v>
      </c>
      <c r="V689" s="68">
        <v>50</v>
      </c>
      <c r="W689" s="68">
        <v>100</v>
      </c>
      <c r="X689" s="68" t="s">
        <v>5618</v>
      </c>
      <c r="Y689" s="68">
        <v>3</v>
      </c>
      <c r="Z689" s="68">
        <v>4</v>
      </c>
      <c r="AA689" s="68">
        <v>3.7</v>
      </c>
      <c r="AB689" s="68">
        <v>60</v>
      </c>
      <c r="AC689" s="68"/>
      <c r="AD689" s="68">
        <v>28.46</v>
      </c>
      <c r="AE689" s="68">
        <v>5</v>
      </c>
      <c r="AF689" s="68">
        <v>100</v>
      </c>
      <c r="AG689" s="68" t="s">
        <v>5688</v>
      </c>
      <c r="AH689" s="68" t="s">
        <v>5619</v>
      </c>
      <c r="AI689" s="68">
        <v>60</v>
      </c>
      <c r="AJ689" s="68" t="s">
        <v>5625</v>
      </c>
      <c r="AK689" s="68" t="s">
        <v>5619</v>
      </c>
      <c r="AL689" s="68">
        <v>20</v>
      </c>
      <c r="AM689" s="68" t="s">
        <v>5694</v>
      </c>
      <c r="AN689" s="68" t="s">
        <v>5619</v>
      </c>
      <c r="AO689" s="68">
        <v>10</v>
      </c>
      <c r="AP689" s="68" t="s">
        <v>339</v>
      </c>
      <c r="AQ689" s="68" t="s">
        <v>5695</v>
      </c>
      <c r="AR689" s="68">
        <v>10</v>
      </c>
      <c r="AS689" s="68"/>
      <c r="AT689" s="68"/>
      <c r="AU689" s="68"/>
      <c r="AV689" s="68"/>
      <c r="AW689" s="68"/>
      <c r="AX689" s="68"/>
      <c r="AY689" s="68"/>
      <c r="AZ689" s="68"/>
      <c r="BA689" s="68"/>
      <c r="BB689" s="68"/>
      <c r="BC689" s="68"/>
      <c r="BD689" s="68"/>
    </row>
    <row r="690" spans="1:56" s="72" customFormat="1" ht="60">
      <c r="A690" s="68">
        <v>404</v>
      </c>
      <c r="B690" s="68" t="s">
        <v>5610</v>
      </c>
      <c r="C690" s="68">
        <v>3</v>
      </c>
      <c r="D690" s="88" t="s">
        <v>5611</v>
      </c>
      <c r="E690" s="68" t="s">
        <v>5612</v>
      </c>
      <c r="F690" s="78">
        <v>24268</v>
      </c>
      <c r="G690" s="68" t="s">
        <v>5696</v>
      </c>
      <c r="H690" s="68">
        <v>2013</v>
      </c>
      <c r="I690" s="68" t="s">
        <v>5697</v>
      </c>
      <c r="J690" s="70">
        <v>29068.65</v>
      </c>
      <c r="K690" s="143" t="s">
        <v>679</v>
      </c>
      <c r="L690" s="68" t="s">
        <v>5698</v>
      </c>
      <c r="M690" s="68" t="s">
        <v>5699</v>
      </c>
      <c r="N690" s="68" t="s">
        <v>5700</v>
      </c>
      <c r="O690" s="68" t="s">
        <v>5701</v>
      </c>
      <c r="P690" s="68">
        <v>6557</v>
      </c>
      <c r="Q690" s="68">
        <v>0.31468560800000001</v>
      </c>
      <c r="R690" s="68">
        <v>0</v>
      </c>
      <c r="S690" s="68">
        <v>0.31468560800000001</v>
      </c>
      <c r="T690" s="68">
        <v>22.15</v>
      </c>
      <c r="U690" s="68">
        <v>22.46468561</v>
      </c>
      <c r="V690" s="68">
        <v>70</v>
      </c>
      <c r="W690" s="68">
        <v>100</v>
      </c>
      <c r="X690" s="68" t="s">
        <v>5618</v>
      </c>
      <c r="Y690" s="68">
        <v>3</v>
      </c>
      <c r="Z690" s="68">
        <v>4</v>
      </c>
      <c r="AA690" s="68">
        <v>8</v>
      </c>
      <c r="AB690" s="68">
        <v>60</v>
      </c>
      <c r="AC690" s="68"/>
      <c r="AD690" s="68">
        <v>22.15</v>
      </c>
      <c r="AE690" s="68">
        <v>5</v>
      </c>
      <c r="AF690" s="68">
        <v>100</v>
      </c>
      <c r="AG690" s="68" t="s">
        <v>5694</v>
      </c>
      <c r="AH690" s="68" t="s">
        <v>5619</v>
      </c>
      <c r="AI690" s="68">
        <v>60</v>
      </c>
      <c r="AJ690" s="68" t="s">
        <v>5625</v>
      </c>
      <c r="AK690" s="68" t="s">
        <v>5619</v>
      </c>
      <c r="AL690" s="68">
        <v>20</v>
      </c>
      <c r="AM690" s="68" t="s">
        <v>5688</v>
      </c>
      <c r="AN690" s="68" t="s">
        <v>5619</v>
      </c>
      <c r="AO690" s="68">
        <v>10</v>
      </c>
      <c r="AP690" s="68" t="s">
        <v>5702</v>
      </c>
      <c r="AQ690" s="68" t="s">
        <v>5619</v>
      </c>
      <c r="AR690" s="68">
        <v>10</v>
      </c>
      <c r="AS690" s="68"/>
      <c r="AT690" s="68"/>
      <c r="AU690" s="68"/>
      <c r="AV690" s="68"/>
      <c r="AW690" s="68"/>
      <c r="AX690" s="68"/>
      <c r="AY690" s="68"/>
      <c r="AZ690" s="68"/>
      <c r="BA690" s="68"/>
      <c r="BB690" s="68"/>
      <c r="BC690" s="68"/>
      <c r="BD690" s="68"/>
    </row>
    <row r="691" spans="1:56" s="72" customFormat="1" ht="190">
      <c r="A691" s="68"/>
      <c r="B691" s="68" t="s">
        <v>5610</v>
      </c>
      <c r="C691" s="68">
        <v>3</v>
      </c>
      <c r="D691" s="88" t="s">
        <v>5611</v>
      </c>
      <c r="E691" s="68" t="s">
        <v>5612</v>
      </c>
      <c r="F691" s="78">
        <v>24268</v>
      </c>
      <c r="G691" s="68" t="s">
        <v>5703</v>
      </c>
      <c r="H691" s="68">
        <v>2013</v>
      </c>
      <c r="I691" s="68" t="s">
        <v>5704</v>
      </c>
      <c r="J691" s="70">
        <v>220300</v>
      </c>
      <c r="K691" s="143" t="s">
        <v>679</v>
      </c>
      <c r="L691" s="68" t="s">
        <v>5705</v>
      </c>
      <c r="M691" s="68" t="s">
        <v>5706</v>
      </c>
      <c r="N691" s="68" t="s">
        <v>5707</v>
      </c>
      <c r="O691" s="68" t="s">
        <v>5708</v>
      </c>
      <c r="P691" s="68">
        <v>6558</v>
      </c>
      <c r="Q691" s="68">
        <v>2.4700000000000002</v>
      </c>
      <c r="R691" s="68">
        <v>0</v>
      </c>
      <c r="S691" s="68">
        <v>2.4700000000000002</v>
      </c>
      <c r="T691" s="68">
        <v>35.36</v>
      </c>
      <c r="U691" s="68">
        <v>37.83</v>
      </c>
      <c r="V691" s="68">
        <v>0</v>
      </c>
      <c r="W691" s="68">
        <v>100</v>
      </c>
      <c r="X691" s="68" t="s">
        <v>5618</v>
      </c>
      <c r="Y691" s="68">
        <v>3</v>
      </c>
      <c r="Z691" s="68">
        <v>4</v>
      </c>
      <c r="AA691" s="68">
        <v>5.7</v>
      </c>
      <c r="AB691" s="68">
        <v>60</v>
      </c>
      <c r="AC691" s="68"/>
      <c r="AD691" s="68">
        <v>35.36</v>
      </c>
      <c r="AE691" s="68">
        <v>5</v>
      </c>
      <c r="AF691" s="68"/>
      <c r="AG691" s="68"/>
      <c r="AH691" s="68"/>
      <c r="AI691" s="68"/>
      <c r="AJ691" s="68"/>
      <c r="AK691" s="68"/>
      <c r="AL691" s="68"/>
      <c r="AM691" s="68"/>
      <c r="AN691" s="68"/>
      <c r="AO691" s="68"/>
      <c r="AP691" s="68"/>
      <c r="AQ691" s="68"/>
      <c r="AR691" s="68"/>
      <c r="AS691" s="68"/>
      <c r="AT691" s="68"/>
      <c r="AU691" s="68"/>
      <c r="AV691" s="68"/>
      <c r="AW691" s="68"/>
      <c r="AX691" s="68"/>
      <c r="AY691" s="68"/>
      <c r="AZ691" s="68"/>
      <c r="BA691" s="68"/>
      <c r="BB691" s="68"/>
      <c r="BC691" s="68"/>
      <c r="BD691" s="68"/>
    </row>
    <row r="692" spans="1:56" s="72" customFormat="1" ht="50">
      <c r="A692" s="68">
        <v>404</v>
      </c>
      <c r="B692" s="68" t="s">
        <v>5610</v>
      </c>
      <c r="C692" s="68">
        <v>3</v>
      </c>
      <c r="D692" s="88" t="s">
        <v>5611</v>
      </c>
      <c r="E692" s="68" t="s">
        <v>5628</v>
      </c>
      <c r="F692" s="78">
        <v>21137</v>
      </c>
      <c r="G692" s="68" t="s">
        <v>5709</v>
      </c>
      <c r="H692" s="68">
        <v>2013</v>
      </c>
      <c r="I692" s="68" t="s">
        <v>5710</v>
      </c>
      <c r="J692" s="70">
        <v>89326</v>
      </c>
      <c r="K692" s="143" t="s">
        <v>679</v>
      </c>
      <c r="L692" s="68" t="s">
        <v>5631</v>
      </c>
      <c r="M692" s="68" t="s">
        <v>5632</v>
      </c>
      <c r="N692" s="68" t="s">
        <v>5711</v>
      </c>
      <c r="O692" s="68" t="s">
        <v>5712</v>
      </c>
      <c r="P692" s="68">
        <v>6573</v>
      </c>
      <c r="Q692" s="68">
        <v>2.08</v>
      </c>
      <c r="R692" s="68">
        <v>0</v>
      </c>
      <c r="S692" s="68">
        <v>2.08</v>
      </c>
      <c r="T692" s="68">
        <v>4.4000000000000004</v>
      </c>
      <c r="U692" s="68">
        <v>6.48</v>
      </c>
      <c r="V692" s="68">
        <v>100</v>
      </c>
      <c r="W692" s="68">
        <v>100</v>
      </c>
      <c r="X692" s="68" t="s">
        <v>5618</v>
      </c>
      <c r="Y692" s="68">
        <v>3</v>
      </c>
      <c r="Z692" s="68">
        <v>11</v>
      </c>
      <c r="AA692" s="68">
        <v>5</v>
      </c>
      <c r="AB692" s="68">
        <v>32</v>
      </c>
      <c r="AC692" s="68"/>
      <c r="AD692" s="68">
        <v>17.59</v>
      </c>
      <c r="AE692" s="68">
        <v>5</v>
      </c>
      <c r="AF692" s="68">
        <v>100</v>
      </c>
      <c r="AG692" s="68" t="s">
        <v>5635</v>
      </c>
      <c r="AH692" s="68" t="s">
        <v>5619</v>
      </c>
      <c r="AI692" s="68">
        <v>95</v>
      </c>
      <c r="AJ692" s="68" t="s">
        <v>5636</v>
      </c>
      <c r="AK692" s="68" t="s">
        <v>5619</v>
      </c>
      <c r="AL692" s="68">
        <v>5</v>
      </c>
      <c r="AM692" s="68"/>
      <c r="AN692" s="68"/>
      <c r="AO692" s="68"/>
      <c r="AP692" s="68"/>
      <c r="AQ692" s="68"/>
      <c r="AR692" s="68"/>
      <c r="AS692" s="68"/>
      <c r="AT692" s="68"/>
      <c r="AU692" s="68"/>
      <c r="AV692" s="68"/>
      <c r="AW692" s="68"/>
      <c r="AX692" s="68"/>
      <c r="AY692" s="68"/>
      <c r="AZ692" s="68"/>
      <c r="BA692" s="68"/>
      <c r="BB692" s="68"/>
      <c r="BC692" s="68"/>
      <c r="BD692" s="68"/>
    </row>
    <row r="693" spans="1:56" s="72" customFormat="1" ht="160">
      <c r="A693" s="68">
        <v>404</v>
      </c>
      <c r="B693" s="68" t="s">
        <v>5610</v>
      </c>
      <c r="C693" s="68">
        <v>3</v>
      </c>
      <c r="D693" s="88" t="s">
        <v>5611</v>
      </c>
      <c r="E693" s="68" t="s">
        <v>5713</v>
      </c>
      <c r="F693" s="78">
        <v>11595</v>
      </c>
      <c r="G693" s="68" t="s">
        <v>5714</v>
      </c>
      <c r="H693" s="68">
        <v>2013</v>
      </c>
      <c r="I693" s="68" t="s">
        <v>5715</v>
      </c>
      <c r="J693" s="70">
        <v>138596</v>
      </c>
      <c r="K693" s="143" t="s">
        <v>679</v>
      </c>
      <c r="L693" s="68" t="s">
        <v>5716</v>
      </c>
      <c r="M693" s="68" t="s">
        <v>5717</v>
      </c>
      <c r="N693" s="68" t="s">
        <v>5718</v>
      </c>
      <c r="O693" s="68" t="s">
        <v>5719</v>
      </c>
      <c r="P693" s="68">
        <v>6575</v>
      </c>
      <c r="Q693" s="68">
        <v>74.52</v>
      </c>
      <c r="R693" s="68">
        <v>0</v>
      </c>
      <c r="S693" s="68">
        <v>74.52</v>
      </c>
      <c r="T693" s="68">
        <v>23.22</v>
      </c>
      <c r="U693" s="68">
        <v>97.74</v>
      </c>
      <c r="V693" s="68">
        <v>100</v>
      </c>
      <c r="W693" s="68">
        <v>100</v>
      </c>
      <c r="X693" s="68" t="s">
        <v>5618</v>
      </c>
      <c r="Y693" s="68">
        <v>3</v>
      </c>
      <c r="Z693" s="68">
        <v>2</v>
      </c>
      <c r="AA693" s="68">
        <v>3</v>
      </c>
      <c r="AB693" s="68">
        <v>32</v>
      </c>
      <c r="AC693" s="68"/>
      <c r="AD693" s="68">
        <v>22.77</v>
      </c>
      <c r="AE693" s="68">
        <v>5</v>
      </c>
      <c r="AF693" s="68">
        <v>100</v>
      </c>
      <c r="AG693" s="68">
        <v>1022540</v>
      </c>
      <c r="AH693" s="68" t="s">
        <v>5619</v>
      </c>
      <c r="AI693" s="68">
        <v>25</v>
      </c>
      <c r="AJ693" s="68" t="s">
        <v>5720</v>
      </c>
      <c r="AK693" s="68" t="s">
        <v>5619</v>
      </c>
      <c r="AL693" s="68">
        <v>30</v>
      </c>
      <c r="AM693" s="68" t="s">
        <v>5721</v>
      </c>
      <c r="AN693" s="68" t="s">
        <v>5619</v>
      </c>
      <c r="AO693" s="68">
        <v>45</v>
      </c>
      <c r="AP693" s="68"/>
      <c r="AQ693" s="68"/>
      <c r="AR693" s="68"/>
      <c r="AS693" s="68"/>
      <c r="AT693" s="68"/>
      <c r="AU693" s="68"/>
      <c r="AV693" s="68"/>
      <c r="AW693" s="68"/>
      <c r="AX693" s="68"/>
      <c r="AY693" s="68"/>
      <c r="AZ693" s="68"/>
      <c r="BA693" s="68"/>
      <c r="BB693" s="68"/>
      <c r="BC693" s="68"/>
      <c r="BD693" s="68"/>
    </row>
    <row r="694" spans="1:56" s="72" customFormat="1" ht="90">
      <c r="A694" s="68">
        <v>404</v>
      </c>
      <c r="B694" s="68" t="s">
        <v>5610</v>
      </c>
      <c r="C694" s="68">
        <v>3</v>
      </c>
      <c r="D694" s="88" t="s">
        <v>5611</v>
      </c>
      <c r="E694" s="68" t="s">
        <v>5713</v>
      </c>
      <c r="F694" s="78">
        <v>11595</v>
      </c>
      <c r="G694" s="68" t="s">
        <v>5722</v>
      </c>
      <c r="H694" s="68">
        <v>2013</v>
      </c>
      <c r="I694" s="68" t="s">
        <v>5723</v>
      </c>
      <c r="J694" s="70">
        <v>85240</v>
      </c>
      <c r="K694" s="143" t="s">
        <v>679</v>
      </c>
      <c r="L694" s="68" t="s">
        <v>5724</v>
      </c>
      <c r="M694" s="68" t="s">
        <v>5725</v>
      </c>
      <c r="N694" s="68" t="s">
        <v>5726</v>
      </c>
      <c r="O694" s="68" t="s">
        <v>5727</v>
      </c>
      <c r="P694" s="68">
        <v>6576</v>
      </c>
      <c r="Q694" s="68">
        <v>55.08</v>
      </c>
      <c r="R694" s="68">
        <v>0</v>
      </c>
      <c r="S694" s="68">
        <v>55.08</v>
      </c>
      <c r="T694" s="68">
        <v>23.22</v>
      </c>
      <c r="U694" s="68">
        <v>78.3</v>
      </c>
      <c r="V694" s="68">
        <v>100</v>
      </c>
      <c r="W694" s="68">
        <v>100</v>
      </c>
      <c r="X694" s="68" t="s">
        <v>5618</v>
      </c>
      <c r="Y694" s="68">
        <v>3</v>
      </c>
      <c r="Z694" s="68">
        <v>11</v>
      </c>
      <c r="AA694" s="68" t="s">
        <v>5322</v>
      </c>
      <c r="AB694" s="68">
        <v>60</v>
      </c>
      <c r="AC694" s="68"/>
      <c r="AD694" s="68">
        <v>22.77</v>
      </c>
      <c r="AE694" s="68">
        <v>5</v>
      </c>
      <c r="AF694" s="68">
        <v>100</v>
      </c>
      <c r="AG694" s="68">
        <v>1022540</v>
      </c>
      <c r="AH694" s="68" t="s">
        <v>5619</v>
      </c>
      <c r="AI694" s="68">
        <v>25</v>
      </c>
      <c r="AJ694" s="68" t="s">
        <v>5720</v>
      </c>
      <c r="AK694" s="68" t="s">
        <v>5619</v>
      </c>
      <c r="AL694" s="68">
        <v>30</v>
      </c>
      <c r="AM694" s="68" t="s">
        <v>5721</v>
      </c>
      <c r="AN694" s="68" t="s">
        <v>5619</v>
      </c>
      <c r="AO694" s="68">
        <v>45</v>
      </c>
      <c r="AP694" s="68"/>
      <c r="AQ694" s="68"/>
      <c r="AR694" s="68"/>
      <c r="AS694" s="68"/>
      <c r="AT694" s="68"/>
      <c r="AU694" s="68"/>
      <c r="AV694" s="68"/>
      <c r="AW694" s="68"/>
      <c r="AX694" s="68"/>
      <c r="AY694" s="68"/>
      <c r="AZ694" s="68"/>
      <c r="BA694" s="68"/>
      <c r="BB694" s="68"/>
      <c r="BC694" s="68"/>
      <c r="BD694" s="68"/>
    </row>
    <row r="695" spans="1:56" s="72" customFormat="1" ht="90">
      <c r="A695" s="68">
        <v>404</v>
      </c>
      <c r="B695" s="68" t="s">
        <v>5610</v>
      </c>
      <c r="C695" s="68">
        <v>3</v>
      </c>
      <c r="D695" s="88" t="s">
        <v>5611</v>
      </c>
      <c r="E695" s="68" t="s">
        <v>5621</v>
      </c>
      <c r="F695" s="78">
        <v>29875</v>
      </c>
      <c r="G695" s="68" t="s">
        <v>5728</v>
      </c>
      <c r="H695" s="68">
        <v>2013</v>
      </c>
      <c r="I695" s="68" t="s">
        <v>5729</v>
      </c>
      <c r="J695" s="70">
        <v>218364</v>
      </c>
      <c r="K695" s="143" t="s">
        <v>679</v>
      </c>
      <c r="L695" s="68" t="s">
        <v>5724</v>
      </c>
      <c r="M695" s="68" t="s">
        <v>5725</v>
      </c>
      <c r="N695" s="68" t="s">
        <v>5730</v>
      </c>
      <c r="O695" s="68" t="s">
        <v>5731</v>
      </c>
      <c r="P695" s="68">
        <v>6589</v>
      </c>
      <c r="Q695" s="68">
        <v>3.71</v>
      </c>
      <c r="R695" s="68">
        <v>1.45</v>
      </c>
      <c r="S695" s="68">
        <v>2.2599999999999998</v>
      </c>
      <c r="T695" s="68">
        <v>0.8</v>
      </c>
      <c r="U695" s="68">
        <v>4.87</v>
      </c>
      <c r="V695" s="68">
        <v>50</v>
      </c>
      <c r="W695" s="68">
        <v>30.25</v>
      </c>
      <c r="X695" s="68" t="s">
        <v>5618</v>
      </c>
      <c r="Y695" s="68">
        <v>6</v>
      </c>
      <c r="Z695" s="68">
        <v>4</v>
      </c>
      <c r="AA695" s="68">
        <v>4</v>
      </c>
      <c r="AB695" s="68">
        <v>60</v>
      </c>
      <c r="AC695" s="68"/>
      <c r="AD695" s="68">
        <v>0.8</v>
      </c>
      <c r="AE695" s="68">
        <v>4</v>
      </c>
      <c r="AF695" s="68"/>
      <c r="AG695" s="68" t="s">
        <v>5611</v>
      </c>
      <c r="AH695" s="68" t="s">
        <v>5619</v>
      </c>
      <c r="AI695" s="68">
        <v>50</v>
      </c>
      <c r="AJ695" s="68" t="s">
        <v>5625</v>
      </c>
      <c r="AK695" s="68" t="s">
        <v>5619</v>
      </c>
      <c r="AL695" s="68">
        <v>50</v>
      </c>
      <c r="AM695" s="68"/>
      <c r="AN695" s="68"/>
      <c r="AO695" s="68"/>
      <c r="AP695" s="68"/>
      <c r="AQ695" s="68"/>
      <c r="AR695" s="68"/>
      <c r="AS695" s="68"/>
      <c r="AT695" s="68"/>
      <c r="AU695" s="68"/>
      <c r="AV695" s="68"/>
      <c r="AW695" s="68"/>
      <c r="AX695" s="68"/>
      <c r="AY695" s="68"/>
      <c r="AZ695" s="68"/>
      <c r="BA695" s="68"/>
      <c r="BB695" s="68"/>
      <c r="BC695" s="68"/>
      <c r="BD695" s="68"/>
    </row>
    <row r="696" spans="1:56" s="72" customFormat="1" ht="100">
      <c r="A696" s="68">
        <v>404</v>
      </c>
      <c r="B696" s="68" t="s">
        <v>5610</v>
      </c>
      <c r="C696" s="68">
        <v>3</v>
      </c>
      <c r="D696" s="88" t="s">
        <v>5611</v>
      </c>
      <c r="E696" s="68" t="s">
        <v>5658</v>
      </c>
      <c r="F696" s="78">
        <v>29164</v>
      </c>
      <c r="G696" s="68" t="s">
        <v>5732</v>
      </c>
      <c r="H696" s="68">
        <v>2013</v>
      </c>
      <c r="I696" s="68" t="s">
        <v>5733</v>
      </c>
      <c r="J696" s="70">
        <v>117942</v>
      </c>
      <c r="K696" s="68" t="s">
        <v>5678</v>
      </c>
      <c r="L696" s="68" t="s">
        <v>5734</v>
      </c>
      <c r="M696" s="68" t="s">
        <v>5735</v>
      </c>
      <c r="N696" s="68" t="s">
        <v>5736</v>
      </c>
      <c r="O696" s="68" t="s">
        <v>5737</v>
      </c>
      <c r="P696" s="68">
        <v>6592</v>
      </c>
      <c r="Q696" s="68">
        <v>18.66</v>
      </c>
      <c r="R696" s="68">
        <v>0</v>
      </c>
      <c r="S696" s="68">
        <v>4.8600000000000003</v>
      </c>
      <c r="T696" s="68">
        <v>23.84</v>
      </c>
      <c r="U696" s="68">
        <v>29.78</v>
      </c>
      <c r="V696" s="68">
        <v>50</v>
      </c>
      <c r="W696" s="68">
        <v>100</v>
      </c>
      <c r="X696" s="68" t="s">
        <v>5618</v>
      </c>
      <c r="Y696" s="68">
        <v>4</v>
      </c>
      <c r="Z696" s="68">
        <v>9</v>
      </c>
      <c r="AA696" s="68">
        <v>3</v>
      </c>
      <c r="AB696" s="68">
        <v>60</v>
      </c>
      <c r="AC696" s="68"/>
      <c r="AD696" s="68">
        <v>0</v>
      </c>
      <c r="AE696" s="68">
        <v>5</v>
      </c>
      <c r="AF696" s="68">
        <v>50</v>
      </c>
      <c r="AG696" s="68" t="s">
        <v>5611</v>
      </c>
      <c r="AH696" s="68" t="s">
        <v>5619</v>
      </c>
      <c r="AI696" s="68">
        <v>50</v>
      </c>
      <c r="AJ696" s="68" t="s">
        <v>5663</v>
      </c>
      <c r="AK696" s="68" t="s">
        <v>5619</v>
      </c>
      <c r="AL696" s="68">
        <v>50</v>
      </c>
      <c r="AM696" s="68"/>
      <c r="AN696" s="68"/>
      <c r="AO696" s="68"/>
      <c r="AP696" s="68"/>
      <c r="AQ696" s="68"/>
      <c r="AR696" s="68"/>
      <c r="AS696" s="68"/>
      <c r="AT696" s="68"/>
      <c r="AU696" s="68"/>
      <c r="AV696" s="68"/>
      <c r="AW696" s="68"/>
      <c r="AX696" s="68"/>
      <c r="AY696" s="68"/>
      <c r="AZ696" s="68"/>
      <c r="BA696" s="68"/>
      <c r="BB696" s="68"/>
      <c r="BC696" s="68"/>
      <c r="BD696" s="68"/>
    </row>
    <row r="697" spans="1:56" s="72" customFormat="1" ht="150">
      <c r="A697" s="68">
        <v>404</v>
      </c>
      <c r="B697" s="68" t="s">
        <v>5610</v>
      </c>
      <c r="C697" s="68">
        <v>3</v>
      </c>
      <c r="D697" s="88" t="s">
        <v>5611</v>
      </c>
      <c r="E697" s="68" t="s">
        <v>5621</v>
      </c>
      <c r="F697" s="78">
        <v>29875</v>
      </c>
      <c r="G697" s="68" t="s">
        <v>5738</v>
      </c>
      <c r="H697" s="68">
        <v>2015</v>
      </c>
      <c r="I697" s="68" t="s">
        <v>5739</v>
      </c>
      <c r="J697" s="70">
        <v>153616</v>
      </c>
      <c r="K697" s="68" t="s">
        <v>233</v>
      </c>
      <c r="L697" s="68" t="s">
        <v>5740</v>
      </c>
      <c r="M697" s="68" t="s">
        <v>5741</v>
      </c>
      <c r="N697" s="68" t="s">
        <v>5742</v>
      </c>
      <c r="O697" s="68" t="s">
        <v>5743</v>
      </c>
      <c r="P697" s="68">
        <v>6768</v>
      </c>
      <c r="Q697" s="68">
        <v>9.5535999999999994</v>
      </c>
      <c r="R697" s="68">
        <v>0</v>
      </c>
      <c r="S697" s="68">
        <v>9.5535999999999994</v>
      </c>
      <c r="T697" s="68">
        <v>12.39</v>
      </c>
      <c r="U697" s="68">
        <v>23.009999999999998</v>
      </c>
      <c r="V697" s="68">
        <v>50</v>
      </c>
      <c r="W697" s="68">
        <v>100</v>
      </c>
      <c r="X697" s="68" t="s">
        <v>5618</v>
      </c>
      <c r="Y697" s="68">
        <v>4</v>
      </c>
      <c r="Z697" s="68">
        <v>6</v>
      </c>
      <c r="AA697" s="68">
        <v>3.5</v>
      </c>
      <c r="AB697" s="68">
        <v>60</v>
      </c>
      <c r="AC697" s="68">
        <v>1</v>
      </c>
      <c r="AD697" s="68">
        <v>28.604800000000001</v>
      </c>
      <c r="AE697" s="68">
        <v>5</v>
      </c>
      <c r="AF697" s="68"/>
      <c r="AG697" s="68" t="s">
        <v>5611</v>
      </c>
      <c r="AH697" s="68" t="s">
        <v>5619</v>
      </c>
      <c r="AI697" s="68">
        <v>10</v>
      </c>
      <c r="AJ697" s="68" t="s">
        <v>5744</v>
      </c>
      <c r="AK697" s="68" t="s">
        <v>5619</v>
      </c>
      <c r="AL697" s="68">
        <v>10</v>
      </c>
      <c r="AM697" s="68" t="s">
        <v>5745</v>
      </c>
      <c r="AN697" s="68" t="s">
        <v>5619</v>
      </c>
      <c r="AO697" s="68">
        <v>80</v>
      </c>
      <c r="AP697" s="68"/>
      <c r="AQ697" s="68"/>
      <c r="AR697" s="68"/>
      <c r="AS697" s="68"/>
      <c r="AT697" s="68"/>
      <c r="AU697" s="68"/>
      <c r="AV697" s="68"/>
      <c r="AW697" s="68"/>
      <c r="AX697" s="68"/>
      <c r="AY697" s="68"/>
      <c r="AZ697" s="68"/>
      <c r="BA697" s="68"/>
      <c r="BB697" s="68"/>
      <c r="BC697" s="68"/>
      <c r="BD697" s="68"/>
    </row>
    <row r="698" spans="1:56" s="72" customFormat="1" ht="90">
      <c r="A698" s="68">
        <v>404</v>
      </c>
      <c r="B698" s="68" t="s">
        <v>5610</v>
      </c>
      <c r="C698" s="68">
        <v>3</v>
      </c>
      <c r="D698" s="88" t="s">
        <v>5611</v>
      </c>
      <c r="E698" s="68" t="s">
        <v>5628</v>
      </c>
      <c r="F698" s="78">
        <v>21137</v>
      </c>
      <c r="G698" s="68" t="s">
        <v>5746</v>
      </c>
      <c r="H698" s="68">
        <v>2016</v>
      </c>
      <c r="I698" s="68" t="s">
        <v>5747</v>
      </c>
      <c r="J698" s="70">
        <v>21038.54</v>
      </c>
      <c r="K698" s="68" t="s">
        <v>233</v>
      </c>
      <c r="L698" s="68" t="s">
        <v>5748</v>
      </c>
      <c r="M698" s="68" t="s">
        <v>5749</v>
      </c>
      <c r="N698" s="68" t="s">
        <v>5750</v>
      </c>
      <c r="O698" s="68" t="s">
        <v>5751</v>
      </c>
      <c r="P698" s="68">
        <v>6816</v>
      </c>
      <c r="Q698" s="68">
        <v>2.44</v>
      </c>
      <c r="R698" s="68">
        <v>0</v>
      </c>
      <c r="S698" s="68">
        <v>1</v>
      </c>
      <c r="T698" s="68">
        <v>17.59</v>
      </c>
      <c r="U698" s="68">
        <v>18.59</v>
      </c>
      <c r="V698" s="68">
        <v>100</v>
      </c>
      <c r="W698" s="68">
        <v>100</v>
      </c>
      <c r="X698" s="68" t="s">
        <v>5618</v>
      </c>
      <c r="Y698" s="68">
        <v>6</v>
      </c>
      <c r="Z698" s="68">
        <v>3</v>
      </c>
      <c r="AA698" s="68">
        <v>3</v>
      </c>
      <c r="AB698" s="68">
        <v>32</v>
      </c>
      <c r="AC698" s="68">
        <v>2</v>
      </c>
      <c r="AD698" s="68">
        <v>17.59</v>
      </c>
      <c r="AE698" s="68">
        <v>5</v>
      </c>
      <c r="AF698" s="68">
        <v>100</v>
      </c>
      <c r="AG698" s="68" t="s">
        <v>5611</v>
      </c>
      <c r="AH698" s="68" t="s">
        <v>5619</v>
      </c>
      <c r="AI698" s="68">
        <v>5</v>
      </c>
      <c r="AJ698" s="68" t="s">
        <v>5650</v>
      </c>
      <c r="AK698" s="68" t="s">
        <v>5619</v>
      </c>
      <c r="AL698" s="68">
        <v>70</v>
      </c>
      <c r="AM698" s="68" t="s">
        <v>5651</v>
      </c>
      <c r="AN698" s="68" t="s">
        <v>5619</v>
      </c>
      <c r="AO698" s="68">
        <v>10</v>
      </c>
      <c r="AP698" s="68" t="s">
        <v>5652</v>
      </c>
      <c r="AQ698" s="68" t="s">
        <v>5619</v>
      </c>
      <c r="AR698" s="68">
        <v>10</v>
      </c>
      <c r="AS698" s="68" t="s">
        <v>5653</v>
      </c>
      <c r="AT698" s="68" t="s">
        <v>5619</v>
      </c>
      <c r="AU698" s="68">
        <v>5</v>
      </c>
      <c r="AV698" s="68" t="s">
        <v>5636</v>
      </c>
      <c r="AW698" s="68" t="s">
        <v>5619</v>
      </c>
      <c r="AX698" s="68">
        <v>5</v>
      </c>
      <c r="AY698" s="68"/>
      <c r="AZ698" s="68"/>
      <c r="BA698" s="68"/>
      <c r="BB698" s="68"/>
      <c r="BC698" s="68"/>
      <c r="BD698" s="68"/>
    </row>
    <row r="699" spans="1:56" s="72" customFormat="1" ht="90">
      <c r="A699" s="68">
        <v>404</v>
      </c>
      <c r="B699" s="68" t="s">
        <v>5610</v>
      </c>
      <c r="C699" s="68">
        <v>3</v>
      </c>
      <c r="D699" s="88" t="s">
        <v>5611</v>
      </c>
      <c r="E699" s="68" t="s">
        <v>5752</v>
      </c>
      <c r="F699" s="78">
        <v>25448</v>
      </c>
      <c r="G699" s="68" t="s">
        <v>5753</v>
      </c>
      <c r="H699" s="68">
        <v>2016</v>
      </c>
      <c r="I699" s="68" t="s">
        <v>5754</v>
      </c>
      <c r="J699" s="70">
        <v>27672.12</v>
      </c>
      <c r="K699" s="68" t="s">
        <v>233</v>
      </c>
      <c r="L699" s="68" t="s">
        <v>5755</v>
      </c>
      <c r="M699" s="68" t="s">
        <v>5725</v>
      </c>
      <c r="N699" s="68" t="s">
        <v>5756</v>
      </c>
      <c r="O699" s="68" t="s">
        <v>5757</v>
      </c>
      <c r="P699" s="68">
        <v>6833</v>
      </c>
      <c r="Q699" s="68">
        <v>2.96</v>
      </c>
      <c r="R699" s="68">
        <v>0</v>
      </c>
      <c r="S699" s="68">
        <v>2.96</v>
      </c>
      <c r="T699" s="68">
        <v>26.69</v>
      </c>
      <c r="U699" s="68">
        <v>29.650000000000002</v>
      </c>
      <c r="V699" s="68">
        <v>70</v>
      </c>
      <c r="W699" s="68">
        <v>100</v>
      </c>
      <c r="X699" s="68" t="s">
        <v>5618</v>
      </c>
      <c r="Y699" s="68">
        <v>3</v>
      </c>
      <c r="Z699" s="68">
        <v>4</v>
      </c>
      <c r="AA699" s="68">
        <v>4</v>
      </c>
      <c r="AB699" s="68">
        <v>32</v>
      </c>
      <c r="AC699" s="68">
        <v>3</v>
      </c>
      <c r="AD699" s="68">
        <v>26.69</v>
      </c>
      <c r="AE699" s="68">
        <v>5</v>
      </c>
      <c r="AF699" s="68">
        <v>70</v>
      </c>
      <c r="AG699" s="68" t="s">
        <v>5758</v>
      </c>
      <c r="AH699" s="68" t="s">
        <v>5619</v>
      </c>
      <c r="AI699" s="68">
        <v>30</v>
      </c>
      <c r="AJ699" s="68" t="s">
        <v>5759</v>
      </c>
      <c r="AK699" s="68" t="s">
        <v>5619</v>
      </c>
      <c r="AL699" s="68">
        <v>40</v>
      </c>
      <c r="AM699" s="68" t="s">
        <v>5760</v>
      </c>
      <c r="AN699" s="68" t="s">
        <v>5619</v>
      </c>
      <c r="AO699" s="68">
        <v>20</v>
      </c>
      <c r="AP699" s="68" t="s">
        <v>5611</v>
      </c>
      <c r="AQ699" s="68" t="s">
        <v>5619</v>
      </c>
      <c r="AR699" s="68">
        <v>10</v>
      </c>
      <c r="AS699" s="68"/>
      <c r="AT699" s="68"/>
      <c r="AU699" s="68"/>
      <c r="AV699" s="68"/>
      <c r="AW699" s="68"/>
      <c r="AX699" s="68"/>
      <c r="AY699" s="68"/>
      <c r="AZ699" s="68"/>
      <c r="BA699" s="68"/>
      <c r="BB699" s="68"/>
      <c r="BC699" s="68"/>
      <c r="BD699" s="68"/>
    </row>
    <row r="700" spans="1:56" s="72" customFormat="1" ht="70">
      <c r="A700" s="68">
        <v>404</v>
      </c>
      <c r="B700" s="68" t="s">
        <v>5610</v>
      </c>
      <c r="C700" s="68">
        <v>3</v>
      </c>
      <c r="D700" s="88" t="s">
        <v>5611</v>
      </c>
      <c r="E700" s="68" t="s">
        <v>5628</v>
      </c>
      <c r="F700" s="78">
        <v>21337</v>
      </c>
      <c r="G700" s="68" t="s">
        <v>5761</v>
      </c>
      <c r="H700" s="68">
        <v>2016</v>
      </c>
      <c r="I700" s="68" t="s">
        <v>5762</v>
      </c>
      <c r="J700" s="70">
        <v>93909.8</v>
      </c>
      <c r="K700" s="68" t="s">
        <v>233</v>
      </c>
      <c r="L700" s="68" t="s">
        <v>5631</v>
      </c>
      <c r="M700" s="68" t="s">
        <v>5632</v>
      </c>
      <c r="N700" s="68" t="s">
        <v>5763</v>
      </c>
      <c r="O700" s="68" t="s">
        <v>5764</v>
      </c>
      <c r="P700" s="68">
        <v>6835</v>
      </c>
      <c r="Q700" s="68">
        <v>12.96</v>
      </c>
      <c r="R700" s="68">
        <v>0</v>
      </c>
      <c r="S700" s="68">
        <v>12.96</v>
      </c>
      <c r="T700" s="68">
        <v>7.08</v>
      </c>
      <c r="U700" s="68">
        <v>20.04</v>
      </c>
      <c r="V700" s="68">
        <v>100</v>
      </c>
      <c r="W700" s="68">
        <v>100</v>
      </c>
      <c r="X700" s="68" t="s">
        <v>5618</v>
      </c>
      <c r="Y700" s="68">
        <v>3</v>
      </c>
      <c r="Z700" s="68">
        <v>11</v>
      </c>
      <c r="AA700" s="68">
        <v>4</v>
      </c>
      <c r="AB700" s="68">
        <v>32</v>
      </c>
      <c r="AC700" s="68">
        <v>2</v>
      </c>
      <c r="AD700" s="68">
        <v>14.15</v>
      </c>
      <c r="AE700" s="68">
        <v>5</v>
      </c>
      <c r="AF700" s="68">
        <v>100</v>
      </c>
      <c r="AG700" s="68" t="s">
        <v>5611</v>
      </c>
      <c r="AH700" s="68" t="s">
        <v>5619</v>
      </c>
      <c r="AI700" s="68">
        <v>5</v>
      </c>
      <c r="AJ700" s="68" t="s">
        <v>5650</v>
      </c>
      <c r="AK700" s="68" t="s">
        <v>5619</v>
      </c>
      <c r="AL700" s="68">
        <v>70</v>
      </c>
      <c r="AM700" s="68" t="s">
        <v>5651</v>
      </c>
      <c r="AN700" s="68" t="s">
        <v>5619</v>
      </c>
      <c r="AO700" s="68">
        <v>10</v>
      </c>
      <c r="AP700" s="68" t="s">
        <v>5652</v>
      </c>
      <c r="AQ700" s="68" t="s">
        <v>5619</v>
      </c>
      <c r="AR700" s="68">
        <v>10</v>
      </c>
      <c r="AS700" s="68" t="s">
        <v>5653</v>
      </c>
      <c r="AT700" s="68" t="s">
        <v>5619</v>
      </c>
      <c r="AU700" s="68">
        <v>5</v>
      </c>
      <c r="AV700" s="68" t="s">
        <v>5636</v>
      </c>
      <c r="AW700" s="68" t="s">
        <v>5619</v>
      </c>
      <c r="AX700" s="68">
        <v>5</v>
      </c>
      <c r="AY700" s="68"/>
      <c r="AZ700" s="68"/>
      <c r="BA700" s="68"/>
      <c r="BB700" s="68"/>
      <c r="BC700" s="68"/>
      <c r="BD700" s="68"/>
    </row>
    <row r="701" spans="1:56" s="72" customFormat="1" ht="100">
      <c r="A701" s="68">
        <v>404</v>
      </c>
      <c r="B701" s="68" t="s">
        <v>5610</v>
      </c>
      <c r="C701" s="68">
        <v>3</v>
      </c>
      <c r="D701" s="88" t="s">
        <v>5611</v>
      </c>
      <c r="E701" s="68" t="s">
        <v>5765</v>
      </c>
      <c r="F701" s="78">
        <v>29428</v>
      </c>
      <c r="G701" s="68" t="s">
        <v>5766</v>
      </c>
      <c r="H701" s="68">
        <v>2017</v>
      </c>
      <c r="I701" s="68" t="s">
        <v>5767</v>
      </c>
      <c r="J701" s="70">
        <v>56845</v>
      </c>
      <c r="K701" s="68" t="s">
        <v>233</v>
      </c>
      <c r="L701" s="68" t="s">
        <v>5768</v>
      </c>
      <c r="M701" s="68" t="s">
        <v>5769</v>
      </c>
      <c r="N701" s="68" t="s">
        <v>5770</v>
      </c>
      <c r="O701" s="68" t="s">
        <v>5771</v>
      </c>
      <c r="P701" s="68">
        <v>6853</v>
      </c>
      <c r="Q701" s="68">
        <v>5.17</v>
      </c>
      <c r="R701" s="68">
        <v>0</v>
      </c>
      <c r="S701" s="68">
        <v>5.17</v>
      </c>
      <c r="T701" s="68">
        <v>48.04</v>
      </c>
      <c r="U701" s="68">
        <v>53.21</v>
      </c>
      <c r="V701" s="68">
        <v>60</v>
      </c>
      <c r="W701" s="68">
        <v>100</v>
      </c>
      <c r="X701" s="68" t="s">
        <v>5618</v>
      </c>
      <c r="Y701" s="68">
        <v>3</v>
      </c>
      <c r="Z701" s="68">
        <v>10</v>
      </c>
      <c r="AA701" s="68">
        <v>4</v>
      </c>
      <c r="AB701" s="68">
        <v>44</v>
      </c>
      <c r="AC701" s="68">
        <v>4</v>
      </c>
      <c r="AD701" s="68">
        <v>48.04</v>
      </c>
      <c r="AE701" s="68">
        <v>5</v>
      </c>
      <c r="AF701" s="68">
        <v>60</v>
      </c>
      <c r="AG701" s="68" t="s">
        <v>5611</v>
      </c>
      <c r="AH701" s="68" t="s">
        <v>5619</v>
      </c>
      <c r="AI701" s="68">
        <v>100</v>
      </c>
      <c r="AJ701" s="68"/>
      <c r="AK701" s="68"/>
      <c r="AL701" s="68"/>
      <c r="AM701" s="68"/>
      <c r="AN701" s="68"/>
      <c r="AO701" s="68"/>
      <c r="AP701" s="68"/>
      <c r="AQ701" s="68"/>
      <c r="AR701" s="68"/>
      <c r="AS701" s="68"/>
      <c r="AT701" s="68"/>
      <c r="AU701" s="68"/>
      <c r="AV701" s="68"/>
      <c r="AW701" s="68"/>
      <c r="AX701" s="68"/>
      <c r="AY701" s="68"/>
      <c r="AZ701" s="68"/>
      <c r="BA701" s="68"/>
      <c r="BB701" s="68"/>
      <c r="BC701" s="68"/>
      <c r="BD701" s="68"/>
    </row>
    <row r="702" spans="1:56" s="72" customFormat="1" ht="50">
      <c r="A702" s="68">
        <v>404</v>
      </c>
      <c r="B702" s="68" t="s">
        <v>5610</v>
      </c>
      <c r="C702" s="68">
        <v>3</v>
      </c>
      <c r="D702" s="88" t="s">
        <v>5611</v>
      </c>
      <c r="E702" s="68" t="s">
        <v>2149</v>
      </c>
      <c r="F702" s="78">
        <v>15493</v>
      </c>
      <c r="G702" s="68" t="s">
        <v>5772</v>
      </c>
      <c r="H702" s="68">
        <v>2017</v>
      </c>
      <c r="I702" s="68" t="s">
        <v>5773</v>
      </c>
      <c r="J702" s="70">
        <v>54428.91</v>
      </c>
      <c r="K702" s="68" t="s">
        <v>233</v>
      </c>
      <c r="L702" s="68" t="s">
        <v>5639</v>
      </c>
      <c r="M702" s="68" t="s">
        <v>5640</v>
      </c>
      <c r="N702" s="68" t="s">
        <v>5774</v>
      </c>
      <c r="O702" s="68" t="s">
        <v>5775</v>
      </c>
      <c r="P702" s="68">
        <v>6855</v>
      </c>
      <c r="Q702" s="68">
        <v>20.83</v>
      </c>
      <c r="R702" s="68">
        <v>0</v>
      </c>
      <c r="S702" s="68">
        <v>20.83</v>
      </c>
      <c r="T702" s="68">
        <v>53.29</v>
      </c>
      <c r="U702" s="68">
        <v>74.12</v>
      </c>
      <c r="V702" s="68">
        <v>80</v>
      </c>
      <c r="W702" s="68">
        <v>100</v>
      </c>
      <c r="X702" s="68" t="s">
        <v>5618</v>
      </c>
      <c r="Y702" s="68">
        <v>6</v>
      </c>
      <c r="Z702" s="68">
        <v>4</v>
      </c>
      <c r="AA702" s="68">
        <v>8</v>
      </c>
      <c r="AB702" s="68">
        <v>3</v>
      </c>
      <c r="AC702" s="68">
        <v>5</v>
      </c>
      <c r="AD702" s="68">
        <v>53.29</v>
      </c>
      <c r="AE702" s="68">
        <v>5</v>
      </c>
      <c r="AF702" s="68">
        <v>20</v>
      </c>
      <c r="AG702" s="68" t="s">
        <v>5611</v>
      </c>
      <c r="AH702" s="68" t="s">
        <v>5619</v>
      </c>
      <c r="AI702" s="68">
        <v>20</v>
      </c>
      <c r="AJ702" s="68" t="s">
        <v>5644</v>
      </c>
      <c r="AK702" s="68" t="s">
        <v>5619</v>
      </c>
      <c r="AL702" s="68">
        <v>20</v>
      </c>
      <c r="AM702" s="68"/>
      <c r="AN702" s="68"/>
      <c r="AO702" s="68"/>
      <c r="AP702" s="68"/>
      <c r="AQ702" s="68"/>
      <c r="AR702" s="68"/>
      <c r="AS702" s="68"/>
      <c r="AT702" s="68"/>
      <c r="AU702" s="68"/>
      <c r="AV702" s="68"/>
      <c r="AW702" s="68"/>
      <c r="AX702" s="68"/>
      <c r="AY702" s="68"/>
      <c r="AZ702" s="68"/>
      <c r="BA702" s="68"/>
      <c r="BB702" s="68"/>
      <c r="BC702" s="68"/>
      <c r="BD702" s="68"/>
    </row>
    <row r="703" spans="1:56" s="72" customFormat="1" ht="100">
      <c r="A703" s="68">
        <v>404</v>
      </c>
      <c r="B703" s="68" t="s">
        <v>5610</v>
      </c>
      <c r="C703" s="68">
        <v>3</v>
      </c>
      <c r="D703" s="88" t="s">
        <v>5611</v>
      </c>
      <c r="E703" s="68" t="s">
        <v>5628</v>
      </c>
      <c r="F703" s="78">
        <v>21337</v>
      </c>
      <c r="G703" s="68" t="s">
        <v>5776</v>
      </c>
      <c r="H703" s="68">
        <v>2017</v>
      </c>
      <c r="I703" s="68" t="s">
        <v>5777</v>
      </c>
      <c r="J703" s="70">
        <v>29861.32</v>
      </c>
      <c r="K703" s="68" t="s">
        <v>233</v>
      </c>
      <c r="L703" s="68" t="s">
        <v>5631</v>
      </c>
      <c r="M703" s="68" t="s">
        <v>5632</v>
      </c>
      <c r="N703" s="68" t="s">
        <v>5778</v>
      </c>
      <c r="O703" s="68" t="s">
        <v>5779</v>
      </c>
      <c r="P703" s="68">
        <v>6878</v>
      </c>
      <c r="Q703" s="68">
        <v>2.5</v>
      </c>
      <c r="R703" s="68">
        <v>0</v>
      </c>
      <c r="S703" s="68">
        <v>2.5</v>
      </c>
      <c r="T703" s="68">
        <v>4.4000000000000004</v>
      </c>
      <c r="U703" s="68">
        <v>6.9</v>
      </c>
      <c r="V703" s="68">
        <v>100</v>
      </c>
      <c r="W703" s="68">
        <v>100</v>
      </c>
      <c r="X703" s="68" t="s">
        <v>5618</v>
      </c>
      <c r="Y703" s="68">
        <v>3</v>
      </c>
      <c r="Z703" s="68">
        <v>11</v>
      </c>
      <c r="AA703" s="68">
        <v>3</v>
      </c>
      <c r="AB703" s="68">
        <v>32</v>
      </c>
      <c r="AC703" s="68">
        <v>6</v>
      </c>
      <c r="AD703" s="68">
        <v>17.59</v>
      </c>
      <c r="AE703" s="68">
        <v>5</v>
      </c>
      <c r="AF703" s="68">
        <v>100</v>
      </c>
      <c r="AG703" s="68" t="s">
        <v>5611</v>
      </c>
      <c r="AH703" s="68" t="s">
        <v>5619</v>
      </c>
      <c r="AI703" s="68">
        <v>5</v>
      </c>
      <c r="AJ703" s="68" t="s">
        <v>5635</v>
      </c>
      <c r="AK703" s="68" t="s">
        <v>5619</v>
      </c>
      <c r="AL703" s="68">
        <v>85</v>
      </c>
      <c r="AM703" s="68" t="s">
        <v>5636</v>
      </c>
      <c r="AN703" s="68" t="s">
        <v>5619</v>
      </c>
      <c r="AO703" s="68">
        <v>10</v>
      </c>
      <c r="AP703" s="68"/>
      <c r="AQ703" s="68"/>
      <c r="AR703" s="68"/>
      <c r="AS703" s="68"/>
      <c r="AT703" s="68"/>
      <c r="AU703" s="68"/>
      <c r="AV703" s="68"/>
      <c r="AW703" s="68"/>
      <c r="AX703" s="68"/>
      <c r="AY703" s="68"/>
      <c r="AZ703" s="68"/>
      <c r="BA703" s="68"/>
      <c r="BB703" s="68"/>
      <c r="BC703" s="68"/>
      <c r="BD703" s="68"/>
    </row>
    <row r="704" spans="1:56" s="72" customFormat="1" ht="100">
      <c r="A704" s="68">
        <v>404</v>
      </c>
      <c r="B704" s="68" t="s">
        <v>5610</v>
      </c>
      <c r="C704" s="68">
        <v>3</v>
      </c>
      <c r="D704" s="88" t="s">
        <v>5611</v>
      </c>
      <c r="E704" s="68" t="s">
        <v>5752</v>
      </c>
      <c r="F704" s="78">
        <v>23448</v>
      </c>
      <c r="G704" s="68" t="s">
        <v>5780</v>
      </c>
      <c r="H704" s="68">
        <v>2018</v>
      </c>
      <c r="I704" s="68" t="s">
        <v>5781</v>
      </c>
      <c r="J704" s="70">
        <v>27194.41</v>
      </c>
      <c r="K704" s="68" t="s">
        <v>351</v>
      </c>
      <c r="L704" s="68" t="s">
        <v>5782</v>
      </c>
      <c r="M704" s="68" t="s">
        <v>5783</v>
      </c>
      <c r="N704" s="68" t="s">
        <v>5784</v>
      </c>
      <c r="O704" s="68" t="s">
        <v>5785</v>
      </c>
      <c r="P704" s="68">
        <v>6951</v>
      </c>
      <c r="Q704" s="68">
        <v>17.09</v>
      </c>
      <c r="R704" s="68">
        <v>1.37</v>
      </c>
      <c r="S704" s="68">
        <v>0.42</v>
      </c>
      <c r="T704" s="68">
        <v>26.69</v>
      </c>
      <c r="U704" s="68">
        <v>28.48</v>
      </c>
      <c r="V704" s="68">
        <v>300</v>
      </c>
      <c r="W704" s="68">
        <v>100</v>
      </c>
      <c r="X704" s="68" t="s">
        <v>5618</v>
      </c>
      <c r="Y704" s="68">
        <v>6</v>
      </c>
      <c r="Z704" s="68">
        <v>1</v>
      </c>
      <c r="AA704" s="68">
        <v>5</v>
      </c>
      <c r="AB704" s="68">
        <v>25</v>
      </c>
      <c r="AC704" s="68">
        <v>1</v>
      </c>
      <c r="AD704" s="68">
        <v>26.69</v>
      </c>
      <c r="AE704" s="68">
        <v>5</v>
      </c>
      <c r="AF704" s="68">
        <v>300</v>
      </c>
      <c r="AG704" s="68" t="s">
        <v>5786</v>
      </c>
      <c r="AH704" s="68" t="s">
        <v>5619</v>
      </c>
      <c r="AI704" s="68">
        <v>100</v>
      </c>
      <c r="AJ704" s="68"/>
      <c r="AK704" s="68"/>
      <c r="AL704" s="68"/>
      <c r="AM704" s="68"/>
      <c r="AN704" s="68"/>
      <c r="AO704" s="68"/>
      <c r="AP704" s="68"/>
      <c r="AQ704" s="68"/>
      <c r="AR704" s="68"/>
      <c r="AS704" s="68"/>
      <c r="AT704" s="68"/>
      <c r="AU704" s="68"/>
      <c r="AV704" s="68"/>
      <c r="AW704" s="68"/>
      <c r="AX704" s="68"/>
      <c r="AY704" s="68"/>
      <c r="AZ704" s="68"/>
      <c r="BA704" s="68"/>
      <c r="BB704" s="68"/>
      <c r="BC704" s="68"/>
      <c r="BD704" s="68"/>
    </row>
    <row r="705" spans="1:56" s="72" customFormat="1" ht="100">
      <c r="A705" s="68">
        <v>404</v>
      </c>
      <c r="B705" s="68" t="s">
        <v>5610</v>
      </c>
      <c r="C705" s="68">
        <v>3</v>
      </c>
      <c r="D705" s="88" t="s">
        <v>5611</v>
      </c>
      <c r="E705" s="68" t="s">
        <v>5752</v>
      </c>
      <c r="F705" s="78">
        <v>23448</v>
      </c>
      <c r="G705" s="68" t="s">
        <v>5780</v>
      </c>
      <c r="H705" s="68">
        <v>2018</v>
      </c>
      <c r="I705" s="68" t="s">
        <v>5781</v>
      </c>
      <c r="J705" s="70">
        <v>27194.41</v>
      </c>
      <c r="K705" s="68" t="s">
        <v>351</v>
      </c>
      <c r="L705" s="68" t="s">
        <v>5782</v>
      </c>
      <c r="M705" s="68" t="s">
        <v>5783</v>
      </c>
      <c r="N705" s="68" t="s">
        <v>5784</v>
      </c>
      <c r="O705" s="68" t="s">
        <v>5785</v>
      </c>
      <c r="P705" s="68">
        <v>6952</v>
      </c>
      <c r="Q705" s="68">
        <v>17.09</v>
      </c>
      <c r="R705" s="68">
        <v>1.37</v>
      </c>
      <c r="S705" s="68">
        <v>0.42</v>
      </c>
      <c r="T705" s="68">
        <v>26.69</v>
      </c>
      <c r="U705" s="68">
        <v>28.48</v>
      </c>
      <c r="V705" s="68">
        <v>300</v>
      </c>
      <c r="W705" s="68">
        <v>100</v>
      </c>
      <c r="X705" s="68" t="s">
        <v>5618</v>
      </c>
      <c r="Y705" s="68">
        <v>6</v>
      </c>
      <c r="Z705" s="68">
        <v>1</v>
      </c>
      <c r="AA705" s="68">
        <v>5</v>
      </c>
      <c r="AB705" s="68">
        <v>25</v>
      </c>
      <c r="AC705" s="68">
        <v>1</v>
      </c>
      <c r="AD705" s="68">
        <v>26.69</v>
      </c>
      <c r="AE705" s="68">
        <v>5</v>
      </c>
      <c r="AF705" s="68">
        <v>300</v>
      </c>
      <c r="AG705" s="68" t="s">
        <v>5786</v>
      </c>
      <c r="AH705" s="68" t="s">
        <v>5619</v>
      </c>
      <c r="AI705" s="68">
        <v>100</v>
      </c>
      <c r="AJ705" s="68"/>
      <c r="AK705" s="68"/>
      <c r="AL705" s="68"/>
      <c r="AM705" s="68"/>
      <c r="AN705" s="68"/>
      <c r="AO705" s="68"/>
      <c r="AP705" s="68"/>
      <c r="AQ705" s="68"/>
      <c r="AR705" s="68"/>
      <c r="AS705" s="68"/>
      <c r="AT705" s="68"/>
      <c r="AU705" s="68"/>
      <c r="AV705" s="68"/>
      <c r="AW705" s="68"/>
      <c r="AX705" s="68"/>
      <c r="AY705" s="68"/>
      <c r="AZ705" s="68"/>
      <c r="BA705" s="68"/>
      <c r="BB705" s="68"/>
      <c r="BC705" s="68"/>
      <c r="BD705" s="68"/>
    </row>
    <row r="706" spans="1:56" s="72" customFormat="1" ht="50">
      <c r="A706" s="68">
        <v>404</v>
      </c>
      <c r="B706" s="68" t="s">
        <v>5610</v>
      </c>
      <c r="C706" s="68">
        <v>3</v>
      </c>
      <c r="D706" s="88" t="s">
        <v>5611</v>
      </c>
      <c r="E706" s="68" t="s">
        <v>5658</v>
      </c>
      <c r="F706" s="78">
        <v>29164</v>
      </c>
      <c r="G706" s="68" t="s">
        <v>5787</v>
      </c>
      <c r="H706" s="68">
        <v>2019</v>
      </c>
      <c r="I706" s="68" t="s">
        <v>5788</v>
      </c>
      <c r="J706" s="70">
        <v>122594.14</v>
      </c>
      <c r="K706" s="68" t="s">
        <v>351</v>
      </c>
      <c r="L706" s="68" t="s">
        <v>5789</v>
      </c>
      <c r="M706" s="68" t="s">
        <v>5790</v>
      </c>
      <c r="N706" s="68" t="s">
        <v>5791</v>
      </c>
      <c r="O706" s="68"/>
      <c r="P706" s="68">
        <v>7184</v>
      </c>
      <c r="Q706" s="68">
        <v>4.4689499999999995</v>
      </c>
      <c r="R706" s="68">
        <v>2.79895</v>
      </c>
      <c r="S706" s="68">
        <v>1.67</v>
      </c>
      <c r="T706" s="68">
        <v>1.67</v>
      </c>
      <c r="U706" s="68">
        <v>6.1389499999999995</v>
      </c>
      <c r="V706" s="68">
        <v>25</v>
      </c>
      <c r="W706" s="68">
        <v>45</v>
      </c>
      <c r="X706" s="68" t="s">
        <v>5618</v>
      </c>
      <c r="Y706" s="68">
        <v>4</v>
      </c>
      <c r="Z706" s="68">
        <v>9</v>
      </c>
      <c r="AA706" s="68">
        <v>3</v>
      </c>
      <c r="AB706" s="68">
        <v>7</v>
      </c>
      <c r="AC706" s="68">
        <v>4</v>
      </c>
      <c r="AD706" s="68">
        <v>1.67</v>
      </c>
      <c r="AE706" s="68">
        <v>5</v>
      </c>
      <c r="AF706" s="68">
        <v>25</v>
      </c>
      <c r="AG706" s="68" t="s">
        <v>5611</v>
      </c>
      <c r="AH706" s="68" t="s">
        <v>5619</v>
      </c>
      <c r="AI706" s="68">
        <v>50</v>
      </c>
      <c r="AJ706" s="68" t="s">
        <v>5663</v>
      </c>
      <c r="AK706" s="68" t="s">
        <v>5619</v>
      </c>
      <c r="AL706" s="68">
        <v>50</v>
      </c>
      <c r="AM706" s="68"/>
      <c r="AN706" s="68"/>
      <c r="AO706" s="68"/>
      <c r="AP706" s="68"/>
      <c r="AQ706" s="68"/>
      <c r="AR706" s="68"/>
      <c r="AS706" s="68"/>
      <c r="AT706" s="68"/>
      <c r="AU706" s="68"/>
      <c r="AV706" s="68"/>
      <c r="AW706" s="68"/>
      <c r="AX706" s="68"/>
      <c r="AY706" s="68"/>
      <c r="AZ706" s="68"/>
      <c r="BA706" s="68"/>
      <c r="BB706" s="68"/>
      <c r="BC706" s="68"/>
      <c r="BD706" s="68"/>
    </row>
    <row r="707" spans="1:56" s="72" customFormat="1" ht="80">
      <c r="A707" s="68">
        <v>404</v>
      </c>
      <c r="B707" s="68" t="s">
        <v>5610</v>
      </c>
      <c r="C707" s="68">
        <v>3</v>
      </c>
      <c r="D707" s="88" t="s">
        <v>5611</v>
      </c>
      <c r="E707" s="68" t="s">
        <v>5792</v>
      </c>
      <c r="F707" s="78">
        <v>32514</v>
      </c>
      <c r="G707" s="68" t="s">
        <v>5793</v>
      </c>
      <c r="H707" s="68">
        <v>2020</v>
      </c>
      <c r="I707" s="68" t="s">
        <v>5793</v>
      </c>
      <c r="J707" s="70">
        <v>33257.199999999997</v>
      </c>
      <c r="K707" s="68" t="s">
        <v>343</v>
      </c>
      <c r="L707" s="68" t="s">
        <v>5794</v>
      </c>
      <c r="M707" s="68" t="s">
        <v>5795</v>
      </c>
      <c r="N707" s="68" t="s">
        <v>5796</v>
      </c>
      <c r="O707" s="68" t="s">
        <v>5797</v>
      </c>
      <c r="P707" s="68">
        <v>7365</v>
      </c>
      <c r="Q707" s="68">
        <v>49</v>
      </c>
      <c r="R707" s="68">
        <v>3</v>
      </c>
      <c r="S707" s="68">
        <v>46</v>
      </c>
      <c r="T707" s="68">
        <v>18</v>
      </c>
      <c r="U707" s="68">
        <v>67</v>
      </c>
      <c r="V707" s="68">
        <v>80</v>
      </c>
      <c r="W707" s="68">
        <v>66</v>
      </c>
      <c r="X707" s="68" t="s">
        <v>5798</v>
      </c>
      <c r="Y707" s="68">
        <v>4</v>
      </c>
      <c r="Z707" s="68">
        <v>6</v>
      </c>
      <c r="AA707" s="68">
        <v>2</v>
      </c>
      <c r="AB707" s="68">
        <v>60</v>
      </c>
      <c r="AC707" s="68">
        <v>1</v>
      </c>
      <c r="AD707" s="68">
        <v>18</v>
      </c>
      <c r="AE707" s="68">
        <v>5</v>
      </c>
      <c r="AF707" s="68">
        <v>80</v>
      </c>
      <c r="AG707" s="68" t="s">
        <v>5799</v>
      </c>
      <c r="AH707" s="68" t="s">
        <v>5619</v>
      </c>
      <c r="AI707" s="68">
        <v>20</v>
      </c>
      <c r="AJ707" s="68" t="s">
        <v>5800</v>
      </c>
      <c r="AK707" s="68" t="s">
        <v>5619</v>
      </c>
      <c r="AL707" s="68">
        <v>80</v>
      </c>
      <c r="AM707" s="68" t="s">
        <v>5611</v>
      </c>
      <c r="AN707" s="68" t="s">
        <v>5619</v>
      </c>
      <c r="AO707" s="68">
        <v>20</v>
      </c>
      <c r="AP707" s="68" t="s">
        <v>5801</v>
      </c>
      <c r="AQ707" s="68" t="s">
        <v>5619</v>
      </c>
      <c r="AR707" s="68">
        <v>20</v>
      </c>
      <c r="AS707" s="68"/>
      <c r="AT707" s="68"/>
      <c r="AU707" s="68"/>
      <c r="AV707" s="68"/>
      <c r="AW707" s="68"/>
      <c r="AX707" s="68"/>
      <c r="AY707" s="68"/>
      <c r="AZ707" s="68"/>
      <c r="BA707" s="68"/>
      <c r="BB707" s="68"/>
      <c r="BC707" s="68"/>
      <c r="BD707" s="68"/>
    </row>
    <row r="708" spans="1:56" s="72" customFormat="1" ht="260">
      <c r="A708" s="68">
        <v>404</v>
      </c>
      <c r="B708" s="68" t="s">
        <v>5610</v>
      </c>
      <c r="C708" s="68">
        <v>3</v>
      </c>
      <c r="D708" s="88" t="s">
        <v>5611</v>
      </c>
      <c r="E708" s="68" t="s">
        <v>5802</v>
      </c>
      <c r="F708" s="78">
        <v>53233</v>
      </c>
      <c r="G708" s="68" t="s">
        <v>5803</v>
      </c>
      <c r="H708" s="68">
        <v>2020</v>
      </c>
      <c r="I708" s="68" t="s">
        <v>5804</v>
      </c>
      <c r="J708" s="70">
        <v>36228.07</v>
      </c>
      <c r="K708" s="68" t="s">
        <v>343</v>
      </c>
      <c r="L708" s="68" t="s">
        <v>5805</v>
      </c>
      <c r="M708" s="68" t="s">
        <v>5806</v>
      </c>
      <c r="N708" s="68" t="s">
        <v>5807</v>
      </c>
      <c r="O708" s="68" t="s">
        <v>5808</v>
      </c>
      <c r="P708" s="68">
        <v>7379</v>
      </c>
      <c r="Q708" s="68" t="s">
        <v>5809</v>
      </c>
      <c r="R708" s="68">
        <v>7.5</v>
      </c>
      <c r="S708" s="68">
        <v>1</v>
      </c>
      <c r="T708" s="68" t="s">
        <v>5810</v>
      </c>
      <c r="U708" s="68">
        <v>28.58</v>
      </c>
      <c r="V708" s="68">
        <v>70</v>
      </c>
      <c r="W708" s="68">
        <v>65</v>
      </c>
      <c r="X708" s="68" t="s">
        <v>5618</v>
      </c>
      <c r="Y708" s="68">
        <v>3</v>
      </c>
      <c r="Z708" s="68">
        <v>10</v>
      </c>
      <c r="AA708" s="68">
        <v>3</v>
      </c>
      <c r="AB708" s="68">
        <v>16</v>
      </c>
      <c r="AC708" s="68">
        <v>2</v>
      </c>
      <c r="AD708" s="68">
        <v>20.079999999999998</v>
      </c>
      <c r="AE708" s="68">
        <v>5</v>
      </c>
      <c r="AF708" s="68">
        <v>70</v>
      </c>
      <c r="AG708" s="68" t="s">
        <v>5811</v>
      </c>
      <c r="AH708" s="68" t="s">
        <v>5619</v>
      </c>
      <c r="AI708" s="68">
        <v>30</v>
      </c>
      <c r="AJ708" s="68" t="s">
        <v>5812</v>
      </c>
      <c r="AK708" s="68" t="s">
        <v>5619</v>
      </c>
      <c r="AL708" s="68">
        <v>20</v>
      </c>
      <c r="AM708" s="68" t="s">
        <v>5813</v>
      </c>
      <c r="AN708" s="68" t="s">
        <v>5619</v>
      </c>
      <c r="AO708" s="68">
        <v>20</v>
      </c>
      <c r="AP708" s="68"/>
      <c r="AQ708" s="68"/>
      <c r="AR708" s="68"/>
      <c r="AS708" s="68"/>
      <c r="AT708" s="68"/>
      <c r="AU708" s="68"/>
      <c r="AV708" s="68"/>
      <c r="AW708" s="68"/>
      <c r="AX708" s="68"/>
      <c r="AY708" s="68"/>
      <c r="AZ708" s="68"/>
      <c r="BA708" s="68"/>
      <c r="BB708" s="68"/>
      <c r="BC708" s="68"/>
      <c r="BD708" s="68"/>
    </row>
    <row r="709" spans="1:56" s="72" customFormat="1" ht="110">
      <c r="A709" s="68">
        <v>404</v>
      </c>
      <c r="B709" s="68" t="s">
        <v>5610</v>
      </c>
      <c r="C709" s="68">
        <v>3</v>
      </c>
      <c r="D709" s="88" t="s">
        <v>5611</v>
      </c>
      <c r="E709" s="68" t="s">
        <v>5621</v>
      </c>
      <c r="F709" s="78">
        <v>29875</v>
      </c>
      <c r="G709" s="68" t="s">
        <v>5814</v>
      </c>
      <c r="H709" s="68">
        <v>2021</v>
      </c>
      <c r="I709" s="68" t="s">
        <v>5815</v>
      </c>
      <c r="J709" s="70">
        <v>30769.25</v>
      </c>
      <c r="K709" s="68" t="s">
        <v>343</v>
      </c>
      <c r="L709" s="68" t="s">
        <v>5816</v>
      </c>
      <c r="M709" s="68" t="s">
        <v>5817</v>
      </c>
      <c r="N709" s="68" t="s">
        <v>5818</v>
      </c>
      <c r="O709" s="68" t="s">
        <v>5819</v>
      </c>
      <c r="P709" s="68">
        <v>7500</v>
      </c>
      <c r="Q709" s="68">
        <v>6.7099117647058826</v>
      </c>
      <c r="R709" s="68">
        <v>3.6199117647058827</v>
      </c>
      <c r="S709" s="68">
        <v>3.09</v>
      </c>
      <c r="T709" s="68">
        <v>25.54</v>
      </c>
      <c r="U709" s="68">
        <v>32.249911764705885</v>
      </c>
      <c r="V709" s="68">
        <v>50</v>
      </c>
      <c r="W709" s="68">
        <v>5</v>
      </c>
      <c r="X709" s="68" t="s">
        <v>5618</v>
      </c>
      <c r="Y709" s="68">
        <v>2</v>
      </c>
      <c r="Z709" s="68">
        <v>5</v>
      </c>
      <c r="AA709" s="68">
        <v>5</v>
      </c>
      <c r="AB709" s="68">
        <v>60</v>
      </c>
      <c r="AC709" s="68">
        <v>3</v>
      </c>
      <c r="AD709" s="68">
        <v>25.54</v>
      </c>
      <c r="AE709" s="68">
        <v>5</v>
      </c>
      <c r="AF709" s="68">
        <v>50</v>
      </c>
      <c r="AG709" s="68" t="s">
        <v>5611</v>
      </c>
      <c r="AH709" s="68" t="s">
        <v>5619</v>
      </c>
      <c r="AI709" s="68">
        <v>50</v>
      </c>
      <c r="AJ709" s="68"/>
      <c r="AK709" s="68"/>
      <c r="AL709" s="68"/>
      <c r="AM709" s="68"/>
      <c r="AN709" s="68"/>
      <c r="AO709" s="68"/>
      <c r="AP709" s="68"/>
      <c r="AQ709" s="68"/>
      <c r="AR709" s="68"/>
      <c r="AS709" s="68"/>
      <c r="AT709" s="68"/>
      <c r="AU709" s="68"/>
      <c r="AV709" s="68"/>
      <c r="AW709" s="68"/>
      <c r="AX709" s="68"/>
      <c r="AY709" s="68"/>
      <c r="AZ709" s="68"/>
      <c r="BA709" s="68"/>
      <c r="BB709" s="68"/>
      <c r="BC709" s="68"/>
      <c r="BD709" s="68"/>
    </row>
    <row r="710" spans="1:56" s="72" customFormat="1" ht="110">
      <c r="A710" s="68">
        <v>404</v>
      </c>
      <c r="B710" s="68" t="s">
        <v>5610</v>
      </c>
      <c r="C710" s="68">
        <v>3</v>
      </c>
      <c r="D710" s="88" t="s">
        <v>5611</v>
      </c>
      <c r="E710" s="68" t="s">
        <v>5820</v>
      </c>
      <c r="F710" s="78">
        <v>53019</v>
      </c>
      <c r="G710" s="68" t="s">
        <v>5821</v>
      </c>
      <c r="H710" s="68">
        <v>2021</v>
      </c>
      <c r="I710" s="68" t="s">
        <v>5822</v>
      </c>
      <c r="J710" s="70">
        <v>42580.44</v>
      </c>
      <c r="K710" s="68" t="s">
        <v>351</v>
      </c>
      <c r="L710" s="68" t="s">
        <v>5816</v>
      </c>
      <c r="M710" s="68" t="s">
        <v>5817</v>
      </c>
      <c r="N710" s="68" t="s">
        <v>5823</v>
      </c>
      <c r="O710" s="68" t="s">
        <v>5824</v>
      </c>
      <c r="P710" s="68">
        <v>7499</v>
      </c>
      <c r="Q710" s="68">
        <v>6.8874635294117645</v>
      </c>
      <c r="R710" s="68">
        <v>5.0094635294117644</v>
      </c>
      <c r="S710" s="68">
        <v>1.8779999999999999</v>
      </c>
      <c r="T710" s="68">
        <v>15.65</v>
      </c>
      <c r="U710" s="68">
        <v>22.537463529411767</v>
      </c>
      <c r="V710" s="68">
        <v>50</v>
      </c>
      <c r="W710" s="68">
        <v>45</v>
      </c>
      <c r="X710" s="68" t="s">
        <v>5618</v>
      </c>
      <c r="Y710" s="68">
        <v>2</v>
      </c>
      <c r="Z710" s="68">
        <v>3</v>
      </c>
      <c r="AA710" s="68">
        <v>3</v>
      </c>
      <c r="AB710" s="68">
        <v>60</v>
      </c>
      <c r="AC710" s="68">
        <v>5</v>
      </c>
      <c r="AD710" s="68">
        <v>20.659463529411767</v>
      </c>
      <c r="AE710" s="68">
        <v>5</v>
      </c>
      <c r="AF710" s="68">
        <v>50</v>
      </c>
      <c r="AG710" s="68" t="s">
        <v>5611</v>
      </c>
      <c r="AH710" s="68" t="s">
        <v>5619</v>
      </c>
      <c r="AI710" s="68">
        <v>10</v>
      </c>
      <c r="AJ710" s="68" t="s">
        <v>5825</v>
      </c>
      <c r="AK710" s="68" t="s">
        <v>5619</v>
      </c>
      <c r="AL710" s="68">
        <v>10</v>
      </c>
      <c r="AM710" s="68" t="s">
        <v>5688</v>
      </c>
      <c r="AN710" s="68" t="s">
        <v>5619</v>
      </c>
      <c r="AO710" s="68">
        <v>10</v>
      </c>
      <c r="AP710" s="68" t="s">
        <v>5694</v>
      </c>
      <c r="AQ710" s="68" t="s">
        <v>5619</v>
      </c>
      <c r="AR710" s="68">
        <v>20</v>
      </c>
      <c r="AS710" s="68"/>
      <c r="AT710" s="68"/>
      <c r="AU710" s="68"/>
      <c r="AV710" s="68"/>
      <c r="AW710" s="68"/>
      <c r="AX710" s="68"/>
      <c r="AY710" s="68"/>
      <c r="AZ710" s="68"/>
      <c r="BA710" s="68"/>
      <c r="BB710" s="68"/>
      <c r="BC710" s="68"/>
      <c r="BD710" s="68"/>
    </row>
    <row r="711" spans="1:56" s="72" customFormat="1" ht="80">
      <c r="A711" s="68">
        <v>404</v>
      </c>
      <c r="B711" s="68" t="s">
        <v>5610</v>
      </c>
      <c r="C711" s="68">
        <v>3</v>
      </c>
      <c r="D711" s="88" t="s">
        <v>5620</v>
      </c>
      <c r="E711" s="68" t="s">
        <v>5826</v>
      </c>
      <c r="F711" s="78">
        <v>29831</v>
      </c>
      <c r="G711" s="68" t="s">
        <v>5827</v>
      </c>
      <c r="H711" s="68">
        <v>2023</v>
      </c>
      <c r="I711" s="68" t="s">
        <v>5828</v>
      </c>
      <c r="J711" s="70">
        <v>29287.99</v>
      </c>
      <c r="K711" s="68" t="s">
        <v>1879</v>
      </c>
      <c r="L711" s="68" t="s">
        <v>5829</v>
      </c>
      <c r="M711" s="68" t="s">
        <v>5830</v>
      </c>
      <c r="N711" s="68" t="s">
        <v>5831</v>
      </c>
      <c r="O711" s="68" t="s">
        <v>5832</v>
      </c>
      <c r="P711" s="68">
        <v>7734</v>
      </c>
      <c r="Q711" s="68">
        <v>3</v>
      </c>
      <c r="R711" s="68">
        <v>1</v>
      </c>
      <c r="S711" s="68">
        <v>2</v>
      </c>
      <c r="T711" s="68">
        <v>18</v>
      </c>
      <c r="U711" s="68">
        <v>21</v>
      </c>
      <c r="V711" s="68">
        <v>80</v>
      </c>
      <c r="W711" s="68">
        <v>12</v>
      </c>
      <c r="X711" s="68" t="s">
        <v>5833</v>
      </c>
      <c r="Y711" s="68">
        <v>2</v>
      </c>
      <c r="Z711" s="68">
        <v>4</v>
      </c>
      <c r="AA711" s="68">
        <v>1</v>
      </c>
      <c r="AB711" s="68">
        <v>60</v>
      </c>
      <c r="AC711" s="68"/>
      <c r="AD711" s="68">
        <v>18</v>
      </c>
      <c r="AE711" s="68">
        <v>5</v>
      </c>
      <c r="AF711" s="68">
        <v>70</v>
      </c>
      <c r="AG711" s="68" t="s">
        <v>5834</v>
      </c>
      <c r="AH711" s="68" t="s">
        <v>5619</v>
      </c>
      <c r="AI711" s="68">
        <v>50</v>
      </c>
      <c r="AJ711" s="68" t="s">
        <v>5835</v>
      </c>
      <c r="AK711" s="68" t="s">
        <v>5619</v>
      </c>
      <c r="AL711" s="68">
        <v>20</v>
      </c>
      <c r="AM711" s="68" t="s">
        <v>5836</v>
      </c>
      <c r="AN711" s="68" t="s">
        <v>5619</v>
      </c>
      <c r="AO711" s="68">
        <v>20</v>
      </c>
      <c r="AP711" s="68" t="s">
        <v>5837</v>
      </c>
      <c r="AQ711" s="68" t="s">
        <v>5619</v>
      </c>
      <c r="AR711" s="68">
        <v>10</v>
      </c>
      <c r="AS711" s="68"/>
      <c r="AT711" s="68"/>
      <c r="AU711" s="68"/>
      <c r="AV711" s="68"/>
      <c r="AW711" s="68"/>
      <c r="AX711" s="68"/>
      <c r="AY711" s="68"/>
      <c r="AZ711" s="68"/>
      <c r="BA711" s="68"/>
      <c r="BB711" s="68"/>
      <c r="BC711" s="68"/>
      <c r="BD711" s="68"/>
    </row>
    <row r="712" spans="1:56" s="72" customFormat="1" ht="90">
      <c r="A712" s="68">
        <v>404</v>
      </c>
      <c r="B712" s="68" t="s">
        <v>5610</v>
      </c>
      <c r="C712" s="68">
        <v>3</v>
      </c>
      <c r="D712" s="88" t="s">
        <v>5611</v>
      </c>
      <c r="E712" s="68" t="s">
        <v>5752</v>
      </c>
      <c r="F712" s="78">
        <v>25448</v>
      </c>
      <c r="G712" s="68" t="s">
        <v>5838</v>
      </c>
      <c r="H712" s="68">
        <v>2023</v>
      </c>
      <c r="I712" s="68" t="s">
        <v>5754</v>
      </c>
      <c r="J712" s="70">
        <v>38854.32</v>
      </c>
      <c r="K712" s="68" t="s">
        <v>5678</v>
      </c>
      <c r="L712" s="68" t="s">
        <v>5755</v>
      </c>
      <c r="M712" s="68" t="s">
        <v>5725</v>
      </c>
      <c r="N712" s="68" t="s">
        <v>5756</v>
      </c>
      <c r="O712" s="68" t="s">
        <v>5757</v>
      </c>
      <c r="P712" s="68" t="s">
        <v>5839</v>
      </c>
      <c r="Q712" s="68">
        <v>18.07</v>
      </c>
      <c r="R712" s="68">
        <v>3.72</v>
      </c>
      <c r="S712" s="68">
        <v>3</v>
      </c>
      <c r="T712" s="68">
        <v>41.15</v>
      </c>
      <c r="U712" s="68">
        <v>47.87</v>
      </c>
      <c r="V712" s="68">
        <v>70</v>
      </c>
      <c r="W712" s="68">
        <v>8</v>
      </c>
      <c r="X712" s="68" t="s">
        <v>5618</v>
      </c>
      <c r="Y712" s="68">
        <v>3</v>
      </c>
      <c r="Z712" s="68">
        <v>4</v>
      </c>
      <c r="AA712" s="68">
        <v>4</v>
      </c>
      <c r="AB712" s="68">
        <v>32</v>
      </c>
      <c r="AC712" s="68">
        <v>3</v>
      </c>
      <c r="AD712" s="68">
        <v>26.69</v>
      </c>
      <c r="AE712" s="68">
        <v>5</v>
      </c>
      <c r="AF712" s="68">
        <v>70</v>
      </c>
      <c r="AG712" s="68" t="s">
        <v>5758</v>
      </c>
      <c r="AH712" s="68" t="s">
        <v>5619</v>
      </c>
      <c r="AI712" s="68">
        <v>30</v>
      </c>
      <c r="AJ712" s="68" t="s">
        <v>5759</v>
      </c>
      <c r="AK712" s="68" t="s">
        <v>5619</v>
      </c>
      <c r="AL712" s="68">
        <v>40</v>
      </c>
      <c r="AM712" s="68" t="s">
        <v>5760</v>
      </c>
      <c r="AN712" s="68" t="s">
        <v>5619</v>
      </c>
      <c r="AO712" s="68">
        <v>20</v>
      </c>
      <c r="AP712" s="68" t="s">
        <v>5611</v>
      </c>
      <c r="AQ712" s="68" t="s">
        <v>5619</v>
      </c>
      <c r="AR712" s="68">
        <v>10</v>
      </c>
      <c r="AS712" s="68"/>
      <c r="AT712" s="68"/>
      <c r="AU712" s="68"/>
      <c r="AV712" s="68"/>
      <c r="AW712" s="68"/>
      <c r="AX712" s="68"/>
      <c r="AY712" s="68"/>
      <c r="AZ712" s="68"/>
      <c r="BA712" s="68"/>
      <c r="BB712" s="68"/>
      <c r="BC712" s="68"/>
      <c r="BD712" s="68"/>
    </row>
    <row r="713" spans="1:56" s="72" customFormat="1" ht="220">
      <c r="A713" s="68">
        <v>404</v>
      </c>
      <c r="B713" s="68" t="s">
        <v>5610</v>
      </c>
      <c r="C713" s="68">
        <v>3</v>
      </c>
      <c r="D713" s="88" t="s">
        <v>5620</v>
      </c>
      <c r="E713" s="68" t="s">
        <v>5612</v>
      </c>
      <c r="F713" s="78">
        <v>24268</v>
      </c>
      <c r="G713" s="68" t="s">
        <v>5840</v>
      </c>
      <c r="H713" s="68">
        <v>2023</v>
      </c>
      <c r="I713" s="68" t="s">
        <v>5841</v>
      </c>
      <c r="J713" s="70">
        <v>21193.4</v>
      </c>
      <c r="K713" s="68" t="s">
        <v>1879</v>
      </c>
      <c r="L713" s="68" t="s">
        <v>5842</v>
      </c>
      <c r="M713" s="68" t="s">
        <v>5843</v>
      </c>
      <c r="N713" s="68" t="s">
        <v>5844</v>
      </c>
      <c r="O713" s="68" t="s">
        <v>5845</v>
      </c>
      <c r="P713" s="68">
        <v>7740</v>
      </c>
      <c r="Q713" s="68">
        <v>4.3233411764705885</v>
      </c>
      <c r="R713" s="68">
        <v>2.4933411764705884</v>
      </c>
      <c r="S713" s="68">
        <v>1.83</v>
      </c>
      <c r="T713" s="68">
        <v>22.691200000000006</v>
      </c>
      <c r="U713" s="68">
        <v>27.014541176470594</v>
      </c>
      <c r="V713" s="68">
        <v>15</v>
      </c>
      <c r="W713" s="68">
        <v>8.3333333333333321</v>
      </c>
      <c r="X713" s="68" t="s">
        <v>5618</v>
      </c>
      <c r="Y713" s="68"/>
      <c r="Z713" s="68"/>
      <c r="AA713" s="68"/>
      <c r="AB713" s="68">
        <v>60</v>
      </c>
      <c r="AC713" s="68">
        <v>4</v>
      </c>
      <c r="AD713" s="68">
        <v>22.691200000000006</v>
      </c>
      <c r="AE713" s="68">
        <v>5</v>
      </c>
      <c r="AF713" s="68"/>
      <c r="AG713" s="68" t="s">
        <v>5611</v>
      </c>
      <c r="AH713" s="68" t="s">
        <v>5619</v>
      </c>
      <c r="AI713" s="68">
        <v>100</v>
      </c>
      <c r="AJ713" s="68"/>
      <c r="AK713" s="68"/>
      <c r="AL713" s="68"/>
      <c r="AM713" s="68"/>
      <c r="AN713" s="68"/>
      <c r="AO713" s="68"/>
      <c r="AP713" s="68"/>
      <c r="AQ713" s="68"/>
      <c r="AR713" s="68"/>
      <c r="AS713" s="68"/>
      <c r="AT713" s="68"/>
      <c r="AU713" s="68"/>
      <c r="AV713" s="68"/>
      <c r="AW713" s="68"/>
      <c r="AX713" s="68"/>
      <c r="AY713" s="68"/>
      <c r="AZ713" s="68"/>
      <c r="BA713" s="68"/>
      <c r="BB713" s="68"/>
      <c r="BC713" s="68"/>
      <c r="BD713" s="68"/>
    </row>
    <row r="714" spans="1:56" s="72" customFormat="1" ht="220">
      <c r="A714" s="68">
        <v>404</v>
      </c>
      <c r="B714" s="68" t="s">
        <v>5610</v>
      </c>
      <c r="C714" s="68">
        <v>3</v>
      </c>
      <c r="D714" s="88" t="s">
        <v>5620</v>
      </c>
      <c r="E714" s="68" t="s">
        <v>5621</v>
      </c>
      <c r="F714" s="78">
        <v>29875</v>
      </c>
      <c r="G714" s="68" t="s">
        <v>5846</v>
      </c>
      <c r="H714" s="68">
        <v>2023</v>
      </c>
      <c r="I714" s="68" t="s">
        <v>5847</v>
      </c>
      <c r="J714" s="70">
        <v>22740.799999999999</v>
      </c>
      <c r="K714" s="68" t="s">
        <v>1879</v>
      </c>
      <c r="L714" s="68" t="s">
        <v>5842</v>
      </c>
      <c r="M714" s="68" t="s">
        <v>5843</v>
      </c>
      <c r="N714" s="68" t="s">
        <v>5848</v>
      </c>
      <c r="O714" s="68" t="s">
        <v>5849</v>
      </c>
      <c r="P714" s="68">
        <v>7755</v>
      </c>
      <c r="Q714" s="68">
        <v>14.685388235294116</v>
      </c>
      <c r="R714" s="68">
        <v>2.6753882352941174</v>
      </c>
      <c r="S714" s="68">
        <v>12.01</v>
      </c>
      <c r="T714" s="68">
        <v>1.9264000000000001</v>
      </c>
      <c r="U714" s="68">
        <v>16.611788235294117</v>
      </c>
      <c r="V714" s="68">
        <v>10</v>
      </c>
      <c r="W714" s="68">
        <v>3.3333333333333335</v>
      </c>
      <c r="X714" s="68" t="s">
        <v>5618</v>
      </c>
      <c r="Y714" s="68">
        <v>2</v>
      </c>
      <c r="Z714" s="68">
        <v>3</v>
      </c>
      <c r="AA714" s="68">
        <v>5</v>
      </c>
      <c r="AB714" s="68">
        <v>60</v>
      </c>
      <c r="AC714" s="68">
        <v>4</v>
      </c>
      <c r="AD714" s="68">
        <v>1.9264000000000001</v>
      </c>
      <c r="AE714" s="68">
        <v>5</v>
      </c>
      <c r="AF714" s="68"/>
      <c r="AG714" s="68" t="s">
        <v>5611</v>
      </c>
      <c r="AH714" s="68" t="s">
        <v>5619</v>
      </c>
      <c r="AI714" s="68">
        <v>50</v>
      </c>
      <c r="AJ714" s="68" t="s">
        <v>5620</v>
      </c>
      <c r="AK714" s="68" t="s">
        <v>5619</v>
      </c>
      <c r="AL714" s="68">
        <v>50</v>
      </c>
      <c r="AM714" s="68"/>
      <c r="AN714" s="68"/>
      <c r="AO714" s="68"/>
      <c r="AP714" s="68"/>
      <c r="AQ714" s="68"/>
      <c r="AR714" s="68"/>
      <c r="AS714" s="68"/>
      <c r="AT714" s="68"/>
      <c r="AU714" s="68"/>
      <c r="AV714" s="68"/>
      <c r="AW714" s="68"/>
      <c r="AX714" s="68"/>
      <c r="AY714" s="68" t="s">
        <v>5850</v>
      </c>
      <c r="AZ714" s="68"/>
      <c r="BA714" s="68"/>
      <c r="BB714" s="68"/>
      <c r="BC714" s="68"/>
      <c r="BD714" s="68"/>
    </row>
    <row r="715" spans="1:56" s="72" customFormat="1" ht="220">
      <c r="A715" s="68">
        <v>404</v>
      </c>
      <c r="B715" s="68" t="s">
        <v>5610</v>
      </c>
      <c r="C715" s="68">
        <v>3</v>
      </c>
      <c r="D715" s="88" t="s">
        <v>5620</v>
      </c>
      <c r="E715" s="68" t="s">
        <v>5851</v>
      </c>
      <c r="F715" s="78">
        <v>28590</v>
      </c>
      <c r="G715" s="68" t="s">
        <v>5852</v>
      </c>
      <c r="H715" s="68">
        <v>2023</v>
      </c>
      <c r="I715" s="68" t="s">
        <v>5853</v>
      </c>
      <c r="J715" s="70">
        <v>55884.54</v>
      </c>
      <c r="K715" s="68" t="s">
        <v>1879</v>
      </c>
      <c r="L715" s="68" t="s">
        <v>5842</v>
      </c>
      <c r="M715" s="68" t="s">
        <v>5843</v>
      </c>
      <c r="N715" s="68" t="s">
        <v>5854</v>
      </c>
      <c r="O715" s="68" t="s">
        <v>5855</v>
      </c>
      <c r="P715" s="68">
        <v>7676</v>
      </c>
      <c r="Q715" s="68">
        <v>31.574651764705884</v>
      </c>
      <c r="R715" s="68">
        <v>6.574651764705882</v>
      </c>
      <c r="S715" s="68">
        <v>25</v>
      </c>
      <c r="T715" s="68">
        <v>35</v>
      </c>
      <c r="U715" s="68">
        <v>66.574651764705891</v>
      </c>
      <c r="V715" s="68">
        <v>60</v>
      </c>
      <c r="W715" s="68">
        <v>13.333333333333334</v>
      </c>
      <c r="X715" s="68" t="s">
        <v>5618</v>
      </c>
      <c r="Y715" s="68">
        <v>4</v>
      </c>
      <c r="Z715" s="68">
        <v>9</v>
      </c>
      <c r="AA715" s="68">
        <v>1</v>
      </c>
      <c r="AB715" s="68">
        <v>60</v>
      </c>
      <c r="AC715" s="68">
        <v>1</v>
      </c>
      <c r="AD715" s="68">
        <v>47.54</v>
      </c>
      <c r="AE715" s="68">
        <v>5</v>
      </c>
      <c r="AF715" s="68"/>
      <c r="AG715" s="68" t="s">
        <v>5611</v>
      </c>
      <c r="AH715" s="68" t="s">
        <v>5619</v>
      </c>
      <c r="AI715" s="68">
        <v>50</v>
      </c>
      <c r="AJ715" s="68">
        <v>501003</v>
      </c>
      <c r="AK715" s="68" t="s">
        <v>5619</v>
      </c>
      <c r="AL715" s="68">
        <v>30</v>
      </c>
      <c r="AM715" s="68">
        <v>506038</v>
      </c>
      <c r="AN715" s="68" t="s">
        <v>5856</v>
      </c>
      <c r="AO715" s="68">
        <v>20</v>
      </c>
      <c r="AP715" s="68"/>
      <c r="AQ715" s="68"/>
      <c r="AR715" s="68"/>
      <c r="AS715" s="68"/>
      <c r="AT715" s="68"/>
      <c r="AU715" s="68"/>
      <c r="AV715" s="68"/>
      <c r="AW715" s="68"/>
      <c r="AX715" s="68"/>
      <c r="AY715" s="68"/>
      <c r="AZ715" s="68"/>
      <c r="BA715" s="68"/>
      <c r="BB715" s="68"/>
      <c r="BC715" s="68"/>
      <c r="BD715" s="68"/>
    </row>
    <row r="716" spans="1:56" s="72" customFormat="1" ht="50">
      <c r="A716" s="68">
        <v>406</v>
      </c>
      <c r="B716" s="68" t="s">
        <v>12803</v>
      </c>
      <c r="C716" s="68" t="s">
        <v>5857</v>
      </c>
      <c r="D716" s="88" t="s">
        <v>5858</v>
      </c>
      <c r="E716" s="68" t="s">
        <v>5859</v>
      </c>
      <c r="F716" s="78" t="s">
        <v>5860</v>
      </c>
      <c r="G716" s="68" t="s">
        <v>5861</v>
      </c>
      <c r="H716" s="68">
        <v>2014</v>
      </c>
      <c r="I716" s="68" t="s">
        <v>5862</v>
      </c>
      <c r="J716" s="70">
        <v>140228</v>
      </c>
      <c r="K716" s="91" t="s">
        <v>12783</v>
      </c>
      <c r="L716" s="68" t="s">
        <v>5863</v>
      </c>
      <c r="M716" s="68" t="s">
        <v>5864</v>
      </c>
      <c r="N716" s="68" t="s">
        <v>5865</v>
      </c>
      <c r="O716" s="68" t="s">
        <v>5866</v>
      </c>
      <c r="P716" s="68">
        <v>115107</v>
      </c>
      <c r="Q716" s="68" t="s">
        <v>5867</v>
      </c>
      <c r="R716" s="68">
        <v>10.39</v>
      </c>
      <c r="S716" s="68" t="s">
        <v>5868</v>
      </c>
      <c r="T716" s="68" t="s">
        <v>5869</v>
      </c>
      <c r="U716" s="68" t="s">
        <v>5870</v>
      </c>
      <c r="V716" s="68">
        <v>0.9</v>
      </c>
      <c r="W716" s="68">
        <v>100</v>
      </c>
      <c r="X716" s="68" t="s">
        <v>5871</v>
      </c>
      <c r="Y716" s="68"/>
      <c r="Z716" s="68">
        <v>8</v>
      </c>
      <c r="AA716" s="68">
        <v>2</v>
      </c>
      <c r="AB716" s="68">
        <v>17</v>
      </c>
      <c r="AC716" s="68"/>
      <c r="AD716" s="68">
        <v>97</v>
      </c>
      <c r="AE716" s="68">
        <v>5</v>
      </c>
      <c r="AF716" s="68">
        <v>100</v>
      </c>
      <c r="AG716" s="68" t="s">
        <v>5872</v>
      </c>
      <c r="AH716" s="68" t="s">
        <v>5873</v>
      </c>
      <c r="AI716" s="68">
        <v>50</v>
      </c>
      <c r="AJ716" s="68"/>
      <c r="AK716" s="68"/>
      <c r="AL716" s="68"/>
      <c r="AM716" s="68"/>
      <c r="AN716" s="68"/>
      <c r="AO716" s="68"/>
      <c r="AP716" s="68"/>
      <c r="AQ716" s="68"/>
      <c r="AR716" s="68"/>
      <c r="AS716" s="68"/>
      <c r="AT716" s="68"/>
      <c r="AU716" s="68"/>
      <c r="AV716" s="68"/>
      <c r="AW716" s="68"/>
      <c r="AX716" s="68"/>
      <c r="AY716" s="68"/>
      <c r="AZ716" s="68"/>
      <c r="BA716" s="68"/>
      <c r="BB716" s="68"/>
      <c r="BC716" s="68"/>
      <c r="BD716" s="68"/>
    </row>
    <row r="717" spans="1:56" s="72" customFormat="1" ht="120">
      <c r="A717" s="68">
        <v>406</v>
      </c>
      <c r="B717" s="68" t="s">
        <v>12803</v>
      </c>
      <c r="C717" s="68" t="s">
        <v>5874</v>
      </c>
      <c r="D717" s="88" t="s">
        <v>5875</v>
      </c>
      <c r="E717" s="68" t="s">
        <v>5876</v>
      </c>
      <c r="F717" s="78" t="s">
        <v>5877</v>
      </c>
      <c r="G717" s="68" t="s">
        <v>5878</v>
      </c>
      <c r="H717" s="68">
        <v>2014</v>
      </c>
      <c r="I717" s="68" t="s">
        <v>5879</v>
      </c>
      <c r="J717" s="70">
        <v>57836</v>
      </c>
      <c r="K717" s="91" t="s">
        <v>12783</v>
      </c>
      <c r="L717" s="68" t="s">
        <v>5880</v>
      </c>
      <c r="M717" s="68" t="s">
        <v>5881</v>
      </c>
      <c r="N717" s="68" t="s">
        <v>5882</v>
      </c>
      <c r="O717" s="68" t="s">
        <v>5883</v>
      </c>
      <c r="P717" s="68" t="s">
        <v>5884</v>
      </c>
      <c r="Q717" s="68" t="s">
        <v>5885</v>
      </c>
      <c r="R717" s="68">
        <v>0.88</v>
      </c>
      <c r="S717" s="68" t="s">
        <v>339</v>
      </c>
      <c r="T717" s="68">
        <v>24</v>
      </c>
      <c r="U717" s="68">
        <v>245</v>
      </c>
      <c r="V717" s="68">
        <v>50</v>
      </c>
      <c r="W717" s="68">
        <v>100</v>
      </c>
      <c r="X717" s="68" t="s">
        <v>5871</v>
      </c>
      <c r="Y717" s="68">
        <v>4</v>
      </c>
      <c r="Z717" s="68">
        <v>6</v>
      </c>
      <c r="AA717" s="68">
        <v>3</v>
      </c>
      <c r="AB717" s="68">
        <v>4</v>
      </c>
      <c r="AC717" s="68"/>
      <c r="AD717" s="68">
        <v>24</v>
      </c>
      <c r="AE717" s="68">
        <v>5</v>
      </c>
      <c r="AF717" s="68">
        <v>25</v>
      </c>
      <c r="AG717" s="68" t="s">
        <v>5875</v>
      </c>
      <c r="AH717" s="68" t="s">
        <v>5886</v>
      </c>
      <c r="AI717" s="68">
        <v>25</v>
      </c>
      <c r="AJ717" s="68" t="s">
        <v>5887</v>
      </c>
      <c r="AK717" s="68"/>
      <c r="AL717" s="68">
        <v>25</v>
      </c>
      <c r="AM717" s="68"/>
      <c r="AN717" s="68"/>
      <c r="AO717" s="68"/>
      <c r="AP717" s="68"/>
      <c r="AQ717" s="68"/>
      <c r="AR717" s="68"/>
      <c r="AS717" s="68"/>
      <c r="AT717" s="68"/>
      <c r="AU717" s="68"/>
      <c r="AV717" s="68"/>
      <c r="AW717" s="68"/>
      <c r="AX717" s="68"/>
      <c r="AY717" s="68"/>
      <c r="AZ717" s="68"/>
      <c r="BA717" s="68"/>
      <c r="BB717" s="68"/>
      <c r="BC717" s="68"/>
      <c r="BD717" s="68"/>
    </row>
    <row r="718" spans="1:56" s="72" customFormat="1" ht="70">
      <c r="A718" s="68">
        <v>406</v>
      </c>
      <c r="B718" s="68" t="s">
        <v>12803</v>
      </c>
      <c r="C718" s="68" t="s">
        <v>5874</v>
      </c>
      <c r="D718" s="88" t="s">
        <v>5888</v>
      </c>
      <c r="E718" s="68" t="s">
        <v>5889</v>
      </c>
      <c r="F718" s="78" t="s">
        <v>5890</v>
      </c>
      <c r="G718" s="68" t="s">
        <v>5891</v>
      </c>
      <c r="H718" s="68">
        <v>2016</v>
      </c>
      <c r="I718" s="68" t="s">
        <v>5892</v>
      </c>
      <c r="J718" s="70">
        <v>197795.61</v>
      </c>
      <c r="K718" s="68" t="s">
        <v>233</v>
      </c>
      <c r="L718" s="68" t="s">
        <v>5893</v>
      </c>
      <c r="M718" s="68" t="s">
        <v>5894</v>
      </c>
      <c r="N718" s="68" t="s">
        <v>5895</v>
      </c>
      <c r="O718" s="68" t="s">
        <v>5896</v>
      </c>
      <c r="P718" s="68">
        <v>115380</v>
      </c>
      <c r="Q718" s="68" t="s">
        <v>5897</v>
      </c>
      <c r="R718" s="68">
        <v>13.73</v>
      </c>
      <c r="S718" s="68" t="s">
        <v>5898</v>
      </c>
      <c r="T718" s="68" t="s">
        <v>5899</v>
      </c>
      <c r="U718" s="68" t="s">
        <v>5900</v>
      </c>
      <c r="V718" s="68">
        <v>50</v>
      </c>
      <c r="W718" s="68">
        <v>80</v>
      </c>
      <c r="X718" s="68" t="s">
        <v>5871</v>
      </c>
      <c r="Y718" s="68">
        <v>3</v>
      </c>
      <c r="Z718" s="68">
        <v>2</v>
      </c>
      <c r="AA718" s="68">
        <v>3</v>
      </c>
      <c r="AB718" s="68" t="s">
        <v>5901</v>
      </c>
      <c r="AC718" s="68" t="s">
        <v>5902</v>
      </c>
      <c r="AD718" s="68">
        <v>24</v>
      </c>
      <c r="AE718" s="68">
        <v>5</v>
      </c>
      <c r="AF718" s="68">
        <v>79</v>
      </c>
      <c r="AG718" s="68" t="s">
        <v>5875</v>
      </c>
      <c r="AH718" s="68" t="s">
        <v>5903</v>
      </c>
      <c r="AI718" s="68">
        <v>3.1</v>
      </c>
      <c r="AJ718" s="68" t="s">
        <v>5904</v>
      </c>
      <c r="AK718" s="68" t="s">
        <v>5905</v>
      </c>
      <c r="AL718" s="68">
        <v>18</v>
      </c>
      <c r="AM718" s="68"/>
      <c r="AN718" s="68"/>
      <c r="AO718" s="68"/>
      <c r="AP718" s="68"/>
      <c r="AQ718" s="68"/>
      <c r="AR718" s="68"/>
      <c r="AS718" s="68"/>
      <c r="AT718" s="68"/>
      <c r="AU718" s="68"/>
      <c r="AV718" s="68"/>
      <c r="AW718" s="68"/>
      <c r="AX718" s="68"/>
      <c r="AY718" s="68"/>
      <c r="AZ718" s="68"/>
      <c r="BA718" s="68"/>
      <c r="BB718" s="68"/>
      <c r="BC718" s="68"/>
      <c r="BD718" s="68"/>
    </row>
    <row r="719" spans="1:56" s="72" customFormat="1" ht="50">
      <c r="A719" s="68">
        <v>406</v>
      </c>
      <c r="B719" s="68" t="s">
        <v>12803</v>
      </c>
      <c r="C719" s="68" t="s">
        <v>5874</v>
      </c>
      <c r="D719" s="88" t="s">
        <v>5875</v>
      </c>
      <c r="E719" s="68" t="s">
        <v>5876</v>
      </c>
      <c r="F719" s="78" t="s">
        <v>5877</v>
      </c>
      <c r="G719" s="68" t="s">
        <v>5906</v>
      </c>
      <c r="H719" s="68">
        <v>2016</v>
      </c>
      <c r="I719" s="68" t="s">
        <v>5907</v>
      </c>
      <c r="J719" s="70">
        <v>22628.959999999999</v>
      </c>
      <c r="K719" s="91" t="s">
        <v>12783</v>
      </c>
      <c r="L719" s="68" t="s">
        <v>5880</v>
      </c>
      <c r="M719" s="68" t="s">
        <v>5908</v>
      </c>
      <c r="N719" s="68" t="s">
        <v>5909</v>
      </c>
      <c r="O719" s="68" t="s">
        <v>5910</v>
      </c>
      <c r="P719" s="68">
        <v>115364</v>
      </c>
      <c r="Q719" s="68" t="s">
        <v>5885</v>
      </c>
      <c r="R719" s="68">
        <v>0</v>
      </c>
      <c r="S719" s="68" t="s">
        <v>339</v>
      </c>
      <c r="T719" s="68">
        <v>24</v>
      </c>
      <c r="U719" s="68">
        <v>25</v>
      </c>
      <c r="V719" s="68">
        <v>50</v>
      </c>
      <c r="W719" s="68">
        <v>80</v>
      </c>
      <c r="X719" s="68" t="s">
        <v>5871</v>
      </c>
      <c r="Y719" s="68">
        <v>4</v>
      </c>
      <c r="Z719" s="68">
        <v>8</v>
      </c>
      <c r="AA719" s="68">
        <v>2</v>
      </c>
      <c r="AB719" s="68">
        <v>4</v>
      </c>
      <c r="AC719" s="68"/>
      <c r="AD719" s="68">
        <v>24</v>
      </c>
      <c r="AE719" s="68">
        <v>5</v>
      </c>
      <c r="AF719" s="68">
        <v>25</v>
      </c>
      <c r="AG719" s="68" t="s">
        <v>5875</v>
      </c>
      <c r="AH719" s="68" t="s">
        <v>5886</v>
      </c>
      <c r="AI719" s="68">
        <v>25</v>
      </c>
      <c r="AJ719" s="68" t="s">
        <v>5887</v>
      </c>
      <c r="AK719" s="68"/>
      <c r="AL719" s="68">
        <v>25</v>
      </c>
      <c r="AM719" s="68"/>
      <c r="AN719" s="68"/>
      <c r="AO719" s="68"/>
      <c r="AP719" s="68"/>
      <c r="AQ719" s="68"/>
      <c r="AR719" s="68"/>
      <c r="AS719" s="68"/>
      <c r="AT719" s="68"/>
      <c r="AU719" s="68"/>
      <c r="AV719" s="68"/>
      <c r="AW719" s="68"/>
      <c r="AX719" s="68"/>
      <c r="AY719" s="68"/>
      <c r="AZ719" s="68"/>
      <c r="BA719" s="68"/>
      <c r="BB719" s="68"/>
      <c r="BC719" s="68"/>
      <c r="BD719" s="68"/>
    </row>
    <row r="720" spans="1:56" s="72" customFormat="1" ht="100">
      <c r="A720" s="68">
        <v>406</v>
      </c>
      <c r="B720" s="68" t="s">
        <v>12803</v>
      </c>
      <c r="C720" s="68" t="s">
        <v>5857</v>
      </c>
      <c r="D720" s="88" t="s">
        <v>5911</v>
      </c>
      <c r="E720" s="68" t="s">
        <v>5859</v>
      </c>
      <c r="F720" s="78">
        <v>32224</v>
      </c>
      <c r="G720" s="68" t="s">
        <v>5912</v>
      </c>
      <c r="H720" s="68">
        <v>2017</v>
      </c>
      <c r="I720" s="68" t="s">
        <v>5913</v>
      </c>
      <c r="J720" s="70">
        <v>174461.55</v>
      </c>
      <c r="K720" s="68" t="s">
        <v>233</v>
      </c>
      <c r="L720" s="68" t="s">
        <v>5914</v>
      </c>
      <c r="M720" s="68" t="s">
        <v>5915</v>
      </c>
      <c r="N720" s="68" t="s">
        <v>5916</v>
      </c>
      <c r="O720" s="68" t="s">
        <v>5917</v>
      </c>
      <c r="P720" s="68">
        <v>115768</v>
      </c>
      <c r="Q720" s="68" t="s">
        <v>5918</v>
      </c>
      <c r="R720" s="68">
        <v>13.65</v>
      </c>
      <c r="S720" s="68">
        <v>80</v>
      </c>
      <c r="T720" s="68">
        <v>75</v>
      </c>
      <c r="U720" s="68">
        <v>165</v>
      </c>
      <c r="V720" s="68">
        <v>70</v>
      </c>
      <c r="W720" s="68">
        <v>60</v>
      </c>
      <c r="X720" s="68" t="s">
        <v>5871</v>
      </c>
      <c r="Y720" s="68">
        <v>3</v>
      </c>
      <c r="Z720" s="68">
        <v>3</v>
      </c>
      <c r="AA720" s="68">
        <v>2</v>
      </c>
      <c r="AB720" s="68">
        <v>17</v>
      </c>
      <c r="AC720" s="68" t="s">
        <v>5919</v>
      </c>
      <c r="AD720" s="68">
        <v>75</v>
      </c>
      <c r="AE720" s="68">
        <v>5</v>
      </c>
      <c r="AF720" s="68">
        <v>100</v>
      </c>
      <c r="AG720" s="68" t="s">
        <v>5858</v>
      </c>
      <c r="AH720" s="68" t="s">
        <v>5920</v>
      </c>
      <c r="AI720" s="68">
        <v>20</v>
      </c>
      <c r="AJ720" s="68" t="s">
        <v>3770</v>
      </c>
      <c r="AK720" s="68" t="s">
        <v>5921</v>
      </c>
      <c r="AL720" s="68">
        <v>20</v>
      </c>
      <c r="AM720" s="68" t="s">
        <v>5922</v>
      </c>
      <c r="AN720" s="68" t="s">
        <v>5923</v>
      </c>
      <c r="AO720" s="68">
        <v>20</v>
      </c>
      <c r="AP720" s="68"/>
      <c r="AQ720" s="68"/>
      <c r="AR720" s="68"/>
      <c r="AS720" s="68" t="s">
        <v>5924</v>
      </c>
      <c r="AT720" s="68" t="s">
        <v>5173</v>
      </c>
      <c r="AU720" s="68">
        <v>40</v>
      </c>
      <c r="AV720" s="68"/>
      <c r="AW720" s="68"/>
      <c r="AX720" s="68"/>
      <c r="AY720" s="68"/>
      <c r="AZ720" s="68"/>
      <c r="BA720" s="68"/>
      <c r="BB720" s="68"/>
      <c r="BC720" s="68"/>
      <c r="BD720" s="68"/>
    </row>
    <row r="721" spans="1:56" s="72" customFormat="1" ht="70">
      <c r="A721" s="68">
        <v>406</v>
      </c>
      <c r="B721" s="68" t="s">
        <v>12803</v>
      </c>
      <c r="C721" s="68" t="s">
        <v>5925</v>
      </c>
      <c r="D721" s="88" t="s">
        <v>5926</v>
      </c>
      <c r="E721" s="68" t="s">
        <v>5927</v>
      </c>
      <c r="F721" s="78">
        <v>36857</v>
      </c>
      <c r="G721" s="68" t="s">
        <v>5928</v>
      </c>
      <c r="H721" s="68">
        <v>2017</v>
      </c>
      <c r="I721" s="68" t="s">
        <v>5929</v>
      </c>
      <c r="J721" s="70">
        <v>266724.69</v>
      </c>
      <c r="K721" s="68" t="s">
        <v>233</v>
      </c>
      <c r="L721" s="68" t="s">
        <v>5930</v>
      </c>
      <c r="M721" s="68" t="s">
        <v>5931</v>
      </c>
      <c r="N721" s="68" t="s">
        <v>5932</v>
      </c>
      <c r="O721" s="68" t="s">
        <v>5933</v>
      </c>
      <c r="P721" s="68" t="s">
        <v>5934</v>
      </c>
      <c r="Q721" s="68" t="s">
        <v>5935</v>
      </c>
      <c r="R721" s="68">
        <v>26.2</v>
      </c>
      <c r="S721" s="68">
        <v>8</v>
      </c>
      <c r="T721" s="68">
        <v>10.11</v>
      </c>
      <c r="U721" s="68">
        <v>50.49</v>
      </c>
      <c r="V721" s="68">
        <v>20</v>
      </c>
      <c r="W721" s="68">
        <v>60</v>
      </c>
      <c r="X721" s="68" t="s">
        <v>5871</v>
      </c>
      <c r="Y721" s="68">
        <v>3</v>
      </c>
      <c r="Z721" s="68">
        <v>11</v>
      </c>
      <c r="AA721" s="68">
        <v>5</v>
      </c>
      <c r="AB721" s="68">
        <v>4</v>
      </c>
      <c r="AC721" s="68" t="s">
        <v>5936</v>
      </c>
      <c r="AD721" s="68">
        <v>24</v>
      </c>
      <c r="AE721" s="68">
        <v>5</v>
      </c>
      <c r="AF721" s="68"/>
      <c r="AG721" s="68"/>
      <c r="AH721" s="68"/>
      <c r="AI721" s="68"/>
      <c r="AJ721" s="68"/>
      <c r="AK721" s="68"/>
      <c r="AL721" s="68"/>
      <c r="AM721" s="68"/>
      <c r="AN721" s="68"/>
      <c r="AO721" s="68"/>
      <c r="AP721" s="68"/>
      <c r="AQ721" s="68"/>
      <c r="AR721" s="68"/>
      <c r="AS721" s="68"/>
      <c r="AT721" s="68"/>
      <c r="AU721" s="68"/>
      <c r="AV721" s="68"/>
      <c r="AW721" s="68"/>
      <c r="AX721" s="68"/>
      <c r="AY721" s="68"/>
      <c r="AZ721" s="68"/>
      <c r="BA721" s="68"/>
      <c r="BB721" s="68"/>
      <c r="BC721" s="68"/>
      <c r="BD721" s="68"/>
    </row>
    <row r="722" spans="1:56" s="72" customFormat="1" ht="100">
      <c r="A722" s="68">
        <v>406</v>
      </c>
      <c r="B722" s="68" t="s">
        <v>12803</v>
      </c>
      <c r="C722" s="68" t="s">
        <v>5937</v>
      </c>
      <c r="D722" s="88" t="s">
        <v>5875</v>
      </c>
      <c r="E722" s="68" t="s">
        <v>5938</v>
      </c>
      <c r="F722" s="78">
        <v>18884</v>
      </c>
      <c r="G722" s="68" t="s">
        <v>5939</v>
      </c>
      <c r="H722" s="68">
        <v>2018</v>
      </c>
      <c r="I722" s="68" t="s">
        <v>5940</v>
      </c>
      <c r="J722" s="70">
        <v>21826.639999999999</v>
      </c>
      <c r="K722" s="91" t="s">
        <v>12783</v>
      </c>
      <c r="L722" s="68" t="s">
        <v>5941</v>
      </c>
      <c r="M722" s="68" t="s">
        <v>5942</v>
      </c>
      <c r="N722" s="68" t="s">
        <v>5943</v>
      </c>
      <c r="O722" s="68" t="s">
        <v>5944</v>
      </c>
      <c r="P722" s="68">
        <v>116229</v>
      </c>
      <c r="Q722" s="68" t="s">
        <v>5945</v>
      </c>
      <c r="R722" s="68">
        <v>0</v>
      </c>
      <c r="S722" s="68">
        <v>42.76</v>
      </c>
      <c r="T722" s="68">
        <v>3.44</v>
      </c>
      <c r="U722" s="68">
        <v>46.199999999999996</v>
      </c>
      <c r="V722" s="68" t="s">
        <v>5946</v>
      </c>
      <c r="W722" s="68">
        <v>40</v>
      </c>
      <c r="X722" s="68" t="s">
        <v>5871</v>
      </c>
      <c r="Y722" s="68">
        <v>2</v>
      </c>
      <c r="Z722" s="68">
        <v>3</v>
      </c>
      <c r="AA722" s="68"/>
      <c r="AB722" s="68" t="s">
        <v>5947</v>
      </c>
      <c r="AC722" s="68"/>
      <c r="AD722" s="68" t="s">
        <v>5948</v>
      </c>
      <c r="AE722" s="68">
        <v>5</v>
      </c>
      <c r="AF722" s="68"/>
      <c r="AG722" s="68"/>
      <c r="AH722" s="68"/>
      <c r="AI722" s="68"/>
      <c r="AJ722" s="68"/>
      <c r="AK722" s="68"/>
      <c r="AL722" s="68"/>
      <c r="AM722" s="68"/>
      <c r="AN722" s="68"/>
      <c r="AO722" s="68"/>
      <c r="AP722" s="68"/>
      <c r="AQ722" s="68"/>
      <c r="AR722" s="68"/>
      <c r="AS722" s="68"/>
      <c r="AT722" s="68"/>
      <c r="AU722" s="68"/>
      <c r="AV722" s="68"/>
      <c r="AW722" s="68"/>
      <c r="AX722" s="68"/>
      <c r="AY722" s="68"/>
      <c r="AZ722" s="68"/>
      <c r="BA722" s="68"/>
      <c r="BB722" s="68"/>
      <c r="BC722" s="68"/>
      <c r="BD722" s="68"/>
    </row>
    <row r="723" spans="1:56" s="72" customFormat="1" ht="70">
      <c r="A723" s="68">
        <v>406</v>
      </c>
      <c r="B723" s="68" t="s">
        <v>12803</v>
      </c>
      <c r="C723" s="68" t="s">
        <v>5925</v>
      </c>
      <c r="D723" s="88" t="s">
        <v>5875</v>
      </c>
      <c r="E723" s="68" t="s">
        <v>5949</v>
      </c>
      <c r="F723" s="78">
        <v>25841</v>
      </c>
      <c r="G723" s="68" t="s">
        <v>5950</v>
      </c>
      <c r="H723" s="68">
        <v>2018</v>
      </c>
      <c r="I723" s="68" t="s">
        <v>5950</v>
      </c>
      <c r="J723" s="70">
        <v>23135.77</v>
      </c>
      <c r="K723" s="91" t="s">
        <v>12783</v>
      </c>
      <c r="L723" s="68" t="s">
        <v>5951</v>
      </c>
      <c r="M723" s="68" t="s">
        <v>5952</v>
      </c>
      <c r="N723" s="68" t="s">
        <v>5953</v>
      </c>
      <c r="O723" s="68" t="s">
        <v>5954</v>
      </c>
      <c r="P723" s="68">
        <v>115957</v>
      </c>
      <c r="Q723" s="68" t="s">
        <v>5885</v>
      </c>
      <c r="R723" s="68">
        <v>0</v>
      </c>
      <c r="S723" s="68" t="s">
        <v>339</v>
      </c>
      <c r="T723" s="68">
        <v>24</v>
      </c>
      <c r="U723" s="68">
        <v>24</v>
      </c>
      <c r="V723" s="68">
        <v>50</v>
      </c>
      <c r="W723" s="68">
        <v>40</v>
      </c>
      <c r="X723" s="68" t="s">
        <v>5871</v>
      </c>
      <c r="Y723" s="68">
        <v>4</v>
      </c>
      <c r="Z723" s="68">
        <v>6</v>
      </c>
      <c r="AA723" s="68">
        <v>2</v>
      </c>
      <c r="AB723" s="68">
        <v>4</v>
      </c>
      <c r="AC723" s="68"/>
      <c r="AD723" s="68"/>
      <c r="AE723" s="68">
        <v>5</v>
      </c>
      <c r="AF723" s="68">
        <v>50</v>
      </c>
      <c r="AG723" s="68" t="s">
        <v>5875</v>
      </c>
      <c r="AH723" s="68" t="s">
        <v>5955</v>
      </c>
      <c r="AI723" s="68">
        <v>60</v>
      </c>
      <c r="AJ723" s="68"/>
      <c r="AK723" s="68"/>
      <c r="AL723" s="68"/>
      <c r="AM723" s="68"/>
      <c r="AN723" s="68"/>
      <c r="AO723" s="68"/>
      <c r="AP723" s="68"/>
      <c r="AQ723" s="68"/>
      <c r="AR723" s="68"/>
      <c r="AS723" s="68" t="s">
        <v>5956</v>
      </c>
      <c r="AT723" s="68" t="s">
        <v>5957</v>
      </c>
      <c r="AU723" s="68">
        <v>40</v>
      </c>
      <c r="AV723" s="68"/>
      <c r="AW723" s="68"/>
      <c r="AX723" s="68"/>
      <c r="AY723" s="68"/>
      <c r="AZ723" s="68"/>
      <c r="BA723" s="68"/>
      <c r="BB723" s="68"/>
      <c r="BC723" s="68"/>
      <c r="BD723" s="68"/>
    </row>
    <row r="724" spans="1:56" s="72" customFormat="1" ht="180">
      <c r="A724" s="68">
        <v>406</v>
      </c>
      <c r="B724" s="68" t="s">
        <v>12803</v>
      </c>
      <c r="C724" s="68" t="s">
        <v>5874</v>
      </c>
      <c r="D724" s="88" t="s">
        <v>5875</v>
      </c>
      <c r="E724" s="68" t="s">
        <v>5958</v>
      </c>
      <c r="F724" s="78" t="s">
        <v>5959</v>
      </c>
      <c r="G724" s="68" t="s">
        <v>5960</v>
      </c>
      <c r="H724" s="68">
        <v>2018</v>
      </c>
      <c r="I724" s="68" t="s">
        <v>5961</v>
      </c>
      <c r="J724" s="70">
        <v>23338.16</v>
      </c>
      <c r="K724" s="68" t="s">
        <v>12783</v>
      </c>
      <c r="L724" s="68" t="s">
        <v>5962</v>
      </c>
      <c r="M724" s="68" t="s">
        <v>5881</v>
      </c>
      <c r="N724" s="68" t="s">
        <v>5963</v>
      </c>
      <c r="O724" s="68" t="s">
        <v>5964</v>
      </c>
      <c r="P724" s="68">
        <v>116226</v>
      </c>
      <c r="Q724" s="68" t="s">
        <v>5885</v>
      </c>
      <c r="R724" s="68">
        <v>0</v>
      </c>
      <c r="S724" s="68" t="s">
        <v>339</v>
      </c>
      <c r="T724" s="68">
        <v>24</v>
      </c>
      <c r="U724" s="68">
        <v>24</v>
      </c>
      <c r="V724" s="68">
        <v>50</v>
      </c>
      <c r="W724" s="68">
        <v>40</v>
      </c>
      <c r="X724" s="68" t="s">
        <v>5871</v>
      </c>
      <c r="Y724" s="68">
        <v>4</v>
      </c>
      <c r="Z724" s="68">
        <v>6</v>
      </c>
      <c r="AA724" s="68">
        <v>5</v>
      </c>
      <c r="AB724" s="68">
        <v>4</v>
      </c>
      <c r="AC724" s="68"/>
      <c r="AD724" s="68"/>
      <c r="AE724" s="68">
        <v>5</v>
      </c>
      <c r="AF724" s="68">
        <v>25</v>
      </c>
      <c r="AG724" s="68" t="s">
        <v>5875</v>
      </c>
      <c r="AH724" s="68" t="s">
        <v>5886</v>
      </c>
      <c r="AI724" s="68">
        <v>25</v>
      </c>
      <c r="AJ724" s="68" t="s">
        <v>5887</v>
      </c>
      <c r="AK724" s="68"/>
      <c r="AL724" s="68">
        <v>25</v>
      </c>
      <c r="AM724" s="68"/>
      <c r="AN724" s="68"/>
      <c r="AO724" s="68"/>
      <c r="AP724" s="68"/>
      <c r="AQ724" s="68"/>
      <c r="AR724" s="68"/>
      <c r="AS724" s="68"/>
      <c r="AT724" s="68"/>
      <c r="AU724" s="68"/>
      <c r="AV724" s="68"/>
      <c r="AW724" s="68"/>
      <c r="AX724" s="68"/>
      <c r="AY724" s="68"/>
      <c r="AZ724" s="68"/>
      <c r="BA724" s="68"/>
      <c r="BB724" s="68"/>
      <c r="BC724" s="68"/>
      <c r="BD724" s="68"/>
    </row>
    <row r="725" spans="1:56" s="72" customFormat="1" ht="90">
      <c r="A725" s="68">
        <v>406</v>
      </c>
      <c r="B725" s="68" t="s">
        <v>12803</v>
      </c>
      <c r="C725" s="68" t="s">
        <v>5965</v>
      </c>
      <c r="D725" s="88" t="s">
        <v>5858</v>
      </c>
      <c r="E725" s="68" t="s">
        <v>5966</v>
      </c>
      <c r="F725" s="78">
        <v>13334</v>
      </c>
      <c r="G725" s="68" t="s">
        <v>5967</v>
      </c>
      <c r="H725" s="68">
        <v>2020</v>
      </c>
      <c r="I725" s="68" t="s">
        <v>5968</v>
      </c>
      <c r="J725" s="70" t="s">
        <v>5969</v>
      </c>
      <c r="K725" s="68" t="s">
        <v>12785</v>
      </c>
      <c r="L725" s="68" t="s">
        <v>5970</v>
      </c>
      <c r="M725" s="68" t="s">
        <v>5971</v>
      </c>
      <c r="N725" s="68" t="s">
        <v>5972</v>
      </c>
      <c r="O725" s="68" t="s">
        <v>5973</v>
      </c>
      <c r="P725" s="68">
        <v>116888</v>
      </c>
      <c r="Q725" s="68" t="s">
        <v>5974</v>
      </c>
      <c r="R725" s="68">
        <v>2.0099999999999998</v>
      </c>
      <c r="S725" s="68" t="s">
        <v>5975</v>
      </c>
      <c r="T725" s="68">
        <v>24</v>
      </c>
      <c r="U725" s="68">
        <v>26.009999999999998</v>
      </c>
      <c r="V725" s="68" t="s">
        <v>5976</v>
      </c>
      <c r="W725" s="68">
        <v>0</v>
      </c>
      <c r="X725" s="68" t="s">
        <v>5977</v>
      </c>
      <c r="Y725" s="68">
        <v>3</v>
      </c>
      <c r="Z725" s="68">
        <v>1</v>
      </c>
      <c r="AA725" s="68">
        <v>7</v>
      </c>
      <c r="AB725" s="68">
        <v>60</v>
      </c>
      <c r="AC725" s="68" t="s">
        <v>5978</v>
      </c>
      <c r="AD725" s="68" t="s">
        <v>5979</v>
      </c>
      <c r="AE725" s="68">
        <v>5</v>
      </c>
      <c r="AF725" s="68">
        <v>10</v>
      </c>
      <c r="AG725" s="68" t="s">
        <v>5980</v>
      </c>
      <c r="AH725" s="68" t="s">
        <v>5966</v>
      </c>
      <c r="AI725" s="68">
        <v>15</v>
      </c>
      <c r="AJ725" s="68" t="s">
        <v>5981</v>
      </c>
      <c r="AK725" s="68" t="s">
        <v>5982</v>
      </c>
      <c r="AL725" s="68">
        <v>10</v>
      </c>
      <c r="AM725" s="68" t="s">
        <v>5983</v>
      </c>
      <c r="AN725" s="68" t="s">
        <v>5984</v>
      </c>
      <c r="AO725" s="68">
        <v>10</v>
      </c>
      <c r="AP725" s="68"/>
      <c r="AQ725" s="68"/>
      <c r="AR725" s="68"/>
      <c r="AS725" s="68"/>
      <c r="AT725" s="68"/>
      <c r="AU725" s="68"/>
      <c r="AV725" s="68"/>
      <c r="AW725" s="68"/>
      <c r="AX725" s="68"/>
      <c r="AY725" s="68"/>
      <c r="AZ725" s="68"/>
      <c r="BA725" s="68"/>
      <c r="BB725" s="68"/>
      <c r="BC725" s="68"/>
      <c r="BD725" s="68"/>
    </row>
    <row r="726" spans="1:56" s="72" customFormat="1" ht="90">
      <c r="A726" s="68">
        <v>406</v>
      </c>
      <c r="B726" s="68" t="s">
        <v>12803</v>
      </c>
      <c r="C726" s="68" t="s">
        <v>5874</v>
      </c>
      <c r="D726" s="88" t="s">
        <v>5875</v>
      </c>
      <c r="E726" s="68" t="s">
        <v>5985</v>
      </c>
      <c r="F726" s="78">
        <v>11860</v>
      </c>
      <c r="G726" s="68" t="s">
        <v>5986</v>
      </c>
      <c r="H726" s="68">
        <v>2020</v>
      </c>
      <c r="I726" s="68" t="s">
        <v>5986</v>
      </c>
      <c r="J726" s="70">
        <v>147728.06</v>
      </c>
      <c r="K726" s="68" t="s">
        <v>343</v>
      </c>
      <c r="L726" s="68" t="s">
        <v>5970</v>
      </c>
      <c r="M726" s="68" t="s">
        <v>5971</v>
      </c>
      <c r="N726" s="68" t="s">
        <v>5987</v>
      </c>
      <c r="O726" s="68" t="s">
        <v>5988</v>
      </c>
      <c r="P726" s="68">
        <v>116817</v>
      </c>
      <c r="Q726" s="68" t="s">
        <v>5974</v>
      </c>
      <c r="R726" s="68">
        <v>9.9600000000000009</v>
      </c>
      <c r="S726" s="68">
        <v>2</v>
      </c>
      <c r="T726" s="68">
        <v>24</v>
      </c>
      <c r="U726" s="68">
        <v>33.96</v>
      </c>
      <c r="V726" s="68">
        <v>100</v>
      </c>
      <c r="W726" s="68">
        <v>0</v>
      </c>
      <c r="X726" s="68" t="s">
        <v>5989</v>
      </c>
      <c r="Y726" s="68">
        <v>3</v>
      </c>
      <c r="Z726" s="68">
        <v>1</v>
      </c>
      <c r="AA726" s="68">
        <v>2</v>
      </c>
      <c r="AB726" s="68">
        <v>4</v>
      </c>
      <c r="AC726" s="68" t="s">
        <v>5978</v>
      </c>
      <c r="AD726" s="68" t="s">
        <v>5948</v>
      </c>
      <c r="AE726" s="68">
        <v>5</v>
      </c>
      <c r="AF726" s="68">
        <v>1</v>
      </c>
      <c r="AG726" s="68" t="s">
        <v>5875</v>
      </c>
      <c r="AH726" s="68" t="s">
        <v>5990</v>
      </c>
      <c r="AI726" s="68">
        <v>1</v>
      </c>
      <c r="AJ726" s="68"/>
      <c r="AK726" s="68"/>
      <c r="AL726" s="68"/>
      <c r="AM726" s="68"/>
      <c r="AN726" s="68"/>
      <c r="AO726" s="68"/>
      <c r="AP726" s="68"/>
      <c r="AQ726" s="68"/>
      <c r="AR726" s="68"/>
      <c r="AS726" s="68"/>
      <c r="AT726" s="68"/>
      <c r="AU726" s="68"/>
      <c r="AV726" s="68"/>
      <c r="AW726" s="68"/>
      <c r="AX726" s="68"/>
      <c r="AY726" s="68"/>
      <c r="AZ726" s="68"/>
      <c r="BA726" s="68"/>
      <c r="BB726" s="68"/>
      <c r="BC726" s="68"/>
      <c r="BD726" s="68"/>
    </row>
    <row r="727" spans="1:56" s="72" customFormat="1" ht="120">
      <c r="A727" s="68">
        <v>406</v>
      </c>
      <c r="B727" s="68" t="s">
        <v>12803</v>
      </c>
      <c r="C727" s="68" t="s">
        <v>5991</v>
      </c>
      <c r="D727" s="88" t="s">
        <v>5875</v>
      </c>
      <c r="E727" s="68" t="s">
        <v>5992</v>
      </c>
      <c r="F727" s="78">
        <v>8544</v>
      </c>
      <c r="G727" s="68" t="s">
        <v>5993</v>
      </c>
      <c r="H727" s="68">
        <v>2021</v>
      </c>
      <c r="I727" s="68" t="s">
        <v>5994</v>
      </c>
      <c r="J727" s="70">
        <v>31514.400000000001</v>
      </c>
      <c r="K727" s="68" t="s">
        <v>12787</v>
      </c>
      <c r="L727" s="68" t="s">
        <v>5995</v>
      </c>
      <c r="M727" s="68" t="s">
        <v>5996</v>
      </c>
      <c r="N727" s="68" t="s">
        <v>5997</v>
      </c>
      <c r="O727" s="68" t="s">
        <v>5998</v>
      </c>
      <c r="P727" s="68">
        <v>117578</v>
      </c>
      <c r="Q727" s="68" t="s">
        <v>5999</v>
      </c>
      <c r="R727" s="68">
        <v>3.02</v>
      </c>
      <c r="S727" s="68" t="s">
        <v>6000</v>
      </c>
      <c r="T727" s="68">
        <v>24</v>
      </c>
      <c r="U727" s="68">
        <v>27.02</v>
      </c>
      <c r="V727" s="68" t="s">
        <v>6001</v>
      </c>
      <c r="W727" s="68">
        <v>0</v>
      </c>
      <c r="X727" s="68" t="s">
        <v>5989</v>
      </c>
      <c r="Y727" s="68">
        <v>3</v>
      </c>
      <c r="Z727" s="68">
        <v>2</v>
      </c>
      <c r="AA727" s="68">
        <v>1</v>
      </c>
      <c r="AB727" s="68">
        <v>17</v>
      </c>
      <c r="AC727" s="68" t="s">
        <v>1813</v>
      </c>
      <c r="AD727" s="68" t="s">
        <v>5948</v>
      </c>
      <c r="AE727" s="68">
        <v>5</v>
      </c>
      <c r="AF727" s="68"/>
      <c r="AG727" s="68"/>
      <c r="AH727" s="68"/>
      <c r="AI727" s="68"/>
      <c r="AJ727" s="68"/>
      <c r="AK727" s="68"/>
      <c r="AL727" s="68"/>
      <c r="AM727" s="68"/>
      <c r="AN727" s="68"/>
      <c r="AO727" s="68"/>
      <c r="AP727" s="68"/>
      <c r="AQ727" s="68"/>
      <c r="AR727" s="68"/>
      <c r="AS727" s="68"/>
      <c r="AT727" s="68"/>
      <c r="AU727" s="68"/>
      <c r="AV727" s="68"/>
      <c r="AW727" s="68"/>
      <c r="AX727" s="68"/>
      <c r="AY727" s="68"/>
      <c r="AZ727" s="68"/>
      <c r="BA727" s="68"/>
      <c r="BB727" s="68"/>
      <c r="BC727" s="68"/>
      <c r="BD727" s="68"/>
    </row>
    <row r="728" spans="1:56" s="72" customFormat="1" ht="140">
      <c r="A728" s="68">
        <v>406</v>
      </c>
      <c r="B728" s="68" t="s">
        <v>12803</v>
      </c>
      <c r="C728" s="68" t="s">
        <v>5925</v>
      </c>
      <c r="D728" s="88" t="s">
        <v>5875</v>
      </c>
      <c r="E728" s="68" t="s">
        <v>6002</v>
      </c>
      <c r="F728" s="78" t="s">
        <v>6003</v>
      </c>
      <c r="G728" s="68" t="s">
        <v>6004</v>
      </c>
      <c r="H728" s="68">
        <v>2021</v>
      </c>
      <c r="I728" s="68" t="s">
        <v>6005</v>
      </c>
      <c r="J728" s="70">
        <v>46687.03</v>
      </c>
      <c r="K728" s="68" t="s">
        <v>1813</v>
      </c>
      <c r="L728" s="68" t="s">
        <v>6006</v>
      </c>
      <c r="M728" s="68" t="s">
        <v>6007</v>
      </c>
      <c r="N728" s="68" t="s">
        <v>6008</v>
      </c>
      <c r="O728" s="68" t="s">
        <v>6009</v>
      </c>
      <c r="P728" s="68" t="s">
        <v>6010</v>
      </c>
      <c r="Q728" s="68" t="s">
        <v>6011</v>
      </c>
      <c r="R728" s="68">
        <v>4.47</v>
      </c>
      <c r="S728" s="68"/>
      <c r="T728" s="68">
        <v>24</v>
      </c>
      <c r="U728" s="68">
        <v>28.47</v>
      </c>
      <c r="V728" s="68" t="s">
        <v>6001</v>
      </c>
      <c r="W728" s="68">
        <v>0</v>
      </c>
      <c r="X728" s="68" t="s">
        <v>5989</v>
      </c>
      <c r="Y728" s="68">
        <v>3</v>
      </c>
      <c r="Z728" s="68">
        <v>11</v>
      </c>
      <c r="AA728" s="68">
        <v>5</v>
      </c>
      <c r="AB728" s="68">
        <v>4</v>
      </c>
      <c r="AC728" s="68" t="s">
        <v>6012</v>
      </c>
      <c r="AD728" s="68"/>
      <c r="AE728" s="68">
        <v>5</v>
      </c>
      <c r="AF728" s="68">
        <v>0.8</v>
      </c>
      <c r="AG728" s="68" t="s">
        <v>5875</v>
      </c>
      <c r="AH728" s="68" t="s">
        <v>6013</v>
      </c>
      <c r="AI728" s="68">
        <v>0.5</v>
      </c>
      <c r="AJ728" s="68"/>
      <c r="AK728" s="68"/>
      <c r="AL728" s="68"/>
      <c r="AM728" s="68"/>
      <c r="AN728" s="68"/>
      <c r="AO728" s="68"/>
      <c r="AP728" s="68"/>
      <c r="AQ728" s="68"/>
      <c r="AR728" s="68"/>
      <c r="AS728" s="68" t="s">
        <v>6014</v>
      </c>
      <c r="AT728" s="68" t="s">
        <v>6013</v>
      </c>
      <c r="AU728" s="68">
        <v>0.5</v>
      </c>
      <c r="AV728" s="68"/>
      <c r="AW728" s="68"/>
      <c r="AX728" s="68"/>
      <c r="AY728" s="68"/>
      <c r="AZ728" s="68"/>
      <c r="BA728" s="68"/>
      <c r="BB728" s="68"/>
      <c r="BC728" s="68"/>
      <c r="BD728" s="68"/>
    </row>
    <row r="729" spans="1:56" s="72" customFormat="1" ht="90">
      <c r="A729" s="68">
        <v>406</v>
      </c>
      <c r="B729" s="68" t="s">
        <v>12803</v>
      </c>
      <c r="C729" s="68" t="s">
        <v>5937</v>
      </c>
      <c r="D729" s="88" t="s">
        <v>5875</v>
      </c>
      <c r="E729" s="68" t="s">
        <v>6015</v>
      </c>
      <c r="F729" s="78">
        <v>28448</v>
      </c>
      <c r="G729" s="68" t="s">
        <v>6016</v>
      </c>
      <c r="H729" s="68">
        <v>2022</v>
      </c>
      <c r="I729" s="68" t="s">
        <v>6017</v>
      </c>
      <c r="J729" s="70">
        <v>41096.31</v>
      </c>
      <c r="K729" s="68" t="s">
        <v>12784</v>
      </c>
      <c r="L729" s="68" t="s">
        <v>6018</v>
      </c>
      <c r="M729" s="68" t="s">
        <v>6007</v>
      </c>
      <c r="N729" s="68" t="s">
        <v>6019</v>
      </c>
      <c r="O729" s="68" t="s">
        <v>6020</v>
      </c>
      <c r="P729" s="68" t="s">
        <v>6021</v>
      </c>
      <c r="Q729" s="68" t="s">
        <v>6022</v>
      </c>
      <c r="R729" s="68">
        <v>0</v>
      </c>
      <c r="S729" s="68">
        <v>15.7</v>
      </c>
      <c r="T729" s="68">
        <v>14.7</v>
      </c>
      <c r="U729" s="68">
        <v>30.4</v>
      </c>
      <c r="V729" s="68">
        <v>70</v>
      </c>
      <c r="W729" s="68">
        <v>10</v>
      </c>
      <c r="X729" s="68" t="s">
        <v>5989</v>
      </c>
      <c r="Y729" s="68">
        <v>4</v>
      </c>
      <c r="Z729" s="68">
        <v>6</v>
      </c>
      <c r="AA729" s="68">
        <v>2</v>
      </c>
      <c r="AB729" s="68">
        <v>4</v>
      </c>
      <c r="AC729" s="68" t="s">
        <v>6023</v>
      </c>
      <c r="AD729" s="68" t="s">
        <v>5948</v>
      </c>
      <c r="AE729" s="68">
        <v>5</v>
      </c>
      <c r="AF729" s="68">
        <v>0.7</v>
      </c>
      <c r="AG729" s="68" t="s">
        <v>5875</v>
      </c>
      <c r="AH729" s="68" t="s">
        <v>6024</v>
      </c>
      <c r="AI729" s="68">
        <v>25</v>
      </c>
      <c r="AJ729" s="68" t="s">
        <v>6025</v>
      </c>
      <c r="AK729" s="68" t="s">
        <v>6026</v>
      </c>
      <c r="AL729" s="68">
        <v>15</v>
      </c>
      <c r="AM729" s="68" t="s">
        <v>6027</v>
      </c>
      <c r="AN729" s="68" t="s">
        <v>6028</v>
      </c>
      <c r="AO729" s="68">
        <v>10</v>
      </c>
      <c r="AP729" s="68" t="s">
        <v>6029</v>
      </c>
      <c r="AQ729" s="68" t="s">
        <v>6030</v>
      </c>
      <c r="AR729" s="68">
        <v>5</v>
      </c>
      <c r="AS729" s="68" t="s">
        <v>6031</v>
      </c>
      <c r="AT729" s="68" t="s">
        <v>6032</v>
      </c>
      <c r="AU729" s="68">
        <v>40</v>
      </c>
      <c r="AV729" s="68" t="s">
        <v>6033</v>
      </c>
      <c r="AW729" s="68" t="s">
        <v>6034</v>
      </c>
      <c r="AX729" s="68">
        <v>5</v>
      </c>
      <c r="AY729" s="68"/>
      <c r="AZ729" s="68"/>
      <c r="BA729" s="68"/>
      <c r="BB729" s="68"/>
      <c r="BC729" s="68"/>
      <c r="BD729" s="68"/>
    </row>
    <row r="730" spans="1:56" s="72" customFormat="1" ht="140">
      <c r="A730" s="68">
        <v>406</v>
      </c>
      <c r="B730" s="68" t="s">
        <v>12803</v>
      </c>
      <c r="C730" s="68" t="s">
        <v>5937</v>
      </c>
      <c r="D730" s="88" t="s">
        <v>5875</v>
      </c>
      <c r="E730" s="68" t="s">
        <v>6035</v>
      </c>
      <c r="F730" s="78" t="s">
        <v>6036</v>
      </c>
      <c r="G730" s="68" t="s">
        <v>6037</v>
      </c>
      <c r="H730" s="68">
        <v>2022</v>
      </c>
      <c r="I730" s="68" t="s">
        <v>6038</v>
      </c>
      <c r="J730" s="70" t="s">
        <v>6039</v>
      </c>
      <c r="K730" s="68" t="s">
        <v>12784</v>
      </c>
      <c r="L730" s="68" t="s">
        <v>6040</v>
      </c>
      <c r="M730" s="68" t="s">
        <v>6007</v>
      </c>
      <c r="N730" s="68" t="s">
        <v>6041</v>
      </c>
      <c r="O730" s="68" t="s">
        <v>6042</v>
      </c>
      <c r="P730" s="68" t="s">
        <v>6043</v>
      </c>
      <c r="Q730" s="68" t="s">
        <v>6044</v>
      </c>
      <c r="R730" s="68">
        <v>15.4</v>
      </c>
      <c r="S730" s="68" t="s">
        <v>6045</v>
      </c>
      <c r="T730" s="68">
        <v>20</v>
      </c>
      <c r="U730" s="68">
        <v>35.4</v>
      </c>
      <c r="V730" s="68">
        <v>30</v>
      </c>
      <c r="W730" s="68">
        <v>20</v>
      </c>
      <c r="X730" s="68" t="s">
        <v>5989</v>
      </c>
      <c r="Y730" s="68">
        <v>3</v>
      </c>
      <c r="Z730" s="68">
        <v>11</v>
      </c>
      <c r="AA730" s="68">
        <v>5</v>
      </c>
      <c r="AB730" s="68">
        <v>4</v>
      </c>
      <c r="AC730" s="68" t="s">
        <v>6046</v>
      </c>
      <c r="AD730" s="68" t="s">
        <v>6047</v>
      </c>
      <c r="AE730" s="68">
        <v>5</v>
      </c>
      <c r="AF730" s="68">
        <v>25</v>
      </c>
      <c r="AG730" s="68" t="s">
        <v>5875</v>
      </c>
      <c r="AH730" s="68" t="s">
        <v>6048</v>
      </c>
      <c r="AI730" s="68">
        <v>100</v>
      </c>
      <c r="AJ730" s="68"/>
      <c r="AK730" s="68"/>
      <c r="AL730" s="68"/>
      <c r="AM730" s="68"/>
      <c r="AN730" s="68"/>
      <c r="AO730" s="68"/>
      <c r="AP730" s="68"/>
      <c r="AQ730" s="68"/>
      <c r="AR730" s="68"/>
      <c r="AS730" s="68"/>
      <c r="AT730" s="68"/>
      <c r="AU730" s="68"/>
      <c r="AV730" s="68"/>
      <c r="AW730" s="68"/>
      <c r="AX730" s="68"/>
      <c r="AY730" s="68"/>
      <c r="AZ730" s="68"/>
      <c r="BA730" s="68"/>
      <c r="BB730" s="68"/>
      <c r="BC730" s="68"/>
      <c r="BD730" s="68"/>
    </row>
    <row r="731" spans="1:56" s="72" customFormat="1" ht="120">
      <c r="A731" s="68">
        <v>406</v>
      </c>
      <c r="B731" s="68" t="s">
        <v>12803</v>
      </c>
      <c r="C731" s="68" t="s">
        <v>6049</v>
      </c>
      <c r="D731" s="88" t="s">
        <v>5875</v>
      </c>
      <c r="E731" s="68" t="s">
        <v>6050</v>
      </c>
      <c r="F731" s="78">
        <v>28450</v>
      </c>
      <c r="G731" s="68" t="s">
        <v>6051</v>
      </c>
      <c r="H731" s="68">
        <v>2023</v>
      </c>
      <c r="I731" s="68" t="s">
        <v>6052</v>
      </c>
      <c r="J731" s="70">
        <v>148521.92000000001</v>
      </c>
      <c r="K731" s="68" t="s">
        <v>1879</v>
      </c>
      <c r="L731" s="68" t="s">
        <v>6053</v>
      </c>
      <c r="M731" s="68" t="s">
        <v>6054</v>
      </c>
      <c r="N731" s="68" t="s">
        <v>6055</v>
      </c>
      <c r="O731" s="68" t="s">
        <v>6056</v>
      </c>
      <c r="P731" s="68">
        <v>118310</v>
      </c>
      <c r="Q731" s="68" t="s">
        <v>6057</v>
      </c>
      <c r="R731" s="68">
        <v>0</v>
      </c>
      <c r="S731" s="68">
        <v>0</v>
      </c>
      <c r="T731" s="68">
        <v>0</v>
      </c>
      <c r="U731" s="68">
        <v>0</v>
      </c>
      <c r="V731" s="68" t="s">
        <v>6058</v>
      </c>
      <c r="W731" s="68" t="s">
        <v>6058</v>
      </c>
      <c r="X731" s="68" t="s">
        <v>5989</v>
      </c>
      <c r="Y731" s="68">
        <v>4</v>
      </c>
      <c r="Z731" s="68">
        <v>6</v>
      </c>
      <c r="AA731" s="68">
        <v>3</v>
      </c>
      <c r="AB731" s="68">
        <v>4</v>
      </c>
      <c r="AC731" s="68" t="s">
        <v>6059</v>
      </c>
      <c r="AD731" s="68" t="s">
        <v>6047</v>
      </c>
      <c r="AE731" s="68">
        <v>5</v>
      </c>
      <c r="AF731" s="68" t="s">
        <v>6060</v>
      </c>
      <c r="AG731" s="68"/>
      <c r="AH731" s="68"/>
      <c r="AI731" s="68"/>
      <c r="AJ731" s="68"/>
      <c r="AK731" s="68"/>
      <c r="AL731" s="68"/>
      <c r="AM731" s="68"/>
      <c r="AN731" s="68"/>
      <c r="AO731" s="68"/>
      <c r="AP731" s="68"/>
      <c r="AQ731" s="68"/>
      <c r="AR731" s="68"/>
      <c r="AS731" s="68"/>
      <c r="AT731" s="68"/>
      <c r="AU731" s="68"/>
      <c r="AV731" s="68"/>
      <c r="AW731" s="68"/>
      <c r="AX731" s="68"/>
      <c r="AY731" s="68"/>
      <c r="AZ731" s="68"/>
      <c r="BA731" s="68"/>
      <c r="BB731" s="68"/>
      <c r="BC731" s="68"/>
      <c r="BD731" s="68"/>
    </row>
    <row r="732" spans="1:56" s="72" customFormat="1" ht="120">
      <c r="A732" s="68">
        <v>406</v>
      </c>
      <c r="B732" s="68" t="s">
        <v>12803</v>
      </c>
      <c r="C732" s="68" t="s">
        <v>6049</v>
      </c>
      <c r="D732" s="88" t="s">
        <v>5875</v>
      </c>
      <c r="E732" s="68" t="s">
        <v>6061</v>
      </c>
      <c r="F732" s="78" t="s">
        <v>6062</v>
      </c>
      <c r="G732" s="68" t="s">
        <v>6063</v>
      </c>
      <c r="H732" s="68">
        <v>2023</v>
      </c>
      <c r="I732" s="68" t="s">
        <v>6064</v>
      </c>
      <c r="J732" s="70">
        <v>61378.5</v>
      </c>
      <c r="K732" s="68" t="s">
        <v>1879</v>
      </c>
      <c r="L732" s="68" t="s">
        <v>6065</v>
      </c>
      <c r="M732" s="68" t="s">
        <v>6066</v>
      </c>
      <c r="N732" s="68" t="s">
        <v>6067</v>
      </c>
      <c r="O732" s="68" t="s">
        <v>6068</v>
      </c>
      <c r="P732" s="68">
        <v>118571</v>
      </c>
      <c r="Q732" s="68" t="s">
        <v>6057</v>
      </c>
      <c r="R732" s="68">
        <v>0</v>
      </c>
      <c r="S732" s="68">
        <v>0</v>
      </c>
      <c r="T732" s="68">
        <v>0</v>
      </c>
      <c r="U732" s="68">
        <v>0</v>
      </c>
      <c r="V732" s="68" t="s">
        <v>6058</v>
      </c>
      <c r="W732" s="68" t="s">
        <v>6058</v>
      </c>
      <c r="X732" s="68" t="s">
        <v>5989</v>
      </c>
      <c r="Y732" s="68">
        <v>4</v>
      </c>
      <c r="Z732" s="68">
        <v>9</v>
      </c>
      <c r="AA732" s="68">
        <v>3</v>
      </c>
      <c r="AB732" s="68">
        <v>32</v>
      </c>
      <c r="AC732" s="68" t="s">
        <v>6069</v>
      </c>
      <c r="AD732" s="68" t="s">
        <v>6047</v>
      </c>
      <c r="AE732" s="68">
        <v>5</v>
      </c>
      <c r="AF732" s="68" t="s">
        <v>6060</v>
      </c>
      <c r="AG732" s="68"/>
      <c r="AH732" s="68"/>
      <c r="AI732" s="68"/>
      <c r="AJ732" s="68"/>
      <c r="AK732" s="68"/>
      <c r="AL732" s="68"/>
      <c r="AM732" s="68"/>
      <c r="AN732" s="68"/>
      <c r="AO732" s="68"/>
      <c r="AP732" s="68"/>
      <c r="AQ732" s="68"/>
      <c r="AR732" s="68"/>
      <c r="AS732" s="68"/>
      <c r="AT732" s="68"/>
      <c r="AU732" s="68"/>
      <c r="AV732" s="68"/>
      <c r="AW732" s="68"/>
      <c r="AX732" s="68"/>
      <c r="AY732" s="68"/>
      <c r="AZ732" s="68"/>
      <c r="BA732" s="68"/>
      <c r="BB732" s="68"/>
      <c r="BC732" s="68"/>
      <c r="BD732" s="68"/>
    </row>
    <row r="733" spans="1:56" s="72" customFormat="1" ht="90">
      <c r="A733" s="68">
        <v>406</v>
      </c>
      <c r="B733" s="68" t="s">
        <v>12803</v>
      </c>
      <c r="C733" s="68" t="s">
        <v>6049</v>
      </c>
      <c r="D733" s="88" t="s">
        <v>5858</v>
      </c>
      <c r="E733" s="68" t="s">
        <v>6070</v>
      </c>
      <c r="F733" s="78">
        <v>18117</v>
      </c>
      <c r="G733" s="68" t="s">
        <v>6071</v>
      </c>
      <c r="H733" s="68">
        <v>2023</v>
      </c>
      <c r="I733" s="68" t="s">
        <v>6072</v>
      </c>
      <c r="J733" s="70">
        <v>25636</v>
      </c>
      <c r="K733" s="68" t="s">
        <v>1879</v>
      </c>
      <c r="L733" s="68" t="s">
        <v>6006</v>
      </c>
      <c r="M733" s="68" t="s">
        <v>6007</v>
      </c>
      <c r="N733" s="68" t="s">
        <v>6073</v>
      </c>
      <c r="O733" s="68" t="s">
        <v>6074</v>
      </c>
      <c r="P733" s="68" t="s">
        <v>6075</v>
      </c>
      <c r="Q733" s="68">
        <v>45.7</v>
      </c>
      <c r="R733" s="68">
        <v>9.1999999999999993</v>
      </c>
      <c r="S733" s="68" t="s">
        <v>296</v>
      </c>
      <c r="T733" s="68">
        <v>36.5</v>
      </c>
      <c r="U733" s="68">
        <v>45.7</v>
      </c>
      <c r="V733" s="68" t="s">
        <v>6058</v>
      </c>
      <c r="W733" s="68" t="s">
        <v>6058</v>
      </c>
      <c r="X733" s="68" t="s">
        <v>5989</v>
      </c>
      <c r="Y733" s="68">
        <v>4</v>
      </c>
      <c r="Z733" s="68">
        <v>4</v>
      </c>
      <c r="AA733" s="68">
        <v>5</v>
      </c>
      <c r="AB733" s="68">
        <v>17</v>
      </c>
      <c r="AC733" s="68" t="s">
        <v>6076</v>
      </c>
      <c r="AD733" s="68" t="s">
        <v>296</v>
      </c>
      <c r="AE733" s="68">
        <v>5</v>
      </c>
      <c r="AF733" s="68" t="s">
        <v>6060</v>
      </c>
      <c r="AG733" s="68"/>
      <c r="AH733" s="68"/>
      <c r="AI733" s="68"/>
      <c r="AJ733" s="68"/>
      <c r="AK733" s="68"/>
      <c r="AL733" s="68"/>
      <c r="AM733" s="68"/>
      <c r="AN733" s="68"/>
      <c r="AO733" s="68"/>
      <c r="AP733" s="68"/>
      <c r="AQ733" s="68"/>
      <c r="AR733" s="68"/>
      <c r="AS733" s="68"/>
      <c r="AT733" s="68"/>
      <c r="AU733" s="68"/>
      <c r="AV733" s="68"/>
      <c r="AW733" s="68"/>
      <c r="AX733" s="68"/>
      <c r="AY733" s="68"/>
      <c r="AZ733" s="68"/>
      <c r="BA733" s="68"/>
      <c r="BB733" s="68"/>
      <c r="BC733" s="68"/>
      <c r="BD733" s="68"/>
    </row>
    <row r="734" spans="1:56" s="72" customFormat="1" ht="90">
      <c r="A734" s="68">
        <v>406</v>
      </c>
      <c r="B734" s="68" t="s">
        <v>12803</v>
      </c>
      <c r="C734" s="68" t="s">
        <v>6049</v>
      </c>
      <c r="D734" s="88" t="s">
        <v>5858</v>
      </c>
      <c r="E734" s="68" t="s">
        <v>6077</v>
      </c>
      <c r="F734" s="78">
        <v>10395</v>
      </c>
      <c r="G734" s="68" t="s">
        <v>6078</v>
      </c>
      <c r="H734" s="68">
        <v>2023</v>
      </c>
      <c r="I734" s="68" t="s">
        <v>6079</v>
      </c>
      <c r="J734" s="70" t="s">
        <v>6080</v>
      </c>
      <c r="K734" s="68" t="s">
        <v>1879</v>
      </c>
      <c r="L734" s="68" t="s">
        <v>6081</v>
      </c>
      <c r="M734" s="68" t="s">
        <v>6082</v>
      </c>
      <c r="N734" s="68" t="s">
        <v>6083</v>
      </c>
      <c r="O734" s="68" t="s">
        <v>6084</v>
      </c>
      <c r="P734" s="68">
        <v>118570</v>
      </c>
      <c r="Q734" s="68">
        <v>71.44</v>
      </c>
      <c r="R734" s="68">
        <v>59.38</v>
      </c>
      <c r="S734" s="68" t="s">
        <v>6085</v>
      </c>
      <c r="T734" s="68">
        <v>52.53</v>
      </c>
      <c r="U734" s="68">
        <v>111.91</v>
      </c>
      <c r="V734" s="68" t="s">
        <v>6058</v>
      </c>
      <c r="W734" s="68" t="s">
        <v>6058</v>
      </c>
      <c r="X734" s="68" t="s">
        <v>5989</v>
      </c>
      <c r="Y734" s="68">
        <v>1</v>
      </c>
      <c r="Z734" s="68">
        <v>3</v>
      </c>
      <c r="AA734" s="68">
        <v>2</v>
      </c>
      <c r="AB734" s="68">
        <v>10</v>
      </c>
      <c r="AC734" s="68" t="s">
        <v>6086</v>
      </c>
      <c r="AD734" s="68" t="s">
        <v>6047</v>
      </c>
      <c r="AE734" s="68">
        <v>5</v>
      </c>
      <c r="AF734" s="68" t="s">
        <v>6060</v>
      </c>
      <c r="AG734" s="68" t="s">
        <v>5980</v>
      </c>
      <c r="AH734" s="68" t="s">
        <v>5920</v>
      </c>
      <c r="AI734" s="68"/>
      <c r="AJ734" s="68"/>
      <c r="AK734" s="68"/>
      <c r="AL734" s="68"/>
      <c r="AM734" s="68"/>
      <c r="AN734" s="68"/>
      <c r="AO734" s="68"/>
      <c r="AP734" s="68"/>
      <c r="AQ734" s="68"/>
      <c r="AR734" s="68"/>
      <c r="AS734" s="68"/>
      <c r="AT734" s="68"/>
      <c r="AU734" s="68"/>
      <c r="AV734" s="68"/>
      <c r="AW734" s="68"/>
      <c r="AX734" s="68"/>
      <c r="AY734" s="68"/>
      <c r="AZ734" s="68"/>
      <c r="BA734" s="68"/>
      <c r="BB734" s="68"/>
      <c r="BC734" s="68"/>
      <c r="BD734" s="68"/>
    </row>
    <row r="735" spans="1:56" s="72" customFormat="1" ht="170">
      <c r="A735" s="68">
        <v>406</v>
      </c>
      <c r="B735" s="68" t="s">
        <v>12803</v>
      </c>
      <c r="C735" s="68" t="s">
        <v>6049</v>
      </c>
      <c r="D735" s="88" t="s">
        <v>5858</v>
      </c>
      <c r="E735" s="68" t="s">
        <v>6087</v>
      </c>
      <c r="F735" s="78">
        <v>21702</v>
      </c>
      <c r="G735" s="68" t="s">
        <v>6088</v>
      </c>
      <c r="H735" s="68">
        <v>2023</v>
      </c>
      <c r="I735" s="68" t="s">
        <v>6089</v>
      </c>
      <c r="J735" s="70">
        <v>341600</v>
      </c>
      <c r="K735" s="68" t="s">
        <v>1879</v>
      </c>
      <c r="L735" s="68" t="s">
        <v>6090</v>
      </c>
      <c r="M735" s="68" t="s">
        <v>6091</v>
      </c>
      <c r="N735" s="68" t="s">
        <v>6092</v>
      </c>
      <c r="O735" s="68" t="s">
        <v>6093</v>
      </c>
      <c r="P735" s="68">
        <v>118585</v>
      </c>
      <c r="Q735" s="68">
        <v>175.3</v>
      </c>
      <c r="R735" s="68">
        <v>14</v>
      </c>
      <c r="S735" s="68" t="s">
        <v>6094</v>
      </c>
      <c r="T735" s="68">
        <v>52.53</v>
      </c>
      <c r="U735" s="68">
        <v>210.11</v>
      </c>
      <c r="V735" s="68" t="s">
        <v>6058</v>
      </c>
      <c r="W735" s="68" t="s">
        <v>6058</v>
      </c>
      <c r="X735" s="68" t="s">
        <v>5989</v>
      </c>
      <c r="Y735" s="68">
        <v>4</v>
      </c>
      <c r="Z735" s="68">
        <v>4</v>
      </c>
      <c r="AA735" s="68">
        <v>2</v>
      </c>
      <c r="AB735" s="68">
        <v>4</v>
      </c>
      <c r="AC735" s="68" t="s">
        <v>6095</v>
      </c>
      <c r="AD735" s="68" t="s">
        <v>6096</v>
      </c>
      <c r="AE735" s="68">
        <v>5</v>
      </c>
      <c r="AF735" s="68" t="s">
        <v>6060</v>
      </c>
      <c r="AG735" s="68" t="s">
        <v>5858</v>
      </c>
      <c r="AH735" s="68" t="s">
        <v>6097</v>
      </c>
      <c r="AI735" s="68"/>
      <c r="AJ735" s="68"/>
      <c r="AK735" s="68"/>
      <c r="AL735" s="68"/>
      <c r="AM735" s="68"/>
      <c r="AN735" s="68"/>
      <c r="AO735" s="68"/>
      <c r="AP735" s="68"/>
      <c r="AQ735" s="68"/>
      <c r="AR735" s="68"/>
      <c r="AS735" s="68" t="s">
        <v>6098</v>
      </c>
      <c r="AT735" s="68" t="s">
        <v>6099</v>
      </c>
      <c r="AU735" s="68"/>
      <c r="AV735" s="68" t="s">
        <v>6100</v>
      </c>
      <c r="AW735" s="68" t="s">
        <v>6101</v>
      </c>
      <c r="AX735" s="68"/>
      <c r="AY735" s="68"/>
      <c r="AZ735" s="68"/>
      <c r="BA735" s="68"/>
      <c r="BB735" s="68"/>
      <c r="BC735" s="68"/>
      <c r="BD735" s="68"/>
    </row>
    <row r="736" spans="1:56" s="72" customFormat="1" ht="50">
      <c r="A736" s="68">
        <v>416</v>
      </c>
      <c r="B736" s="68" t="s">
        <v>6102</v>
      </c>
      <c r="C736" s="68">
        <v>4</v>
      </c>
      <c r="D736" s="88"/>
      <c r="E736" s="68" t="s">
        <v>6103</v>
      </c>
      <c r="F736" s="78" t="s">
        <v>6104</v>
      </c>
      <c r="G736" s="68" t="s">
        <v>6105</v>
      </c>
      <c r="H736" s="68">
        <v>2005</v>
      </c>
      <c r="I736" s="68" t="s">
        <v>6106</v>
      </c>
      <c r="J736" s="70">
        <v>50075</v>
      </c>
      <c r="K736" s="68" t="s">
        <v>257</v>
      </c>
      <c r="L736" s="68" t="s">
        <v>6107</v>
      </c>
      <c r="M736" s="68" t="s">
        <v>6108</v>
      </c>
      <c r="N736" s="68" t="s">
        <v>6109</v>
      </c>
      <c r="O736" s="68" t="s">
        <v>6110</v>
      </c>
      <c r="P736" s="68" t="s">
        <v>6111</v>
      </c>
      <c r="Q736" s="68">
        <v>37.799999999999997</v>
      </c>
      <c r="R736" s="68">
        <v>0</v>
      </c>
      <c r="S736" s="68">
        <v>17.45</v>
      </c>
      <c r="T736" s="68">
        <v>20.350000000000001</v>
      </c>
      <c r="U736" s="68">
        <v>37.799999999999997</v>
      </c>
      <c r="V736" s="68">
        <v>90</v>
      </c>
      <c r="W736" s="68">
        <v>100</v>
      </c>
      <c r="X736" s="68" t="s">
        <v>6112</v>
      </c>
      <c r="Y736" s="68">
        <v>2</v>
      </c>
      <c r="Z736" s="68">
        <v>1</v>
      </c>
      <c r="AA736" s="68">
        <v>1</v>
      </c>
      <c r="AB736" s="68">
        <v>11</v>
      </c>
      <c r="AC736" s="68">
        <v>12</v>
      </c>
      <c r="AD736" s="68">
        <v>0</v>
      </c>
      <c r="AE736" s="68">
        <v>5</v>
      </c>
      <c r="AF736" s="68">
        <v>100</v>
      </c>
      <c r="AG736" s="68" t="s">
        <v>6113</v>
      </c>
      <c r="AH736" s="68" t="s">
        <v>6114</v>
      </c>
      <c r="AI736" s="68">
        <v>100</v>
      </c>
      <c r="AJ736" s="68"/>
      <c r="AK736" s="68"/>
      <c r="AL736" s="68"/>
      <c r="AM736" s="68"/>
      <c r="AN736" s="68"/>
      <c r="AO736" s="68"/>
      <c r="AP736" s="68"/>
      <c r="AQ736" s="68"/>
      <c r="AR736" s="68"/>
      <c r="AS736" s="68"/>
      <c r="AT736" s="68"/>
      <c r="AU736" s="68"/>
      <c r="AV736" s="68"/>
      <c r="AW736" s="68"/>
      <c r="AX736" s="68"/>
      <c r="AY736" s="68"/>
      <c r="AZ736" s="68"/>
      <c r="BA736" s="68"/>
      <c r="BB736" s="68"/>
      <c r="BC736" s="68"/>
      <c r="BD736" s="68"/>
    </row>
    <row r="737" spans="1:56" s="72" customFormat="1" ht="40">
      <c r="A737" s="68"/>
      <c r="B737" s="68"/>
      <c r="C737" s="68"/>
      <c r="D737" s="88"/>
      <c r="E737" s="68"/>
      <c r="F737" s="78"/>
      <c r="G737" s="68"/>
      <c r="H737" s="68"/>
      <c r="I737" s="68"/>
      <c r="J737" s="70"/>
      <c r="K737" s="68"/>
      <c r="L737" s="68"/>
      <c r="M737" s="68"/>
      <c r="N737" s="68"/>
      <c r="O737" s="68"/>
      <c r="P737" s="68" t="s">
        <v>6115</v>
      </c>
      <c r="Q737" s="68">
        <v>37.799999999999997</v>
      </c>
      <c r="R737" s="68">
        <v>0</v>
      </c>
      <c r="S737" s="68">
        <v>17.45</v>
      </c>
      <c r="T737" s="68">
        <v>20.350000000000001</v>
      </c>
      <c r="U737" s="68">
        <v>37.799999999999997</v>
      </c>
      <c r="V737" s="68">
        <v>90</v>
      </c>
      <c r="W737" s="68">
        <v>100</v>
      </c>
      <c r="X737" s="68" t="s">
        <v>6112</v>
      </c>
      <c r="Y737" s="68">
        <v>2</v>
      </c>
      <c r="Z737" s="68">
        <v>4</v>
      </c>
      <c r="AA737" s="68">
        <v>1</v>
      </c>
      <c r="AB737" s="68">
        <v>11</v>
      </c>
      <c r="AC737" s="68">
        <v>12</v>
      </c>
      <c r="AD737" s="68">
        <v>0</v>
      </c>
      <c r="AE737" s="68">
        <v>5</v>
      </c>
      <c r="AF737" s="68">
        <v>100</v>
      </c>
      <c r="AG737" s="68" t="s">
        <v>6113</v>
      </c>
      <c r="AH737" s="68" t="s">
        <v>6114</v>
      </c>
      <c r="AI737" s="68">
        <v>100</v>
      </c>
      <c r="AJ737" s="68"/>
      <c r="AK737" s="68"/>
      <c r="AL737" s="68"/>
      <c r="AM737" s="68"/>
      <c r="AN737" s="68"/>
      <c r="AO737" s="68"/>
      <c r="AP737" s="68"/>
      <c r="AQ737" s="68"/>
      <c r="AR737" s="68"/>
      <c r="AS737" s="68"/>
      <c r="AT737" s="68"/>
      <c r="AU737" s="68"/>
      <c r="AV737" s="68"/>
      <c r="AW737" s="68"/>
      <c r="AX737" s="68"/>
      <c r="AY737" s="68"/>
      <c r="AZ737" s="68"/>
      <c r="BA737" s="68"/>
      <c r="BB737" s="68"/>
      <c r="BC737" s="68"/>
      <c r="BD737" s="68"/>
    </row>
    <row r="738" spans="1:56" s="72" customFormat="1" ht="50">
      <c r="A738" s="68"/>
      <c r="B738" s="68"/>
      <c r="C738" s="68"/>
      <c r="D738" s="88"/>
      <c r="E738" s="68"/>
      <c r="F738" s="78"/>
      <c r="G738" s="68"/>
      <c r="H738" s="68"/>
      <c r="I738" s="68"/>
      <c r="J738" s="70"/>
      <c r="K738" s="68"/>
      <c r="L738" s="68"/>
      <c r="M738" s="68"/>
      <c r="N738" s="68"/>
      <c r="O738" s="68"/>
      <c r="P738" s="68" t="s">
        <v>6116</v>
      </c>
      <c r="Q738" s="68">
        <v>37.799999999999997</v>
      </c>
      <c r="R738" s="68">
        <v>0</v>
      </c>
      <c r="S738" s="68">
        <v>17.45</v>
      </c>
      <c r="T738" s="68">
        <v>20.350000000000001</v>
      </c>
      <c r="U738" s="68">
        <v>37.799999999999997</v>
      </c>
      <c r="V738" s="68">
        <v>90</v>
      </c>
      <c r="W738" s="68">
        <v>100</v>
      </c>
      <c r="X738" s="68" t="s">
        <v>6112</v>
      </c>
      <c r="Y738" s="68">
        <v>2</v>
      </c>
      <c r="Z738" s="68">
        <v>5</v>
      </c>
      <c r="AA738" s="68">
        <v>2</v>
      </c>
      <c r="AB738" s="68">
        <v>35</v>
      </c>
      <c r="AC738" s="68">
        <v>12</v>
      </c>
      <c r="AD738" s="68">
        <v>0</v>
      </c>
      <c r="AE738" s="68">
        <v>5</v>
      </c>
      <c r="AF738" s="68">
        <v>100</v>
      </c>
      <c r="AG738" s="68" t="s">
        <v>6113</v>
      </c>
      <c r="AH738" s="68" t="s">
        <v>6114</v>
      </c>
      <c r="AI738" s="68">
        <v>100</v>
      </c>
      <c r="AJ738" s="68"/>
      <c r="AK738" s="68"/>
      <c r="AL738" s="68"/>
      <c r="AM738" s="68"/>
      <c r="AN738" s="68"/>
      <c r="AO738" s="68"/>
      <c r="AP738" s="68"/>
      <c r="AQ738" s="68"/>
      <c r="AR738" s="68"/>
      <c r="AS738" s="68"/>
      <c r="AT738" s="68"/>
      <c r="AU738" s="68"/>
      <c r="AV738" s="68"/>
      <c r="AW738" s="68"/>
      <c r="AX738" s="68"/>
      <c r="AY738" s="68"/>
      <c r="AZ738" s="68"/>
      <c r="BA738" s="68"/>
      <c r="BB738" s="68"/>
      <c r="BC738" s="68"/>
      <c r="BD738" s="68"/>
    </row>
    <row r="739" spans="1:56" s="72" customFormat="1" ht="30">
      <c r="A739" s="68"/>
      <c r="B739" s="68"/>
      <c r="C739" s="68"/>
      <c r="D739" s="88"/>
      <c r="E739" s="68"/>
      <c r="F739" s="78"/>
      <c r="G739" s="68"/>
      <c r="H739" s="68"/>
      <c r="I739" s="68"/>
      <c r="J739" s="70"/>
      <c r="K739" s="68"/>
      <c r="L739" s="68"/>
      <c r="M739" s="68"/>
      <c r="N739" s="68"/>
      <c r="O739" s="68"/>
      <c r="P739" s="68" t="s">
        <v>6117</v>
      </c>
      <c r="Q739" s="68">
        <v>37.799999999999997</v>
      </c>
      <c r="R739" s="68">
        <v>0</v>
      </c>
      <c r="S739" s="68">
        <v>17.45</v>
      </c>
      <c r="T739" s="68">
        <v>20.350000000000001</v>
      </c>
      <c r="U739" s="68">
        <v>37.799999999999997</v>
      </c>
      <c r="V739" s="68">
        <v>90</v>
      </c>
      <c r="W739" s="68">
        <v>100</v>
      </c>
      <c r="X739" s="68" t="s">
        <v>6112</v>
      </c>
      <c r="Y739" s="68">
        <v>2</v>
      </c>
      <c r="Z739" s="68">
        <v>1</v>
      </c>
      <c r="AA739" s="68">
        <v>2</v>
      </c>
      <c r="AB739" s="68">
        <v>35</v>
      </c>
      <c r="AC739" s="68">
        <v>12</v>
      </c>
      <c r="AD739" s="68">
        <v>0</v>
      </c>
      <c r="AE739" s="68">
        <v>5</v>
      </c>
      <c r="AF739" s="68">
        <v>100</v>
      </c>
      <c r="AG739" s="68" t="s">
        <v>6113</v>
      </c>
      <c r="AH739" s="68" t="s">
        <v>6114</v>
      </c>
      <c r="AI739" s="68">
        <v>100</v>
      </c>
      <c r="AJ739" s="68"/>
      <c r="AK739" s="68"/>
      <c r="AL739" s="68"/>
      <c r="AM739" s="68"/>
      <c r="AN739" s="68"/>
      <c r="AO739" s="68"/>
      <c r="AP739" s="68"/>
      <c r="AQ739" s="68"/>
      <c r="AR739" s="68"/>
      <c r="AS739" s="68"/>
      <c r="AT739" s="68"/>
      <c r="AU739" s="68"/>
      <c r="AV739" s="68"/>
      <c r="AW739" s="68"/>
      <c r="AX739" s="68"/>
      <c r="AY739" s="68"/>
      <c r="AZ739" s="68"/>
      <c r="BA739" s="68"/>
      <c r="BB739" s="68"/>
      <c r="BC739" s="68"/>
      <c r="BD739" s="68"/>
    </row>
    <row r="740" spans="1:56" s="72" customFormat="1" ht="70">
      <c r="A740" s="68">
        <v>416</v>
      </c>
      <c r="B740" s="68" t="s">
        <v>6102</v>
      </c>
      <c r="C740" s="68">
        <v>4</v>
      </c>
      <c r="D740" s="88"/>
      <c r="E740" s="68" t="s">
        <v>6118</v>
      </c>
      <c r="F740" s="78" t="s">
        <v>6119</v>
      </c>
      <c r="G740" s="68" t="s">
        <v>6120</v>
      </c>
      <c r="H740" s="68">
        <v>2019</v>
      </c>
      <c r="I740" s="68" t="s">
        <v>6121</v>
      </c>
      <c r="J740" s="70">
        <v>53795</v>
      </c>
      <c r="K740" s="68" t="s">
        <v>351</v>
      </c>
      <c r="L740" s="68" t="s">
        <v>6107</v>
      </c>
      <c r="M740" s="68" t="s">
        <v>6108</v>
      </c>
      <c r="N740" s="68" t="s">
        <v>6122</v>
      </c>
      <c r="O740" s="68" t="s">
        <v>6123</v>
      </c>
      <c r="P740" s="68" t="s">
        <v>6124</v>
      </c>
      <c r="Q740" s="68">
        <v>41.3</v>
      </c>
      <c r="R740" s="68">
        <v>6.32</v>
      </c>
      <c r="S740" s="68">
        <v>11.61</v>
      </c>
      <c r="T740" s="68">
        <v>23.37</v>
      </c>
      <c r="U740" s="68">
        <v>41.3</v>
      </c>
      <c r="V740" s="68">
        <v>95</v>
      </c>
      <c r="W740" s="68">
        <v>45</v>
      </c>
      <c r="X740" s="68" t="s">
        <v>6112</v>
      </c>
      <c r="Y740" s="68">
        <v>3</v>
      </c>
      <c r="Z740" s="68">
        <v>2</v>
      </c>
      <c r="AA740" s="68">
        <v>3</v>
      </c>
      <c r="AB740" s="68">
        <v>4</v>
      </c>
      <c r="AC740" s="68">
        <v>17</v>
      </c>
      <c r="AD740" s="68">
        <v>35</v>
      </c>
      <c r="AE740" s="68">
        <v>5</v>
      </c>
      <c r="AF740" s="68">
        <v>100</v>
      </c>
      <c r="AG740" s="68" t="s">
        <v>228</v>
      </c>
      <c r="AH740" s="68" t="s">
        <v>6118</v>
      </c>
      <c r="AI740" s="68">
        <v>65</v>
      </c>
      <c r="AJ740" s="68" t="s">
        <v>6125</v>
      </c>
      <c r="AK740" s="68" t="s">
        <v>6126</v>
      </c>
      <c r="AL740" s="68">
        <v>35</v>
      </c>
      <c r="AM740" s="68"/>
      <c r="AN740" s="68"/>
      <c r="AO740" s="68"/>
      <c r="AP740" s="68"/>
      <c r="AQ740" s="68"/>
      <c r="AR740" s="68"/>
      <c r="AS740" s="68"/>
      <c r="AT740" s="68"/>
      <c r="AU740" s="68"/>
      <c r="AV740" s="68"/>
      <c r="AW740" s="68"/>
      <c r="AX740" s="68"/>
      <c r="AY740" s="68"/>
      <c r="AZ740" s="68"/>
      <c r="BA740" s="68"/>
      <c r="BB740" s="68"/>
      <c r="BC740" s="68"/>
      <c r="BD740" s="68"/>
    </row>
    <row r="741" spans="1:56" s="72" customFormat="1" ht="50">
      <c r="A741" s="68">
        <v>416</v>
      </c>
      <c r="B741" s="68" t="s">
        <v>6102</v>
      </c>
      <c r="C741" s="68">
        <v>4</v>
      </c>
      <c r="D741" s="88"/>
      <c r="E741" s="68" t="s">
        <v>6127</v>
      </c>
      <c r="F741" s="78" t="s">
        <v>6128</v>
      </c>
      <c r="G741" s="68" t="s">
        <v>6129</v>
      </c>
      <c r="H741" s="68">
        <v>2021</v>
      </c>
      <c r="I741" s="68" t="s">
        <v>6130</v>
      </c>
      <c r="J741" s="70">
        <v>16452</v>
      </c>
      <c r="K741" s="68" t="s">
        <v>1813</v>
      </c>
      <c r="L741" s="68" t="s">
        <v>6107</v>
      </c>
      <c r="M741" s="68" t="s">
        <v>6108</v>
      </c>
      <c r="N741" s="68" t="s">
        <v>6131</v>
      </c>
      <c r="O741" s="68" t="s">
        <v>6132</v>
      </c>
      <c r="P741" s="68" t="s">
        <v>6133</v>
      </c>
      <c r="Q741" s="68">
        <v>41.3</v>
      </c>
      <c r="R741" s="68">
        <v>6.32</v>
      </c>
      <c r="S741" s="68">
        <v>11.61</v>
      </c>
      <c r="T741" s="68">
        <v>23.37</v>
      </c>
      <c r="U741" s="68">
        <v>41.3</v>
      </c>
      <c r="V741" s="68">
        <v>0</v>
      </c>
      <c r="W741" s="68">
        <v>9</v>
      </c>
      <c r="X741" s="68" t="s">
        <v>6112</v>
      </c>
      <c r="Y741" s="68">
        <v>4</v>
      </c>
      <c r="Z741" s="68">
        <v>6</v>
      </c>
      <c r="AA741" s="68">
        <v>2</v>
      </c>
      <c r="AB741" s="68">
        <v>17</v>
      </c>
      <c r="AC741" s="68">
        <v>19</v>
      </c>
      <c r="AD741" s="68">
        <v>35</v>
      </c>
      <c r="AE741" s="68">
        <v>5</v>
      </c>
      <c r="AF741" s="68">
        <v>100</v>
      </c>
      <c r="AG741" s="68" t="s">
        <v>6113</v>
      </c>
      <c r="AH741" s="68" t="s">
        <v>6134</v>
      </c>
      <c r="AI741" s="68">
        <v>50</v>
      </c>
      <c r="AJ741" s="68"/>
      <c r="AK741" s="68"/>
      <c r="AL741" s="68"/>
      <c r="AM741" s="68"/>
      <c r="AN741" s="68"/>
      <c r="AO741" s="68"/>
      <c r="AP741" s="68"/>
      <c r="AQ741" s="68"/>
      <c r="AR741" s="68"/>
      <c r="AS741" s="68"/>
      <c r="AT741" s="68"/>
      <c r="AU741" s="68"/>
      <c r="AV741" s="68"/>
      <c r="AW741" s="68"/>
      <c r="AX741" s="68"/>
      <c r="AY741" s="68"/>
      <c r="AZ741" s="68"/>
      <c r="BA741" s="68"/>
      <c r="BB741" s="68"/>
      <c r="BC741" s="68"/>
      <c r="BD741" s="68"/>
    </row>
    <row r="742" spans="1:56" s="72" customFormat="1" ht="90">
      <c r="A742" s="68">
        <v>416</v>
      </c>
      <c r="B742" s="68" t="s">
        <v>6102</v>
      </c>
      <c r="C742" s="68">
        <v>4</v>
      </c>
      <c r="D742" s="88"/>
      <c r="E742" s="68" t="s">
        <v>6118</v>
      </c>
      <c r="F742" s="78" t="s">
        <v>6119</v>
      </c>
      <c r="G742" s="68" t="s">
        <v>6135</v>
      </c>
      <c r="H742" s="68">
        <v>2022</v>
      </c>
      <c r="I742" s="68" t="s">
        <v>6136</v>
      </c>
      <c r="J742" s="70">
        <v>44096</v>
      </c>
      <c r="K742" s="68" t="s">
        <v>1833</v>
      </c>
      <c r="L742" s="68" t="s">
        <v>6107</v>
      </c>
      <c r="M742" s="68" t="s">
        <v>6108</v>
      </c>
      <c r="N742" s="68" t="s">
        <v>6137</v>
      </c>
      <c r="O742" s="68" t="s">
        <v>6138</v>
      </c>
      <c r="P742" s="68" t="s">
        <v>6139</v>
      </c>
      <c r="Q742" s="68">
        <v>41.3</v>
      </c>
      <c r="R742" s="68">
        <v>6.32</v>
      </c>
      <c r="S742" s="68">
        <v>11.61</v>
      </c>
      <c r="T742" s="68">
        <v>23.37</v>
      </c>
      <c r="U742" s="68">
        <v>41.3</v>
      </c>
      <c r="V742" s="68">
        <v>0</v>
      </c>
      <c r="W742" s="68">
        <v>9</v>
      </c>
      <c r="X742" s="68" t="s">
        <v>6112</v>
      </c>
      <c r="Y742" s="68">
        <v>3</v>
      </c>
      <c r="Z742" s="68">
        <v>11</v>
      </c>
      <c r="AA742" s="68">
        <v>5</v>
      </c>
      <c r="AB742" s="68">
        <v>4</v>
      </c>
      <c r="AC742" s="68">
        <v>20</v>
      </c>
      <c r="AD742" s="68">
        <v>35</v>
      </c>
      <c r="AE742" s="68">
        <v>5</v>
      </c>
      <c r="AF742" s="68">
        <v>100</v>
      </c>
      <c r="AG742" s="68" t="s">
        <v>228</v>
      </c>
      <c r="AH742" s="68" t="s">
        <v>6118</v>
      </c>
      <c r="AI742" s="68">
        <v>65</v>
      </c>
      <c r="AJ742" s="68" t="s">
        <v>6125</v>
      </c>
      <c r="AK742" s="68" t="s">
        <v>6126</v>
      </c>
      <c r="AL742" s="68">
        <v>35</v>
      </c>
      <c r="AM742" s="68"/>
      <c r="AN742" s="68"/>
      <c r="AO742" s="68"/>
      <c r="AP742" s="68"/>
      <c r="AQ742" s="68"/>
      <c r="AR742" s="68"/>
      <c r="AS742" s="68"/>
      <c r="AT742" s="68"/>
      <c r="AU742" s="68"/>
      <c r="AV742" s="68"/>
      <c r="AW742" s="68"/>
      <c r="AX742" s="68"/>
      <c r="AY742" s="68"/>
      <c r="AZ742" s="68"/>
      <c r="BA742" s="68"/>
      <c r="BB742" s="68"/>
      <c r="BC742" s="68"/>
      <c r="BD742" s="68"/>
    </row>
    <row r="743" spans="1:56" s="72" customFormat="1" ht="70">
      <c r="A743" s="68">
        <v>416</v>
      </c>
      <c r="B743" s="68" t="s">
        <v>6102</v>
      </c>
      <c r="C743" s="68">
        <v>4</v>
      </c>
      <c r="D743" s="88"/>
      <c r="E743" s="68" t="s">
        <v>6140</v>
      </c>
      <c r="F743" s="78" t="s">
        <v>6128</v>
      </c>
      <c r="G743" s="68" t="s">
        <v>6141</v>
      </c>
      <c r="H743" s="68">
        <v>2023</v>
      </c>
      <c r="I743" s="68" t="s">
        <v>6142</v>
      </c>
      <c r="J743" s="70">
        <v>22309</v>
      </c>
      <c r="K743" s="68" t="s">
        <v>1879</v>
      </c>
      <c r="L743" s="68" t="s">
        <v>6107</v>
      </c>
      <c r="M743" s="68" t="s">
        <v>6108</v>
      </c>
      <c r="N743" s="68" t="s">
        <v>6143</v>
      </c>
      <c r="O743" s="68" t="s">
        <v>6144</v>
      </c>
      <c r="P743" s="68" t="s">
        <v>6145</v>
      </c>
      <c r="Q743" s="68">
        <v>63.18</v>
      </c>
      <c r="R743" s="68">
        <v>11.67</v>
      </c>
      <c r="S743" s="68">
        <v>29.24</v>
      </c>
      <c r="T743" s="68">
        <v>22.27</v>
      </c>
      <c r="U743" s="68">
        <v>63.179999999999993</v>
      </c>
      <c r="V743" s="68">
        <v>0</v>
      </c>
      <c r="W743" s="68">
        <v>12</v>
      </c>
      <c r="X743" s="68" t="s">
        <v>6112</v>
      </c>
      <c r="Y743" s="68">
        <v>6</v>
      </c>
      <c r="Z743" s="68">
        <v>4</v>
      </c>
      <c r="AA743" s="68">
        <v>1</v>
      </c>
      <c r="AB743" s="68">
        <v>3</v>
      </c>
      <c r="AC743" s="68">
        <v>21</v>
      </c>
      <c r="AD743" s="68">
        <v>22</v>
      </c>
      <c r="AE743" s="68">
        <v>5</v>
      </c>
      <c r="AF743" s="68">
        <v>100</v>
      </c>
      <c r="AG743" s="68"/>
      <c r="AH743" s="68"/>
      <c r="AI743" s="68"/>
      <c r="AJ743" s="68"/>
      <c r="AK743" s="68"/>
      <c r="AL743" s="68"/>
      <c r="AM743" s="68"/>
      <c r="AN743" s="68"/>
      <c r="AO743" s="68"/>
      <c r="AP743" s="68"/>
      <c r="AQ743" s="68"/>
      <c r="AR743" s="68"/>
      <c r="AS743" s="68"/>
      <c r="AT743" s="68"/>
      <c r="AU743" s="68"/>
      <c r="AV743" s="68"/>
      <c r="AW743" s="68"/>
      <c r="AX743" s="68"/>
      <c r="AY743" s="68"/>
      <c r="AZ743" s="68"/>
      <c r="BA743" s="68"/>
      <c r="BB743" s="68"/>
      <c r="BC743" s="68"/>
      <c r="BD743" s="68"/>
    </row>
    <row r="744" spans="1:56" s="72" customFormat="1" ht="200">
      <c r="A744" s="71">
        <v>481</v>
      </c>
      <c r="B744" s="78" t="s">
        <v>10507</v>
      </c>
      <c r="C744" s="68">
        <v>116</v>
      </c>
      <c r="D744" s="73" t="s">
        <v>6113</v>
      </c>
      <c r="E744" s="68" t="s">
        <v>10508</v>
      </c>
      <c r="F744" s="78" t="s">
        <v>10509</v>
      </c>
      <c r="G744" s="68" t="s">
        <v>10510</v>
      </c>
      <c r="H744" s="68">
        <v>2007</v>
      </c>
      <c r="I744" s="68" t="s">
        <v>10511</v>
      </c>
      <c r="J744" s="70">
        <v>219000</v>
      </c>
      <c r="K744" s="68" t="s">
        <v>240</v>
      </c>
      <c r="L744" s="68" t="s">
        <v>10512</v>
      </c>
      <c r="M744" s="68" t="s">
        <v>10513</v>
      </c>
      <c r="N744" s="68" t="s">
        <v>10514</v>
      </c>
      <c r="O744" s="68" t="s">
        <v>10515</v>
      </c>
      <c r="P744" s="68">
        <v>3404818</v>
      </c>
      <c r="Q744" s="70">
        <v>12.62</v>
      </c>
      <c r="R744" s="70">
        <v>0</v>
      </c>
      <c r="S744" s="70">
        <v>12.62</v>
      </c>
      <c r="T744" s="70">
        <v>0</v>
      </c>
      <c r="U744" s="70">
        <v>12.62</v>
      </c>
      <c r="V744" s="71">
        <v>100</v>
      </c>
      <c r="W744" s="71">
        <v>100</v>
      </c>
      <c r="X744" s="159" t="s">
        <v>10516</v>
      </c>
      <c r="Y744" s="68"/>
      <c r="Z744" s="68"/>
      <c r="AA744" s="68"/>
      <c r="AB744" s="68">
        <v>35</v>
      </c>
      <c r="AC744" s="68">
        <v>116</v>
      </c>
      <c r="AD744" s="68">
        <v>13.55</v>
      </c>
      <c r="AE744" s="68">
        <v>5</v>
      </c>
      <c r="AF744" s="68">
        <v>60</v>
      </c>
      <c r="AG744" s="68" t="s">
        <v>6113</v>
      </c>
      <c r="AH744" s="68" t="s">
        <v>10517</v>
      </c>
      <c r="AI744" s="68">
        <v>40</v>
      </c>
      <c r="AJ744" s="68" t="s">
        <v>10518</v>
      </c>
      <c r="AK744" s="68" t="s">
        <v>10519</v>
      </c>
      <c r="AL744" s="68">
        <v>20</v>
      </c>
      <c r="AM744" s="68"/>
      <c r="AN744" s="68"/>
      <c r="AO744" s="68"/>
      <c r="AP744" s="68"/>
      <c r="AQ744" s="68"/>
      <c r="AR744" s="68"/>
      <c r="AS744" s="68"/>
      <c r="AT744" s="68"/>
      <c r="AU744" s="68"/>
      <c r="AV744" s="68"/>
      <c r="AW744" s="68"/>
      <c r="AX744" s="68"/>
      <c r="AY744" s="68"/>
      <c r="AZ744" s="68"/>
      <c r="BA744" s="68"/>
      <c r="BB744" s="68"/>
      <c r="BC744" s="68"/>
      <c r="BD744" s="68"/>
    </row>
    <row r="745" spans="1:56" s="72" customFormat="1" ht="50">
      <c r="A745" s="68">
        <v>481</v>
      </c>
      <c r="B745" s="78" t="s">
        <v>10507</v>
      </c>
      <c r="C745" s="78" t="s">
        <v>10520</v>
      </c>
      <c r="D745" s="174" t="s">
        <v>10521</v>
      </c>
      <c r="E745" s="68" t="s">
        <v>10522</v>
      </c>
      <c r="F745" s="68">
        <v>14056</v>
      </c>
      <c r="G745" s="68" t="s">
        <v>10523</v>
      </c>
      <c r="H745" s="68">
        <v>2004</v>
      </c>
      <c r="I745" s="68" t="s">
        <v>10524</v>
      </c>
      <c r="J745" s="70">
        <v>133533.63</v>
      </c>
      <c r="K745" s="68" t="s">
        <v>257</v>
      </c>
      <c r="L745" s="68" t="s">
        <v>10525</v>
      </c>
      <c r="M745" s="68" t="s">
        <v>10526</v>
      </c>
      <c r="N745" s="68" t="s">
        <v>10527</v>
      </c>
      <c r="O745" s="68" t="s">
        <v>10528</v>
      </c>
      <c r="P745" s="68" t="s">
        <v>10529</v>
      </c>
      <c r="Q745" s="70">
        <v>4</v>
      </c>
      <c r="R745" s="70">
        <v>0</v>
      </c>
      <c r="S745" s="70">
        <v>4</v>
      </c>
      <c r="T745" s="70">
        <v>0</v>
      </c>
      <c r="U745" s="70">
        <v>4</v>
      </c>
      <c r="V745" s="71"/>
      <c r="W745" s="71">
        <v>100</v>
      </c>
      <c r="X745" s="159" t="s">
        <v>10516</v>
      </c>
      <c r="Y745" s="68"/>
      <c r="Z745" s="68"/>
      <c r="AA745" s="68"/>
      <c r="AB745" s="68">
        <v>3</v>
      </c>
      <c r="AC745" s="68">
        <v>104</v>
      </c>
      <c r="AD745" s="68">
        <v>20.11</v>
      </c>
      <c r="AE745" s="68">
        <v>5</v>
      </c>
      <c r="AF745" s="68">
        <v>60</v>
      </c>
      <c r="AG745" s="68" t="s">
        <v>10521</v>
      </c>
      <c r="AH745" s="68" t="s">
        <v>10530</v>
      </c>
      <c r="AI745" s="68">
        <v>40</v>
      </c>
      <c r="AJ745" s="68" t="s">
        <v>10531</v>
      </c>
      <c r="AK745" s="68" t="s">
        <v>10530</v>
      </c>
      <c r="AL745" s="68">
        <v>20</v>
      </c>
      <c r="AM745" s="68"/>
      <c r="AN745" s="68"/>
      <c r="AO745" s="68"/>
      <c r="AP745" s="68"/>
      <c r="AQ745" s="68"/>
      <c r="AR745" s="68"/>
      <c r="AS745" s="68"/>
      <c r="AT745" s="68"/>
      <c r="AU745" s="68"/>
      <c r="AV745" s="68"/>
      <c r="AW745" s="68"/>
      <c r="AX745" s="68"/>
      <c r="AY745" s="68"/>
      <c r="AZ745" s="68"/>
      <c r="BA745" s="68"/>
      <c r="BB745" s="68"/>
      <c r="BC745" s="68"/>
      <c r="BD745" s="68"/>
    </row>
    <row r="746" spans="1:56" s="72" customFormat="1" ht="60">
      <c r="A746" s="68">
        <v>481</v>
      </c>
      <c r="B746" s="78" t="s">
        <v>10507</v>
      </c>
      <c r="C746" s="78" t="s">
        <v>10532</v>
      </c>
      <c r="D746" s="73" t="s">
        <v>10521</v>
      </c>
      <c r="E746" s="68" t="s">
        <v>10533</v>
      </c>
      <c r="F746" s="68">
        <v>16075</v>
      </c>
      <c r="G746" s="68" t="s">
        <v>10534</v>
      </c>
      <c r="H746" s="68">
        <v>2004</v>
      </c>
      <c r="I746" s="68" t="s">
        <v>10535</v>
      </c>
      <c r="J746" s="70">
        <v>50075.11</v>
      </c>
      <c r="K746" s="68" t="s">
        <v>257</v>
      </c>
      <c r="L746" s="68" t="s">
        <v>10536</v>
      </c>
      <c r="M746" s="68" t="s">
        <v>10537</v>
      </c>
      <c r="N746" s="68" t="s">
        <v>10538</v>
      </c>
      <c r="O746" s="68" t="s">
        <v>10539</v>
      </c>
      <c r="P746" s="68">
        <v>3403647</v>
      </c>
      <c r="Q746" s="70">
        <v>8.7899999999999991</v>
      </c>
      <c r="R746" s="70">
        <v>0</v>
      </c>
      <c r="S746" s="70">
        <v>8.7899999999999991</v>
      </c>
      <c r="T746" s="70">
        <v>0</v>
      </c>
      <c r="U746" s="70">
        <v>8.7899999999999991</v>
      </c>
      <c r="V746" s="71"/>
      <c r="W746" s="71">
        <v>100</v>
      </c>
      <c r="X746" s="159" t="s">
        <v>10516</v>
      </c>
      <c r="Y746" s="68"/>
      <c r="Z746" s="68"/>
      <c r="AA746" s="68"/>
      <c r="AB746" s="68">
        <v>3</v>
      </c>
      <c r="AC746" s="68">
        <v>113</v>
      </c>
      <c r="AD746" s="68">
        <v>28.71</v>
      </c>
      <c r="AE746" s="68">
        <v>5</v>
      </c>
      <c r="AF746" s="68">
        <v>100</v>
      </c>
      <c r="AG746" s="68" t="s">
        <v>10521</v>
      </c>
      <c r="AH746" s="68" t="s">
        <v>10533</v>
      </c>
      <c r="AI746" s="68">
        <v>100</v>
      </c>
      <c r="AJ746" s="68"/>
      <c r="AK746" s="68"/>
      <c r="AL746" s="68"/>
      <c r="AM746" s="68"/>
      <c r="AN746" s="68"/>
      <c r="AO746" s="68"/>
      <c r="AP746" s="68"/>
      <c r="AQ746" s="68"/>
      <c r="AR746" s="68"/>
      <c r="AS746" s="68"/>
      <c r="AT746" s="68"/>
      <c r="AU746" s="68"/>
      <c r="AV746" s="68"/>
      <c r="AW746" s="68"/>
      <c r="AX746" s="68"/>
      <c r="AY746" s="68"/>
      <c r="AZ746" s="68"/>
      <c r="BA746" s="68"/>
      <c r="BB746" s="68"/>
      <c r="BC746" s="68"/>
      <c r="BD746" s="68"/>
    </row>
    <row r="747" spans="1:56" s="72" customFormat="1" ht="40">
      <c r="A747" s="68">
        <v>481</v>
      </c>
      <c r="B747" s="78" t="s">
        <v>10507</v>
      </c>
      <c r="C747" s="78" t="s">
        <v>10540</v>
      </c>
      <c r="D747" s="174" t="s">
        <v>10541</v>
      </c>
      <c r="E747" s="68" t="s">
        <v>10542</v>
      </c>
      <c r="F747" s="78" t="s">
        <v>10543</v>
      </c>
      <c r="G747" s="68" t="s">
        <v>10544</v>
      </c>
      <c r="H747" s="68">
        <v>2008</v>
      </c>
      <c r="I747" s="68" t="s">
        <v>10545</v>
      </c>
      <c r="J747" s="70">
        <v>220225.8</v>
      </c>
      <c r="K747" s="68" t="s">
        <v>240</v>
      </c>
      <c r="L747" s="68" t="s">
        <v>10546</v>
      </c>
      <c r="M747" s="68" t="s">
        <v>10547</v>
      </c>
      <c r="N747" s="68" t="s">
        <v>10548</v>
      </c>
      <c r="O747" s="68" t="s">
        <v>10549</v>
      </c>
      <c r="P747" s="68">
        <v>3404609</v>
      </c>
      <c r="Q747" s="70">
        <v>13.58</v>
      </c>
      <c r="R747" s="70">
        <v>0</v>
      </c>
      <c r="S747" s="70">
        <v>13.58</v>
      </c>
      <c r="T747" s="70">
        <v>0</v>
      </c>
      <c r="U747" s="70">
        <v>13.58</v>
      </c>
      <c r="V747" s="71">
        <v>95</v>
      </c>
      <c r="W747" s="71">
        <v>100</v>
      </c>
      <c r="X747" s="159" t="s">
        <v>10516</v>
      </c>
      <c r="Y747" s="68"/>
      <c r="Z747" s="68"/>
      <c r="AA747" s="68"/>
      <c r="AB747" s="68">
        <v>3</v>
      </c>
      <c r="AC747" s="68">
        <v>102</v>
      </c>
      <c r="AD747" s="68">
        <v>23.04</v>
      </c>
      <c r="AE747" s="68">
        <v>5</v>
      </c>
      <c r="AF747" s="68">
        <v>100</v>
      </c>
      <c r="AG747" s="68" t="s">
        <v>10541</v>
      </c>
      <c r="AH747" s="68" t="s">
        <v>10550</v>
      </c>
      <c r="AI747" s="68">
        <v>100</v>
      </c>
      <c r="AJ747" s="68"/>
      <c r="AK747" s="68"/>
      <c r="AL747" s="68"/>
      <c r="AM747" s="68"/>
      <c r="AN747" s="68"/>
      <c r="AO747" s="68"/>
      <c r="AP747" s="68"/>
      <c r="AQ747" s="68"/>
      <c r="AR747" s="68"/>
      <c r="AS747" s="68"/>
      <c r="AT747" s="68"/>
      <c r="AU747" s="68"/>
      <c r="AV747" s="68"/>
      <c r="AW747" s="68"/>
      <c r="AX747" s="68"/>
      <c r="AY747" s="68"/>
      <c r="AZ747" s="68"/>
      <c r="BA747" s="68"/>
      <c r="BB747" s="68"/>
      <c r="BC747" s="68"/>
      <c r="BD747" s="68"/>
    </row>
    <row r="748" spans="1:56" s="72" customFormat="1" ht="40">
      <c r="A748" s="68">
        <v>481</v>
      </c>
      <c r="B748" s="78" t="s">
        <v>10507</v>
      </c>
      <c r="C748" s="68">
        <v>104</v>
      </c>
      <c r="D748" s="73" t="s">
        <v>10521</v>
      </c>
      <c r="E748" s="68" t="s">
        <v>10551</v>
      </c>
      <c r="F748" s="78" t="s">
        <v>10552</v>
      </c>
      <c r="G748" s="68" t="s">
        <v>10553</v>
      </c>
      <c r="H748" s="68">
        <v>2018</v>
      </c>
      <c r="I748" s="68" t="s">
        <v>12811</v>
      </c>
      <c r="J748" s="247">
        <v>98118.5</v>
      </c>
      <c r="K748" s="68" t="s">
        <v>351</v>
      </c>
      <c r="L748" s="68" t="s">
        <v>10536</v>
      </c>
      <c r="M748" s="68" t="s">
        <v>10537</v>
      </c>
      <c r="N748" s="68" t="s">
        <v>10554</v>
      </c>
      <c r="O748" s="68" t="s">
        <v>10555</v>
      </c>
      <c r="P748" s="68" t="s">
        <v>10556</v>
      </c>
      <c r="Q748" s="70">
        <v>19.37</v>
      </c>
      <c r="R748" s="70"/>
      <c r="S748" s="70"/>
      <c r="T748" s="70"/>
      <c r="U748" s="70"/>
      <c r="V748" s="71">
        <v>100</v>
      </c>
      <c r="W748" s="71">
        <v>8.33</v>
      </c>
      <c r="X748" s="159" t="s">
        <v>10516</v>
      </c>
      <c r="Y748" s="68"/>
      <c r="Z748" s="68"/>
      <c r="AA748" s="68"/>
      <c r="AB748" s="68"/>
      <c r="AC748" s="68"/>
      <c r="AD748" s="68"/>
      <c r="AE748" s="68"/>
      <c r="AF748" s="68">
        <v>100</v>
      </c>
      <c r="AG748" s="68" t="s">
        <v>10521</v>
      </c>
      <c r="AH748" s="68" t="s">
        <v>10557</v>
      </c>
      <c r="AI748" s="68">
        <v>20</v>
      </c>
      <c r="AJ748" s="68" t="s">
        <v>10531</v>
      </c>
      <c r="AK748" s="68" t="s">
        <v>10557</v>
      </c>
      <c r="AL748" s="68">
        <v>80</v>
      </c>
      <c r="AM748" s="68"/>
      <c r="AN748" s="68"/>
      <c r="AO748" s="68"/>
      <c r="AP748" s="68"/>
      <c r="AQ748" s="68"/>
      <c r="AR748" s="68"/>
      <c r="AS748" s="68"/>
      <c r="AT748" s="68"/>
      <c r="AU748" s="68"/>
      <c r="AV748" s="68"/>
      <c r="AW748" s="68"/>
      <c r="AX748" s="68"/>
      <c r="AY748" s="68"/>
      <c r="AZ748" s="68"/>
      <c r="BA748" s="68"/>
      <c r="BB748" s="68"/>
      <c r="BC748" s="68"/>
      <c r="BD748" s="68"/>
    </row>
    <row r="749" spans="1:56" s="72" customFormat="1" ht="40">
      <c r="A749" s="68">
        <v>481</v>
      </c>
      <c r="B749" s="78" t="s">
        <v>10507</v>
      </c>
      <c r="C749" s="68">
        <v>107</v>
      </c>
      <c r="D749" s="73" t="s">
        <v>10521</v>
      </c>
      <c r="E749" s="68" t="s">
        <v>10558</v>
      </c>
      <c r="F749" s="78" t="s">
        <v>10559</v>
      </c>
      <c r="G749" s="68" t="s">
        <v>10560</v>
      </c>
      <c r="H749" s="68">
        <v>2019</v>
      </c>
      <c r="I749" s="68" t="s">
        <v>10561</v>
      </c>
      <c r="J749" s="247">
        <v>24499.3</v>
      </c>
      <c r="K749" s="68" t="s">
        <v>351</v>
      </c>
      <c r="L749" s="68" t="s">
        <v>10562</v>
      </c>
      <c r="M749" s="68" t="s">
        <v>10563</v>
      </c>
      <c r="N749" s="68" t="s">
        <v>10564</v>
      </c>
      <c r="O749" s="68" t="s">
        <v>10565</v>
      </c>
      <c r="P749" s="68">
        <v>3406789</v>
      </c>
      <c r="Q749" s="70">
        <v>2.89</v>
      </c>
      <c r="R749" s="70"/>
      <c r="S749" s="70"/>
      <c r="T749" s="70"/>
      <c r="U749" s="70"/>
      <c r="V749" s="71"/>
      <c r="W749" s="71">
        <v>8.33</v>
      </c>
      <c r="X749" s="159" t="s">
        <v>10516</v>
      </c>
      <c r="Y749" s="68"/>
      <c r="Z749" s="68"/>
      <c r="AA749" s="68"/>
      <c r="AB749" s="68"/>
      <c r="AC749" s="68"/>
      <c r="AD749" s="68"/>
      <c r="AE749" s="68"/>
      <c r="AF749" s="68">
        <v>100</v>
      </c>
      <c r="AG749" s="68" t="s">
        <v>10566</v>
      </c>
      <c r="AH749" s="68" t="s">
        <v>10558</v>
      </c>
      <c r="AI749" s="68">
        <v>80</v>
      </c>
      <c r="AJ749" s="68" t="s">
        <v>10521</v>
      </c>
      <c r="AK749" s="68" t="s">
        <v>10558</v>
      </c>
      <c r="AL749" s="68">
        <v>20</v>
      </c>
      <c r="AM749" s="68"/>
      <c r="AN749" s="68"/>
      <c r="AO749" s="68"/>
      <c r="AP749" s="68"/>
      <c r="AQ749" s="68"/>
      <c r="AR749" s="68"/>
      <c r="AS749" s="68"/>
      <c r="AT749" s="68"/>
      <c r="AU749" s="68"/>
      <c r="AV749" s="68"/>
      <c r="AW749" s="68"/>
      <c r="AX749" s="68"/>
      <c r="AY749" s="68"/>
      <c r="AZ749" s="68"/>
      <c r="BA749" s="68"/>
      <c r="BB749" s="68"/>
      <c r="BC749" s="68"/>
      <c r="BD749" s="68"/>
    </row>
    <row r="750" spans="1:56" s="72" customFormat="1" ht="40">
      <c r="A750" s="68">
        <v>481</v>
      </c>
      <c r="B750" s="78" t="s">
        <v>10507</v>
      </c>
      <c r="C750" s="68">
        <v>102</v>
      </c>
      <c r="D750" s="73" t="s">
        <v>10541</v>
      </c>
      <c r="E750" s="68" t="s">
        <v>10542</v>
      </c>
      <c r="F750" s="78" t="s">
        <v>10543</v>
      </c>
      <c r="G750" s="68" t="s">
        <v>10567</v>
      </c>
      <c r="H750" s="68">
        <v>2018</v>
      </c>
      <c r="I750" s="68" t="s">
        <v>10545</v>
      </c>
      <c r="J750" s="155">
        <v>203250.24</v>
      </c>
      <c r="K750" s="68" t="s">
        <v>351</v>
      </c>
      <c r="L750" s="68" t="s">
        <v>10568</v>
      </c>
      <c r="M750" s="68" t="s">
        <v>10569</v>
      </c>
      <c r="N750" s="68" t="s">
        <v>10570</v>
      </c>
      <c r="O750" s="68" t="s">
        <v>10571</v>
      </c>
      <c r="P750" s="68">
        <v>3406704</v>
      </c>
      <c r="Q750" s="70">
        <v>25.54</v>
      </c>
      <c r="R750" s="70">
        <v>11.96</v>
      </c>
      <c r="S750" s="70">
        <v>13.58</v>
      </c>
      <c r="T750" s="70">
        <v>0</v>
      </c>
      <c r="U750" s="70">
        <v>25.54</v>
      </c>
      <c r="V750" s="71">
        <v>100</v>
      </c>
      <c r="W750" s="71">
        <v>8</v>
      </c>
      <c r="X750" s="159" t="s">
        <v>10516</v>
      </c>
      <c r="Y750" s="68"/>
      <c r="Z750" s="68"/>
      <c r="AA750" s="68"/>
      <c r="AB750" s="68"/>
      <c r="AC750" s="78" t="s">
        <v>1560</v>
      </c>
      <c r="AD750" s="68">
        <v>23.04</v>
      </c>
      <c r="AE750" s="68">
        <v>5</v>
      </c>
      <c r="AF750" s="68">
        <v>100</v>
      </c>
      <c r="AG750" s="68" t="s">
        <v>10572</v>
      </c>
      <c r="AH750" s="68" t="s">
        <v>10550</v>
      </c>
      <c r="AI750" s="68">
        <v>100</v>
      </c>
      <c r="AJ750" s="68"/>
      <c r="AK750" s="68"/>
      <c r="AL750" s="68"/>
      <c r="AM750" s="68"/>
      <c r="AN750" s="68"/>
      <c r="AO750" s="68"/>
      <c r="AP750" s="68"/>
      <c r="AQ750" s="68"/>
      <c r="AR750" s="68"/>
      <c r="AS750" s="68"/>
      <c r="AT750" s="68"/>
      <c r="AU750" s="68"/>
      <c r="AV750" s="68"/>
      <c r="AW750" s="68"/>
      <c r="AX750" s="68"/>
      <c r="AY750" s="68"/>
      <c r="AZ750" s="68"/>
      <c r="BA750" s="68"/>
      <c r="BB750" s="68"/>
      <c r="BC750" s="68"/>
      <c r="BD750" s="68"/>
    </row>
    <row r="751" spans="1:56" s="72" customFormat="1" ht="140">
      <c r="A751" s="68">
        <v>481</v>
      </c>
      <c r="B751" s="78" t="s">
        <v>10507</v>
      </c>
      <c r="C751" s="68">
        <v>116</v>
      </c>
      <c r="D751" s="73" t="s">
        <v>6113</v>
      </c>
      <c r="E751" s="68" t="s">
        <v>10573</v>
      </c>
      <c r="F751" s="78" t="s">
        <v>10574</v>
      </c>
      <c r="G751" s="83" t="s">
        <v>10575</v>
      </c>
      <c r="H751" s="68">
        <v>2020</v>
      </c>
      <c r="I751" s="68" t="s">
        <v>10576</v>
      </c>
      <c r="J751" s="155">
        <v>101000.11</v>
      </c>
      <c r="K751" s="68" t="s">
        <v>343</v>
      </c>
      <c r="L751" s="68" t="s">
        <v>10577</v>
      </c>
      <c r="M751" s="68" t="s">
        <v>10578</v>
      </c>
      <c r="N751" s="68" t="s">
        <v>10579</v>
      </c>
      <c r="O751" s="68" t="s">
        <v>10580</v>
      </c>
      <c r="P751" s="68" t="s">
        <v>10581</v>
      </c>
      <c r="Q751" s="70">
        <v>11.882365882352941</v>
      </c>
      <c r="R751" s="70"/>
      <c r="S751" s="70">
        <v>0</v>
      </c>
      <c r="T751" s="70">
        <v>16.399999999999999</v>
      </c>
      <c r="U751" s="70"/>
      <c r="V751" s="71">
        <v>80</v>
      </c>
      <c r="W751" s="71">
        <v>0</v>
      </c>
      <c r="X751" s="159" t="s">
        <v>10516</v>
      </c>
      <c r="Y751" s="68"/>
      <c r="Z751" s="68"/>
      <c r="AA751" s="68"/>
      <c r="AB751" s="68"/>
      <c r="AC751" s="78" t="s">
        <v>10582</v>
      </c>
      <c r="AD751" s="68">
        <v>16.399999999999999</v>
      </c>
      <c r="AE751" s="68">
        <v>5</v>
      </c>
      <c r="AF751" s="68">
        <v>80</v>
      </c>
      <c r="AG751" s="68" t="s">
        <v>6113</v>
      </c>
      <c r="AH751" s="68" t="s">
        <v>10517</v>
      </c>
      <c r="AI751" s="68">
        <v>50</v>
      </c>
      <c r="AJ751" s="68" t="s">
        <v>10583</v>
      </c>
      <c r="AK751" s="68" t="s">
        <v>10584</v>
      </c>
      <c r="AL751" s="68">
        <v>30</v>
      </c>
      <c r="AM751" s="68"/>
      <c r="AN751" s="68"/>
      <c r="AO751" s="68"/>
      <c r="AP751" s="68"/>
      <c r="AQ751" s="68"/>
      <c r="AR751" s="68"/>
      <c r="AS751" s="68"/>
      <c r="AT751" s="68"/>
      <c r="AU751" s="68"/>
      <c r="AV751" s="68"/>
      <c r="AW751" s="68"/>
      <c r="AX751" s="68"/>
      <c r="AY751" s="68"/>
      <c r="AZ751" s="68"/>
      <c r="BA751" s="68"/>
      <c r="BB751" s="68"/>
      <c r="BC751" s="68"/>
      <c r="BD751" s="68"/>
    </row>
    <row r="752" spans="1:56" s="72" customFormat="1" ht="40">
      <c r="A752" s="68">
        <v>481</v>
      </c>
      <c r="B752" s="78" t="s">
        <v>10507</v>
      </c>
      <c r="C752" s="68">
        <v>102</v>
      </c>
      <c r="D752" s="174" t="s">
        <v>10541</v>
      </c>
      <c r="E752" s="68" t="s">
        <v>10542</v>
      </c>
      <c r="F752" s="78" t="s">
        <v>10543</v>
      </c>
      <c r="G752" s="68" t="s">
        <v>10544</v>
      </c>
      <c r="H752" s="68">
        <v>2008</v>
      </c>
      <c r="I752" s="68" t="s">
        <v>10545</v>
      </c>
      <c r="J752" s="70">
        <v>220225.8</v>
      </c>
      <c r="K752" s="68" t="s">
        <v>240</v>
      </c>
      <c r="L752" s="68" t="s">
        <v>10546</v>
      </c>
      <c r="M752" s="68" t="s">
        <v>10547</v>
      </c>
      <c r="N752" s="68" t="s">
        <v>10548</v>
      </c>
      <c r="O752" s="68" t="s">
        <v>10549</v>
      </c>
      <c r="P752" s="68">
        <v>3404609</v>
      </c>
      <c r="Q752" s="70">
        <v>13.58</v>
      </c>
      <c r="R752" s="70">
        <v>0</v>
      </c>
      <c r="S752" s="70">
        <v>13.58</v>
      </c>
      <c r="T752" s="70">
        <v>0</v>
      </c>
      <c r="U752" s="70">
        <v>13.58</v>
      </c>
      <c r="V752" s="71">
        <v>95</v>
      </c>
      <c r="W752" s="71">
        <v>100</v>
      </c>
      <c r="X752" s="159" t="s">
        <v>10516</v>
      </c>
      <c r="Y752" s="68"/>
      <c r="Z752" s="68"/>
      <c r="AA752" s="68"/>
      <c r="AB752" s="68">
        <v>3</v>
      </c>
      <c r="AC752" s="68">
        <v>102</v>
      </c>
      <c r="AD752" s="68">
        <v>23.04</v>
      </c>
      <c r="AE752" s="68">
        <v>5</v>
      </c>
      <c r="AF752" s="68">
        <v>100</v>
      </c>
      <c r="AG752" s="68" t="s">
        <v>10541</v>
      </c>
      <c r="AH752" s="68" t="s">
        <v>10550</v>
      </c>
      <c r="AI752" s="68">
        <v>100</v>
      </c>
      <c r="AJ752" s="68"/>
      <c r="AK752" s="68"/>
      <c r="AL752" s="68"/>
      <c r="AM752" s="68"/>
      <c r="AN752" s="68"/>
      <c r="AO752" s="68"/>
      <c r="AP752" s="68"/>
      <c r="AQ752" s="68"/>
      <c r="AR752" s="68"/>
      <c r="AS752" s="68"/>
      <c r="AT752" s="68"/>
      <c r="AU752" s="68"/>
      <c r="AV752" s="68"/>
      <c r="AW752" s="68"/>
      <c r="AX752" s="68"/>
      <c r="AY752" s="68"/>
      <c r="AZ752" s="68"/>
      <c r="BA752" s="68"/>
      <c r="BB752" s="68"/>
      <c r="BC752" s="68"/>
      <c r="BD752" s="68"/>
    </row>
    <row r="753" spans="1:56" s="72" customFormat="1" ht="50">
      <c r="A753" s="68">
        <v>481</v>
      </c>
      <c r="B753" s="78" t="s">
        <v>10507</v>
      </c>
      <c r="C753" s="68">
        <v>209</v>
      </c>
      <c r="D753" s="73" t="s">
        <v>9980</v>
      </c>
      <c r="E753" s="68" t="s">
        <v>10585</v>
      </c>
      <c r="F753" s="68">
        <v>18749</v>
      </c>
      <c r="G753" s="68" t="s">
        <v>9614</v>
      </c>
      <c r="H753" s="68">
        <v>2010</v>
      </c>
      <c r="I753" s="68" t="s">
        <v>10586</v>
      </c>
      <c r="J753" s="70">
        <v>400000</v>
      </c>
      <c r="K753" s="68" t="s">
        <v>278</v>
      </c>
      <c r="L753" s="68" t="s">
        <v>10587</v>
      </c>
      <c r="M753" s="68" t="s">
        <v>10588</v>
      </c>
      <c r="N753" s="68" t="s">
        <v>10589</v>
      </c>
      <c r="O753" s="68" t="s">
        <v>10590</v>
      </c>
      <c r="P753" s="68">
        <v>3806405</v>
      </c>
      <c r="Q753" s="70">
        <v>38.21</v>
      </c>
      <c r="R753" s="70">
        <v>0</v>
      </c>
      <c r="S753" s="70">
        <v>38.21</v>
      </c>
      <c r="T753" s="70">
        <v>0</v>
      </c>
      <c r="U753" s="70">
        <v>38.21</v>
      </c>
      <c r="V753" s="71">
        <v>40</v>
      </c>
      <c r="W753" s="71">
        <v>100</v>
      </c>
      <c r="X753" s="159" t="s">
        <v>10516</v>
      </c>
      <c r="Y753" s="68"/>
      <c r="Z753" s="68"/>
      <c r="AA753" s="68"/>
      <c r="AB753" s="68">
        <v>66</v>
      </c>
      <c r="AC753" s="68">
        <v>209.208</v>
      </c>
      <c r="AD753" s="68">
        <v>12.8</v>
      </c>
      <c r="AE753" s="68">
        <v>5</v>
      </c>
      <c r="AF753" s="68">
        <v>40</v>
      </c>
      <c r="AG753" s="68" t="s">
        <v>9980</v>
      </c>
      <c r="AH753" s="68" t="s">
        <v>10591</v>
      </c>
      <c r="AI753" s="68">
        <v>30</v>
      </c>
      <c r="AJ753" s="68" t="s">
        <v>10592</v>
      </c>
      <c r="AK753" s="68" t="s">
        <v>10593</v>
      </c>
      <c r="AL753" s="68">
        <v>5</v>
      </c>
      <c r="AM753" s="68" t="s">
        <v>9984</v>
      </c>
      <c r="AN753" s="68" t="s">
        <v>10594</v>
      </c>
      <c r="AO753" s="68">
        <v>5</v>
      </c>
      <c r="AP753" s="68"/>
      <c r="AQ753" s="68"/>
      <c r="AR753" s="68"/>
      <c r="AS753" s="68"/>
      <c r="AT753" s="68"/>
      <c r="AU753" s="68"/>
      <c r="AV753" s="68"/>
      <c r="AW753" s="68"/>
      <c r="AX753" s="68"/>
      <c r="AY753" s="68"/>
      <c r="AZ753" s="68"/>
      <c r="BA753" s="68"/>
      <c r="BB753" s="68"/>
      <c r="BC753" s="68"/>
      <c r="BD753" s="68"/>
    </row>
    <row r="754" spans="1:56" s="72" customFormat="1" ht="90">
      <c r="A754" s="68">
        <v>481</v>
      </c>
      <c r="B754" s="78" t="s">
        <v>10507</v>
      </c>
      <c r="C754" s="68">
        <v>204</v>
      </c>
      <c r="D754" s="73" t="s">
        <v>1561</v>
      </c>
      <c r="E754" s="68" t="s">
        <v>10595</v>
      </c>
      <c r="F754" s="68">
        <v>29235</v>
      </c>
      <c r="G754" s="68" t="s">
        <v>10596</v>
      </c>
      <c r="H754" s="68">
        <v>2004</v>
      </c>
      <c r="I754" s="68" t="s">
        <v>10597</v>
      </c>
      <c r="J754" s="70">
        <v>109247.2</v>
      </c>
      <c r="K754" s="68" t="s">
        <v>519</v>
      </c>
      <c r="L754" s="68" t="s">
        <v>10598</v>
      </c>
      <c r="M754" s="68" t="s">
        <v>10599</v>
      </c>
      <c r="N754" s="68" t="s">
        <v>10600</v>
      </c>
      <c r="O754" s="68" t="s">
        <v>10601</v>
      </c>
      <c r="P754" s="68">
        <v>3805137</v>
      </c>
      <c r="Q754" s="70">
        <v>13.66</v>
      </c>
      <c r="R754" s="70">
        <v>0</v>
      </c>
      <c r="S754" s="70">
        <v>13.66</v>
      </c>
      <c r="T754" s="70">
        <v>0</v>
      </c>
      <c r="U754" s="70">
        <v>13.66</v>
      </c>
      <c r="V754" s="71">
        <v>40</v>
      </c>
      <c r="W754" s="71">
        <v>100</v>
      </c>
      <c r="X754" s="159" t="s">
        <v>10516</v>
      </c>
      <c r="Y754" s="68"/>
      <c r="Z754" s="68"/>
      <c r="AA754" s="68"/>
      <c r="AB754" s="68">
        <v>60</v>
      </c>
      <c r="AC754" s="68">
        <v>204</v>
      </c>
      <c r="AD754" s="68">
        <v>10.93</v>
      </c>
      <c r="AE754" s="68">
        <v>5</v>
      </c>
      <c r="AF754" s="68">
        <v>40</v>
      </c>
      <c r="AG754" s="68" t="s">
        <v>10602</v>
      </c>
      <c r="AH754" s="68" t="s">
        <v>10603</v>
      </c>
      <c r="AI754" s="68">
        <v>10</v>
      </c>
      <c r="AJ754" s="68" t="s">
        <v>1695</v>
      </c>
      <c r="AK754" s="68" t="s">
        <v>10604</v>
      </c>
      <c r="AL754" s="68">
        <v>15</v>
      </c>
      <c r="AM754" s="68" t="s">
        <v>1695</v>
      </c>
      <c r="AN754" s="68" t="s">
        <v>10605</v>
      </c>
      <c r="AO754" s="68">
        <v>10</v>
      </c>
      <c r="AP754" s="68" t="s">
        <v>10606</v>
      </c>
      <c r="AQ754" s="68" t="s">
        <v>10605</v>
      </c>
      <c r="AR754" s="68">
        <v>5</v>
      </c>
      <c r="AS754" s="68"/>
      <c r="AT754" s="68"/>
      <c r="AU754" s="68"/>
      <c r="AV754" s="68"/>
      <c r="AW754" s="68"/>
      <c r="AX754" s="68"/>
      <c r="AY754" s="68"/>
      <c r="AZ754" s="68"/>
      <c r="BA754" s="68"/>
      <c r="BB754" s="68"/>
      <c r="BC754" s="68"/>
      <c r="BD754" s="68"/>
    </row>
    <row r="755" spans="1:56" s="72" customFormat="1" ht="160">
      <c r="A755" s="68">
        <v>481</v>
      </c>
      <c r="B755" s="78" t="s">
        <v>10507</v>
      </c>
      <c r="C755" s="68">
        <v>204</v>
      </c>
      <c r="D755" s="73" t="s">
        <v>1561</v>
      </c>
      <c r="E755" s="68" t="s">
        <v>10595</v>
      </c>
      <c r="F755" s="68">
        <v>29235</v>
      </c>
      <c r="G755" s="68" t="s">
        <v>10607</v>
      </c>
      <c r="H755" s="68">
        <v>2007</v>
      </c>
      <c r="I755" s="68" t="s">
        <v>10608</v>
      </c>
      <c r="J755" s="70">
        <v>401697</v>
      </c>
      <c r="K755" s="68" t="s">
        <v>240</v>
      </c>
      <c r="L755" s="68" t="s">
        <v>10609</v>
      </c>
      <c r="M755" s="68" t="s">
        <v>10610</v>
      </c>
      <c r="N755" s="68" t="s">
        <v>10611</v>
      </c>
      <c r="O755" s="68" t="s">
        <v>10601</v>
      </c>
      <c r="P755" s="68">
        <v>3805889</v>
      </c>
      <c r="Q755" s="70">
        <v>87.98</v>
      </c>
      <c r="R755" s="70">
        <v>0</v>
      </c>
      <c r="S755" s="70">
        <v>87.98</v>
      </c>
      <c r="T755" s="70">
        <v>0</v>
      </c>
      <c r="U755" s="70">
        <v>87.98</v>
      </c>
      <c r="V755" s="71">
        <v>80</v>
      </c>
      <c r="W755" s="71">
        <v>100</v>
      </c>
      <c r="X755" s="159" t="s">
        <v>10516</v>
      </c>
      <c r="Y755" s="68"/>
      <c r="Z755" s="68"/>
      <c r="AA755" s="68"/>
      <c r="AB755" s="68">
        <v>60</v>
      </c>
      <c r="AC755" s="68">
        <v>204</v>
      </c>
      <c r="AD755" s="68">
        <v>10.93</v>
      </c>
      <c r="AE755" s="68">
        <v>5</v>
      </c>
      <c r="AF755" s="68">
        <v>80</v>
      </c>
      <c r="AG755" s="68" t="s">
        <v>444</v>
      </c>
      <c r="AH755" s="68" t="s">
        <v>10612</v>
      </c>
      <c r="AI755" s="68">
        <v>20</v>
      </c>
      <c r="AJ755" s="68" t="s">
        <v>286</v>
      </c>
      <c r="AK755" s="68" t="s">
        <v>10613</v>
      </c>
      <c r="AL755" s="68">
        <v>20</v>
      </c>
      <c r="AM755" s="68" t="s">
        <v>1695</v>
      </c>
      <c r="AN755" s="68" t="s">
        <v>10604</v>
      </c>
      <c r="AO755" s="68">
        <v>35</v>
      </c>
      <c r="AP755" s="68" t="s">
        <v>10606</v>
      </c>
      <c r="AQ755" s="68" t="s">
        <v>10519</v>
      </c>
      <c r="AR755" s="68">
        <v>5</v>
      </c>
      <c r="AS755" s="68"/>
      <c r="AT755" s="68"/>
      <c r="AU755" s="68"/>
      <c r="AV755" s="68"/>
      <c r="AW755" s="68"/>
      <c r="AX755" s="68"/>
      <c r="AY755" s="68"/>
      <c r="AZ755" s="68"/>
      <c r="BA755" s="68"/>
      <c r="BB755" s="68"/>
      <c r="BC755" s="68"/>
      <c r="BD755" s="68"/>
    </row>
    <row r="756" spans="1:56" s="72" customFormat="1" ht="60">
      <c r="A756" s="68">
        <v>481</v>
      </c>
      <c r="B756" s="78" t="s">
        <v>10507</v>
      </c>
      <c r="C756" s="68">
        <v>209</v>
      </c>
      <c r="D756" s="73" t="s">
        <v>9980</v>
      </c>
      <c r="E756" s="68" t="s">
        <v>10614</v>
      </c>
      <c r="F756" s="78" t="s">
        <v>10615</v>
      </c>
      <c r="G756" s="68" t="s">
        <v>10616</v>
      </c>
      <c r="H756" s="68">
        <v>2005</v>
      </c>
      <c r="I756" s="68" t="s">
        <v>10617</v>
      </c>
      <c r="J756" s="70">
        <v>106453</v>
      </c>
      <c r="K756" s="68" t="s">
        <v>257</v>
      </c>
      <c r="L756" s="68" t="s">
        <v>10618</v>
      </c>
      <c r="M756" s="68" t="s">
        <v>10619</v>
      </c>
      <c r="N756" s="68" t="s">
        <v>10620</v>
      </c>
      <c r="O756" s="68" t="s">
        <v>10621</v>
      </c>
      <c r="P756" s="68">
        <v>3805340</v>
      </c>
      <c r="Q756" s="70">
        <v>10</v>
      </c>
      <c r="R756" s="70">
        <v>0</v>
      </c>
      <c r="S756" s="70">
        <v>10</v>
      </c>
      <c r="T756" s="70">
        <v>0</v>
      </c>
      <c r="U756" s="70">
        <v>10</v>
      </c>
      <c r="V756" s="71">
        <v>70</v>
      </c>
      <c r="W756" s="71">
        <v>100</v>
      </c>
      <c r="X756" s="159" t="s">
        <v>10516</v>
      </c>
      <c r="Y756" s="68"/>
      <c r="Z756" s="68"/>
      <c r="AA756" s="68"/>
      <c r="AB756" s="68">
        <v>66</v>
      </c>
      <c r="AC756" s="68" t="s">
        <v>10622</v>
      </c>
      <c r="AD756" s="68">
        <v>12.8</v>
      </c>
      <c r="AE756" s="68">
        <v>5</v>
      </c>
      <c r="AF756" s="68">
        <v>70</v>
      </c>
      <c r="AG756" s="68" t="s">
        <v>9980</v>
      </c>
      <c r="AH756" s="68" t="s">
        <v>10623</v>
      </c>
      <c r="AI756" s="68">
        <v>50</v>
      </c>
      <c r="AJ756" s="68" t="s">
        <v>2137</v>
      </c>
      <c r="AK756" s="68" t="s">
        <v>10624</v>
      </c>
      <c r="AL756" s="68">
        <v>5</v>
      </c>
      <c r="AM756" s="68" t="s">
        <v>1663</v>
      </c>
      <c r="AN756" s="68" t="s">
        <v>10625</v>
      </c>
      <c r="AO756" s="68">
        <v>10</v>
      </c>
      <c r="AP756" s="68" t="s">
        <v>10592</v>
      </c>
      <c r="AQ756" s="68" t="s">
        <v>10626</v>
      </c>
      <c r="AR756" s="68">
        <v>5</v>
      </c>
      <c r="AS756" s="68"/>
      <c r="AT756" s="68"/>
      <c r="AU756" s="68"/>
      <c r="AV756" s="68"/>
      <c r="AW756" s="68"/>
      <c r="AX756" s="68"/>
      <c r="AY756" s="68"/>
      <c r="AZ756" s="68"/>
      <c r="BA756" s="68"/>
      <c r="BB756" s="68"/>
      <c r="BC756" s="68"/>
      <c r="BD756" s="68"/>
    </row>
    <row r="757" spans="1:56" s="72" customFormat="1" ht="170">
      <c r="A757" s="68">
        <v>481</v>
      </c>
      <c r="B757" s="78" t="s">
        <v>10507</v>
      </c>
      <c r="C757" s="68">
        <v>209</v>
      </c>
      <c r="D757" s="73" t="s">
        <v>9980</v>
      </c>
      <c r="E757" s="68" t="s">
        <v>10627</v>
      </c>
      <c r="F757" s="78" t="s">
        <v>10615</v>
      </c>
      <c r="G757" s="68" t="s">
        <v>10628</v>
      </c>
      <c r="H757" s="68">
        <v>2007</v>
      </c>
      <c r="I757" s="68" t="s">
        <v>10629</v>
      </c>
      <c r="J757" s="70">
        <v>93314.97</v>
      </c>
      <c r="K757" s="68" t="s">
        <v>240</v>
      </c>
      <c r="L757" s="68" t="s">
        <v>10630</v>
      </c>
      <c r="M757" s="68" t="s">
        <v>10631</v>
      </c>
      <c r="N757" s="68" t="s">
        <v>10632</v>
      </c>
      <c r="O757" s="68" t="s">
        <v>10633</v>
      </c>
      <c r="P757" s="68">
        <v>3805856</v>
      </c>
      <c r="Q757" s="70">
        <v>40.25</v>
      </c>
      <c r="R757" s="70">
        <v>0</v>
      </c>
      <c r="S757" s="70">
        <v>40.25</v>
      </c>
      <c r="T757" s="70">
        <v>0</v>
      </c>
      <c r="U757" s="70">
        <v>40.25</v>
      </c>
      <c r="V757" s="71">
        <v>30</v>
      </c>
      <c r="W757" s="71">
        <v>100</v>
      </c>
      <c r="X757" s="159" t="s">
        <v>10516</v>
      </c>
      <c r="Y757" s="68"/>
      <c r="Z757" s="68"/>
      <c r="AA757" s="68"/>
      <c r="AB757" s="68">
        <v>66</v>
      </c>
      <c r="AC757" s="68">
        <v>209</v>
      </c>
      <c r="AD757" s="68">
        <v>10.93</v>
      </c>
      <c r="AE757" s="68">
        <v>5</v>
      </c>
      <c r="AF757" s="68">
        <v>10</v>
      </c>
      <c r="AG757" s="68" t="s">
        <v>9980</v>
      </c>
      <c r="AH757" s="68" t="s">
        <v>5283</v>
      </c>
      <c r="AI757" s="68">
        <v>5</v>
      </c>
      <c r="AJ757" s="68" t="s">
        <v>1663</v>
      </c>
      <c r="AK757" s="68" t="s">
        <v>10634</v>
      </c>
      <c r="AL757" s="68">
        <v>5</v>
      </c>
      <c r="AM757" s="68"/>
      <c r="AN757" s="68"/>
      <c r="AO757" s="68"/>
      <c r="AP757" s="68"/>
      <c r="AQ757" s="68"/>
      <c r="AR757" s="68"/>
      <c r="AS757" s="68"/>
      <c r="AT757" s="68"/>
      <c r="AU757" s="68"/>
      <c r="AV757" s="68"/>
      <c r="AW757" s="68"/>
      <c r="AX757" s="68"/>
      <c r="AY757" s="68"/>
      <c r="AZ757" s="68"/>
      <c r="BA757" s="68"/>
      <c r="BB757" s="68"/>
      <c r="BC757" s="68"/>
      <c r="BD757" s="68"/>
    </row>
    <row r="758" spans="1:56" s="72" customFormat="1" ht="70">
      <c r="A758" s="68">
        <v>481</v>
      </c>
      <c r="B758" s="78" t="s">
        <v>10507</v>
      </c>
      <c r="C758" s="68">
        <v>204</v>
      </c>
      <c r="D758" s="73" t="s">
        <v>1561</v>
      </c>
      <c r="E758" s="248" t="s">
        <v>10635</v>
      </c>
      <c r="F758" s="248">
        <v>15328</v>
      </c>
      <c r="G758" s="248" t="s">
        <v>10636</v>
      </c>
      <c r="H758" s="248">
        <v>2020</v>
      </c>
      <c r="I758" s="248" t="s">
        <v>10637</v>
      </c>
      <c r="J758" s="249">
        <v>42865.85</v>
      </c>
      <c r="K758" s="250" t="s">
        <v>8092</v>
      </c>
      <c r="L758" s="248" t="s">
        <v>10638</v>
      </c>
      <c r="M758" s="248" t="s">
        <v>10639</v>
      </c>
      <c r="N758" s="248" t="s">
        <v>10640</v>
      </c>
      <c r="O758" s="248" t="s">
        <v>10641</v>
      </c>
      <c r="P758" s="68"/>
      <c r="Q758" s="70" t="s">
        <v>10642</v>
      </c>
      <c r="R758" s="70" t="s">
        <v>10643</v>
      </c>
      <c r="S758" s="70" t="s">
        <v>10644</v>
      </c>
      <c r="T758" s="70" t="s">
        <v>10645</v>
      </c>
      <c r="U758" s="70" t="s">
        <v>10646</v>
      </c>
      <c r="V758" s="71">
        <v>80</v>
      </c>
      <c r="W758" s="71">
        <v>30</v>
      </c>
      <c r="X758" s="159" t="s">
        <v>10516</v>
      </c>
      <c r="Y758" s="68">
        <v>3</v>
      </c>
      <c r="Z758" s="68">
        <v>11</v>
      </c>
      <c r="AA758" s="68">
        <v>5</v>
      </c>
      <c r="AB758" s="68">
        <v>4</v>
      </c>
      <c r="AC758" s="68"/>
      <c r="AD758" s="68"/>
      <c r="AE758" s="68">
        <v>5</v>
      </c>
      <c r="AF758" s="248">
        <v>0</v>
      </c>
      <c r="AG758" s="248"/>
      <c r="AH758" s="248"/>
      <c r="AI758" s="248"/>
      <c r="AJ758" s="248"/>
      <c r="AK758" s="248"/>
      <c r="AL758" s="248"/>
      <c r="AM758" s="248"/>
      <c r="AN758" s="248"/>
      <c r="AO758" s="248"/>
      <c r="AP758" s="248"/>
      <c r="AQ758" s="248"/>
      <c r="AR758" s="248"/>
      <c r="AS758" s="68"/>
      <c r="AT758" s="68"/>
      <c r="AU758" s="68"/>
      <c r="AV758" s="68"/>
      <c r="AW758" s="68"/>
      <c r="AX758" s="68"/>
      <c r="AY758" s="68"/>
      <c r="AZ758" s="68"/>
      <c r="BA758" s="68"/>
      <c r="BB758" s="68"/>
      <c r="BC758" s="68"/>
      <c r="BD758" s="68"/>
    </row>
    <row r="759" spans="1:56" s="72" customFormat="1" ht="409.5">
      <c r="A759" s="68">
        <v>481</v>
      </c>
      <c r="B759" s="78" t="s">
        <v>10507</v>
      </c>
      <c r="C759" s="78" t="s">
        <v>10647</v>
      </c>
      <c r="D759" s="174" t="s">
        <v>10648</v>
      </c>
      <c r="E759" s="83" t="s">
        <v>10649</v>
      </c>
      <c r="F759" s="78" t="s">
        <v>10650</v>
      </c>
      <c r="G759" s="83" t="s">
        <v>10651</v>
      </c>
      <c r="H759" s="78" t="s">
        <v>10652</v>
      </c>
      <c r="I759" s="83" t="s">
        <v>10653</v>
      </c>
      <c r="J759" s="70">
        <v>52358.91</v>
      </c>
      <c r="K759" s="78" t="s">
        <v>233</v>
      </c>
      <c r="L759" s="83" t="s">
        <v>10654</v>
      </c>
      <c r="M759" s="83" t="s">
        <v>10655</v>
      </c>
      <c r="N759" s="83" t="s">
        <v>10656</v>
      </c>
      <c r="O759" s="83" t="s">
        <v>10657</v>
      </c>
      <c r="P759" s="78" t="s">
        <v>10658</v>
      </c>
      <c r="Q759" s="70" t="s">
        <v>10659</v>
      </c>
      <c r="R759" s="70"/>
      <c r="S759" s="70"/>
      <c r="T759" s="70"/>
      <c r="U759" s="70"/>
      <c r="V759" s="71" t="s">
        <v>10660</v>
      </c>
      <c r="W759" s="71" t="s">
        <v>10660</v>
      </c>
      <c r="X759" s="159" t="s">
        <v>10516</v>
      </c>
      <c r="Y759" s="78"/>
      <c r="Z759" s="78"/>
      <c r="AA759" s="78"/>
      <c r="AB759" s="78"/>
      <c r="AC759" s="78"/>
      <c r="AD759" s="78"/>
      <c r="AE759" s="78" t="s">
        <v>10661</v>
      </c>
      <c r="AF759" s="78" t="s">
        <v>10662</v>
      </c>
      <c r="AG759" s="78" t="s">
        <v>10648</v>
      </c>
      <c r="AH759" s="78" t="s">
        <v>10649</v>
      </c>
      <c r="AI759" s="78" t="s">
        <v>10660</v>
      </c>
      <c r="AJ759" s="78"/>
      <c r="AK759" s="78"/>
      <c r="AL759" s="78"/>
      <c r="AM759" s="78"/>
      <c r="AN759" s="78"/>
      <c r="AO759" s="78"/>
      <c r="AP759" s="78"/>
      <c r="AQ759" s="78"/>
      <c r="AR759" s="78"/>
      <c r="AS759" s="78"/>
      <c r="AT759" s="78"/>
      <c r="AU759" s="78"/>
      <c r="AV759" s="78"/>
      <c r="AW759" s="78"/>
      <c r="AX759" s="78"/>
      <c r="AY759" s="68"/>
      <c r="AZ759" s="68"/>
      <c r="BA759" s="68"/>
      <c r="BB759" s="68"/>
      <c r="BC759" s="68"/>
      <c r="BD759" s="68"/>
    </row>
    <row r="760" spans="1:56" s="72" customFormat="1" ht="40">
      <c r="A760" s="68">
        <v>481</v>
      </c>
      <c r="B760" s="78" t="s">
        <v>10507</v>
      </c>
      <c r="C760" s="78" t="s">
        <v>10647</v>
      </c>
      <c r="D760" s="174" t="s">
        <v>10648</v>
      </c>
      <c r="E760" s="83" t="s">
        <v>10649</v>
      </c>
      <c r="F760" s="78" t="s">
        <v>10650</v>
      </c>
      <c r="G760" s="83" t="s">
        <v>10663</v>
      </c>
      <c r="H760" s="78" t="s">
        <v>10652</v>
      </c>
      <c r="I760" s="83" t="s">
        <v>10664</v>
      </c>
      <c r="J760" s="70">
        <v>6333.23</v>
      </c>
      <c r="K760" s="91" t="s">
        <v>12795</v>
      </c>
      <c r="L760" s="83" t="s">
        <v>10654</v>
      </c>
      <c r="M760" s="83" t="s">
        <v>10655</v>
      </c>
      <c r="N760" s="83" t="s">
        <v>10665</v>
      </c>
      <c r="O760" s="83" t="s">
        <v>10666</v>
      </c>
      <c r="P760" s="78"/>
      <c r="Q760" s="70" t="s">
        <v>10667</v>
      </c>
      <c r="R760" s="70"/>
      <c r="S760" s="70"/>
      <c r="T760" s="70"/>
      <c r="U760" s="70"/>
      <c r="V760" s="71" t="s">
        <v>10668</v>
      </c>
      <c r="W760" s="71" t="s">
        <v>10660</v>
      </c>
      <c r="X760" s="159" t="s">
        <v>10516</v>
      </c>
      <c r="Y760" s="78"/>
      <c r="Z760" s="78"/>
      <c r="AA760" s="78"/>
      <c r="AB760" s="78"/>
      <c r="AC760" s="78"/>
      <c r="AD760" s="78"/>
      <c r="AE760" s="78" t="s">
        <v>5482</v>
      </c>
      <c r="AF760" s="78" t="s">
        <v>10660</v>
      </c>
      <c r="AG760" s="78" t="s">
        <v>10648</v>
      </c>
      <c r="AH760" s="78" t="s">
        <v>10649</v>
      </c>
      <c r="AI760" s="78" t="s">
        <v>10660</v>
      </c>
      <c r="AJ760" s="78"/>
      <c r="AK760" s="78"/>
      <c r="AL760" s="78"/>
      <c r="AM760" s="78"/>
      <c r="AN760" s="78"/>
      <c r="AO760" s="78"/>
      <c r="AP760" s="78"/>
      <c r="AQ760" s="78"/>
      <c r="AR760" s="78"/>
      <c r="AS760" s="78"/>
      <c r="AT760" s="78"/>
      <c r="AU760" s="78"/>
      <c r="AV760" s="78"/>
      <c r="AW760" s="78"/>
      <c r="AX760" s="78"/>
      <c r="AY760" s="68"/>
      <c r="AZ760" s="68"/>
      <c r="BA760" s="68"/>
      <c r="BB760" s="68"/>
      <c r="BC760" s="68"/>
      <c r="BD760" s="68"/>
    </row>
    <row r="761" spans="1:56" s="72" customFormat="1" ht="60">
      <c r="A761" s="68">
        <v>481</v>
      </c>
      <c r="B761" s="78" t="s">
        <v>10507</v>
      </c>
      <c r="C761" s="251">
        <v>301</v>
      </c>
      <c r="D761" s="252" t="s">
        <v>10648</v>
      </c>
      <c r="E761" s="251" t="s">
        <v>10669</v>
      </c>
      <c r="F761" s="253" t="s">
        <v>10670</v>
      </c>
      <c r="G761" s="251" t="s">
        <v>10671</v>
      </c>
      <c r="H761" s="251">
        <v>2019</v>
      </c>
      <c r="I761" s="251" t="s">
        <v>10672</v>
      </c>
      <c r="J761" s="254">
        <v>25881.99</v>
      </c>
      <c r="K761" s="251" t="s">
        <v>351</v>
      </c>
      <c r="L761" s="251" t="s">
        <v>10673</v>
      </c>
      <c r="M761" s="251" t="s">
        <v>10674</v>
      </c>
      <c r="N761" s="251" t="s">
        <v>10675</v>
      </c>
      <c r="O761" s="251" t="s">
        <v>10676</v>
      </c>
      <c r="P761" s="251"/>
      <c r="Q761" s="254"/>
      <c r="R761" s="254"/>
      <c r="S761" s="254"/>
      <c r="T761" s="254"/>
      <c r="U761" s="254"/>
      <c r="V761" s="255"/>
      <c r="W761" s="255">
        <v>80</v>
      </c>
      <c r="X761" s="159" t="s">
        <v>10516</v>
      </c>
      <c r="Y761" s="251"/>
      <c r="Z761" s="251"/>
      <c r="AA761" s="251"/>
      <c r="AB761" s="251"/>
      <c r="AC761" s="251"/>
      <c r="AD761" s="251"/>
      <c r="AE761" s="251"/>
      <c r="AF761" s="251"/>
      <c r="AG761" s="251"/>
      <c r="AH761" s="251"/>
      <c r="AI761" s="251"/>
      <c r="AJ761" s="251"/>
      <c r="AK761" s="251"/>
      <c r="AL761" s="251"/>
      <c r="AM761" s="251"/>
      <c r="AN761" s="251"/>
      <c r="AO761" s="251"/>
      <c r="AP761" s="251"/>
      <c r="AQ761" s="251"/>
      <c r="AR761" s="251"/>
      <c r="AS761" s="251"/>
      <c r="AT761" s="251"/>
      <c r="AU761" s="251"/>
      <c r="AV761" s="251"/>
      <c r="AW761" s="251"/>
      <c r="AX761" s="251"/>
      <c r="AY761" s="68"/>
      <c r="AZ761" s="68"/>
      <c r="BA761" s="68"/>
      <c r="BB761" s="68"/>
      <c r="BC761" s="68"/>
      <c r="BD761" s="68"/>
    </row>
    <row r="762" spans="1:56" s="256" customFormat="1" ht="50">
      <c r="A762" s="68">
        <v>481</v>
      </c>
      <c r="B762" s="78" t="s">
        <v>10507</v>
      </c>
      <c r="C762" s="251">
        <v>301</v>
      </c>
      <c r="D762" s="252" t="s">
        <v>10648</v>
      </c>
      <c r="E762" s="251" t="s">
        <v>10677</v>
      </c>
      <c r="F762" s="253">
        <v>11253</v>
      </c>
      <c r="G762" s="192" t="s">
        <v>10678</v>
      </c>
      <c r="H762" s="251">
        <v>2020</v>
      </c>
      <c r="I762" s="251" t="s">
        <v>10679</v>
      </c>
      <c r="J762" s="254">
        <v>124103.92</v>
      </c>
      <c r="K762" s="251" t="s">
        <v>343</v>
      </c>
      <c r="L762" s="251" t="s">
        <v>10673</v>
      </c>
      <c r="M762" s="251" t="s">
        <v>10674</v>
      </c>
      <c r="N762" s="251" t="s">
        <v>10680</v>
      </c>
      <c r="O762" s="251" t="s">
        <v>10681</v>
      </c>
      <c r="P762" s="251">
        <v>3604291</v>
      </c>
      <c r="Q762" s="254"/>
      <c r="R762" s="254"/>
      <c r="S762" s="254"/>
      <c r="T762" s="254"/>
      <c r="U762" s="254"/>
      <c r="V762" s="255"/>
      <c r="W762" s="255">
        <v>40</v>
      </c>
      <c r="X762" s="159" t="s">
        <v>10516</v>
      </c>
      <c r="Y762" s="251">
        <v>4</v>
      </c>
      <c r="Z762" s="251">
        <v>4</v>
      </c>
      <c r="AA762" s="251">
        <v>1</v>
      </c>
      <c r="AB762" s="251">
        <v>2</v>
      </c>
      <c r="AC762" s="251"/>
      <c r="AD762" s="251"/>
      <c r="AE762" s="251"/>
      <c r="AF762" s="255">
        <v>30</v>
      </c>
      <c r="AG762" s="251" t="s">
        <v>10682</v>
      </c>
      <c r="AH762" s="251" t="s">
        <v>10683</v>
      </c>
      <c r="AI762" s="255">
        <v>30</v>
      </c>
      <c r="AJ762" s="251"/>
      <c r="AK762" s="251"/>
      <c r="AL762" s="251"/>
      <c r="AM762" s="251"/>
      <c r="AN762" s="251"/>
      <c r="AO762" s="251"/>
      <c r="AP762" s="251"/>
      <c r="AQ762" s="251"/>
      <c r="AR762" s="251"/>
      <c r="AS762" s="251"/>
      <c r="AT762" s="251"/>
      <c r="AU762" s="251"/>
      <c r="AV762" s="251"/>
      <c r="AW762" s="251"/>
      <c r="AX762" s="251"/>
      <c r="AY762" s="83"/>
      <c r="AZ762" s="83"/>
      <c r="BA762" s="83"/>
      <c r="BB762" s="83"/>
      <c r="BC762" s="83"/>
      <c r="BD762" s="83"/>
    </row>
    <row r="763" spans="1:56" s="72" customFormat="1" ht="80">
      <c r="A763" s="68">
        <v>481</v>
      </c>
      <c r="B763" s="78" t="s">
        <v>10507</v>
      </c>
      <c r="C763" s="78" t="s">
        <v>10684</v>
      </c>
      <c r="D763" s="174" t="s">
        <v>10685</v>
      </c>
      <c r="E763" s="257" t="s">
        <v>10686</v>
      </c>
      <c r="F763" s="78" t="s">
        <v>10687</v>
      </c>
      <c r="G763" s="83" t="s">
        <v>10688</v>
      </c>
      <c r="H763" s="78" t="s">
        <v>10689</v>
      </c>
      <c r="I763" s="83" t="s">
        <v>10690</v>
      </c>
      <c r="J763" s="70">
        <v>119000</v>
      </c>
      <c r="K763" s="78" t="s">
        <v>278</v>
      </c>
      <c r="L763" s="83" t="s">
        <v>10691</v>
      </c>
      <c r="M763" s="83" t="s">
        <v>10692</v>
      </c>
      <c r="N763" s="83" t="s">
        <v>10693</v>
      </c>
      <c r="O763" s="83" t="s">
        <v>10694</v>
      </c>
      <c r="P763" s="78" t="s">
        <v>10695</v>
      </c>
      <c r="Q763" s="70" t="s">
        <v>10696</v>
      </c>
      <c r="R763" s="70">
        <v>14.875</v>
      </c>
      <c r="S763" s="70">
        <v>40</v>
      </c>
      <c r="T763" s="70">
        <v>5</v>
      </c>
      <c r="U763" s="70">
        <v>59.875</v>
      </c>
      <c r="V763" s="71" t="s">
        <v>10697</v>
      </c>
      <c r="W763" s="71" t="s">
        <v>10697</v>
      </c>
      <c r="X763" s="159" t="s">
        <v>10516</v>
      </c>
      <c r="Y763" s="78" t="s">
        <v>10698</v>
      </c>
      <c r="Z763" s="78" t="s">
        <v>10699</v>
      </c>
      <c r="AA763" s="78" t="s">
        <v>10700</v>
      </c>
      <c r="AB763" s="78" t="s">
        <v>10700</v>
      </c>
      <c r="AC763" s="78"/>
      <c r="AD763" s="78"/>
      <c r="AE763" s="78" t="s">
        <v>5482</v>
      </c>
      <c r="AF763" s="83">
        <v>60</v>
      </c>
      <c r="AG763" s="68" t="s">
        <v>10701</v>
      </c>
      <c r="AH763" s="78" t="s">
        <v>10702</v>
      </c>
      <c r="AI763" s="74">
        <v>20</v>
      </c>
      <c r="AJ763" s="68" t="s">
        <v>10703</v>
      </c>
      <c r="AK763" s="68" t="s">
        <v>10704</v>
      </c>
      <c r="AL763" s="74">
        <v>20</v>
      </c>
      <c r="AM763" s="68" t="s">
        <v>10705</v>
      </c>
      <c r="AN763" s="68" t="s">
        <v>10706</v>
      </c>
      <c r="AO763" s="74">
        <v>10</v>
      </c>
      <c r="AP763" s="68" t="s">
        <v>10707</v>
      </c>
      <c r="AQ763" s="78" t="s">
        <v>10702</v>
      </c>
      <c r="AR763" s="74">
        <v>10</v>
      </c>
      <c r="AS763" s="78"/>
      <c r="AT763" s="78"/>
      <c r="AU763" s="78"/>
      <c r="AV763" s="78"/>
      <c r="AW763" s="78"/>
      <c r="AX763" s="78"/>
      <c r="AY763" s="68"/>
      <c r="AZ763" s="68"/>
      <c r="BA763" s="68"/>
      <c r="BB763" s="68"/>
      <c r="BC763" s="68"/>
      <c r="BD763" s="68"/>
    </row>
    <row r="764" spans="1:56" s="72" customFormat="1" ht="80">
      <c r="A764" s="68">
        <v>481</v>
      </c>
      <c r="B764" s="78" t="s">
        <v>10507</v>
      </c>
      <c r="C764" s="78" t="s">
        <v>10684</v>
      </c>
      <c r="D764" s="174" t="s">
        <v>10685</v>
      </c>
      <c r="E764" s="83" t="s">
        <v>10708</v>
      </c>
      <c r="F764" s="78" t="s">
        <v>10687</v>
      </c>
      <c r="G764" s="83" t="s">
        <v>10709</v>
      </c>
      <c r="H764" s="78" t="s">
        <v>10710</v>
      </c>
      <c r="I764" s="83" t="s">
        <v>2067</v>
      </c>
      <c r="J764" s="70">
        <v>19428.5</v>
      </c>
      <c r="K764" s="250" t="s">
        <v>8092</v>
      </c>
      <c r="L764" s="83" t="s">
        <v>10691</v>
      </c>
      <c r="M764" s="83" t="s">
        <v>10692</v>
      </c>
      <c r="N764" s="83" t="s">
        <v>10711</v>
      </c>
      <c r="O764" s="83" t="s">
        <v>10712</v>
      </c>
      <c r="P764" s="78"/>
      <c r="Q764" s="70" t="s">
        <v>10713</v>
      </c>
      <c r="R764" s="70">
        <v>2.4285625</v>
      </c>
      <c r="S764" s="70">
        <v>5</v>
      </c>
      <c r="T764" s="70">
        <v>15</v>
      </c>
      <c r="U764" s="70">
        <v>22.428562499999998</v>
      </c>
      <c r="V764" s="71" t="s">
        <v>10696</v>
      </c>
      <c r="W764" s="71" t="s">
        <v>10643</v>
      </c>
      <c r="X764" s="159" t="s">
        <v>10516</v>
      </c>
      <c r="Y764" s="78" t="s">
        <v>10698</v>
      </c>
      <c r="Z764" s="78" t="s">
        <v>5505</v>
      </c>
      <c r="AA764" s="78" t="s">
        <v>10714</v>
      </c>
      <c r="AB764" s="78" t="s">
        <v>10700</v>
      </c>
      <c r="AC764" s="78"/>
      <c r="AD764" s="78"/>
      <c r="AE764" s="78" t="s">
        <v>5482</v>
      </c>
      <c r="AF764" s="74">
        <v>70</v>
      </c>
      <c r="AG764" s="68" t="s">
        <v>10685</v>
      </c>
      <c r="AH764" s="78" t="s">
        <v>10702</v>
      </c>
      <c r="AI764" s="71">
        <v>20</v>
      </c>
      <c r="AJ764" s="68" t="s">
        <v>10703</v>
      </c>
      <c r="AK764" s="68" t="s">
        <v>10704</v>
      </c>
      <c r="AL764" s="71">
        <v>20</v>
      </c>
      <c r="AM764" s="68" t="s">
        <v>10705</v>
      </c>
      <c r="AN764" s="68" t="s">
        <v>10706</v>
      </c>
      <c r="AO764" s="71">
        <v>20</v>
      </c>
      <c r="AP764" s="68" t="s">
        <v>10707</v>
      </c>
      <c r="AQ764" s="78" t="s">
        <v>10702</v>
      </c>
      <c r="AR764" s="71">
        <v>10</v>
      </c>
      <c r="AS764" s="78"/>
      <c r="AT764" s="78"/>
      <c r="AU764" s="78"/>
      <c r="AV764" s="78"/>
      <c r="AW764" s="78"/>
      <c r="AX764" s="78"/>
      <c r="AY764" s="68"/>
      <c r="AZ764" s="68"/>
      <c r="BA764" s="68"/>
      <c r="BB764" s="68"/>
      <c r="BC764" s="68"/>
      <c r="BD764" s="68"/>
    </row>
    <row r="765" spans="1:56" s="72" customFormat="1" ht="80">
      <c r="A765" s="68">
        <v>481</v>
      </c>
      <c r="B765" s="78" t="s">
        <v>10507</v>
      </c>
      <c r="C765" s="78" t="s">
        <v>10684</v>
      </c>
      <c r="D765" s="174" t="s">
        <v>10685</v>
      </c>
      <c r="E765" s="83" t="s">
        <v>10708</v>
      </c>
      <c r="F765" s="78" t="s">
        <v>10687</v>
      </c>
      <c r="G765" s="83" t="s">
        <v>10715</v>
      </c>
      <c r="H765" s="78" t="s">
        <v>10716</v>
      </c>
      <c r="I765" s="155" t="s">
        <v>10717</v>
      </c>
      <c r="J765" s="70">
        <v>75000</v>
      </c>
      <c r="K765" s="78" t="s">
        <v>240</v>
      </c>
      <c r="L765" s="73" t="s">
        <v>10691</v>
      </c>
      <c r="M765" s="83" t="s">
        <v>10692</v>
      </c>
      <c r="N765" s="73" t="s">
        <v>10718</v>
      </c>
      <c r="O765" s="83" t="s">
        <v>10719</v>
      </c>
      <c r="P765" s="78" t="s">
        <v>10720</v>
      </c>
      <c r="Q765" s="70" t="s">
        <v>10721</v>
      </c>
      <c r="R765" s="70">
        <v>9.375</v>
      </c>
      <c r="S765" s="70">
        <v>10</v>
      </c>
      <c r="T765" s="70">
        <v>10</v>
      </c>
      <c r="U765" s="70">
        <v>29.375</v>
      </c>
      <c r="V765" s="71" t="s">
        <v>10697</v>
      </c>
      <c r="W765" s="71" t="s">
        <v>10668</v>
      </c>
      <c r="X765" s="159" t="s">
        <v>10516</v>
      </c>
      <c r="Y765" s="78" t="s">
        <v>10698</v>
      </c>
      <c r="Z765" s="78" t="s">
        <v>10714</v>
      </c>
      <c r="AA765" s="78" t="s">
        <v>10714</v>
      </c>
      <c r="AB765" s="78" t="s">
        <v>10700</v>
      </c>
      <c r="AC765" s="78"/>
      <c r="AD765" s="78"/>
      <c r="AE765" s="78" t="s">
        <v>5482</v>
      </c>
      <c r="AF765" s="74">
        <v>70</v>
      </c>
      <c r="AG765" s="68" t="s">
        <v>10685</v>
      </c>
      <c r="AH765" s="78" t="s">
        <v>10702</v>
      </c>
      <c r="AI765" s="71">
        <v>20</v>
      </c>
      <c r="AJ765" s="68" t="s">
        <v>10703</v>
      </c>
      <c r="AK765" s="68" t="s">
        <v>10704</v>
      </c>
      <c r="AL765" s="71">
        <v>20</v>
      </c>
      <c r="AM765" s="68" t="s">
        <v>10705</v>
      </c>
      <c r="AN765" s="68" t="s">
        <v>10706</v>
      </c>
      <c r="AO765" s="71">
        <v>20</v>
      </c>
      <c r="AP765" s="68" t="s">
        <v>10707</v>
      </c>
      <c r="AQ765" s="78" t="s">
        <v>10702</v>
      </c>
      <c r="AR765" s="71">
        <v>10</v>
      </c>
      <c r="AS765" s="78"/>
      <c r="AT765" s="78"/>
      <c r="AU765" s="78"/>
      <c r="AV765" s="78"/>
      <c r="AW765" s="78"/>
      <c r="AX765" s="78"/>
      <c r="AY765" s="68"/>
      <c r="AZ765" s="68"/>
      <c r="BA765" s="68"/>
      <c r="BB765" s="68"/>
      <c r="BC765" s="68"/>
      <c r="BD765" s="68"/>
    </row>
    <row r="766" spans="1:56" s="72" customFormat="1" ht="50">
      <c r="A766" s="68">
        <v>481</v>
      </c>
      <c r="B766" s="78" t="s">
        <v>10507</v>
      </c>
      <c r="C766" s="78" t="s">
        <v>10722</v>
      </c>
      <c r="D766" s="174" t="s">
        <v>10685</v>
      </c>
      <c r="E766" s="83" t="s">
        <v>10723</v>
      </c>
      <c r="F766" s="78" t="s">
        <v>10687</v>
      </c>
      <c r="G766" s="83" t="s">
        <v>10724</v>
      </c>
      <c r="H766" s="78" t="s">
        <v>10652</v>
      </c>
      <c r="I766" s="83" t="s">
        <v>10725</v>
      </c>
      <c r="J766" s="70">
        <v>35107.93</v>
      </c>
      <c r="K766" s="250" t="s">
        <v>8092</v>
      </c>
      <c r="L766" s="155" t="s">
        <v>10691</v>
      </c>
      <c r="M766" s="155" t="s">
        <v>10692</v>
      </c>
      <c r="N766" s="83" t="s">
        <v>10726</v>
      </c>
      <c r="O766" s="83" t="s">
        <v>10727</v>
      </c>
      <c r="P766" s="78"/>
      <c r="Q766" s="70">
        <v>25</v>
      </c>
      <c r="R766" s="70">
        <v>4.3884912500000004</v>
      </c>
      <c r="S766" s="70">
        <v>5</v>
      </c>
      <c r="T766" s="70">
        <v>20</v>
      </c>
      <c r="U766" s="70">
        <v>29.388491250000001</v>
      </c>
      <c r="V766" s="71" t="s">
        <v>10697</v>
      </c>
      <c r="W766" s="71" t="s">
        <v>10728</v>
      </c>
      <c r="X766" s="159" t="s">
        <v>10516</v>
      </c>
      <c r="Y766" s="78" t="s">
        <v>10698</v>
      </c>
      <c r="Z766" s="78" t="s">
        <v>10729</v>
      </c>
      <c r="AA766" s="78" t="s">
        <v>10714</v>
      </c>
      <c r="AB766" s="78" t="s">
        <v>10700</v>
      </c>
      <c r="AC766" s="78"/>
      <c r="AD766" s="78"/>
      <c r="AE766" s="78" t="s">
        <v>5482</v>
      </c>
      <c r="AF766" s="74">
        <v>70</v>
      </c>
      <c r="AG766" s="68" t="s">
        <v>10701</v>
      </c>
      <c r="AH766" s="78" t="s">
        <v>10730</v>
      </c>
      <c r="AI766" s="74">
        <v>10</v>
      </c>
      <c r="AJ766" s="68" t="s">
        <v>10731</v>
      </c>
      <c r="AK766" s="68" t="s">
        <v>10732</v>
      </c>
      <c r="AL766" s="74">
        <v>10</v>
      </c>
      <c r="AM766" s="68" t="s">
        <v>10733</v>
      </c>
      <c r="AN766" s="68" t="s">
        <v>10734</v>
      </c>
      <c r="AO766" s="74">
        <v>20</v>
      </c>
      <c r="AP766" s="68"/>
      <c r="AQ766" s="68"/>
      <c r="AR766" s="68"/>
      <c r="AS766" s="68" t="s">
        <v>10707</v>
      </c>
      <c r="AT766" s="78" t="s">
        <v>10735</v>
      </c>
      <c r="AU766" s="74">
        <v>10</v>
      </c>
      <c r="AV766" s="78" t="s">
        <v>10736</v>
      </c>
      <c r="AW766" s="78" t="s">
        <v>10737</v>
      </c>
      <c r="AX766" s="74">
        <v>20</v>
      </c>
      <c r="AY766" s="68"/>
      <c r="AZ766" s="68"/>
      <c r="BA766" s="68"/>
      <c r="BB766" s="68"/>
      <c r="BC766" s="68"/>
      <c r="BD766" s="68"/>
    </row>
    <row r="767" spans="1:56" s="72" customFormat="1" ht="90">
      <c r="A767" s="68">
        <v>481</v>
      </c>
      <c r="B767" s="78" t="s">
        <v>10507</v>
      </c>
      <c r="C767" s="78" t="s">
        <v>10684</v>
      </c>
      <c r="D767" s="174" t="s">
        <v>10685</v>
      </c>
      <c r="E767" s="83" t="s">
        <v>10708</v>
      </c>
      <c r="F767" s="78" t="s">
        <v>10687</v>
      </c>
      <c r="G767" s="83" t="s">
        <v>10738</v>
      </c>
      <c r="H767" s="78" t="s">
        <v>10739</v>
      </c>
      <c r="I767" s="83" t="s">
        <v>10740</v>
      </c>
      <c r="J767" s="70">
        <v>24000</v>
      </c>
      <c r="K767" s="250" t="s">
        <v>8092</v>
      </c>
      <c r="L767" s="155" t="s">
        <v>10691</v>
      </c>
      <c r="M767" s="155" t="s">
        <v>10692</v>
      </c>
      <c r="N767" s="83" t="s">
        <v>10741</v>
      </c>
      <c r="O767" s="83" t="s">
        <v>10742</v>
      </c>
      <c r="P767" s="78" t="s">
        <v>10743</v>
      </c>
      <c r="Q767" s="70" t="s">
        <v>10713</v>
      </c>
      <c r="R767" s="70">
        <v>3</v>
      </c>
      <c r="S767" s="70">
        <v>15</v>
      </c>
      <c r="T767" s="70">
        <v>4</v>
      </c>
      <c r="U767" s="70">
        <v>22</v>
      </c>
      <c r="V767" s="71" t="s">
        <v>10660</v>
      </c>
      <c r="W767" s="71" t="s">
        <v>10696</v>
      </c>
      <c r="X767" s="159" t="s">
        <v>10516</v>
      </c>
      <c r="Y767" s="78" t="s">
        <v>10698</v>
      </c>
      <c r="Z767" s="78" t="s">
        <v>10729</v>
      </c>
      <c r="AA767" s="78"/>
      <c r="AB767" s="78" t="s">
        <v>10700</v>
      </c>
      <c r="AC767" s="78"/>
      <c r="AD767" s="78"/>
      <c r="AE767" s="78" t="s">
        <v>5482</v>
      </c>
      <c r="AF767" s="258">
        <v>100</v>
      </c>
      <c r="AG767" s="68" t="s">
        <v>10701</v>
      </c>
      <c r="AH767" s="78" t="s">
        <v>10737</v>
      </c>
      <c r="AI767" s="74">
        <v>20</v>
      </c>
      <c r="AJ767" s="68" t="s">
        <v>10731</v>
      </c>
      <c r="AK767" s="68" t="s">
        <v>10732</v>
      </c>
      <c r="AL767" s="74">
        <v>20</v>
      </c>
      <c r="AM767" s="68" t="s">
        <v>10733</v>
      </c>
      <c r="AN767" s="68" t="s">
        <v>10734</v>
      </c>
      <c r="AO767" s="74">
        <v>20</v>
      </c>
      <c r="AP767" s="68"/>
      <c r="AQ767" s="68"/>
      <c r="AR767" s="68"/>
      <c r="AS767" s="78" t="s">
        <v>10736</v>
      </c>
      <c r="AT767" s="78" t="s">
        <v>10737</v>
      </c>
      <c r="AU767" s="74">
        <v>20</v>
      </c>
      <c r="AV767" s="68" t="s">
        <v>10707</v>
      </c>
      <c r="AW767" s="78" t="s">
        <v>10744</v>
      </c>
      <c r="AX767" s="74">
        <v>20</v>
      </c>
      <c r="AY767" s="68"/>
      <c r="AZ767" s="68"/>
      <c r="BA767" s="68"/>
      <c r="BB767" s="68"/>
      <c r="BC767" s="68"/>
      <c r="BD767" s="68"/>
    </row>
    <row r="768" spans="1:56" s="72" customFormat="1" ht="40">
      <c r="A768" s="68">
        <v>481</v>
      </c>
      <c r="B768" s="78" t="s">
        <v>10507</v>
      </c>
      <c r="C768" s="68">
        <v>403</v>
      </c>
      <c r="D768" s="73" t="s">
        <v>10685</v>
      </c>
      <c r="E768" s="68" t="s">
        <v>10745</v>
      </c>
      <c r="F768" s="68">
        <v>16382</v>
      </c>
      <c r="G768" s="68" t="s">
        <v>10746</v>
      </c>
      <c r="H768" s="68">
        <v>2008</v>
      </c>
      <c r="I768" s="68" t="s">
        <v>10747</v>
      </c>
      <c r="J768" s="70">
        <v>140649.37</v>
      </c>
      <c r="K768" s="68" t="s">
        <v>240</v>
      </c>
      <c r="L768" s="68" t="s">
        <v>10691</v>
      </c>
      <c r="M768" s="68" t="s">
        <v>10692</v>
      </c>
      <c r="N768" s="68" t="s">
        <v>10748</v>
      </c>
      <c r="O768" s="68" t="s">
        <v>10749</v>
      </c>
      <c r="P768" s="68">
        <v>3902631</v>
      </c>
      <c r="Q768" s="70">
        <v>28.240000000000002</v>
      </c>
      <c r="R768" s="70">
        <v>13.24</v>
      </c>
      <c r="S768" s="70">
        <v>15</v>
      </c>
      <c r="T768" s="70">
        <v>0</v>
      </c>
      <c r="U768" s="70">
        <v>28.240000000000002</v>
      </c>
      <c r="V768" s="71">
        <v>40</v>
      </c>
      <c r="W768" s="71">
        <v>80</v>
      </c>
      <c r="X768" s="159" t="s">
        <v>10516</v>
      </c>
      <c r="Y768" s="68"/>
      <c r="Z768" s="68"/>
      <c r="AA768" s="68"/>
      <c r="AB768" s="68">
        <v>4</v>
      </c>
      <c r="AC768" s="68">
        <v>403</v>
      </c>
      <c r="AD768" s="68">
        <v>9.75</v>
      </c>
      <c r="AE768" s="68">
        <v>5</v>
      </c>
      <c r="AF768" s="68">
        <v>80</v>
      </c>
      <c r="AG768" s="68" t="s">
        <v>10701</v>
      </c>
      <c r="AH768" s="78" t="s">
        <v>10737</v>
      </c>
      <c r="AI768" s="78" t="s">
        <v>10750</v>
      </c>
      <c r="AJ768" s="68"/>
      <c r="AK768" s="68"/>
      <c r="AL768" s="68"/>
      <c r="AM768" s="68"/>
      <c r="AN768" s="68"/>
      <c r="AO768" s="68"/>
      <c r="AP768" s="68"/>
      <c r="AQ768" s="68"/>
      <c r="AR768" s="68"/>
      <c r="AS768" s="68"/>
      <c r="AT768" s="68"/>
      <c r="AU768" s="68"/>
      <c r="AV768" s="68"/>
      <c r="AW768" s="68"/>
      <c r="AX768" s="68"/>
      <c r="AY768" s="68"/>
      <c r="AZ768" s="68"/>
      <c r="BA768" s="68"/>
      <c r="BB768" s="68"/>
      <c r="BC768" s="68"/>
      <c r="BD768" s="68"/>
    </row>
    <row r="769" spans="1:56" s="72" customFormat="1" ht="40">
      <c r="A769" s="68">
        <v>481</v>
      </c>
      <c r="B769" s="78" t="s">
        <v>10507</v>
      </c>
      <c r="C769" s="68">
        <v>402</v>
      </c>
      <c r="D769" s="73" t="s">
        <v>6659</v>
      </c>
      <c r="E769" s="68" t="s">
        <v>10751</v>
      </c>
      <c r="F769" s="78" t="s">
        <v>10752</v>
      </c>
      <c r="G769" s="68" t="s">
        <v>10753</v>
      </c>
      <c r="H769" s="68">
        <v>2003</v>
      </c>
      <c r="I769" s="68" t="s">
        <v>10754</v>
      </c>
      <c r="J769" s="70">
        <v>43815.72</v>
      </c>
      <c r="K769" s="68" t="s">
        <v>519</v>
      </c>
      <c r="L769" s="68" t="s">
        <v>10691</v>
      </c>
      <c r="M769" s="68" t="s">
        <v>10692</v>
      </c>
      <c r="N769" s="68" t="s">
        <v>10755</v>
      </c>
      <c r="O769" s="68" t="s">
        <v>10756</v>
      </c>
      <c r="P769" s="68">
        <v>3902111</v>
      </c>
      <c r="Q769" s="70">
        <v>8</v>
      </c>
      <c r="R769" s="70">
        <v>0</v>
      </c>
      <c r="S769" s="70">
        <v>8</v>
      </c>
      <c r="T769" s="70">
        <v>0</v>
      </c>
      <c r="U769" s="70">
        <v>8</v>
      </c>
      <c r="V769" s="71">
        <v>70</v>
      </c>
      <c r="W769" s="71">
        <v>100</v>
      </c>
      <c r="X769" s="159" t="s">
        <v>10516</v>
      </c>
      <c r="Y769" s="68"/>
      <c r="Z769" s="68"/>
      <c r="AA769" s="68"/>
      <c r="AB769" s="68">
        <v>4</v>
      </c>
      <c r="AC769" s="68">
        <v>402</v>
      </c>
      <c r="AD769" s="68">
        <v>9.75</v>
      </c>
      <c r="AE769" s="68">
        <v>5</v>
      </c>
      <c r="AF769" s="68">
        <v>70</v>
      </c>
      <c r="AG769" s="68" t="s">
        <v>6659</v>
      </c>
      <c r="AH769" s="68" t="s">
        <v>10757</v>
      </c>
      <c r="AI769" s="68">
        <v>70</v>
      </c>
      <c r="AJ769" s="68"/>
      <c r="AK769" s="68"/>
      <c r="AL769" s="68"/>
      <c r="AM769" s="68"/>
      <c r="AN769" s="68"/>
      <c r="AO769" s="68"/>
      <c r="AP769" s="68"/>
      <c r="AQ769" s="68"/>
      <c r="AR769" s="68"/>
      <c r="AS769" s="68"/>
      <c r="AT769" s="68"/>
      <c r="AU769" s="68"/>
      <c r="AV769" s="68"/>
      <c r="AW769" s="68"/>
      <c r="AX769" s="68"/>
      <c r="AY769" s="68"/>
      <c r="AZ769" s="68"/>
      <c r="BA769" s="68"/>
      <c r="BB769" s="68"/>
      <c r="BC769" s="68"/>
      <c r="BD769" s="68"/>
    </row>
    <row r="770" spans="1:56" s="72" customFormat="1" ht="40">
      <c r="A770" s="68">
        <v>481</v>
      </c>
      <c r="B770" s="78" t="s">
        <v>10507</v>
      </c>
      <c r="C770" s="68">
        <v>401</v>
      </c>
      <c r="D770" s="73" t="s">
        <v>10685</v>
      </c>
      <c r="E770" s="68" t="s">
        <v>10758</v>
      </c>
      <c r="F770" s="78" t="s">
        <v>10759</v>
      </c>
      <c r="G770" s="68" t="s">
        <v>10760</v>
      </c>
      <c r="H770" s="68">
        <v>2007</v>
      </c>
      <c r="I770" s="68" t="s">
        <v>10761</v>
      </c>
      <c r="J770" s="70">
        <v>52278</v>
      </c>
      <c r="K770" s="68" t="s">
        <v>240</v>
      </c>
      <c r="L770" s="68" t="s">
        <v>10691</v>
      </c>
      <c r="M770" s="68" t="s">
        <v>10692</v>
      </c>
      <c r="N770" s="68" t="s">
        <v>10762</v>
      </c>
      <c r="O770" s="68" t="s">
        <v>10763</v>
      </c>
      <c r="P770" s="68">
        <v>3902627</v>
      </c>
      <c r="Q770" s="70">
        <v>20</v>
      </c>
      <c r="R770" s="70">
        <v>0</v>
      </c>
      <c r="S770" s="70">
        <v>5</v>
      </c>
      <c r="T770" s="70">
        <v>15</v>
      </c>
      <c r="U770" s="70">
        <v>20</v>
      </c>
      <c r="V770" s="71">
        <v>60</v>
      </c>
      <c r="W770" s="71">
        <v>100</v>
      </c>
      <c r="X770" s="159" t="s">
        <v>10516</v>
      </c>
      <c r="Y770" s="68">
        <v>6</v>
      </c>
      <c r="Z770" s="68">
        <v>4</v>
      </c>
      <c r="AA770" s="68">
        <v>1</v>
      </c>
      <c r="AB770" s="68">
        <v>4</v>
      </c>
      <c r="AC770" s="68">
        <v>401</v>
      </c>
      <c r="AD770" s="68">
        <v>9.75</v>
      </c>
      <c r="AE770" s="68">
        <v>5</v>
      </c>
      <c r="AF770" s="68">
        <v>80</v>
      </c>
      <c r="AG770" s="68" t="s">
        <v>10701</v>
      </c>
      <c r="AH770" s="78" t="s">
        <v>10737</v>
      </c>
      <c r="AI770" s="78" t="s">
        <v>10713</v>
      </c>
      <c r="AJ770" s="68" t="s">
        <v>10731</v>
      </c>
      <c r="AK770" s="68" t="s">
        <v>10732</v>
      </c>
      <c r="AL770" s="78" t="s">
        <v>10713</v>
      </c>
      <c r="AM770" s="68" t="s">
        <v>10733</v>
      </c>
      <c r="AN770" s="68" t="s">
        <v>10734</v>
      </c>
      <c r="AO770" s="78" t="s">
        <v>10713</v>
      </c>
      <c r="AP770" s="68" t="s">
        <v>10707</v>
      </c>
      <c r="AQ770" s="68" t="s">
        <v>10737</v>
      </c>
      <c r="AR770" s="78" t="s">
        <v>10713</v>
      </c>
      <c r="AS770" s="68"/>
      <c r="AT770" s="68"/>
      <c r="AU770" s="68"/>
      <c r="AV770" s="68"/>
      <c r="AW770" s="68"/>
      <c r="AX770" s="68"/>
      <c r="AY770" s="68"/>
      <c r="AZ770" s="68"/>
      <c r="BA770" s="68"/>
      <c r="BB770" s="68"/>
      <c r="BC770" s="68"/>
      <c r="BD770" s="68"/>
    </row>
    <row r="771" spans="1:56" s="72" customFormat="1" ht="40">
      <c r="A771" s="68">
        <v>481</v>
      </c>
      <c r="B771" s="78" t="s">
        <v>10507</v>
      </c>
      <c r="C771" s="78" t="s">
        <v>10764</v>
      </c>
      <c r="D771" s="174" t="s">
        <v>10685</v>
      </c>
      <c r="E771" s="83" t="s">
        <v>10765</v>
      </c>
      <c r="F771" s="78" t="s">
        <v>10766</v>
      </c>
      <c r="G771" s="83" t="s">
        <v>10767</v>
      </c>
      <c r="H771" s="78" t="s">
        <v>10768</v>
      </c>
      <c r="I771" s="83" t="s">
        <v>10197</v>
      </c>
      <c r="J771" s="70">
        <v>49159.98</v>
      </c>
      <c r="K771" s="250" t="s">
        <v>8092</v>
      </c>
      <c r="L771" s="155" t="s">
        <v>10691</v>
      </c>
      <c r="M771" s="155" t="s">
        <v>10692</v>
      </c>
      <c r="N771" s="83" t="s">
        <v>10769</v>
      </c>
      <c r="O771" s="83" t="s">
        <v>10770</v>
      </c>
      <c r="P771" s="78" t="s">
        <v>10771</v>
      </c>
      <c r="Q771" s="70" t="s">
        <v>10660</v>
      </c>
      <c r="R771" s="70">
        <v>6.1449975000000006</v>
      </c>
      <c r="S771" s="70"/>
      <c r="T771" s="70" t="s">
        <v>10713</v>
      </c>
      <c r="U771" s="70">
        <v>6.1449975000000006</v>
      </c>
      <c r="V771" s="71" t="s">
        <v>10668</v>
      </c>
      <c r="W771" s="71" t="s">
        <v>10660</v>
      </c>
      <c r="X771" s="159" t="s">
        <v>10516</v>
      </c>
      <c r="Y771" s="78"/>
      <c r="Z771" s="78"/>
      <c r="AA771" s="78"/>
      <c r="AB771" s="78"/>
      <c r="AC771" s="78"/>
      <c r="AD771" s="78"/>
      <c r="AE771" s="78" t="s">
        <v>5482</v>
      </c>
      <c r="AF771" s="78"/>
      <c r="AG771" s="78"/>
      <c r="AH771" s="78"/>
      <c r="AI771" s="78"/>
      <c r="AJ771" s="78"/>
      <c r="AK771" s="78"/>
      <c r="AL771" s="78"/>
      <c r="AM771" s="78"/>
      <c r="AN771" s="78"/>
      <c r="AO771" s="78"/>
      <c r="AP771" s="78"/>
      <c r="AQ771" s="78"/>
      <c r="AR771" s="78"/>
      <c r="AS771" s="78"/>
      <c r="AT771" s="78"/>
      <c r="AU771" s="78"/>
      <c r="AV771" s="78"/>
      <c r="AW771" s="78"/>
      <c r="AX771" s="78"/>
      <c r="AY771" s="68"/>
      <c r="AZ771" s="68"/>
      <c r="BA771" s="68"/>
      <c r="BB771" s="68"/>
      <c r="BC771" s="68"/>
      <c r="BD771" s="68"/>
    </row>
    <row r="772" spans="1:56" s="72" customFormat="1" ht="40">
      <c r="A772" s="68">
        <v>481</v>
      </c>
      <c r="B772" s="78" t="s">
        <v>10507</v>
      </c>
      <c r="C772" s="78" t="s">
        <v>10722</v>
      </c>
      <c r="D772" s="174" t="s">
        <v>10685</v>
      </c>
      <c r="E772" s="83" t="s">
        <v>10772</v>
      </c>
      <c r="F772" s="78" t="s">
        <v>10773</v>
      </c>
      <c r="G772" s="83" t="s">
        <v>10774</v>
      </c>
      <c r="H772" s="78" t="s">
        <v>10775</v>
      </c>
      <c r="I772" s="83" t="s">
        <v>10776</v>
      </c>
      <c r="J772" s="70">
        <v>50346.42</v>
      </c>
      <c r="K772" s="250" t="s">
        <v>8092</v>
      </c>
      <c r="L772" s="155" t="s">
        <v>10691</v>
      </c>
      <c r="M772" s="155" t="s">
        <v>10692</v>
      </c>
      <c r="N772" s="83" t="s">
        <v>10777</v>
      </c>
      <c r="O772" s="83" t="s">
        <v>10778</v>
      </c>
      <c r="P772" s="78" t="s">
        <v>10779</v>
      </c>
      <c r="Q772" s="70">
        <v>10</v>
      </c>
      <c r="R772" s="70">
        <v>6.2933024999999994</v>
      </c>
      <c r="S772" s="70">
        <v>5</v>
      </c>
      <c r="T772" s="70">
        <v>4.4000000000000004</v>
      </c>
      <c r="U772" s="70">
        <v>15.6933025</v>
      </c>
      <c r="V772" s="71" t="s">
        <v>10668</v>
      </c>
      <c r="W772" s="71" t="s">
        <v>10660</v>
      </c>
      <c r="X772" s="159" t="s">
        <v>10516</v>
      </c>
      <c r="Y772" s="78"/>
      <c r="Z772" s="78"/>
      <c r="AA772" s="78"/>
      <c r="AB772" s="78"/>
      <c r="AC772" s="78"/>
      <c r="AD772" s="78"/>
      <c r="AE772" s="78" t="s">
        <v>5482</v>
      </c>
      <c r="AF772" s="78"/>
      <c r="AG772" s="78"/>
      <c r="AH772" s="78"/>
      <c r="AI772" s="78"/>
      <c r="AJ772" s="78"/>
      <c r="AK772" s="78"/>
      <c r="AL772" s="78"/>
      <c r="AM772" s="78"/>
      <c r="AN772" s="78"/>
      <c r="AO772" s="78"/>
      <c r="AP772" s="78"/>
      <c r="AQ772" s="78"/>
      <c r="AR772" s="78"/>
      <c r="AS772" s="78"/>
      <c r="AT772" s="78"/>
      <c r="AU772" s="78"/>
      <c r="AV772" s="78"/>
      <c r="AW772" s="78"/>
      <c r="AX772" s="78"/>
      <c r="AY772" s="68"/>
      <c r="AZ772" s="68"/>
      <c r="BA772" s="68"/>
      <c r="BB772" s="68"/>
      <c r="BC772" s="68"/>
      <c r="BD772" s="68"/>
    </row>
    <row r="773" spans="1:56" s="72" customFormat="1" ht="40">
      <c r="A773" s="68">
        <v>481</v>
      </c>
      <c r="B773" s="78" t="s">
        <v>10507</v>
      </c>
      <c r="C773" s="68">
        <v>403</v>
      </c>
      <c r="D773" s="73" t="s">
        <v>10685</v>
      </c>
      <c r="E773" s="83" t="s">
        <v>10780</v>
      </c>
      <c r="F773" s="68">
        <v>16382</v>
      </c>
      <c r="G773" s="83" t="s">
        <v>10781</v>
      </c>
      <c r="H773" s="78" t="s">
        <v>10782</v>
      </c>
      <c r="I773" s="83" t="s">
        <v>10781</v>
      </c>
      <c r="J773" s="70">
        <v>38886.269999999997</v>
      </c>
      <c r="K773" s="250" t="s">
        <v>8092</v>
      </c>
      <c r="L773" s="83" t="s">
        <v>10691</v>
      </c>
      <c r="M773" s="155" t="s">
        <v>10692</v>
      </c>
      <c r="N773" s="83" t="s">
        <v>10783</v>
      </c>
      <c r="O773" s="83" t="s">
        <v>10784</v>
      </c>
      <c r="P773" s="78" t="s">
        <v>10785</v>
      </c>
      <c r="Q773" s="70">
        <v>28.240000000000002</v>
      </c>
      <c r="R773" s="70">
        <v>13.24</v>
      </c>
      <c r="S773" s="70">
        <v>15</v>
      </c>
      <c r="T773" s="70">
        <v>0</v>
      </c>
      <c r="U773" s="70">
        <v>28.240000000000002</v>
      </c>
      <c r="V773" s="71">
        <v>50</v>
      </c>
      <c r="W773" s="71" t="s">
        <v>10660</v>
      </c>
      <c r="X773" s="159" t="s">
        <v>10516</v>
      </c>
      <c r="Y773" s="78"/>
      <c r="Z773" s="78"/>
      <c r="AA773" s="78"/>
      <c r="AB773" s="78"/>
      <c r="AC773" s="78"/>
      <c r="AD773" s="78"/>
      <c r="AE773" s="78" t="s">
        <v>5482</v>
      </c>
      <c r="AF773" s="78" t="s">
        <v>10696</v>
      </c>
      <c r="AG773" s="68" t="s">
        <v>10685</v>
      </c>
      <c r="AH773" s="68" t="s">
        <v>10786</v>
      </c>
      <c r="AI773" s="74">
        <v>30</v>
      </c>
      <c r="AJ773" s="68" t="s">
        <v>10787</v>
      </c>
      <c r="AK773" s="68" t="s">
        <v>10786</v>
      </c>
      <c r="AL773" s="74">
        <v>20</v>
      </c>
      <c r="AM773" s="78"/>
      <c r="AN773" s="78"/>
      <c r="AO773" s="78"/>
      <c r="AP773" s="78"/>
      <c r="AQ773" s="78"/>
      <c r="AR773" s="78"/>
      <c r="AS773" s="78"/>
      <c r="AT773" s="78"/>
      <c r="AU773" s="78"/>
      <c r="AV773" s="78"/>
      <c r="AW773" s="78"/>
      <c r="AX773" s="78"/>
      <c r="AY773" s="68"/>
      <c r="AZ773" s="68"/>
      <c r="BA773" s="68"/>
      <c r="BB773" s="68"/>
      <c r="BC773" s="68"/>
      <c r="BD773" s="68"/>
    </row>
    <row r="774" spans="1:56" s="72" customFormat="1" ht="40">
      <c r="A774" s="68">
        <v>481</v>
      </c>
      <c r="B774" s="78" t="s">
        <v>10507</v>
      </c>
      <c r="C774" s="78" t="s">
        <v>10764</v>
      </c>
      <c r="D774" s="174" t="s">
        <v>10685</v>
      </c>
      <c r="E774" s="83" t="s">
        <v>10788</v>
      </c>
      <c r="F774" s="78" t="s">
        <v>10789</v>
      </c>
      <c r="G774" s="83" t="s">
        <v>10790</v>
      </c>
      <c r="H774" s="78" t="s">
        <v>10775</v>
      </c>
      <c r="I774" s="83" t="s">
        <v>10791</v>
      </c>
      <c r="J774" s="70">
        <v>88985.11</v>
      </c>
      <c r="K774" s="250" t="s">
        <v>8092</v>
      </c>
      <c r="L774" s="83" t="s">
        <v>10691</v>
      </c>
      <c r="M774" s="155" t="s">
        <v>10692</v>
      </c>
      <c r="N774" s="83" t="s">
        <v>10792</v>
      </c>
      <c r="O774" s="83" t="s">
        <v>10793</v>
      </c>
      <c r="P774" s="78" t="s">
        <v>10794</v>
      </c>
      <c r="Q774" s="70" t="s">
        <v>10795</v>
      </c>
      <c r="R774" s="70">
        <v>11.123138750000001</v>
      </c>
      <c r="S774" s="70" t="s">
        <v>5482</v>
      </c>
      <c r="T774" s="70" t="s">
        <v>10795</v>
      </c>
      <c r="U774" s="70">
        <v>11.123138750000001</v>
      </c>
      <c r="V774" s="71" t="s">
        <v>10660</v>
      </c>
      <c r="W774" s="71" t="s">
        <v>10660</v>
      </c>
      <c r="X774" s="159" t="s">
        <v>10516</v>
      </c>
      <c r="Y774" s="78"/>
      <c r="Z774" s="78"/>
      <c r="AA774" s="78"/>
      <c r="AB774" s="78"/>
      <c r="AC774" s="78"/>
      <c r="AD774" s="78"/>
      <c r="AE774" s="78" t="s">
        <v>5482</v>
      </c>
      <c r="AF774" s="78"/>
      <c r="AG774" s="78"/>
      <c r="AH774" s="78"/>
      <c r="AI774" s="78"/>
      <c r="AJ774" s="78"/>
      <c r="AK774" s="78"/>
      <c r="AL774" s="78"/>
      <c r="AM774" s="78"/>
      <c r="AN774" s="78"/>
      <c r="AO774" s="78"/>
      <c r="AP774" s="78"/>
      <c r="AQ774" s="78"/>
      <c r="AR774" s="78"/>
      <c r="AS774" s="78"/>
      <c r="AT774" s="78"/>
      <c r="AU774" s="78"/>
      <c r="AV774" s="78"/>
      <c r="AW774" s="78"/>
      <c r="AX774" s="78"/>
      <c r="AY774" s="68"/>
      <c r="AZ774" s="68"/>
      <c r="BA774" s="68"/>
      <c r="BB774" s="68"/>
      <c r="BC774" s="68"/>
      <c r="BD774" s="68"/>
    </row>
    <row r="775" spans="1:56" s="72" customFormat="1" ht="60">
      <c r="A775" s="68">
        <v>481</v>
      </c>
      <c r="B775" s="78" t="s">
        <v>10507</v>
      </c>
      <c r="C775" s="68">
        <v>403</v>
      </c>
      <c r="D775" s="73" t="s">
        <v>10685</v>
      </c>
      <c r="E775" s="83" t="s">
        <v>10796</v>
      </c>
      <c r="F775" s="68">
        <v>16382</v>
      </c>
      <c r="G775" s="83" t="s">
        <v>10797</v>
      </c>
      <c r="H775" s="78" t="s">
        <v>10768</v>
      </c>
      <c r="I775" s="83" t="s">
        <v>10798</v>
      </c>
      <c r="J775" s="70">
        <v>44784</v>
      </c>
      <c r="K775" s="250" t="s">
        <v>8092</v>
      </c>
      <c r="L775" s="83" t="s">
        <v>10691</v>
      </c>
      <c r="M775" s="155" t="s">
        <v>10692</v>
      </c>
      <c r="N775" s="83" t="s">
        <v>10799</v>
      </c>
      <c r="O775" s="83" t="s">
        <v>10800</v>
      </c>
      <c r="P775" s="78" t="s">
        <v>10801</v>
      </c>
      <c r="Q775" s="70">
        <v>28.240000000000002</v>
      </c>
      <c r="R775" s="70">
        <v>13.24</v>
      </c>
      <c r="S775" s="70">
        <v>15</v>
      </c>
      <c r="T775" s="70">
        <v>0</v>
      </c>
      <c r="U775" s="70">
        <v>28.240000000000002</v>
      </c>
      <c r="V775" s="158">
        <v>60</v>
      </c>
      <c r="W775" s="71" t="s">
        <v>10802</v>
      </c>
      <c r="X775" s="159" t="s">
        <v>10516</v>
      </c>
      <c r="Y775" s="78"/>
      <c r="Z775" s="78"/>
      <c r="AA775" s="78"/>
      <c r="AB775" s="78"/>
      <c r="AC775" s="78"/>
      <c r="AD775" s="78"/>
      <c r="AE775" s="78" t="s">
        <v>5482</v>
      </c>
      <c r="AF775" s="74">
        <v>60</v>
      </c>
      <c r="AG775" s="68" t="s">
        <v>10701</v>
      </c>
      <c r="AH775" s="68" t="s">
        <v>10803</v>
      </c>
      <c r="AI775" s="74">
        <v>40</v>
      </c>
      <c r="AJ775" s="68" t="s">
        <v>10787</v>
      </c>
      <c r="AK775" s="68" t="s">
        <v>10803</v>
      </c>
      <c r="AL775" s="74">
        <v>20</v>
      </c>
      <c r="AM775" s="78"/>
      <c r="AN775" s="78"/>
      <c r="AO775" s="78"/>
      <c r="AP775" s="78"/>
      <c r="AQ775" s="78"/>
      <c r="AR775" s="78"/>
      <c r="AS775" s="78"/>
      <c r="AT775" s="78"/>
      <c r="AU775" s="78"/>
      <c r="AV775" s="78"/>
      <c r="AW775" s="78"/>
      <c r="AX775" s="78"/>
      <c r="AY775" s="68"/>
      <c r="AZ775" s="68"/>
      <c r="BA775" s="68"/>
      <c r="BB775" s="68"/>
      <c r="BC775" s="68"/>
      <c r="BD775" s="68"/>
    </row>
    <row r="776" spans="1:56" s="72" customFormat="1" ht="60">
      <c r="A776" s="68">
        <v>481</v>
      </c>
      <c r="B776" s="78" t="s">
        <v>10507</v>
      </c>
      <c r="C776" s="68">
        <v>401</v>
      </c>
      <c r="D776" s="73" t="s">
        <v>10685</v>
      </c>
      <c r="E776" s="83" t="s">
        <v>10804</v>
      </c>
      <c r="F776" s="78" t="s">
        <v>10759</v>
      </c>
      <c r="G776" s="83" t="s">
        <v>10805</v>
      </c>
      <c r="H776" s="78" t="s">
        <v>10806</v>
      </c>
      <c r="I776" s="83" t="s">
        <v>10807</v>
      </c>
      <c r="J776" s="70">
        <v>42793.26</v>
      </c>
      <c r="K776" s="78" t="s">
        <v>10808</v>
      </c>
      <c r="L776" s="83" t="s">
        <v>10691</v>
      </c>
      <c r="M776" s="155" t="s">
        <v>10692</v>
      </c>
      <c r="N776" s="83" t="s">
        <v>10809</v>
      </c>
      <c r="O776" s="83" t="s">
        <v>10810</v>
      </c>
      <c r="P776" s="78" t="s">
        <v>10811</v>
      </c>
      <c r="Q776" s="70" t="s">
        <v>10812</v>
      </c>
      <c r="R776" s="70">
        <v>5.3491575000000005</v>
      </c>
      <c r="S776" s="70">
        <v>5.49</v>
      </c>
      <c r="T776" s="70">
        <v>0.61</v>
      </c>
      <c r="U776" s="70">
        <v>6.1000000000000005</v>
      </c>
      <c r="V776" s="71" t="s">
        <v>10668</v>
      </c>
      <c r="W776" s="71" t="s">
        <v>10660</v>
      </c>
      <c r="X776" s="159" t="s">
        <v>10516</v>
      </c>
      <c r="Y776" s="78" t="s">
        <v>5483</v>
      </c>
      <c r="Z776" s="78" t="s">
        <v>10700</v>
      </c>
      <c r="AA776" s="78" t="s">
        <v>10729</v>
      </c>
      <c r="AB776" s="78" t="s">
        <v>10813</v>
      </c>
      <c r="AC776" s="78"/>
      <c r="AD776" s="78"/>
      <c r="AE776" s="78" t="s">
        <v>5482</v>
      </c>
      <c r="AF776" s="78" t="s">
        <v>10697</v>
      </c>
      <c r="AG776" s="68" t="s">
        <v>10701</v>
      </c>
      <c r="AH776" s="78" t="s">
        <v>10814</v>
      </c>
      <c r="AI776" s="78" t="s">
        <v>10713</v>
      </c>
      <c r="AJ776" s="68" t="s">
        <v>10815</v>
      </c>
      <c r="AK776" s="68" t="s">
        <v>10816</v>
      </c>
      <c r="AL776" s="68">
        <v>20</v>
      </c>
      <c r="AM776" s="68" t="s">
        <v>10817</v>
      </c>
      <c r="AN776" s="68" t="s">
        <v>10818</v>
      </c>
      <c r="AO776" s="78" t="s">
        <v>10713</v>
      </c>
      <c r="AP776" s="78" t="s">
        <v>10819</v>
      </c>
      <c r="AQ776" s="78" t="s">
        <v>10814</v>
      </c>
      <c r="AR776" s="78" t="s">
        <v>10802</v>
      </c>
      <c r="AS776" s="78"/>
      <c r="AT776" s="78"/>
      <c r="AU776" s="78"/>
      <c r="AV776" s="78"/>
      <c r="AW776" s="78"/>
      <c r="AX776" s="78"/>
      <c r="AY776" s="68"/>
      <c r="AZ776" s="68"/>
      <c r="BA776" s="68"/>
      <c r="BB776" s="68"/>
      <c r="BC776" s="68"/>
      <c r="BD776" s="68"/>
    </row>
    <row r="777" spans="1:56" s="72" customFormat="1" ht="60">
      <c r="A777" s="68">
        <v>481</v>
      </c>
      <c r="B777" s="78" t="s">
        <v>10507</v>
      </c>
      <c r="C777" s="68">
        <v>406</v>
      </c>
      <c r="D777" s="73" t="s">
        <v>10685</v>
      </c>
      <c r="E777" s="68" t="s">
        <v>10708</v>
      </c>
      <c r="F777" s="68">
        <v>19106</v>
      </c>
      <c r="G777" s="68" t="s">
        <v>10820</v>
      </c>
      <c r="H777" s="68">
        <v>2016</v>
      </c>
      <c r="I777" s="68" t="s">
        <v>10821</v>
      </c>
      <c r="J777" s="70">
        <v>196000</v>
      </c>
      <c r="K777" s="68" t="s">
        <v>233</v>
      </c>
      <c r="L777" s="83" t="s">
        <v>10691</v>
      </c>
      <c r="M777" s="155" t="s">
        <v>10692</v>
      </c>
      <c r="N777" s="68" t="s">
        <v>1288</v>
      </c>
      <c r="O777" s="68" t="s">
        <v>10822</v>
      </c>
      <c r="P777" s="68">
        <v>3903362</v>
      </c>
      <c r="Q777" s="70">
        <v>150</v>
      </c>
      <c r="R777" s="70">
        <v>100</v>
      </c>
      <c r="S777" s="70">
        <v>30</v>
      </c>
      <c r="T777" s="70">
        <v>20</v>
      </c>
      <c r="U777" s="70">
        <v>150</v>
      </c>
      <c r="V777" s="71">
        <v>80</v>
      </c>
      <c r="W777" s="71">
        <v>10</v>
      </c>
      <c r="X777" s="159" t="s">
        <v>10516</v>
      </c>
      <c r="Y777" s="68">
        <v>3</v>
      </c>
      <c r="Z777" s="68">
        <v>5</v>
      </c>
      <c r="AA777" s="68">
        <v>1</v>
      </c>
      <c r="AB777" s="68">
        <v>4</v>
      </c>
      <c r="AC777" s="68"/>
      <c r="AD777" s="68"/>
      <c r="AE777" s="68">
        <v>5</v>
      </c>
      <c r="AF777" s="68">
        <v>70</v>
      </c>
      <c r="AG777" s="68" t="s">
        <v>10701</v>
      </c>
      <c r="AH777" s="78" t="s">
        <v>10737</v>
      </c>
      <c r="AI777" s="68">
        <v>10</v>
      </c>
      <c r="AJ777" s="68" t="s">
        <v>10731</v>
      </c>
      <c r="AK777" s="68" t="s">
        <v>10732</v>
      </c>
      <c r="AL777" s="68">
        <v>10</v>
      </c>
      <c r="AM777" s="68" t="s">
        <v>10733</v>
      </c>
      <c r="AN777" s="68" t="s">
        <v>10734</v>
      </c>
      <c r="AO777" s="68">
        <v>20</v>
      </c>
      <c r="AP777" s="68"/>
      <c r="AQ777" s="68"/>
      <c r="AR777" s="68"/>
      <c r="AS777" s="68" t="s">
        <v>10823</v>
      </c>
      <c r="AT777" s="68" t="s">
        <v>10824</v>
      </c>
      <c r="AU777" s="68">
        <v>10</v>
      </c>
      <c r="AV777" s="68" t="s">
        <v>10707</v>
      </c>
      <c r="AW777" s="78" t="s">
        <v>10744</v>
      </c>
      <c r="AX777" s="68">
        <v>20</v>
      </c>
      <c r="AY777" s="68"/>
      <c r="AZ777" s="68"/>
      <c r="BA777" s="68"/>
      <c r="BB777" s="68"/>
      <c r="BC777" s="68"/>
      <c r="BD777" s="68"/>
    </row>
    <row r="778" spans="1:56" s="72" customFormat="1" ht="50">
      <c r="A778" s="68">
        <v>481</v>
      </c>
      <c r="B778" s="78" t="s">
        <v>10507</v>
      </c>
      <c r="C778" s="68">
        <v>406</v>
      </c>
      <c r="D778" s="73" t="s">
        <v>10685</v>
      </c>
      <c r="E778" s="68" t="s">
        <v>10708</v>
      </c>
      <c r="F778" s="68">
        <v>19106</v>
      </c>
      <c r="G778" s="68" t="s">
        <v>10825</v>
      </c>
      <c r="H778" s="68">
        <v>2017</v>
      </c>
      <c r="I778" s="68" t="s">
        <v>10826</v>
      </c>
      <c r="J778" s="70">
        <v>47000</v>
      </c>
      <c r="K778" s="250" t="s">
        <v>8092</v>
      </c>
      <c r="L778" s="83" t="s">
        <v>10691</v>
      </c>
      <c r="M778" s="155" t="s">
        <v>10692</v>
      </c>
      <c r="N778" s="68" t="s">
        <v>10827</v>
      </c>
      <c r="O778" s="68" t="s">
        <v>10828</v>
      </c>
      <c r="P778" s="68" t="s">
        <v>10829</v>
      </c>
      <c r="Q778" s="70">
        <v>50</v>
      </c>
      <c r="R778" s="70">
        <v>5.875</v>
      </c>
      <c r="S778" s="70">
        <v>40</v>
      </c>
      <c r="T778" s="70">
        <v>10</v>
      </c>
      <c r="U778" s="70">
        <v>55.875</v>
      </c>
      <c r="V778" s="71">
        <v>100</v>
      </c>
      <c r="W778" s="71">
        <v>0</v>
      </c>
      <c r="X778" s="159" t="s">
        <v>10516</v>
      </c>
      <c r="Y778" s="68">
        <v>3</v>
      </c>
      <c r="Z778" s="68">
        <v>12</v>
      </c>
      <c r="AA778" s="68">
        <v>5</v>
      </c>
      <c r="AB778" s="68">
        <v>4</v>
      </c>
      <c r="AC778" s="68"/>
      <c r="AD778" s="68"/>
      <c r="AE778" s="68">
        <v>5</v>
      </c>
      <c r="AF778" s="258">
        <v>80</v>
      </c>
      <c r="AG778" s="68" t="s">
        <v>10701</v>
      </c>
      <c r="AH778" s="78" t="s">
        <v>10737</v>
      </c>
      <c r="AI778" s="74">
        <v>20</v>
      </c>
      <c r="AJ778" s="68" t="s">
        <v>10733</v>
      </c>
      <c r="AK778" s="68" t="s">
        <v>10734</v>
      </c>
      <c r="AL778" s="74">
        <v>20</v>
      </c>
      <c r="AM778" s="68"/>
      <c r="AN778" s="68"/>
      <c r="AO778" s="68"/>
      <c r="AP778" s="68"/>
      <c r="AQ778" s="68"/>
      <c r="AR778" s="68"/>
      <c r="AS778" s="68" t="s">
        <v>10830</v>
      </c>
      <c r="AT778" s="78" t="s">
        <v>10737</v>
      </c>
      <c r="AU778" s="74">
        <v>20</v>
      </c>
      <c r="AV778" s="68" t="s">
        <v>10707</v>
      </c>
      <c r="AW778" s="78" t="s">
        <v>10744</v>
      </c>
      <c r="AX778" s="74">
        <v>20</v>
      </c>
      <c r="AY778" s="68"/>
      <c r="AZ778" s="68"/>
      <c r="BA778" s="68"/>
      <c r="BB778" s="68"/>
      <c r="BC778" s="68"/>
      <c r="BD778" s="68"/>
    </row>
    <row r="779" spans="1:56" s="72" customFormat="1" ht="200">
      <c r="A779" s="68">
        <v>481</v>
      </c>
      <c r="B779" s="78" t="s">
        <v>10507</v>
      </c>
      <c r="C779" s="68">
        <v>406</v>
      </c>
      <c r="D779" s="73" t="s">
        <v>10685</v>
      </c>
      <c r="E779" s="68" t="s">
        <v>10708</v>
      </c>
      <c r="F779" s="68">
        <v>19106</v>
      </c>
      <c r="G779" s="68" t="s">
        <v>10831</v>
      </c>
      <c r="H779" s="68">
        <v>2018</v>
      </c>
      <c r="I779" s="68" t="s">
        <v>10832</v>
      </c>
      <c r="J779" s="70">
        <v>99909.91</v>
      </c>
      <c r="K779" s="68" t="s">
        <v>351</v>
      </c>
      <c r="L779" s="83" t="s">
        <v>10691</v>
      </c>
      <c r="M779" s="155" t="s">
        <v>10692</v>
      </c>
      <c r="N779" s="68" t="s">
        <v>10833</v>
      </c>
      <c r="O779" s="68" t="s">
        <v>10834</v>
      </c>
      <c r="P779" s="83">
        <v>3903460</v>
      </c>
      <c r="Q779" s="70">
        <v>50</v>
      </c>
      <c r="R779" s="70">
        <v>12.48873875</v>
      </c>
      <c r="S779" s="70">
        <v>30</v>
      </c>
      <c r="T779" s="70">
        <v>20</v>
      </c>
      <c r="U779" s="70">
        <v>62.488738749999996</v>
      </c>
      <c r="V779" s="71">
        <v>60</v>
      </c>
      <c r="W779" s="71">
        <v>0</v>
      </c>
      <c r="X779" s="159" t="s">
        <v>10516</v>
      </c>
      <c r="Y779" s="68">
        <v>3</v>
      </c>
      <c r="Z779" s="68">
        <v>5</v>
      </c>
      <c r="AA779" s="68">
        <v>1</v>
      </c>
      <c r="AB779" s="68">
        <v>4</v>
      </c>
      <c r="AC779" s="68"/>
      <c r="AD779" s="68">
        <v>20</v>
      </c>
      <c r="AE779" s="68">
        <v>5</v>
      </c>
      <c r="AF779" s="68">
        <v>60</v>
      </c>
      <c r="AG779" s="68" t="s">
        <v>10685</v>
      </c>
      <c r="AH779" s="68" t="s">
        <v>10835</v>
      </c>
      <c r="AI779" s="68">
        <v>20</v>
      </c>
      <c r="AJ779" s="68" t="s">
        <v>10836</v>
      </c>
      <c r="AK779" s="68" t="s">
        <v>10837</v>
      </c>
      <c r="AL779" s="68">
        <v>10</v>
      </c>
      <c r="AM779" s="68" t="s">
        <v>10838</v>
      </c>
      <c r="AN779" s="68" t="s">
        <v>10839</v>
      </c>
      <c r="AO779" s="68">
        <v>10</v>
      </c>
      <c r="AP779" s="68" t="s">
        <v>10840</v>
      </c>
      <c r="AQ779" s="68" t="s">
        <v>10841</v>
      </c>
      <c r="AR779" s="68">
        <v>10</v>
      </c>
      <c r="AS779" s="68" t="s">
        <v>10823</v>
      </c>
      <c r="AT779" s="68" t="s">
        <v>10835</v>
      </c>
      <c r="AU779" s="68">
        <v>10</v>
      </c>
      <c r="AV779" s="68"/>
      <c r="AW779" s="68"/>
      <c r="AX779" s="68"/>
      <c r="AY779" s="68"/>
      <c r="AZ779" s="68"/>
      <c r="BA779" s="68"/>
      <c r="BB779" s="68"/>
      <c r="BC779" s="68"/>
      <c r="BD779" s="68"/>
    </row>
    <row r="780" spans="1:56" s="72" customFormat="1" ht="100">
      <c r="A780" s="68">
        <v>481</v>
      </c>
      <c r="B780" s="78" t="s">
        <v>10507</v>
      </c>
      <c r="C780" s="68">
        <v>406</v>
      </c>
      <c r="D780" s="73" t="s">
        <v>10685</v>
      </c>
      <c r="E780" s="68" t="s">
        <v>10842</v>
      </c>
      <c r="F780" s="68">
        <v>16382</v>
      </c>
      <c r="G780" s="68" t="s">
        <v>10843</v>
      </c>
      <c r="H780" s="68">
        <v>2019</v>
      </c>
      <c r="I780" s="68" t="s">
        <v>10844</v>
      </c>
      <c r="J780" s="70">
        <v>84077.759999999995</v>
      </c>
      <c r="K780" s="68" t="s">
        <v>351</v>
      </c>
      <c r="L780" s="68" t="s">
        <v>10691</v>
      </c>
      <c r="M780" s="68" t="s">
        <v>10692</v>
      </c>
      <c r="N780" s="68" t="s">
        <v>10845</v>
      </c>
      <c r="O780" s="68" t="s">
        <v>10846</v>
      </c>
      <c r="P780" s="68">
        <v>3903520</v>
      </c>
      <c r="Q780" s="70">
        <v>50</v>
      </c>
      <c r="R780" s="70">
        <v>10.50972</v>
      </c>
      <c r="S780" s="70">
        <v>29.49</v>
      </c>
      <c r="T780" s="70">
        <v>10</v>
      </c>
      <c r="U780" s="70">
        <v>49.999719999999996</v>
      </c>
      <c r="V780" s="71">
        <v>80</v>
      </c>
      <c r="W780" s="71">
        <v>0</v>
      </c>
      <c r="X780" s="159" t="s">
        <v>10516</v>
      </c>
      <c r="Y780" s="68"/>
      <c r="Z780" s="68"/>
      <c r="AA780" s="68"/>
      <c r="AB780" s="68"/>
      <c r="AC780" s="68"/>
      <c r="AD780" s="68"/>
      <c r="AE780" s="68">
        <v>5</v>
      </c>
      <c r="AF780" s="68">
        <v>80</v>
      </c>
      <c r="AG780" s="68" t="s">
        <v>10685</v>
      </c>
      <c r="AH780" s="68" t="s">
        <v>10847</v>
      </c>
      <c r="AI780" s="68">
        <v>10</v>
      </c>
      <c r="AJ780" s="68" t="s">
        <v>10848</v>
      </c>
      <c r="AK780" s="68" t="s">
        <v>10847</v>
      </c>
      <c r="AL780" s="68">
        <v>70</v>
      </c>
      <c r="AM780" s="68"/>
      <c r="AN780" s="68"/>
      <c r="AO780" s="68"/>
      <c r="AP780" s="68"/>
      <c r="AQ780" s="68"/>
      <c r="AR780" s="68"/>
      <c r="AS780" s="68"/>
      <c r="AT780" s="68"/>
      <c r="AU780" s="68"/>
      <c r="AV780" s="68"/>
      <c r="AW780" s="68"/>
      <c r="AX780" s="68"/>
      <c r="AY780" s="68"/>
      <c r="AZ780" s="68"/>
      <c r="BA780" s="68"/>
      <c r="BB780" s="68"/>
      <c r="BC780" s="68"/>
      <c r="BD780" s="68"/>
    </row>
    <row r="781" spans="1:56" s="72" customFormat="1" ht="50">
      <c r="A781" s="68">
        <v>481</v>
      </c>
      <c r="B781" s="78" t="s">
        <v>10507</v>
      </c>
      <c r="C781" s="68">
        <v>406</v>
      </c>
      <c r="D781" s="73" t="s">
        <v>10685</v>
      </c>
      <c r="E781" s="68" t="s">
        <v>10849</v>
      </c>
      <c r="F781" s="68">
        <v>11223</v>
      </c>
      <c r="G781" s="68" t="s">
        <v>10850</v>
      </c>
      <c r="H781" s="68">
        <v>2019</v>
      </c>
      <c r="I781" s="68" t="s">
        <v>10851</v>
      </c>
      <c r="J781" s="70">
        <v>80511.08</v>
      </c>
      <c r="K781" s="68" t="s">
        <v>351</v>
      </c>
      <c r="L781" s="68" t="s">
        <v>10691</v>
      </c>
      <c r="M781" s="68" t="s">
        <v>10692</v>
      </c>
      <c r="N781" s="68" t="s">
        <v>10852</v>
      </c>
      <c r="O781" s="68" t="s">
        <v>1347</v>
      </c>
      <c r="P781" s="68">
        <v>3903530</v>
      </c>
      <c r="Q781" s="70">
        <v>100</v>
      </c>
      <c r="R781" s="70">
        <v>10.063885000000001</v>
      </c>
      <c r="S781" s="70">
        <v>60</v>
      </c>
      <c r="T781" s="70">
        <v>40</v>
      </c>
      <c r="U781" s="70">
        <v>110.063885</v>
      </c>
      <c r="V781" s="71"/>
      <c r="W781" s="71">
        <v>0</v>
      </c>
      <c r="X781" s="159" t="s">
        <v>10516</v>
      </c>
      <c r="Y781" s="68">
        <v>3</v>
      </c>
      <c r="Z781" s="68">
        <v>11</v>
      </c>
      <c r="AA781" s="68">
        <v>5</v>
      </c>
      <c r="AB781" s="68">
        <v>4</v>
      </c>
      <c r="AC781" s="68"/>
      <c r="AD781" s="68"/>
      <c r="AE781" s="68">
        <v>5</v>
      </c>
      <c r="AF781" s="68">
        <v>45</v>
      </c>
      <c r="AG781" s="68" t="s">
        <v>10685</v>
      </c>
      <c r="AH781" s="68" t="s">
        <v>10853</v>
      </c>
      <c r="AI781" s="68">
        <v>20</v>
      </c>
      <c r="AJ781" s="68" t="s">
        <v>10854</v>
      </c>
      <c r="AK781" s="68" t="s">
        <v>10853</v>
      </c>
      <c r="AL781" s="68">
        <v>10</v>
      </c>
      <c r="AM781" s="68" t="s">
        <v>10838</v>
      </c>
      <c r="AN781" s="68" t="s">
        <v>10855</v>
      </c>
      <c r="AO781" s="68">
        <v>5</v>
      </c>
      <c r="AP781" s="68"/>
      <c r="AQ781" s="68"/>
      <c r="AR781" s="68"/>
      <c r="AS781" s="68" t="s">
        <v>10823</v>
      </c>
      <c r="AT781" s="68" t="s">
        <v>10853</v>
      </c>
      <c r="AU781" s="68">
        <v>10</v>
      </c>
      <c r="AV781" s="68"/>
      <c r="AW781" s="68"/>
      <c r="AX781" s="68"/>
      <c r="AY781" s="68"/>
      <c r="AZ781" s="68"/>
      <c r="BA781" s="68"/>
      <c r="BB781" s="68"/>
      <c r="BC781" s="68"/>
      <c r="BD781" s="68"/>
    </row>
    <row r="782" spans="1:56" s="72" customFormat="1" ht="180">
      <c r="A782" s="68">
        <v>481</v>
      </c>
      <c r="B782" s="78" t="s">
        <v>10507</v>
      </c>
      <c r="C782" s="68">
        <v>406</v>
      </c>
      <c r="D782" s="73" t="s">
        <v>10685</v>
      </c>
      <c r="E782" s="68" t="s">
        <v>10856</v>
      </c>
      <c r="F782" s="68">
        <v>20385</v>
      </c>
      <c r="G782" s="83" t="s">
        <v>10857</v>
      </c>
      <c r="H782" s="68">
        <v>2020</v>
      </c>
      <c r="I782" s="68" t="s">
        <v>10858</v>
      </c>
      <c r="J782" s="70">
        <v>75418.259999999995</v>
      </c>
      <c r="K782" s="68" t="s">
        <v>343</v>
      </c>
      <c r="L782" s="68" t="s">
        <v>10691</v>
      </c>
      <c r="M782" s="68" t="s">
        <v>10692</v>
      </c>
      <c r="N782" s="68" t="s">
        <v>10859</v>
      </c>
      <c r="O782" s="68" t="s">
        <v>10860</v>
      </c>
      <c r="P782" s="68"/>
      <c r="Q782" s="70">
        <v>15</v>
      </c>
      <c r="R782" s="70">
        <v>9.4272824999999987</v>
      </c>
      <c r="S782" s="70">
        <v>5</v>
      </c>
      <c r="T782" s="70">
        <v>10</v>
      </c>
      <c r="U782" s="70">
        <v>24.427282499999997</v>
      </c>
      <c r="V782" s="71">
        <v>80</v>
      </c>
      <c r="W782" s="71">
        <v>10</v>
      </c>
      <c r="X782" s="159" t="s">
        <v>10516</v>
      </c>
      <c r="Y782" s="68">
        <v>6</v>
      </c>
      <c r="Z782" s="68">
        <v>4</v>
      </c>
      <c r="AA782" s="68">
        <v>1</v>
      </c>
      <c r="AB782" s="68">
        <v>44</v>
      </c>
      <c r="AC782" s="68"/>
      <c r="AD782" s="68"/>
      <c r="AE782" s="68">
        <v>5</v>
      </c>
      <c r="AF782" s="68">
        <v>80</v>
      </c>
      <c r="AG782" s="68" t="s">
        <v>10685</v>
      </c>
      <c r="AH782" s="68" t="s">
        <v>10861</v>
      </c>
      <c r="AI782" s="68">
        <v>40</v>
      </c>
      <c r="AJ782" s="68" t="s">
        <v>10848</v>
      </c>
      <c r="AK782" s="68" t="s">
        <v>10862</v>
      </c>
      <c r="AL782" s="68">
        <v>10</v>
      </c>
      <c r="AM782" s="68" t="s">
        <v>10838</v>
      </c>
      <c r="AN782" s="68" t="s">
        <v>10863</v>
      </c>
      <c r="AO782" s="68">
        <v>10</v>
      </c>
      <c r="AP782" s="68" t="s">
        <v>10864</v>
      </c>
      <c r="AQ782" s="68" t="s">
        <v>10865</v>
      </c>
      <c r="AR782" s="68">
        <v>10</v>
      </c>
      <c r="AS782" s="68" t="s">
        <v>10866</v>
      </c>
      <c r="AT782" s="68" t="s">
        <v>10867</v>
      </c>
      <c r="AU782" s="68">
        <v>10</v>
      </c>
      <c r="AV782" s="68"/>
      <c r="AW782" s="68"/>
      <c r="AX782" s="68"/>
      <c r="AY782" s="68"/>
      <c r="AZ782" s="68"/>
      <c r="BA782" s="68"/>
      <c r="BB782" s="68"/>
      <c r="BC782" s="68"/>
      <c r="BD782" s="68"/>
    </row>
    <row r="783" spans="1:56" s="72" customFormat="1" ht="70">
      <c r="A783" s="68">
        <v>481</v>
      </c>
      <c r="B783" s="78" t="s">
        <v>10507</v>
      </c>
      <c r="C783" s="68">
        <v>406</v>
      </c>
      <c r="D783" s="73" t="s">
        <v>10685</v>
      </c>
      <c r="E783" s="68" t="s">
        <v>10708</v>
      </c>
      <c r="F783" s="68">
        <v>19106</v>
      </c>
      <c r="G783" s="83" t="s">
        <v>10868</v>
      </c>
      <c r="H783" s="68">
        <v>2020</v>
      </c>
      <c r="I783" s="68" t="s">
        <v>10869</v>
      </c>
      <c r="J783" s="70">
        <v>136969.71</v>
      </c>
      <c r="K783" s="68" t="s">
        <v>343</v>
      </c>
      <c r="L783" s="68" t="s">
        <v>10691</v>
      </c>
      <c r="M783" s="68" t="s">
        <v>10692</v>
      </c>
      <c r="N783" s="68" t="s">
        <v>10870</v>
      </c>
      <c r="O783" s="68" t="s">
        <v>10871</v>
      </c>
      <c r="P783" s="68">
        <v>3903561</v>
      </c>
      <c r="Q783" s="70">
        <v>50</v>
      </c>
      <c r="R783" s="70">
        <v>17.121213749999999</v>
      </c>
      <c r="S783" s="70">
        <v>15</v>
      </c>
      <c r="T783" s="70">
        <v>30</v>
      </c>
      <c r="U783" s="70">
        <v>62.121213749999995</v>
      </c>
      <c r="V783" s="71">
        <v>100</v>
      </c>
      <c r="W783" s="71">
        <v>0</v>
      </c>
      <c r="X783" s="159" t="s">
        <v>10516</v>
      </c>
      <c r="Y783" s="68">
        <v>3</v>
      </c>
      <c r="Z783" s="68">
        <v>10</v>
      </c>
      <c r="AA783" s="68">
        <v>4</v>
      </c>
      <c r="AB783" s="68">
        <v>4</v>
      </c>
      <c r="AC783" s="68">
        <v>19</v>
      </c>
      <c r="AD783" s="68">
        <v>20</v>
      </c>
      <c r="AE783" s="68">
        <v>5</v>
      </c>
      <c r="AF783" s="68">
        <v>90</v>
      </c>
      <c r="AG783" s="68" t="s">
        <v>10685</v>
      </c>
      <c r="AH783" s="68" t="s">
        <v>10872</v>
      </c>
      <c r="AI783" s="68">
        <v>40</v>
      </c>
      <c r="AJ783" s="68" t="s">
        <v>5813</v>
      </c>
      <c r="AK783" s="68" t="s">
        <v>10872</v>
      </c>
      <c r="AL783" s="68">
        <v>20</v>
      </c>
      <c r="AM783" s="68" t="s">
        <v>10873</v>
      </c>
      <c r="AN783" s="68" t="s">
        <v>10874</v>
      </c>
      <c r="AO783" s="68">
        <v>0.4</v>
      </c>
      <c r="AP783" s="68"/>
      <c r="AQ783" s="68"/>
      <c r="AR783" s="68"/>
      <c r="AS783" s="68"/>
      <c r="AT783" s="68"/>
      <c r="AU783" s="68"/>
      <c r="AV783" s="68"/>
      <c r="AW783" s="68"/>
      <c r="AX783" s="68"/>
      <c r="AY783" s="68"/>
      <c r="AZ783" s="68"/>
      <c r="BA783" s="68"/>
      <c r="BB783" s="68"/>
      <c r="BC783" s="68"/>
      <c r="BD783" s="68"/>
    </row>
    <row r="784" spans="1:56" s="72" customFormat="1" ht="60">
      <c r="A784" s="68">
        <v>481</v>
      </c>
      <c r="B784" s="78" t="s">
        <v>10507</v>
      </c>
      <c r="C784" s="68">
        <v>502</v>
      </c>
      <c r="D784" s="73" t="s">
        <v>10875</v>
      </c>
      <c r="E784" s="68" t="s">
        <v>10876</v>
      </c>
      <c r="F784" s="78" t="s">
        <v>10877</v>
      </c>
      <c r="G784" s="68" t="s">
        <v>10878</v>
      </c>
      <c r="H784" s="68">
        <v>2005</v>
      </c>
      <c r="I784" s="68" t="s">
        <v>10879</v>
      </c>
      <c r="J784" s="70">
        <v>50492.41</v>
      </c>
      <c r="K784" s="68" t="s">
        <v>257</v>
      </c>
      <c r="L784" s="68" t="s">
        <v>10880</v>
      </c>
      <c r="M784" s="68" t="s">
        <v>10881</v>
      </c>
      <c r="N784" s="68" t="s">
        <v>10882</v>
      </c>
      <c r="O784" s="68" t="s">
        <v>10883</v>
      </c>
      <c r="P784" s="68">
        <v>4007946</v>
      </c>
      <c r="Q784" s="70">
        <v>5.5</v>
      </c>
      <c r="R784" s="70">
        <v>0</v>
      </c>
      <c r="S784" s="70">
        <v>5.5</v>
      </c>
      <c r="T784" s="70">
        <v>0</v>
      </c>
      <c r="U784" s="70">
        <v>5.5</v>
      </c>
      <c r="V784" s="71">
        <v>85</v>
      </c>
      <c r="W784" s="71">
        <v>100</v>
      </c>
      <c r="X784" s="159" t="s">
        <v>10516</v>
      </c>
      <c r="Y784" s="68">
        <v>3</v>
      </c>
      <c r="Z784" s="68">
        <v>2</v>
      </c>
      <c r="AA784" s="68">
        <v>1</v>
      </c>
      <c r="AB784" s="68">
        <v>4</v>
      </c>
      <c r="AC784" s="68">
        <v>502</v>
      </c>
      <c r="AD784" s="68">
        <v>9.75</v>
      </c>
      <c r="AE784" s="68">
        <v>5</v>
      </c>
      <c r="AF784" s="68">
        <v>80</v>
      </c>
      <c r="AG784" s="68" t="s">
        <v>10884</v>
      </c>
      <c r="AH784" s="68" t="s">
        <v>10885</v>
      </c>
      <c r="AI784" s="68">
        <v>30</v>
      </c>
      <c r="AJ784" s="68" t="s">
        <v>10884</v>
      </c>
      <c r="AK784" s="68" t="s">
        <v>10885</v>
      </c>
      <c r="AL784" s="68"/>
      <c r="AM784" s="68"/>
      <c r="AN784" s="68"/>
      <c r="AO784" s="68"/>
      <c r="AP784" s="68"/>
      <c r="AQ784" s="68"/>
      <c r="AR784" s="68"/>
      <c r="AS784" s="68" t="s">
        <v>10886</v>
      </c>
      <c r="AT784" s="68" t="s">
        <v>10885</v>
      </c>
      <c r="AU784" s="68">
        <v>20</v>
      </c>
      <c r="AV784" s="68" t="s">
        <v>10887</v>
      </c>
      <c r="AW784" s="68" t="s">
        <v>10885</v>
      </c>
      <c r="AX784" s="68">
        <v>30</v>
      </c>
      <c r="AY784" s="68"/>
      <c r="AZ784" s="68"/>
      <c r="BA784" s="68"/>
      <c r="BB784" s="68"/>
      <c r="BC784" s="68"/>
      <c r="BD784" s="68"/>
    </row>
    <row r="785" spans="1:56" s="72" customFormat="1" ht="40">
      <c r="A785" s="68">
        <v>481</v>
      </c>
      <c r="B785" s="78" t="s">
        <v>10507</v>
      </c>
      <c r="C785" s="68">
        <v>501</v>
      </c>
      <c r="D785" s="73" t="s">
        <v>4275</v>
      </c>
      <c r="E785" s="68" t="s">
        <v>10888</v>
      </c>
      <c r="F785" s="78" t="s">
        <v>10889</v>
      </c>
      <c r="G785" s="68" t="s">
        <v>10890</v>
      </c>
      <c r="H785" s="68">
        <v>2007</v>
      </c>
      <c r="I785" s="68" t="s">
        <v>10891</v>
      </c>
      <c r="J785" s="70">
        <v>170255.38</v>
      </c>
      <c r="K785" s="68" t="s">
        <v>240</v>
      </c>
      <c r="L785" s="68" t="s">
        <v>10892</v>
      </c>
      <c r="M785" s="68" t="s">
        <v>10893</v>
      </c>
      <c r="N785" s="68" t="s">
        <v>10894</v>
      </c>
      <c r="O785" s="68" t="s">
        <v>10895</v>
      </c>
      <c r="P785" s="68">
        <v>4008375</v>
      </c>
      <c r="Q785" s="70">
        <v>23</v>
      </c>
      <c r="R785" s="70">
        <v>0</v>
      </c>
      <c r="S785" s="70">
        <v>23</v>
      </c>
      <c r="T785" s="70">
        <v>0</v>
      </c>
      <c r="U785" s="70">
        <v>23</v>
      </c>
      <c r="V785" s="71">
        <v>90</v>
      </c>
      <c r="W785" s="71">
        <v>100</v>
      </c>
      <c r="X785" s="159" t="s">
        <v>10516</v>
      </c>
      <c r="Y785" s="68"/>
      <c r="Z785" s="68"/>
      <c r="AA785" s="68"/>
      <c r="AB785" s="68">
        <v>4</v>
      </c>
      <c r="AC785" s="68">
        <v>501</v>
      </c>
      <c r="AD785" s="68">
        <v>9.75</v>
      </c>
      <c r="AE785" s="68">
        <v>5</v>
      </c>
      <c r="AF785" s="68">
        <v>0</v>
      </c>
      <c r="AG785" s="68" t="s">
        <v>4275</v>
      </c>
      <c r="AH785" s="68" t="s">
        <v>10888</v>
      </c>
      <c r="AI785" s="68"/>
      <c r="AJ785" s="68"/>
      <c r="AK785" s="68"/>
      <c r="AL785" s="68"/>
      <c r="AM785" s="68"/>
      <c r="AN785" s="68"/>
      <c r="AO785" s="68"/>
      <c r="AP785" s="68"/>
      <c r="AQ785" s="68"/>
      <c r="AR785" s="68"/>
      <c r="AS785" s="68"/>
      <c r="AT785" s="68"/>
      <c r="AU785" s="68"/>
      <c r="AV785" s="68"/>
      <c r="AW785" s="68"/>
      <c r="AX785" s="68"/>
      <c r="AY785" s="68"/>
      <c r="AZ785" s="68"/>
      <c r="BA785" s="68"/>
      <c r="BB785" s="68"/>
      <c r="BC785" s="68"/>
      <c r="BD785" s="68"/>
    </row>
    <row r="786" spans="1:56" s="72" customFormat="1" ht="50">
      <c r="A786" s="68">
        <v>481</v>
      </c>
      <c r="B786" s="78" t="s">
        <v>10507</v>
      </c>
      <c r="C786" s="68">
        <v>501</v>
      </c>
      <c r="D786" s="73" t="s">
        <v>4275</v>
      </c>
      <c r="E786" s="68" t="s">
        <v>10888</v>
      </c>
      <c r="F786" s="78" t="s">
        <v>10889</v>
      </c>
      <c r="G786" s="68" t="s">
        <v>10896</v>
      </c>
      <c r="H786" s="68">
        <v>1999</v>
      </c>
      <c r="I786" s="68" t="s">
        <v>10897</v>
      </c>
      <c r="J786" s="70">
        <v>133533.63</v>
      </c>
      <c r="K786" s="68" t="s">
        <v>519</v>
      </c>
      <c r="L786" s="68" t="s">
        <v>10898</v>
      </c>
      <c r="M786" s="68" t="s">
        <v>10899</v>
      </c>
      <c r="N786" s="68" t="s">
        <v>10900</v>
      </c>
      <c r="O786" s="68" t="s">
        <v>10901</v>
      </c>
      <c r="P786" s="68"/>
      <c r="Q786" s="70">
        <v>4.04</v>
      </c>
      <c r="R786" s="70">
        <v>0</v>
      </c>
      <c r="S786" s="70">
        <v>4.04</v>
      </c>
      <c r="T786" s="70">
        <v>0</v>
      </c>
      <c r="U786" s="70">
        <v>4.04</v>
      </c>
      <c r="V786" s="71">
        <v>85</v>
      </c>
      <c r="W786" s="71">
        <v>100</v>
      </c>
      <c r="X786" s="159" t="s">
        <v>10516</v>
      </c>
      <c r="Y786" s="68"/>
      <c r="Z786" s="68"/>
      <c r="AA786" s="68"/>
      <c r="AB786" s="68">
        <v>4</v>
      </c>
      <c r="AC786" s="68">
        <v>1</v>
      </c>
      <c r="AD786" s="68">
        <v>9.75</v>
      </c>
      <c r="AE786" s="68">
        <v>5</v>
      </c>
      <c r="AF786" s="68">
        <v>0</v>
      </c>
      <c r="AG786" s="68" t="s">
        <v>4275</v>
      </c>
      <c r="AH786" s="68" t="s">
        <v>10888</v>
      </c>
      <c r="AI786" s="68"/>
      <c r="AJ786" s="68"/>
      <c r="AK786" s="68"/>
      <c r="AL786" s="68"/>
      <c r="AM786" s="68"/>
      <c r="AN786" s="68"/>
      <c r="AO786" s="68"/>
      <c r="AP786" s="68"/>
      <c r="AQ786" s="68"/>
      <c r="AR786" s="68"/>
      <c r="AS786" s="68"/>
      <c r="AT786" s="68"/>
      <c r="AU786" s="68"/>
      <c r="AV786" s="68"/>
      <c r="AW786" s="68"/>
      <c r="AX786" s="68"/>
      <c r="AY786" s="68"/>
      <c r="AZ786" s="68"/>
      <c r="BA786" s="68"/>
      <c r="BB786" s="68"/>
      <c r="BC786" s="68"/>
      <c r="BD786" s="68"/>
    </row>
    <row r="787" spans="1:56" s="72" customFormat="1" ht="60">
      <c r="A787" s="68">
        <v>481</v>
      </c>
      <c r="B787" s="78" t="s">
        <v>10507</v>
      </c>
      <c r="C787" s="68">
        <v>501</v>
      </c>
      <c r="D787" s="73" t="s">
        <v>4275</v>
      </c>
      <c r="E787" s="68" t="s">
        <v>10888</v>
      </c>
      <c r="F787" s="78" t="s">
        <v>10889</v>
      </c>
      <c r="G787" s="68" t="s">
        <v>10902</v>
      </c>
      <c r="H787" s="68">
        <v>2008</v>
      </c>
      <c r="I787" s="68" t="s">
        <v>10903</v>
      </c>
      <c r="J787" s="70">
        <v>127390</v>
      </c>
      <c r="K787" s="68" t="s">
        <v>240</v>
      </c>
      <c r="L787" s="68" t="s">
        <v>10904</v>
      </c>
      <c r="M787" s="68" t="s">
        <v>10905</v>
      </c>
      <c r="N787" s="68" t="s">
        <v>10906</v>
      </c>
      <c r="O787" s="68" t="s">
        <v>10907</v>
      </c>
      <c r="P787" s="68" t="s">
        <v>10908</v>
      </c>
      <c r="Q787" s="70">
        <v>4.1100000000000003</v>
      </c>
      <c r="R787" s="70">
        <v>0</v>
      </c>
      <c r="S787" s="70">
        <v>4.1100000000000003</v>
      </c>
      <c r="T787" s="70">
        <v>0</v>
      </c>
      <c r="U787" s="70">
        <v>4.1100000000000003</v>
      </c>
      <c r="V787" s="71">
        <v>85</v>
      </c>
      <c r="W787" s="71">
        <v>100</v>
      </c>
      <c r="X787" s="159" t="s">
        <v>10516</v>
      </c>
      <c r="Y787" s="68"/>
      <c r="Z787" s="68"/>
      <c r="AA787" s="68"/>
      <c r="AB787" s="68">
        <v>4</v>
      </c>
      <c r="AC787" s="68">
        <v>501</v>
      </c>
      <c r="AD787" s="68">
        <v>9.75</v>
      </c>
      <c r="AE787" s="68">
        <v>5</v>
      </c>
      <c r="AF787" s="68">
        <v>0</v>
      </c>
      <c r="AG787" s="68" t="s">
        <v>4275</v>
      </c>
      <c r="AH787" s="68" t="s">
        <v>10888</v>
      </c>
      <c r="AI787" s="68"/>
      <c r="AJ787" s="68"/>
      <c r="AK787" s="68"/>
      <c r="AL787" s="68"/>
      <c r="AM787" s="68"/>
      <c r="AN787" s="68"/>
      <c r="AO787" s="68"/>
      <c r="AP787" s="68"/>
      <c r="AQ787" s="68"/>
      <c r="AR787" s="68"/>
      <c r="AS787" s="68"/>
      <c r="AT787" s="68"/>
      <c r="AU787" s="68"/>
      <c r="AV787" s="68"/>
      <c r="AW787" s="68"/>
      <c r="AX787" s="68"/>
      <c r="AY787" s="68"/>
      <c r="AZ787" s="68"/>
      <c r="BA787" s="68"/>
      <c r="BB787" s="68"/>
      <c r="BC787" s="68"/>
      <c r="BD787" s="68"/>
    </row>
    <row r="788" spans="1:56" s="72" customFormat="1" ht="60">
      <c r="A788" s="68">
        <v>481</v>
      </c>
      <c r="B788" s="78" t="s">
        <v>10507</v>
      </c>
      <c r="C788" s="68">
        <v>501</v>
      </c>
      <c r="D788" s="73" t="s">
        <v>4275</v>
      </c>
      <c r="E788" s="68" t="s">
        <v>10888</v>
      </c>
      <c r="F788" s="78" t="s">
        <v>10889</v>
      </c>
      <c r="G788" s="68" t="s">
        <v>10909</v>
      </c>
      <c r="H788" s="68">
        <v>2004</v>
      </c>
      <c r="I788" s="68" t="s">
        <v>10910</v>
      </c>
      <c r="J788" s="70">
        <v>81372.06</v>
      </c>
      <c r="K788" s="68" t="s">
        <v>519</v>
      </c>
      <c r="L788" s="68" t="s">
        <v>10911</v>
      </c>
      <c r="M788" s="68" t="s">
        <v>10912</v>
      </c>
      <c r="N788" s="68" t="s">
        <v>10913</v>
      </c>
      <c r="O788" s="68" t="s">
        <v>10914</v>
      </c>
      <c r="P788" s="68" t="s">
        <v>10915</v>
      </c>
      <c r="Q788" s="70">
        <v>4.0599999999999996</v>
      </c>
      <c r="R788" s="70">
        <v>0</v>
      </c>
      <c r="S788" s="70">
        <v>4.0599999999999996</v>
      </c>
      <c r="T788" s="70">
        <v>0</v>
      </c>
      <c r="U788" s="70">
        <v>4.0599999999999996</v>
      </c>
      <c r="V788" s="71">
        <v>85</v>
      </c>
      <c r="W788" s="71">
        <v>100</v>
      </c>
      <c r="X788" s="159" t="s">
        <v>10516</v>
      </c>
      <c r="Y788" s="68"/>
      <c r="Z788" s="68"/>
      <c r="AA788" s="68"/>
      <c r="AB788" s="68">
        <v>4</v>
      </c>
      <c r="AC788" s="68">
        <v>4</v>
      </c>
      <c r="AD788" s="68">
        <v>9.75</v>
      </c>
      <c r="AE788" s="68">
        <v>5</v>
      </c>
      <c r="AF788" s="68">
        <v>0</v>
      </c>
      <c r="AG788" s="68" t="s">
        <v>4275</v>
      </c>
      <c r="AH788" s="68" t="s">
        <v>10888</v>
      </c>
      <c r="AI788" s="68"/>
      <c r="AJ788" s="68"/>
      <c r="AK788" s="68"/>
      <c r="AL788" s="68"/>
      <c r="AM788" s="68"/>
      <c r="AN788" s="68"/>
      <c r="AO788" s="68"/>
      <c r="AP788" s="68"/>
      <c r="AQ788" s="68"/>
      <c r="AR788" s="68"/>
      <c r="AS788" s="68"/>
      <c r="AT788" s="68"/>
      <c r="AU788" s="68"/>
      <c r="AV788" s="68"/>
      <c r="AW788" s="68"/>
      <c r="AX788" s="68"/>
      <c r="AY788" s="68"/>
      <c r="AZ788" s="68"/>
      <c r="BA788" s="68"/>
      <c r="BB788" s="68"/>
      <c r="BC788" s="68"/>
      <c r="BD788" s="68"/>
    </row>
    <row r="789" spans="1:56" s="72" customFormat="1" ht="60">
      <c r="A789" s="68">
        <v>481</v>
      </c>
      <c r="B789" s="78" t="s">
        <v>10507</v>
      </c>
      <c r="C789" s="68">
        <v>501</v>
      </c>
      <c r="D789" s="73" t="s">
        <v>4275</v>
      </c>
      <c r="E789" s="68" t="s">
        <v>10888</v>
      </c>
      <c r="F789" s="78" t="s">
        <v>10889</v>
      </c>
      <c r="G789" s="68" t="s">
        <v>10916</v>
      </c>
      <c r="H789" s="68">
        <v>2016</v>
      </c>
      <c r="I789" s="68" t="s">
        <v>10917</v>
      </c>
      <c r="J789" s="70">
        <v>122000</v>
      </c>
      <c r="K789" s="68" t="s">
        <v>233</v>
      </c>
      <c r="L789" s="68" t="s">
        <v>10911</v>
      </c>
      <c r="M789" s="68" t="s">
        <v>10912</v>
      </c>
      <c r="N789" s="68" t="s">
        <v>10918</v>
      </c>
      <c r="O789" s="68" t="s">
        <v>10919</v>
      </c>
      <c r="P789" s="68">
        <v>4010577</v>
      </c>
      <c r="Q789" s="70">
        <v>77.44</v>
      </c>
      <c r="R789" s="70">
        <v>73.44</v>
      </c>
      <c r="S789" s="70">
        <v>4</v>
      </c>
      <c r="T789" s="70">
        <v>0</v>
      </c>
      <c r="U789" s="70">
        <v>77.44</v>
      </c>
      <c r="V789" s="71">
        <v>85</v>
      </c>
      <c r="W789" s="71">
        <v>36.659999999999997</v>
      </c>
      <c r="X789" s="159" t="s">
        <v>10516</v>
      </c>
      <c r="Y789" s="68"/>
      <c r="Z789" s="68"/>
      <c r="AA789" s="68"/>
      <c r="AB789" s="68"/>
      <c r="AC789" s="68"/>
      <c r="AD789" s="68"/>
      <c r="AE789" s="68"/>
      <c r="AF789" s="68"/>
      <c r="AG789" s="68"/>
      <c r="AH789" s="68"/>
      <c r="AI789" s="68"/>
      <c r="AJ789" s="68"/>
      <c r="AK789" s="68"/>
      <c r="AL789" s="68"/>
      <c r="AM789" s="68"/>
      <c r="AN789" s="68"/>
      <c r="AO789" s="68"/>
      <c r="AP789" s="68"/>
      <c r="AQ789" s="68"/>
      <c r="AR789" s="68"/>
      <c r="AS789" s="68"/>
      <c r="AT789" s="68"/>
      <c r="AU789" s="68"/>
      <c r="AV789" s="68"/>
      <c r="AW789" s="68"/>
      <c r="AX789" s="68"/>
      <c r="AY789" s="68"/>
      <c r="AZ789" s="68"/>
      <c r="BA789" s="68"/>
      <c r="BB789" s="68"/>
      <c r="BC789" s="68"/>
      <c r="BD789" s="68"/>
    </row>
    <row r="790" spans="1:56" s="72" customFormat="1" ht="80">
      <c r="A790" s="68">
        <v>481</v>
      </c>
      <c r="B790" s="78" t="s">
        <v>10507</v>
      </c>
      <c r="C790" s="68">
        <v>503</v>
      </c>
      <c r="D790" s="73" t="s">
        <v>10875</v>
      </c>
      <c r="E790" s="68" t="s">
        <v>10920</v>
      </c>
      <c r="F790" s="68">
        <v>15659</v>
      </c>
      <c r="G790" s="68" t="s">
        <v>10921</v>
      </c>
      <c r="H790" s="68">
        <v>2018</v>
      </c>
      <c r="I790" s="68" t="s">
        <v>10922</v>
      </c>
      <c r="J790" s="70">
        <v>23949.22</v>
      </c>
      <c r="K790" s="68" t="s">
        <v>351</v>
      </c>
      <c r="L790" s="68" t="s">
        <v>10923</v>
      </c>
      <c r="M790" s="68" t="s">
        <v>10924</v>
      </c>
      <c r="N790" s="68" t="s">
        <v>10925</v>
      </c>
      <c r="O790" s="68" t="s">
        <v>10926</v>
      </c>
      <c r="P790" s="68" t="s">
        <v>10927</v>
      </c>
      <c r="Q790" s="70">
        <v>5.13</v>
      </c>
      <c r="R790" s="70">
        <v>7.0000000000000007E-2</v>
      </c>
      <c r="S790" s="70">
        <v>5.13</v>
      </c>
      <c r="T790" s="70">
        <v>0</v>
      </c>
      <c r="U790" s="70">
        <v>5.2</v>
      </c>
      <c r="V790" s="71">
        <v>5.0000000000000001E-3</v>
      </c>
      <c r="W790" s="71">
        <v>10</v>
      </c>
      <c r="X790" s="159" t="s">
        <v>10516</v>
      </c>
      <c r="Y790" s="68">
        <v>4</v>
      </c>
      <c r="Z790" s="68">
        <v>6</v>
      </c>
      <c r="AA790" s="68">
        <v>2</v>
      </c>
      <c r="AB790" s="68">
        <v>35</v>
      </c>
      <c r="AC790" s="68" t="s">
        <v>10928</v>
      </c>
      <c r="AD790" s="68">
        <v>9.75</v>
      </c>
      <c r="AE790" s="68">
        <v>5</v>
      </c>
      <c r="AF790" s="68">
        <v>50</v>
      </c>
      <c r="AG790" s="68" t="s">
        <v>10875</v>
      </c>
      <c r="AH790" s="68"/>
      <c r="AI790" s="68">
        <v>16.670000000000002</v>
      </c>
      <c r="AJ790" s="68" t="s">
        <v>10929</v>
      </c>
      <c r="AK790" s="68"/>
      <c r="AL790" s="68">
        <v>16.670000000000002</v>
      </c>
      <c r="AM790" s="68" t="s">
        <v>10930</v>
      </c>
      <c r="AN790" s="68" t="s">
        <v>10931</v>
      </c>
      <c r="AO790" s="68">
        <v>50</v>
      </c>
      <c r="AP790" s="68" t="s">
        <v>10932</v>
      </c>
      <c r="AQ790" s="68"/>
      <c r="AR790" s="68">
        <v>16.670000000000002</v>
      </c>
      <c r="AS790" s="68"/>
      <c r="AT790" s="68"/>
      <c r="AU790" s="68"/>
      <c r="AV790" s="68"/>
      <c r="AW790" s="68"/>
      <c r="AX790" s="68"/>
      <c r="AY790" s="68"/>
      <c r="AZ790" s="68"/>
      <c r="BA790" s="68"/>
      <c r="BB790" s="68"/>
      <c r="BC790" s="68"/>
      <c r="BD790" s="68"/>
    </row>
    <row r="791" spans="1:56" s="72" customFormat="1" ht="110">
      <c r="A791" s="68">
        <v>481</v>
      </c>
      <c r="B791" s="78" t="s">
        <v>10507</v>
      </c>
      <c r="C791" s="68">
        <v>504</v>
      </c>
      <c r="D791" s="73" t="s">
        <v>10875</v>
      </c>
      <c r="E791" s="68" t="s">
        <v>10933</v>
      </c>
      <c r="F791" s="68">
        <v>11150</v>
      </c>
      <c r="G791" s="68" t="s">
        <v>10934</v>
      </c>
      <c r="H791" s="68">
        <v>2018</v>
      </c>
      <c r="I791" s="68" t="s">
        <v>10935</v>
      </c>
      <c r="J791" s="70">
        <v>110144.12</v>
      </c>
      <c r="K791" s="68" t="s">
        <v>351</v>
      </c>
      <c r="L791" s="68" t="s">
        <v>10936</v>
      </c>
      <c r="M791" s="68" t="s">
        <v>10937</v>
      </c>
      <c r="N791" s="68" t="s">
        <v>10938</v>
      </c>
      <c r="O791" s="68" t="s">
        <v>10939</v>
      </c>
      <c r="P791" s="68">
        <v>4010908</v>
      </c>
      <c r="Q791" s="70">
        <v>15</v>
      </c>
      <c r="R791" s="70">
        <v>0.5</v>
      </c>
      <c r="S791" s="70">
        <v>15</v>
      </c>
      <c r="T791" s="70">
        <v>0</v>
      </c>
      <c r="U791" s="70">
        <v>15</v>
      </c>
      <c r="V791" s="71">
        <v>1</v>
      </c>
      <c r="W791" s="71">
        <v>10</v>
      </c>
      <c r="X791" s="159" t="s">
        <v>10516</v>
      </c>
      <c r="Y791" s="68">
        <v>2</v>
      </c>
      <c r="Z791" s="68">
        <v>1</v>
      </c>
      <c r="AA791" s="68">
        <v>4</v>
      </c>
      <c r="AB791" s="68">
        <v>60</v>
      </c>
      <c r="AC791" s="68" t="s">
        <v>10940</v>
      </c>
      <c r="AD791" s="68">
        <v>9.75</v>
      </c>
      <c r="AE791" s="68">
        <v>5</v>
      </c>
      <c r="AF791" s="68">
        <v>50</v>
      </c>
      <c r="AG791" s="68" t="s">
        <v>10875</v>
      </c>
      <c r="AH791" s="68" t="s">
        <v>10941</v>
      </c>
      <c r="AI791" s="68">
        <v>50</v>
      </c>
      <c r="AJ791" s="68"/>
      <c r="AK791" s="68"/>
      <c r="AL791" s="68"/>
      <c r="AM791" s="68"/>
      <c r="AN791" s="68"/>
      <c r="AO791" s="68"/>
      <c r="AP791" s="68"/>
      <c r="AQ791" s="68"/>
      <c r="AR791" s="68"/>
      <c r="AS791" s="68"/>
      <c r="AT791" s="68"/>
      <c r="AU791" s="68"/>
      <c r="AV791" s="68"/>
      <c r="AW791" s="68"/>
      <c r="AX791" s="68"/>
      <c r="AY791" s="68"/>
      <c r="AZ791" s="68"/>
      <c r="BA791" s="68"/>
      <c r="BB791" s="68"/>
      <c r="BC791" s="68"/>
      <c r="BD791" s="68"/>
    </row>
    <row r="792" spans="1:56" s="72" customFormat="1" ht="60">
      <c r="A792" s="68">
        <v>481</v>
      </c>
      <c r="B792" s="78" t="s">
        <v>10507</v>
      </c>
      <c r="C792" s="68">
        <v>501</v>
      </c>
      <c r="D792" s="73" t="s">
        <v>4275</v>
      </c>
      <c r="E792" s="68" t="s">
        <v>10888</v>
      </c>
      <c r="F792" s="68">
        <v>5098</v>
      </c>
      <c r="G792" s="68" t="s">
        <v>10942</v>
      </c>
      <c r="H792" s="68">
        <v>2018</v>
      </c>
      <c r="I792" s="259" t="s">
        <v>10943</v>
      </c>
      <c r="J792" s="233">
        <v>43203.63</v>
      </c>
      <c r="K792" s="68" t="s">
        <v>351</v>
      </c>
      <c r="L792" s="259" t="s">
        <v>10944</v>
      </c>
      <c r="M792" s="259" t="s">
        <v>10945</v>
      </c>
      <c r="N792" s="259" t="s">
        <v>10946</v>
      </c>
      <c r="O792" s="259" t="s">
        <v>10947</v>
      </c>
      <c r="P792" s="259" t="s">
        <v>10948</v>
      </c>
      <c r="Q792" s="233">
        <v>28.24</v>
      </c>
      <c r="R792" s="233">
        <v>4.3899999999999997</v>
      </c>
      <c r="S792" s="233">
        <v>19</v>
      </c>
      <c r="T792" s="233">
        <v>4.4000000000000004</v>
      </c>
      <c r="U792" s="233">
        <v>27.79</v>
      </c>
      <c r="V792" s="71">
        <v>0.8</v>
      </c>
      <c r="W792" s="71">
        <v>10</v>
      </c>
      <c r="X792" s="159" t="s">
        <v>10516</v>
      </c>
      <c r="Y792" s="68">
        <v>4</v>
      </c>
      <c r="Z792" s="68">
        <v>7</v>
      </c>
      <c r="AA792" s="68">
        <v>5</v>
      </c>
      <c r="AB792" s="68">
        <v>4</v>
      </c>
      <c r="AC792" s="68" t="s">
        <v>10949</v>
      </c>
      <c r="AD792" s="68">
        <v>9.75</v>
      </c>
      <c r="AE792" s="68">
        <v>5</v>
      </c>
      <c r="AF792" s="68">
        <v>20</v>
      </c>
      <c r="AG792" s="68" t="s">
        <v>4275</v>
      </c>
      <c r="AH792" s="68"/>
      <c r="AI792" s="68">
        <v>20</v>
      </c>
      <c r="AJ792" s="68"/>
      <c r="AK792" s="68"/>
      <c r="AL792" s="68"/>
      <c r="AM792" s="68"/>
      <c r="AN792" s="68"/>
      <c r="AO792" s="68"/>
      <c r="AP792" s="68"/>
      <c r="AQ792" s="68"/>
      <c r="AR792" s="68"/>
      <c r="AS792" s="68"/>
      <c r="AT792" s="68"/>
      <c r="AU792" s="68"/>
      <c r="AV792" s="68"/>
      <c r="AW792" s="68"/>
      <c r="AX792" s="68"/>
      <c r="AY792" s="68"/>
      <c r="AZ792" s="68"/>
      <c r="BA792" s="68"/>
      <c r="BB792" s="68"/>
      <c r="BC792" s="68"/>
      <c r="BD792" s="68"/>
    </row>
    <row r="793" spans="1:56" s="72" customFormat="1" ht="150">
      <c r="A793" s="68">
        <v>481</v>
      </c>
      <c r="B793" s="78" t="s">
        <v>10507</v>
      </c>
      <c r="C793" s="68"/>
      <c r="D793" s="73" t="s">
        <v>4275</v>
      </c>
      <c r="E793" s="68" t="s">
        <v>10950</v>
      </c>
      <c r="F793" s="68">
        <v>15658</v>
      </c>
      <c r="G793" s="68" t="s">
        <v>10951</v>
      </c>
      <c r="H793" s="68">
        <v>2018</v>
      </c>
      <c r="I793" s="68" t="s">
        <v>10952</v>
      </c>
      <c r="J793" s="233">
        <v>34160</v>
      </c>
      <c r="K793" s="68" t="s">
        <v>351</v>
      </c>
      <c r="L793" s="259" t="s">
        <v>10953</v>
      </c>
      <c r="M793" s="259" t="s">
        <v>10954</v>
      </c>
      <c r="N793" s="68" t="s">
        <v>10955</v>
      </c>
      <c r="O793" s="68" t="s">
        <v>10956</v>
      </c>
      <c r="P793" s="68" t="s">
        <v>10957</v>
      </c>
      <c r="Q793" s="70">
        <v>20</v>
      </c>
      <c r="R793" s="70">
        <v>4.09</v>
      </c>
      <c r="S793" s="70">
        <v>4</v>
      </c>
      <c r="T793" s="70">
        <v>10.54</v>
      </c>
      <c r="U793" s="70">
        <v>18.63</v>
      </c>
      <c r="V793" s="71">
        <v>0.9</v>
      </c>
      <c r="W793" s="71">
        <v>10</v>
      </c>
      <c r="X793" s="159" t="s">
        <v>10516</v>
      </c>
      <c r="Y793" s="68">
        <v>6</v>
      </c>
      <c r="Z793" s="68">
        <v>4</v>
      </c>
      <c r="AA793" s="68">
        <v>1</v>
      </c>
      <c r="AB793" s="68">
        <v>4</v>
      </c>
      <c r="AC793" s="68" t="s">
        <v>10958</v>
      </c>
      <c r="AD793" s="68">
        <v>9.75</v>
      </c>
      <c r="AE793" s="68">
        <v>5</v>
      </c>
      <c r="AF793" s="68">
        <v>20</v>
      </c>
      <c r="AG793" s="68" t="s">
        <v>4275</v>
      </c>
      <c r="AH793" s="68"/>
      <c r="AI793" s="68">
        <v>5</v>
      </c>
      <c r="AJ793" s="68" t="s">
        <v>10959</v>
      </c>
      <c r="AK793" s="68"/>
      <c r="AL793" s="68">
        <v>5</v>
      </c>
      <c r="AM793" s="68" t="s">
        <v>10960</v>
      </c>
      <c r="AN793" s="68"/>
      <c r="AO793" s="68">
        <v>10</v>
      </c>
      <c r="AP793" s="68"/>
      <c r="AQ793" s="68"/>
      <c r="AR793" s="68"/>
      <c r="AS793" s="68"/>
      <c r="AT793" s="68"/>
      <c r="AU793" s="68"/>
      <c r="AV793" s="68"/>
      <c r="AW793" s="68"/>
      <c r="AX793" s="68"/>
      <c r="AY793" s="68"/>
      <c r="AZ793" s="68"/>
      <c r="BA793" s="68"/>
      <c r="BB793" s="68"/>
      <c r="BC793" s="68"/>
      <c r="BD793" s="68"/>
    </row>
    <row r="794" spans="1:56" s="72" customFormat="1" ht="40">
      <c r="A794" s="68">
        <v>481</v>
      </c>
      <c r="B794" s="78" t="s">
        <v>10507</v>
      </c>
      <c r="C794" s="68"/>
      <c r="D794" s="73" t="s">
        <v>4275</v>
      </c>
      <c r="E794" s="68" t="s">
        <v>10888</v>
      </c>
      <c r="F794" s="68">
        <v>5098</v>
      </c>
      <c r="G794" s="83" t="s">
        <v>10961</v>
      </c>
      <c r="H794" s="68">
        <v>2020</v>
      </c>
      <c r="I794" s="68" t="s">
        <v>10962</v>
      </c>
      <c r="J794" s="233">
        <v>151779.6</v>
      </c>
      <c r="K794" s="68" t="s">
        <v>343</v>
      </c>
      <c r="L794" s="259" t="s">
        <v>10963</v>
      </c>
      <c r="M794" s="259" t="s">
        <v>10964</v>
      </c>
      <c r="N794" s="68" t="s">
        <v>10965</v>
      </c>
      <c r="O794" s="68" t="s">
        <v>10966</v>
      </c>
      <c r="P794" s="68">
        <v>4011533</v>
      </c>
      <c r="Q794" s="70">
        <v>54</v>
      </c>
      <c r="R794" s="70">
        <v>10625</v>
      </c>
      <c r="S794" s="70">
        <v>25</v>
      </c>
      <c r="T794" s="70">
        <v>12</v>
      </c>
      <c r="U794" s="70">
        <v>25</v>
      </c>
      <c r="V794" s="71">
        <v>90</v>
      </c>
      <c r="W794" s="71">
        <v>7</v>
      </c>
      <c r="X794" s="159" t="s">
        <v>10516</v>
      </c>
      <c r="Y794" s="68">
        <v>6</v>
      </c>
      <c r="Z794" s="68">
        <v>5</v>
      </c>
      <c r="AA794" s="68">
        <v>5</v>
      </c>
      <c r="AB794" s="68">
        <v>4</v>
      </c>
      <c r="AC794" s="68" t="s">
        <v>4264</v>
      </c>
      <c r="AD794" s="68"/>
      <c r="AE794" s="68">
        <v>5</v>
      </c>
      <c r="AF794" s="68">
        <v>90</v>
      </c>
      <c r="AG794" s="68" t="s">
        <v>4275</v>
      </c>
      <c r="AH794" s="68"/>
      <c r="AI794" s="68">
        <v>40</v>
      </c>
      <c r="AJ794" s="68" t="s">
        <v>6113</v>
      </c>
      <c r="AK794" s="68"/>
      <c r="AL794" s="68">
        <v>30</v>
      </c>
      <c r="AM794" s="68" t="s">
        <v>9980</v>
      </c>
      <c r="AN794" s="68"/>
      <c r="AO794" s="68">
        <v>15</v>
      </c>
      <c r="AP794" s="68" t="s">
        <v>5333</v>
      </c>
      <c r="AQ794" s="68"/>
      <c r="AR794" s="68">
        <v>15</v>
      </c>
      <c r="AS794" s="68"/>
      <c r="AT794" s="68"/>
      <c r="AU794" s="68"/>
      <c r="AV794" s="68"/>
      <c r="AW794" s="68"/>
      <c r="AX794" s="68"/>
      <c r="AY794" s="68"/>
      <c r="AZ794" s="68"/>
      <c r="BA794" s="68"/>
      <c r="BB794" s="68"/>
      <c r="BC794" s="68"/>
      <c r="BD794" s="68"/>
    </row>
    <row r="795" spans="1:56" s="72" customFormat="1" ht="50">
      <c r="A795" s="68">
        <v>481</v>
      </c>
      <c r="B795" s="78" t="s">
        <v>10507</v>
      </c>
      <c r="C795" s="78" t="s">
        <v>10967</v>
      </c>
      <c r="D795" s="174" t="s">
        <v>10968</v>
      </c>
      <c r="E795" s="78" t="s">
        <v>10969</v>
      </c>
      <c r="F795" s="78" t="s">
        <v>10970</v>
      </c>
      <c r="G795" s="83" t="s">
        <v>10971</v>
      </c>
      <c r="H795" s="78" t="s">
        <v>10972</v>
      </c>
      <c r="I795" s="155" t="s">
        <v>10973</v>
      </c>
      <c r="J795" s="70">
        <v>58265.06</v>
      </c>
      <c r="K795" s="78" t="s">
        <v>519</v>
      </c>
      <c r="L795" s="155" t="s">
        <v>10974</v>
      </c>
      <c r="M795" s="83" t="s">
        <v>10975</v>
      </c>
      <c r="N795" s="83" t="s">
        <v>10976</v>
      </c>
      <c r="O795" s="83" t="s">
        <v>10977</v>
      </c>
      <c r="P795" s="78" t="s">
        <v>10978</v>
      </c>
      <c r="Q795" s="70" t="s">
        <v>10713</v>
      </c>
      <c r="R795" s="70" t="s">
        <v>10643</v>
      </c>
      <c r="S795" s="70" t="s">
        <v>10713</v>
      </c>
      <c r="T795" s="70" t="s">
        <v>10643</v>
      </c>
      <c r="U795" s="70" t="s">
        <v>10713</v>
      </c>
      <c r="V795" s="71" t="s">
        <v>10979</v>
      </c>
      <c r="W795" s="71" t="s">
        <v>10660</v>
      </c>
      <c r="X795" s="159" t="s">
        <v>10516</v>
      </c>
      <c r="Y795" s="78"/>
      <c r="Z795" s="78"/>
      <c r="AA795" s="78"/>
      <c r="AB795" s="78" t="s">
        <v>10700</v>
      </c>
      <c r="AC795" s="78"/>
      <c r="AD795" s="78" t="s">
        <v>10980</v>
      </c>
      <c r="AE795" s="78" t="s">
        <v>5482</v>
      </c>
      <c r="AF795" s="78" t="s">
        <v>10660</v>
      </c>
      <c r="AG795" s="78" t="s">
        <v>10968</v>
      </c>
      <c r="AH795" s="78" t="s">
        <v>10981</v>
      </c>
      <c r="AI795" s="78" t="s">
        <v>10795</v>
      </c>
      <c r="AJ795" s="78" t="s">
        <v>10982</v>
      </c>
      <c r="AK795" s="78" t="s">
        <v>10983</v>
      </c>
      <c r="AL795" s="78" t="s">
        <v>10795</v>
      </c>
      <c r="AM795" s="78" t="s">
        <v>7558</v>
      </c>
      <c r="AN795" s="78" t="s">
        <v>10984</v>
      </c>
      <c r="AO795" s="78" t="s">
        <v>10728</v>
      </c>
      <c r="AP795" s="78" t="s">
        <v>10985</v>
      </c>
      <c r="AQ795" s="78" t="s">
        <v>10986</v>
      </c>
      <c r="AR795" s="78" t="s">
        <v>10802</v>
      </c>
      <c r="AS795" s="78"/>
      <c r="AT795" s="78"/>
      <c r="AU795" s="78"/>
      <c r="AV795" s="78"/>
      <c r="AW795" s="78"/>
      <c r="AX795" s="78"/>
      <c r="AY795" s="68"/>
      <c r="AZ795" s="68"/>
      <c r="BA795" s="68"/>
      <c r="BB795" s="68"/>
      <c r="BC795" s="68"/>
      <c r="BD795" s="68"/>
    </row>
    <row r="796" spans="1:56" s="72" customFormat="1" ht="140">
      <c r="A796" s="68">
        <v>481</v>
      </c>
      <c r="B796" s="78" t="s">
        <v>10507</v>
      </c>
      <c r="C796" s="78" t="s">
        <v>10987</v>
      </c>
      <c r="D796" s="174" t="s">
        <v>10988</v>
      </c>
      <c r="E796" s="83" t="s">
        <v>10989</v>
      </c>
      <c r="F796" s="78" t="s">
        <v>10990</v>
      </c>
      <c r="G796" s="83" t="s">
        <v>10991</v>
      </c>
      <c r="H796" s="78" t="s">
        <v>10992</v>
      </c>
      <c r="I796" s="155" t="s">
        <v>10991</v>
      </c>
      <c r="J796" s="70">
        <v>129515.64</v>
      </c>
      <c r="K796" s="78" t="s">
        <v>240</v>
      </c>
      <c r="L796" s="155" t="s">
        <v>10993</v>
      </c>
      <c r="M796" s="83" t="s">
        <v>10994</v>
      </c>
      <c r="N796" s="73" t="s">
        <v>10995</v>
      </c>
      <c r="O796" s="83" t="s">
        <v>10996</v>
      </c>
      <c r="P796" s="78" t="s">
        <v>10997</v>
      </c>
      <c r="Q796" s="260">
        <v>12.17</v>
      </c>
      <c r="R796" s="260">
        <v>7.39</v>
      </c>
      <c r="S796" s="260">
        <v>4.78</v>
      </c>
      <c r="T796" s="260">
        <v>0</v>
      </c>
      <c r="U796" s="261">
        <v>12.17</v>
      </c>
      <c r="V796" s="262">
        <v>50</v>
      </c>
      <c r="W796" s="262">
        <v>100</v>
      </c>
      <c r="X796" s="159" t="s">
        <v>10516</v>
      </c>
      <c r="Y796" s="78"/>
      <c r="Z796" s="78"/>
      <c r="AA796" s="78"/>
      <c r="AB796" s="78"/>
      <c r="AC796" s="78"/>
      <c r="AD796" s="78"/>
      <c r="AE796" s="78" t="s">
        <v>5482</v>
      </c>
      <c r="AF796" s="78" t="s">
        <v>10697</v>
      </c>
      <c r="AG796" s="78" t="s">
        <v>10998</v>
      </c>
      <c r="AH796" s="78" t="s">
        <v>10999</v>
      </c>
      <c r="AI796" s="78" t="s">
        <v>10699</v>
      </c>
      <c r="AJ796" s="78" t="s">
        <v>11000</v>
      </c>
      <c r="AK796" s="78" t="s">
        <v>10999</v>
      </c>
      <c r="AL796" s="78" t="s">
        <v>10795</v>
      </c>
      <c r="AM796" s="78" t="s">
        <v>11001</v>
      </c>
      <c r="AN796" s="78" t="s">
        <v>11002</v>
      </c>
      <c r="AO796" s="78" t="s">
        <v>10795</v>
      </c>
      <c r="AP796" s="78" t="s">
        <v>11003</v>
      </c>
      <c r="AQ796" s="78" t="s">
        <v>11004</v>
      </c>
      <c r="AR796" s="78" t="s">
        <v>5482</v>
      </c>
      <c r="AS796" s="78" t="s">
        <v>11005</v>
      </c>
      <c r="AT796" s="78" t="s">
        <v>11006</v>
      </c>
      <c r="AU796" s="78" t="s">
        <v>10713</v>
      </c>
      <c r="AV796" s="78"/>
      <c r="AW796" s="78"/>
      <c r="AX796" s="78"/>
      <c r="AY796" s="68"/>
      <c r="AZ796" s="68"/>
      <c r="BA796" s="68"/>
      <c r="BB796" s="68"/>
      <c r="BC796" s="68"/>
      <c r="BD796" s="68"/>
    </row>
    <row r="797" spans="1:56" s="72" customFormat="1" ht="90">
      <c r="A797" s="68">
        <v>481</v>
      </c>
      <c r="B797" s="78" t="s">
        <v>10507</v>
      </c>
      <c r="C797" s="78" t="s">
        <v>10987</v>
      </c>
      <c r="D797" s="174" t="s">
        <v>10988</v>
      </c>
      <c r="E797" s="257" t="s">
        <v>11006</v>
      </c>
      <c r="F797" s="78" t="s">
        <v>11007</v>
      </c>
      <c r="G797" s="83" t="s">
        <v>11008</v>
      </c>
      <c r="H797" s="78" t="s">
        <v>10782</v>
      </c>
      <c r="I797" s="83" t="s">
        <v>11009</v>
      </c>
      <c r="J797" s="70">
        <v>15440.12</v>
      </c>
      <c r="K797" s="78" t="s">
        <v>257</v>
      </c>
      <c r="L797" s="83" t="s">
        <v>11010</v>
      </c>
      <c r="M797" s="83" t="s">
        <v>11011</v>
      </c>
      <c r="N797" s="83" t="s">
        <v>11012</v>
      </c>
      <c r="O797" s="83" t="s">
        <v>11013</v>
      </c>
      <c r="P797" s="78" t="s">
        <v>11014</v>
      </c>
      <c r="Q797" s="260">
        <v>5.0999999999999996</v>
      </c>
      <c r="R797" s="260">
        <v>0</v>
      </c>
      <c r="S797" s="260">
        <v>5.0999999999999996</v>
      </c>
      <c r="T797" s="260">
        <v>0</v>
      </c>
      <c r="U797" s="261">
        <v>5.0999999999999996</v>
      </c>
      <c r="V797" s="262">
        <v>80</v>
      </c>
      <c r="W797" s="262">
        <v>100</v>
      </c>
      <c r="X797" s="159" t="s">
        <v>10516</v>
      </c>
      <c r="Y797" s="78"/>
      <c r="Z797" s="78"/>
      <c r="AA797" s="78"/>
      <c r="AB797" s="78"/>
      <c r="AC797" s="78"/>
      <c r="AD797" s="78"/>
      <c r="AE797" s="78" t="s">
        <v>5482</v>
      </c>
      <c r="AF797" s="68">
        <v>100</v>
      </c>
      <c r="AG797" s="91" t="s">
        <v>10988</v>
      </c>
      <c r="AH797" s="91" t="s">
        <v>11015</v>
      </c>
      <c r="AI797" s="91">
        <v>30</v>
      </c>
      <c r="AJ797" s="78" t="s">
        <v>11016</v>
      </c>
      <c r="AK797" s="78" t="s">
        <v>10999</v>
      </c>
      <c r="AL797" s="78" t="s">
        <v>10713</v>
      </c>
      <c r="AM797" s="78" t="s">
        <v>10998</v>
      </c>
      <c r="AN797" s="78" t="s">
        <v>10999</v>
      </c>
      <c r="AO797" s="78" t="s">
        <v>10713</v>
      </c>
      <c r="AP797" s="78" t="s">
        <v>10982</v>
      </c>
      <c r="AQ797" s="78" t="s">
        <v>11017</v>
      </c>
      <c r="AR797" s="78" t="s">
        <v>10713</v>
      </c>
      <c r="AS797" s="78" t="s">
        <v>11005</v>
      </c>
      <c r="AT797" s="78" t="s">
        <v>11018</v>
      </c>
      <c r="AU797" s="78" t="s">
        <v>10699</v>
      </c>
      <c r="AV797" s="78"/>
      <c r="AW797" s="78"/>
      <c r="AX797" s="78"/>
      <c r="AY797" s="68"/>
      <c r="AZ797" s="68"/>
      <c r="BA797" s="68"/>
      <c r="BB797" s="68"/>
      <c r="BC797" s="68"/>
      <c r="BD797" s="68"/>
    </row>
    <row r="798" spans="1:56" s="72" customFormat="1" ht="90">
      <c r="A798" s="68">
        <v>481</v>
      </c>
      <c r="B798" s="78" t="s">
        <v>10507</v>
      </c>
      <c r="C798" s="68">
        <v>604</v>
      </c>
      <c r="D798" s="73" t="s">
        <v>11019</v>
      </c>
      <c r="E798" s="68" t="s">
        <v>11020</v>
      </c>
      <c r="F798" s="68">
        <v>10873</v>
      </c>
      <c r="G798" s="68" t="s">
        <v>11021</v>
      </c>
      <c r="H798" s="68">
        <v>2004</v>
      </c>
      <c r="I798" s="68" t="s">
        <v>11022</v>
      </c>
      <c r="J798" s="70">
        <v>42526</v>
      </c>
      <c r="K798" s="68" t="s">
        <v>519</v>
      </c>
      <c r="L798" s="68" t="s">
        <v>11010</v>
      </c>
      <c r="M798" s="68" t="s">
        <v>11023</v>
      </c>
      <c r="N798" s="68" t="s">
        <v>11024</v>
      </c>
      <c r="O798" s="68" t="s">
        <v>11025</v>
      </c>
      <c r="P798" s="68" t="s">
        <v>11026</v>
      </c>
      <c r="Q798" s="70" t="s">
        <v>10795</v>
      </c>
      <c r="R798" s="70" t="s">
        <v>10643</v>
      </c>
      <c r="S798" s="70" t="s">
        <v>10795</v>
      </c>
      <c r="T798" s="70" t="s">
        <v>10699</v>
      </c>
      <c r="U798" s="70">
        <v>25</v>
      </c>
      <c r="V798" s="71">
        <v>90</v>
      </c>
      <c r="W798" s="71">
        <v>100</v>
      </c>
      <c r="X798" s="159" t="s">
        <v>10516</v>
      </c>
      <c r="Y798" s="68"/>
      <c r="Z798" s="68"/>
      <c r="AA798" s="68"/>
      <c r="AB798" s="68">
        <v>4</v>
      </c>
      <c r="AC798" s="68">
        <v>604</v>
      </c>
      <c r="AD798" s="68">
        <v>9.75</v>
      </c>
      <c r="AE798" s="68">
        <v>5</v>
      </c>
      <c r="AF798" s="68">
        <v>90</v>
      </c>
      <c r="AG798" s="68" t="s">
        <v>11019</v>
      </c>
      <c r="AH798" s="68" t="s">
        <v>11027</v>
      </c>
      <c r="AI798" s="68">
        <v>50</v>
      </c>
      <c r="AJ798" s="68" t="s">
        <v>11000</v>
      </c>
      <c r="AK798" s="68" t="s">
        <v>11028</v>
      </c>
      <c r="AL798" s="68">
        <v>40</v>
      </c>
      <c r="AM798" s="68"/>
      <c r="AN798" s="68"/>
      <c r="AO798" s="68"/>
      <c r="AP798" s="68"/>
      <c r="AQ798" s="68"/>
      <c r="AR798" s="68"/>
      <c r="AS798" s="68"/>
      <c r="AT798" s="68"/>
      <c r="AU798" s="68"/>
      <c r="AV798" s="83"/>
      <c r="AW798" s="68"/>
      <c r="AX798" s="68"/>
      <c r="AY798" s="68"/>
      <c r="AZ798" s="68"/>
      <c r="BA798" s="68"/>
      <c r="BB798" s="68"/>
      <c r="BC798" s="68"/>
      <c r="BD798" s="68"/>
    </row>
    <row r="799" spans="1:56" s="72" customFormat="1" ht="120">
      <c r="A799" s="68">
        <v>481</v>
      </c>
      <c r="B799" s="78" t="s">
        <v>10507</v>
      </c>
      <c r="C799" s="68">
        <v>604</v>
      </c>
      <c r="D799" s="73" t="s">
        <v>11019</v>
      </c>
      <c r="E799" s="78" t="s">
        <v>11029</v>
      </c>
      <c r="F799" s="68">
        <v>10873</v>
      </c>
      <c r="G799" s="91" t="s">
        <v>11030</v>
      </c>
      <c r="H799" s="78" t="s">
        <v>10992</v>
      </c>
      <c r="I799" s="91" t="s">
        <v>11031</v>
      </c>
      <c r="J799" s="70">
        <v>101153.26</v>
      </c>
      <c r="K799" s="68" t="s">
        <v>240</v>
      </c>
      <c r="L799" s="70" t="s">
        <v>11010</v>
      </c>
      <c r="M799" s="91" t="s">
        <v>11032</v>
      </c>
      <c r="N799" s="91" t="s">
        <v>11033</v>
      </c>
      <c r="O799" s="91" t="s">
        <v>11034</v>
      </c>
      <c r="P799" s="78" t="s">
        <v>11035</v>
      </c>
      <c r="Q799" s="70" t="s">
        <v>10713</v>
      </c>
      <c r="R799" s="70" t="s">
        <v>10643</v>
      </c>
      <c r="S799" s="70" t="s">
        <v>10713</v>
      </c>
      <c r="T799" s="70" t="s">
        <v>10699</v>
      </c>
      <c r="U799" s="70">
        <v>30</v>
      </c>
      <c r="V799" s="71" t="s">
        <v>11036</v>
      </c>
      <c r="W799" s="71" t="s">
        <v>10660</v>
      </c>
      <c r="X799" s="159" t="s">
        <v>10516</v>
      </c>
      <c r="Y799" s="78"/>
      <c r="Z799" s="78"/>
      <c r="AA799" s="78"/>
      <c r="AB799" s="78" t="s">
        <v>10700</v>
      </c>
      <c r="AC799" s="68">
        <v>604</v>
      </c>
      <c r="AD799" s="68">
        <v>9.75</v>
      </c>
      <c r="AE799" s="78" t="s">
        <v>5482</v>
      </c>
      <c r="AF799" s="68">
        <v>70</v>
      </c>
      <c r="AG799" s="68" t="s">
        <v>11019</v>
      </c>
      <c r="AH799" s="68" t="s">
        <v>11027</v>
      </c>
      <c r="AI799" s="78" t="s">
        <v>10696</v>
      </c>
      <c r="AJ799" s="78" t="s">
        <v>11037</v>
      </c>
      <c r="AK799" s="78" t="s">
        <v>11038</v>
      </c>
      <c r="AL799" s="78" t="s">
        <v>5482</v>
      </c>
      <c r="AM799" s="68" t="s">
        <v>11000</v>
      </c>
      <c r="AN799" s="68" t="s">
        <v>11028</v>
      </c>
      <c r="AO799" s="68">
        <v>15</v>
      </c>
      <c r="AP799" s="68"/>
      <c r="AQ799" s="68"/>
      <c r="AR799" s="68"/>
      <c r="AS799" s="68"/>
      <c r="AT799" s="68"/>
      <c r="AU799" s="68"/>
      <c r="AV799" s="83"/>
      <c r="AW799" s="68"/>
      <c r="AX799" s="68"/>
      <c r="AY799" s="68"/>
      <c r="AZ799" s="68"/>
      <c r="BA799" s="68"/>
      <c r="BB799" s="68"/>
      <c r="BC799" s="68"/>
      <c r="BD799" s="68"/>
    </row>
    <row r="800" spans="1:56" s="72" customFormat="1" ht="90">
      <c r="A800" s="68">
        <v>481</v>
      </c>
      <c r="B800" s="78" t="s">
        <v>10507</v>
      </c>
      <c r="C800" s="68">
        <v>604</v>
      </c>
      <c r="D800" s="73" t="s">
        <v>11019</v>
      </c>
      <c r="E800" s="68" t="s">
        <v>11020</v>
      </c>
      <c r="F800" s="68">
        <v>10873</v>
      </c>
      <c r="G800" s="83" t="s">
        <v>11039</v>
      </c>
      <c r="H800" s="78" t="s">
        <v>11040</v>
      </c>
      <c r="I800" s="83" t="s">
        <v>11041</v>
      </c>
      <c r="J800" s="70">
        <v>71636.84</v>
      </c>
      <c r="K800" s="78" t="s">
        <v>257</v>
      </c>
      <c r="L800" s="83" t="s">
        <v>11042</v>
      </c>
      <c r="M800" s="83" t="s">
        <v>11043</v>
      </c>
      <c r="N800" s="83" t="s">
        <v>11044</v>
      </c>
      <c r="O800" s="83" t="s">
        <v>11045</v>
      </c>
      <c r="P800" s="78" t="s">
        <v>11046</v>
      </c>
      <c r="Q800" s="70" t="s">
        <v>10795</v>
      </c>
      <c r="R800" s="70" t="s">
        <v>10643</v>
      </c>
      <c r="S800" s="70" t="s">
        <v>10795</v>
      </c>
      <c r="T800" s="70" t="s">
        <v>10699</v>
      </c>
      <c r="U800" s="70">
        <v>25</v>
      </c>
      <c r="V800" s="71" t="s">
        <v>10668</v>
      </c>
      <c r="W800" s="71" t="s">
        <v>10660</v>
      </c>
      <c r="X800" s="159" t="s">
        <v>10516</v>
      </c>
      <c r="Y800" s="78"/>
      <c r="Z800" s="78"/>
      <c r="AA800" s="78"/>
      <c r="AB800" s="78" t="s">
        <v>10700</v>
      </c>
      <c r="AC800" s="68">
        <v>604</v>
      </c>
      <c r="AD800" s="68">
        <v>9.75</v>
      </c>
      <c r="AE800" s="78" t="s">
        <v>5482</v>
      </c>
      <c r="AF800" s="68">
        <v>80</v>
      </c>
      <c r="AG800" s="68" t="s">
        <v>11019</v>
      </c>
      <c r="AH800" s="68" t="s">
        <v>11027</v>
      </c>
      <c r="AI800" s="78" t="s">
        <v>10721</v>
      </c>
      <c r="AJ800" s="78" t="s">
        <v>11037</v>
      </c>
      <c r="AK800" s="78" t="s">
        <v>11038</v>
      </c>
      <c r="AL800" s="78" t="s">
        <v>10699</v>
      </c>
      <c r="AM800" s="68" t="s">
        <v>11047</v>
      </c>
      <c r="AN800" s="68" t="s">
        <v>11048</v>
      </c>
      <c r="AO800" s="68">
        <v>25</v>
      </c>
      <c r="AP800" s="68" t="s">
        <v>11049</v>
      </c>
      <c r="AQ800" s="68" t="s">
        <v>11050</v>
      </c>
      <c r="AR800" s="68">
        <v>15</v>
      </c>
      <c r="AS800" s="68" t="s">
        <v>11051</v>
      </c>
      <c r="AT800" s="68" t="s">
        <v>11052</v>
      </c>
      <c r="AU800" s="78" t="s">
        <v>5482</v>
      </c>
      <c r="AV800" s="68"/>
      <c r="AW800" s="68"/>
      <c r="AX800" s="78"/>
      <c r="AY800" s="68"/>
      <c r="AZ800" s="68"/>
      <c r="BA800" s="68"/>
      <c r="BB800" s="68"/>
      <c r="BC800" s="68"/>
      <c r="BD800" s="68"/>
    </row>
    <row r="801" spans="1:56" s="72" customFormat="1" ht="70">
      <c r="A801" s="68">
        <v>481</v>
      </c>
      <c r="B801" s="78" t="s">
        <v>10507</v>
      </c>
      <c r="C801" s="68">
        <v>606</v>
      </c>
      <c r="D801" s="73" t="s">
        <v>10988</v>
      </c>
      <c r="E801" s="68" t="s">
        <v>11053</v>
      </c>
      <c r="F801" s="78" t="s">
        <v>11054</v>
      </c>
      <c r="G801" s="68" t="s">
        <v>11055</v>
      </c>
      <c r="H801" s="68">
        <v>2005</v>
      </c>
      <c r="I801" s="68" t="s">
        <v>11056</v>
      </c>
      <c r="J801" s="70">
        <v>55414.92</v>
      </c>
      <c r="K801" s="68" t="s">
        <v>257</v>
      </c>
      <c r="L801" s="68" t="s">
        <v>11057</v>
      </c>
      <c r="M801" s="68" t="s">
        <v>11058</v>
      </c>
      <c r="N801" s="68" t="s">
        <v>11059</v>
      </c>
      <c r="O801" s="68" t="s">
        <v>11060</v>
      </c>
      <c r="P801" s="68">
        <v>3502690</v>
      </c>
      <c r="Q801" s="70">
        <v>5.13</v>
      </c>
      <c r="R801" s="70">
        <v>0</v>
      </c>
      <c r="S801" s="70">
        <v>5.13</v>
      </c>
      <c r="T801" s="70">
        <v>0</v>
      </c>
      <c r="U801" s="70">
        <v>5.13</v>
      </c>
      <c r="V801" s="71">
        <v>40</v>
      </c>
      <c r="W801" s="71">
        <v>100</v>
      </c>
      <c r="X801" s="159" t="s">
        <v>10516</v>
      </c>
      <c r="Y801" s="68"/>
      <c r="Z801" s="68"/>
      <c r="AA801" s="68"/>
      <c r="AB801" s="68">
        <v>4</v>
      </c>
      <c r="AC801" s="68">
        <v>606</v>
      </c>
      <c r="AD801" s="68">
        <v>9.75</v>
      </c>
      <c r="AE801" s="68">
        <v>5</v>
      </c>
      <c r="AF801" s="68">
        <v>40</v>
      </c>
      <c r="AG801" s="68" t="s">
        <v>10988</v>
      </c>
      <c r="AH801" s="68" t="s">
        <v>11015</v>
      </c>
      <c r="AI801" s="68">
        <v>10</v>
      </c>
      <c r="AJ801" s="68" t="s">
        <v>11061</v>
      </c>
      <c r="AK801" s="68" t="s">
        <v>11062</v>
      </c>
      <c r="AL801" s="68">
        <v>10</v>
      </c>
      <c r="AM801" s="68" t="s">
        <v>11063</v>
      </c>
      <c r="AN801" s="68" t="s">
        <v>3994</v>
      </c>
      <c r="AO801" s="68">
        <v>10</v>
      </c>
      <c r="AP801" s="68" t="s">
        <v>1663</v>
      </c>
      <c r="AQ801" s="68"/>
      <c r="AR801" s="68">
        <v>10</v>
      </c>
      <c r="AS801" s="68"/>
      <c r="AT801" s="68"/>
      <c r="AU801" s="68"/>
      <c r="AV801" s="68"/>
      <c r="AW801" s="68"/>
      <c r="AX801" s="68"/>
      <c r="AY801" s="68"/>
      <c r="AZ801" s="68"/>
      <c r="BA801" s="68"/>
      <c r="BB801" s="68"/>
      <c r="BC801" s="68"/>
      <c r="BD801" s="68"/>
    </row>
    <row r="802" spans="1:56" s="72" customFormat="1" ht="70">
      <c r="A802" s="68">
        <v>481</v>
      </c>
      <c r="B802" s="78" t="s">
        <v>10507</v>
      </c>
      <c r="C802" s="68">
        <v>605</v>
      </c>
      <c r="D802" s="73" t="s">
        <v>10968</v>
      </c>
      <c r="E802" s="68" t="s">
        <v>11064</v>
      </c>
      <c r="F802" s="78" t="s">
        <v>11065</v>
      </c>
      <c r="G802" s="68" t="s">
        <v>11066</v>
      </c>
      <c r="H802" s="68">
        <v>2007</v>
      </c>
      <c r="I802" s="68" t="s">
        <v>11067</v>
      </c>
      <c r="J802" s="70">
        <v>72100</v>
      </c>
      <c r="K802" s="68" t="s">
        <v>240</v>
      </c>
      <c r="L802" s="68" t="s">
        <v>11068</v>
      </c>
      <c r="M802" s="68" t="s">
        <v>11069</v>
      </c>
      <c r="N802" s="68" t="s">
        <v>11070</v>
      </c>
      <c r="O802" s="68" t="s">
        <v>11071</v>
      </c>
      <c r="P802" s="68">
        <v>3503491</v>
      </c>
      <c r="Q802" s="70">
        <v>50</v>
      </c>
      <c r="R802" s="70">
        <v>0</v>
      </c>
      <c r="S802" s="70">
        <v>50</v>
      </c>
      <c r="T802" s="70">
        <v>0</v>
      </c>
      <c r="U802" s="70">
        <v>50</v>
      </c>
      <c r="V802" s="71">
        <v>70</v>
      </c>
      <c r="W802" s="71">
        <v>100</v>
      </c>
      <c r="X802" s="159" t="s">
        <v>10516</v>
      </c>
      <c r="Y802" s="68"/>
      <c r="Z802" s="68"/>
      <c r="AA802" s="68"/>
      <c r="AB802" s="68">
        <v>4</v>
      </c>
      <c r="AC802" s="68">
        <v>605</v>
      </c>
      <c r="AD802" s="68"/>
      <c r="AE802" s="68">
        <v>5</v>
      </c>
      <c r="AF802" s="263">
        <v>70</v>
      </c>
      <c r="AG802" s="263" t="s">
        <v>10968</v>
      </c>
      <c r="AH802" s="263" t="s">
        <v>11072</v>
      </c>
      <c r="AI802" s="263">
        <v>65</v>
      </c>
      <c r="AJ802" s="263" t="s">
        <v>11073</v>
      </c>
      <c r="AK802" s="263" t="s">
        <v>11074</v>
      </c>
      <c r="AL802" s="263">
        <v>5</v>
      </c>
      <c r="AM802" s="68"/>
      <c r="AN802" s="68"/>
      <c r="AO802" s="68"/>
      <c r="AP802" s="68"/>
      <c r="AQ802" s="68"/>
      <c r="AR802" s="68"/>
      <c r="AS802" s="68"/>
      <c r="AT802" s="68"/>
      <c r="AU802" s="68"/>
      <c r="AV802" s="68"/>
      <c r="AW802" s="68"/>
      <c r="AX802" s="68"/>
      <c r="AY802" s="68"/>
      <c r="AZ802" s="68"/>
      <c r="BA802" s="68"/>
      <c r="BB802" s="68"/>
      <c r="BC802" s="68"/>
      <c r="BD802" s="68"/>
    </row>
    <row r="803" spans="1:56" s="72" customFormat="1" ht="60">
      <c r="A803" s="68">
        <v>481</v>
      </c>
      <c r="B803" s="78" t="s">
        <v>10507</v>
      </c>
      <c r="C803" s="68">
        <v>605</v>
      </c>
      <c r="D803" s="73" t="s">
        <v>10968</v>
      </c>
      <c r="E803" s="68" t="s">
        <v>11064</v>
      </c>
      <c r="F803" s="78" t="s">
        <v>11065</v>
      </c>
      <c r="G803" s="68" t="s">
        <v>11075</v>
      </c>
      <c r="H803" s="68">
        <v>2003</v>
      </c>
      <c r="I803" s="68" t="s">
        <v>11076</v>
      </c>
      <c r="J803" s="70">
        <v>147235.09</v>
      </c>
      <c r="K803" s="68" t="s">
        <v>257</v>
      </c>
      <c r="L803" s="68" t="s">
        <v>11068</v>
      </c>
      <c r="M803" s="68" t="s">
        <v>11069</v>
      </c>
      <c r="N803" s="68" t="s">
        <v>11077</v>
      </c>
      <c r="O803" s="68" t="s">
        <v>11078</v>
      </c>
      <c r="P803" s="68" t="s">
        <v>11079</v>
      </c>
      <c r="Q803" s="70">
        <v>70</v>
      </c>
      <c r="R803" s="70">
        <v>0</v>
      </c>
      <c r="S803" s="70">
        <v>70</v>
      </c>
      <c r="T803" s="70">
        <v>0</v>
      </c>
      <c r="U803" s="70">
        <v>70</v>
      </c>
      <c r="V803" s="71">
        <v>80</v>
      </c>
      <c r="W803" s="71">
        <v>100</v>
      </c>
      <c r="X803" s="159" t="s">
        <v>10516</v>
      </c>
      <c r="Y803" s="68"/>
      <c r="Z803" s="68"/>
      <c r="AA803" s="68"/>
      <c r="AB803" s="68">
        <v>4</v>
      </c>
      <c r="AC803" s="68">
        <v>605</v>
      </c>
      <c r="AD803" s="68"/>
      <c r="AE803" s="68">
        <v>5</v>
      </c>
      <c r="AF803" s="263">
        <v>80</v>
      </c>
      <c r="AG803" s="263" t="s">
        <v>10968</v>
      </c>
      <c r="AH803" s="263" t="s">
        <v>11072</v>
      </c>
      <c r="AI803" s="263">
        <v>75</v>
      </c>
      <c r="AJ803" s="263" t="s">
        <v>11073</v>
      </c>
      <c r="AK803" s="263" t="s">
        <v>11074</v>
      </c>
      <c r="AL803" s="263">
        <v>5</v>
      </c>
      <c r="AM803" s="68"/>
      <c r="AN803" s="68"/>
      <c r="AO803" s="68"/>
      <c r="AP803" s="68"/>
      <c r="AQ803" s="68"/>
      <c r="AR803" s="68"/>
      <c r="AS803" s="68"/>
      <c r="AT803" s="68"/>
      <c r="AU803" s="68"/>
      <c r="AV803" s="68"/>
      <c r="AW803" s="68"/>
      <c r="AX803" s="68"/>
      <c r="AY803" s="68"/>
      <c r="AZ803" s="68"/>
      <c r="BA803" s="68"/>
      <c r="BB803" s="68"/>
      <c r="BC803" s="68"/>
      <c r="BD803" s="68"/>
    </row>
    <row r="804" spans="1:56" s="72" customFormat="1" ht="40">
      <c r="A804" s="68">
        <v>481</v>
      </c>
      <c r="B804" s="78" t="s">
        <v>10507</v>
      </c>
      <c r="C804" s="78" t="s">
        <v>11080</v>
      </c>
      <c r="D804" s="174" t="s">
        <v>10968</v>
      </c>
      <c r="E804" s="91" t="s">
        <v>11064</v>
      </c>
      <c r="F804" s="78" t="s">
        <v>11065</v>
      </c>
      <c r="G804" s="91" t="s">
        <v>11081</v>
      </c>
      <c r="H804" s="78" t="s">
        <v>10710</v>
      </c>
      <c r="I804" s="91" t="s">
        <v>11082</v>
      </c>
      <c r="J804" s="70">
        <v>183228.56</v>
      </c>
      <c r="K804" s="78" t="s">
        <v>233</v>
      </c>
      <c r="L804" s="91" t="s">
        <v>10638</v>
      </c>
      <c r="M804" s="91" t="s">
        <v>10639</v>
      </c>
      <c r="N804" s="91" t="s">
        <v>11083</v>
      </c>
      <c r="O804" s="91" t="s">
        <v>11084</v>
      </c>
      <c r="P804" s="78" t="s">
        <v>11085</v>
      </c>
      <c r="Q804" s="70" t="s">
        <v>10660</v>
      </c>
      <c r="R804" s="70" t="s">
        <v>11086</v>
      </c>
      <c r="S804" s="70" t="s">
        <v>11087</v>
      </c>
      <c r="T804" s="70" t="s">
        <v>10713</v>
      </c>
      <c r="U804" s="70" t="s">
        <v>10660</v>
      </c>
      <c r="V804" s="71">
        <v>0.2</v>
      </c>
      <c r="W804" s="71" t="s">
        <v>10802</v>
      </c>
      <c r="X804" s="159" t="s">
        <v>10516</v>
      </c>
      <c r="Y804" s="78"/>
      <c r="Z804" s="78"/>
      <c r="AA804" s="78"/>
      <c r="AB804" s="78" t="s">
        <v>10700</v>
      </c>
      <c r="AC804" s="78"/>
      <c r="AD804" s="78"/>
      <c r="AE804" s="78" t="s">
        <v>5482</v>
      </c>
      <c r="AF804" s="78" t="s">
        <v>10713</v>
      </c>
      <c r="AG804" s="91" t="s">
        <v>10968</v>
      </c>
      <c r="AH804" s="91" t="s">
        <v>11072</v>
      </c>
      <c r="AI804" s="91">
        <v>20</v>
      </c>
      <c r="AJ804" s="78"/>
      <c r="AK804" s="78"/>
      <c r="AL804" s="78"/>
      <c r="AM804" s="78"/>
      <c r="AN804" s="78"/>
      <c r="AO804" s="78"/>
      <c r="AP804" s="78"/>
      <c r="AQ804" s="78"/>
      <c r="AR804" s="78"/>
      <c r="AS804" s="78"/>
      <c r="AT804" s="78"/>
      <c r="AU804" s="78"/>
      <c r="AV804" s="78"/>
      <c r="AW804" s="78"/>
      <c r="AX804" s="78"/>
      <c r="AY804" s="68"/>
      <c r="AZ804" s="68"/>
      <c r="BA804" s="68"/>
      <c r="BB804" s="68"/>
      <c r="BC804" s="68"/>
      <c r="BD804" s="68"/>
    </row>
    <row r="805" spans="1:56" s="72" customFormat="1" ht="90">
      <c r="A805" s="68">
        <v>481</v>
      </c>
      <c r="B805" s="78" t="s">
        <v>10507</v>
      </c>
      <c r="C805" s="78" t="s">
        <v>10987</v>
      </c>
      <c r="D805" s="174" t="s">
        <v>10988</v>
      </c>
      <c r="E805" s="91" t="s">
        <v>11088</v>
      </c>
      <c r="F805" s="78" t="s">
        <v>10990</v>
      </c>
      <c r="G805" s="91" t="s">
        <v>11089</v>
      </c>
      <c r="H805" s="78" t="s">
        <v>11090</v>
      </c>
      <c r="I805" s="91" t="s">
        <v>11091</v>
      </c>
      <c r="J805" s="70">
        <v>5582.68</v>
      </c>
      <c r="K805" s="78" t="s">
        <v>519</v>
      </c>
      <c r="L805" s="91" t="s">
        <v>11092</v>
      </c>
      <c r="M805" s="91" t="s">
        <v>11093</v>
      </c>
      <c r="N805" s="91" t="s">
        <v>11094</v>
      </c>
      <c r="O805" s="91" t="s">
        <v>11095</v>
      </c>
      <c r="P805" s="78" t="s">
        <v>11096</v>
      </c>
      <c r="Q805" s="70" t="s">
        <v>11097</v>
      </c>
      <c r="R805" s="70" t="s">
        <v>11098</v>
      </c>
      <c r="S805" s="70" t="s">
        <v>11099</v>
      </c>
      <c r="T805" s="70" t="s">
        <v>11100</v>
      </c>
      <c r="U805" s="70" t="s">
        <v>11097</v>
      </c>
      <c r="V805" s="71">
        <v>0.8</v>
      </c>
      <c r="W805" s="71" t="s">
        <v>10660</v>
      </c>
      <c r="X805" s="159" t="s">
        <v>10516</v>
      </c>
      <c r="Y805" s="78"/>
      <c r="Z805" s="78"/>
      <c r="AA805" s="78"/>
      <c r="AB805" s="78"/>
      <c r="AC805" s="78"/>
      <c r="AD805" s="78"/>
      <c r="AE805" s="78"/>
      <c r="AF805" s="78" t="s">
        <v>10668</v>
      </c>
      <c r="AG805" s="91" t="s">
        <v>10988</v>
      </c>
      <c r="AH805" s="91" t="s">
        <v>11015</v>
      </c>
      <c r="AI805" s="91">
        <v>20</v>
      </c>
      <c r="AJ805" s="78" t="s">
        <v>11016</v>
      </c>
      <c r="AK805" s="78" t="s">
        <v>10999</v>
      </c>
      <c r="AL805" s="78" t="s">
        <v>10699</v>
      </c>
      <c r="AM805" s="78" t="s">
        <v>11101</v>
      </c>
      <c r="AN805" s="78" t="s">
        <v>11102</v>
      </c>
      <c r="AO805" s="78" t="s">
        <v>10699</v>
      </c>
      <c r="AP805" s="78" t="s">
        <v>11103</v>
      </c>
      <c r="AQ805" s="78" t="s">
        <v>11102</v>
      </c>
      <c r="AR805" s="78" t="s">
        <v>10699</v>
      </c>
      <c r="AS805" s="78" t="s">
        <v>11104</v>
      </c>
      <c r="AT805" s="78" t="s">
        <v>10999</v>
      </c>
      <c r="AU805" s="78" t="s">
        <v>10713</v>
      </c>
      <c r="AV805" s="78" t="s">
        <v>11105</v>
      </c>
      <c r="AW805" s="78" t="s">
        <v>10999</v>
      </c>
      <c r="AX805" s="78" t="s">
        <v>10699</v>
      </c>
      <c r="AY805" s="68"/>
      <c r="AZ805" s="68"/>
      <c r="BA805" s="68"/>
      <c r="BB805" s="68"/>
      <c r="BC805" s="68"/>
      <c r="BD805" s="68"/>
    </row>
    <row r="806" spans="1:56" s="72" customFormat="1" ht="40">
      <c r="A806" s="68">
        <v>481</v>
      </c>
      <c r="B806" s="78" t="s">
        <v>10507</v>
      </c>
      <c r="C806" s="78" t="s">
        <v>11106</v>
      </c>
      <c r="D806" s="174" t="s">
        <v>10988</v>
      </c>
      <c r="E806" s="83" t="s">
        <v>11107</v>
      </c>
      <c r="F806" s="78" t="s">
        <v>11108</v>
      </c>
      <c r="G806" s="83" t="s">
        <v>11109</v>
      </c>
      <c r="H806" s="78" t="s">
        <v>11040</v>
      </c>
      <c r="I806" s="83" t="s">
        <v>11110</v>
      </c>
      <c r="J806" s="70">
        <v>47502.96</v>
      </c>
      <c r="K806" s="78" t="s">
        <v>257</v>
      </c>
      <c r="L806" s="155" t="s">
        <v>11111</v>
      </c>
      <c r="M806" s="83" t="s">
        <v>11112</v>
      </c>
      <c r="N806" s="73" t="s">
        <v>11113</v>
      </c>
      <c r="O806" s="83" t="s">
        <v>11114</v>
      </c>
      <c r="P806" s="78" t="s">
        <v>11115</v>
      </c>
      <c r="Q806" s="70" t="s">
        <v>10642</v>
      </c>
      <c r="R806" s="70" t="s">
        <v>10643</v>
      </c>
      <c r="S806" s="70" t="s">
        <v>10644</v>
      </c>
      <c r="T806" s="70" t="s">
        <v>10645</v>
      </c>
      <c r="U806" s="70" t="s">
        <v>10646</v>
      </c>
      <c r="V806" s="71">
        <v>10</v>
      </c>
      <c r="W806" s="71" t="s">
        <v>10660</v>
      </c>
      <c r="X806" s="159" t="s">
        <v>10516</v>
      </c>
      <c r="Y806" s="78" t="s">
        <v>10698</v>
      </c>
      <c r="Z806" s="78" t="s">
        <v>11116</v>
      </c>
      <c r="AA806" s="78" t="s">
        <v>10698</v>
      </c>
      <c r="AB806" s="78"/>
      <c r="AC806" s="78"/>
      <c r="AD806" s="78"/>
      <c r="AE806" s="78"/>
      <c r="AF806" s="78" t="s">
        <v>10699</v>
      </c>
      <c r="AG806" s="91" t="s">
        <v>11117</v>
      </c>
      <c r="AH806" s="78"/>
      <c r="AI806" s="78" t="s">
        <v>10643</v>
      </c>
      <c r="AJ806" s="78" t="s">
        <v>11005</v>
      </c>
      <c r="AK806" s="78"/>
      <c r="AL806" s="78" t="s">
        <v>10699</v>
      </c>
      <c r="AM806" s="78"/>
      <c r="AN806" s="78"/>
      <c r="AO806" s="78"/>
      <c r="AP806" s="78"/>
      <c r="AQ806" s="78"/>
      <c r="AR806" s="78"/>
      <c r="AS806" s="78"/>
      <c r="AT806" s="78"/>
      <c r="AU806" s="78"/>
      <c r="AV806" s="78"/>
      <c r="AW806" s="78"/>
      <c r="AX806" s="78"/>
      <c r="AY806" s="68"/>
      <c r="AZ806" s="68"/>
      <c r="BA806" s="68"/>
      <c r="BB806" s="68"/>
      <c r="BC806" s="68"/>
      <c r="BD806" s="68"/>
    </row>
    <row r="807" spans="1:56" s="72" customFormat="1" ht="40">
      <c r="A807" s="68">
        <v>481</v>
      </c>
      <c r="B807" s="78" t="s">
        <v>10507</v>
      </c>
      <c r="C807" s="78" t="s">
        <v>11106</v>
      </c>
      <c r="D807" s="174" t="s">
        <v>10988</v>
      </c>
      <c r="E807" s="83" t="s">
        <v>11118</v>
      </c>
      <c r="F807" s="78" t="s">
        <v>11108</v>
      </c>
      <c r="G807" s="83" t="s">
        <v>11119</v>
      </c>
      <c r="H807" s="78" t="s">
        <v>11120</v>
      </c>
      <c r="I807" s="83" t="s">
        <v>11121</v>
      </c>
      <c r="J807" s="70">
        <v>70553.31</v>
      </c>
      <c r="K807" s="78" t="s">
        <v>519</v>
      </c>
      <c r="L807" s="155" t="s">
        <v>11122</v>
      </c>
      <c r="M807" s="83" t="s">
        <v>11123</v>
      </c>
      <c r="N807" s="73" t="s">
        <v>11124</v>
      </c>
      <c r="O807" s="83" t="s">
        <v>11125</v>
      </c>
      <c r="P807" s="78" t="s">
        <v>11126</v>
      </c>
      <c r="Q807" s="70" t="s">
        <v>10713</v>
      </c>
      <c r="R807" s="70" t="s">
        <v>11098</v>
      </c>
      <c r="S807" s="70" t="s">
        <v>10713</v>
      </c>
      <c r="T807" s="70" t="s">
        <v>10645</v>
      </c>
      <c r="U807" s="70" t="s">
        <v>10582</v>
      </c>
      <c r="V807" s="71">
        <v>50</v>
      </c>
      <c r="W807" s="71" t="s">
        <v>10660</v>
      </c>
      <c r="X807" s="159" t="s">
        <v>10516</v>
      </c>
      <c r="Y807" s="78" t="s">
        <v>10714</v>
      </c>
      <c r="Z807" s="78" t="s">
        <v>5505</v>
      </c>
      <c r="AA807" s="78" t="s">
        <v>10700</v>
      </c>
      <c r="AB807" s="78"/>
      <c r="AC807" s="78"/>
      <c r="AD807" s="78"/>
      <c r="AE807" s="78"/>
      <c r="AF807" s="78" t="s">
        <v>10643</v>
      </c>
      <c r="AG807" s="91" t="s">
        <v>11117</v>
      </c>
      <c r="AH807" s="78"/>
      <c r="AI807" s="78" t="s">
        <v>10643</v>
      </c>
      <c r="AJ807" s="78" t="s">
        <v>11127</v>
      </c>
      <c r="AK807" s="78"/>
      <c r="AL807" s="78" t="s">
        <v>10643</v>
      </c>
      <c r="AM807" s="78" t="s">
        <v>11005</v>
      </c>
      <c r="AN807" s="78"/>
      <c r="AO807" s="78" t="s">
        <v>10643</v>
      </c>
      <c r="AP807" s="78"/>
      <c r="AQ807" s="78"/>
      <c r="AR807" s="78"/>
      <c r="AS807" s="78"/>
      <c r="AT807" s="78"/>
      <c r="AU807" s="78"/>
      <c r="AV807" s="78"/>
      <c r="AW807" s="78"/>
      <c r="AX807" s="78"/>
      <c r="AY807" s="68"/>
      <c r="AZ807" s="68"/>
      <c r="BA807" s="68"/>
      <c r="BB807" s="68"/>
      <c r="BC807" s="68"/>
      <c r="BD807" s="68"/>
    </row>
    <row r="808" spans="1:56" s="72" customFormat="1" ht="80">
      <c r="A808" s="68">
        <v>481</v>
      </c>
      <c r="B808" s="78" t="s">
        <v>10507</v>
      </c>
      <c r="C808" s="78" t="s">
        <v>11106</v>
      </c>
      <c r="D808" s="174" t="s">
        <v>10988</v>
      </c>
      <c r="E808" s="91" t="s">
        <v>11128</v>
      </c>
      <c r="F808" s="78" t="s">
        <v>11108</v>
      </c>
      <c r="G808" s="91" t="s">
        <v>11129</v>
      </c>
      <c r="H808" s="78" t="s">
        <v>11130</v>
      </c>
      <c r="I808" s="91" t="s">
        <v>11131</v>
      </c>
      <c r="J808" s="70">
        <v>265711.77</v>
      </c>
      <c r="K808" s="78" t="s">
        <v>233</v>
      </c>
      <c r="L808" s="91" t="s">
        <v>11132</v>
      </c>
      <c r="M808" s="91" t="s">
        <v>11133</v>
      </c>
      <c r="N808" s="91" t="s">
        <v>11134</v>
      </c>
      <c r="O808" s="91" t="s">
        <v>11135</v>
      </c>
      <c r="P808" s="78" t="s">
        <v>11136</v>
      </c>
      <c r="Q808" s="70" t="s">
        <v>11137</v>
      </c>
      <c r="R808" s="70" t="s">
        <v>11138</v>
      </c>
      <c r="S808" s="70" t="s">
        <v>11139</v>
      </c>
      <c r="T808" s="70" t="s">
        <v>10645</v>
      </c>
      <c r="U808" s="70" t="s">
        <v>11140</v>
      </c>
      <c r="V808" s="71">
        <v>100</v>
      </c>
      <c r="W808" s="71" t="s">
        <v>10696</v>
      </c>
      <c r="X808" s="159" t="s">
        <v>10516</v>
      </c>
      <c r="Y808" s="78" t="s">
        <v>10698</v>
      </c>
      <c r="Z808" s="78" t="s">
        <v>10700</v>
      </c>
      <c r="AA808" s="78" t="s">
        <v>5505</v>
      </c>
      <c r="AB808" s="78"/>
      <c r="AC808" s="78"/>
      <c r="AD808" s="78"/>
      <c r="AE808" s="78"/>
      <c r="AF808" s="264" t="s">
        <v>10660</v>
      </c>
      <c r="AG808" s="177" t="s">
        <v>11117</v>
      </c>
      <c r="AH808" s="177" t="s">
        <v>11141</v>
      </c>
      <c r="AI808" s="177">
        <v>45</v>
      </c>
      <c r="AJ808" s="264" t="s">
        <v>11142</v>
      </c>
      <c r="AK808" s="264" t="s">
        <v>11143</v>
      </c>
      <c r="AL808" s="264" t="s">
        <v>10795</v>
      </c>
      <c r="AM808" s="264" t="s">
        <v>11144</v>
      </c>
      <c r="AN808" s="264" t="s">
        <v>11145</v>
      </c>
      <c r="AO808" s="264" t="s">
        <v>5482</v>
      </c>
      <c r="AP808" s="264" t="s">
        <v>11146</v>
      </c>
      <c r="AQ808" s="264" t="s">
        <v>11147</v>
      </c>
      <c r="AR808" s="264" t="s">
        <v>10795</v>
      </c>
      <c r="AS808" s="264" t="s">
        <v>11005</v>
      </c>
      <c r="AT808" s="264" t="s">
        <v>11148</v>
      </c>
      <c r="AU808" s="264" t="s">
        <v>5482</v>
      </c>
      <c r="AV808" s="264" t="s">
        <v>11149</v>
      </c>
      <c r="AW808" s="264" t="s">
        <v>11150</v>
      </c>
      <c r="AX808" s="264" t="s">
        <v>10795</v>
      </c>
      <c r="AY808" s="68"/>
      <c r="AZ808" s="68"/>
      <c r="BA808" s="68"/>
      <c r="BB808" s="68"/>
      <c r="BC808" s="68"/>
      <c r="BD808" s="68"/>
    </row>
    <row r="809" spans="1:56" s="72" customFormat="1" ht="80">
      <c r="A809" s="68">
        <v>481</v>
      </c>
      <c r="B809" s="78" t="s">
        <v>10507</v>
      </c>
      <c r="C809" s="68">
        <v>604</v>
      </c>
      <c r="D809" s="73" t="s">
        <v>10988</v>
      </c>
      <c r="E809" s="68" t="s">
        <v>11151</v>
      </c>
      <c r="F809" s="68">
        <v>13542</v>
      </c>
      <c r="G809" s="68" t="s">
        <v>11152</v>
      </c>
      <c r="H809" s="68">
        <v>2018</v>
      </c>
      <c r="I809" s="68" t="s">
        <v>11153</v>
      </c>
      <c r="J809" s="70">
        <v>81702.41</v>
      </c>
      <c r="K809" s="68" t="s">
        <v>351</v>
      </c>
      <c r="L809" s="68" t="s">
        <v>11154</v>
      </c>
      <c r="M809" s="68" t="s">
        <v>11155</v>
      </c>
      <c r="N809" s="68" t="s">
        <v>11156</v>
      </c>
      <c r="O809" s="68" t="s">
        <v>11157</v>
      </c>
      <c r="P809" s="68">
        <v>3504668</v>
      </c>
      <c r="Q809" s="70" t="s">
        <v>11158</v>
      </c>
      <c r="R809" s="70"/>
      <c r="S809" s="70">
        <v>7</v>
      </c>
      <c r="T809" s="70">
        <v>12</v>
      </c>
      <c r="U809" s="70">
        <v>20</v>
      </c>
      <c r="V809" s="71">
        <v>90</v>
      </c>
      <c r="W809" s="71">
        <v>25</v>
      </c>
      <c r="X809" s="159" t="s">
        <v>10516</v>
      </c>
      <c r="Y809" s="68">
        <v>3</v>
      </c>
      <c r="Z809" s="68">
        <v>11</v>
      </c>
      <c r="AA809" s="68">
        <v>5</v>
      </c>
      <c r="AB809" s="68">
        <v>4</v>
      </c>
      <c r="AC809" s="68"/>
      <c r="AD809" s="68">
        <v>30</v>
      </c>
      <c r="AE809" s="68">
        <v>5</v>
      </c>
      <c r="AF809" s="74">
        <v>90</v>
      </c>
      <c r="AG809" s="68" t="s">
        <v>11159</v>
      </c>
      <c r="AH809" s="172" t="s">
        <v>11160</v>
      </c>
      <c r="AI809" s="74">
        <v>20</v>
      </c>
      <c r="AJ809" s="68" t="s">
        <v>11161</v>
      </c>
      <c r="AK809" s="172" t="s">
        <v>11160</v>
      </c>
      <c r="AL809" s="74">
        <v>30</v>
      </c>
      <c r="AM809" s="68" t="s">
        <v>10988</v>
      </c>
      <c r="AN809" s="68" t="s">
        <v>11162</v>
      </c>
      <c r="AO809" s="74">
        <v>20</v>
      </c>
      <c r="AP809" s="68" t="s">
        <v>11163</v>
      </c>
      <c r="AQ809" s="172" t="s">
        <v>11160</v>
      </c>
      <c r="AR809" s="74">
        <v>20</v>
      </c>
      <c r="AS809" s="68"/>
      <c r="AT809" s="172"/>
      <c r="AU809" s="68"/>
      <c r="AV809" s="68"/>
      <c r="AW809" s="68"/>
      <c r="AX809" s="68"/>
      <c r="AY809" s="68"/>
      <c r="AZ809" s="68"/>
      <c r="BA809" s="68"/>
      <c r="BB809" s="68"/>
      <c r="BC809" s="68"/>
      <c r="BD809" s="68"/>
    </row>
    <row r="810" spans="1:56" s="72" customFormat="1" ht="50">
      <c r="A810" s="68">
        <v>481</v>
      </c>
      <c r="B810" s="78" t="s">
        <v>10507</v>
      </c>
      <c r="C810" s="68">
        <v>602</v>
      </c>
      <c r="D810" s="73" t="s">
        <v>10988</v>
      </c>
      <c r="E810" s="68" t="s">
        <v>11164</v>
      </c>
      <c r="F810" s="68">
        <v>5993</v>
      </c>
      <c r="G810" s="68" t="s">
        <v>2152</v>
      </c>
      <c r="H810" s="68">
        <v>2018</v>
      </c>
      <c r="I810" s="68" t="s">
        <v>11165</v>
      </c>
      <c r="J810" s="70">
        <v>17915.52</v>
      </c>
      <c r="K810" s="68" t="s">
        <v>351</v>
      </c>
      <c r="L810" s="68" t="s">
        <v>11166</v>
      </c>
      <c r="M810" s="68" t="s">
        <v>11123</v>
      </c>
      <c r="N810" s="68" t="s">
        <v>11167</v>
      </c>
      <c r="O810" s="68" t="s">
        <v>11168</v>
      </c>
      <c r="P810" s="68">
        <v>3504700</v>
      </c>
      <c r="Q810" s="70" t="s">
        <v>11169</v>
      </c>
      <c r="R810" s="70">
        <v>0.23</v>
      </c>
      <c r="S810" s="70">
        <v>5</v>
      </c>
      <c r="T810" s="70">
        <v>21</v>
      </c>
      <c r="U810" s="70" t="s">
        <v>11170</v>
      </c>
      <c r="V810" s="71">
        <v>0.7</v>
      </c>
      <c r="W810" s="71">
        <v>30</v>
      </c>
      <c r="X810" s="159" t="s">
        <v>10516</v>
      </c>
      <c r="Y810" s="68">
        <v>2</v>
      </c>
      <c r="Z810" s="68">
        <v>1</v>
      </c>
      <c r="AA810" s="68">
        <v>1</v>
      </c>
      <c r="AB810" s="68"/>
      <c r="AC810" s="68"/>
      <c r="AD810" s="68"/>
      <c r="AE810" s="68">
        <v>5</v>
      </c>
      <c r="AF810" s="265">
        <v>70</v>
      </c>
      <c r="AG810" s="265" t="s">
        <v>10988</v>
      </c>
      <c r="AH810" s="265" t="s">
        <v>11171</v>
      </c>
      <c r="AI810" s="265">
        <v>30</v>
      </c>
      <c r="AJ810" s="265" t="s">
        <v>11172</v>
      </c>
      <c r="AK810" s="265" t="s">
        <v>11173</v>
      </c>
      <c r="AL810" s="265">
        <v>20</v>
      </c>
      <c r="AM810" s="265" t="s">
        <v>11174</v>
      </c>
      <c r="AN810" s="265" t="s">
        <v>11175</v>
      </c>
      <c r="AO810" s="265">
        <v>10</v>
      </c>
      <c r="AP810" s="265"/>
      <c r="AQ810" s="265"/>
      <c r="AR810" s="265"/>
      <c r="AS810" s="265" t="s">
        <v>11176</v>
      </c>
      <c r="AT810" s="265" t="s">
        <v>11177</v>
      </c>
      <c r="AU810" s="265">
        <v>10</v>
      </c>
      <c r="AV810" s="68"/>
      <c r="AW810" s="68"/>
      <c r="AX810" s="68"/>
      <c r="AY810" s="68"/>
      <c r="AZ810" s="68"/>
      <c r="BA810" s="68"/>
      <c r="BB810" s="68"/>
      <c r="BC810" s="68"/>
      <c r="BD810" s="68"/>
    </row>
    <row r="811" spans="1:56" s="72" customFormat="1" ht="70">
      <c r="A811" s="68">
        <v>481</v>
      </c>
      <c r="B811" s="78" t="s">
        <v>10507</v>
      </c>
      <c r="C811" s="248">
        <v>604</v>
      </c>
      <c r="D811" s="266" t="s">
        <v>11019</v>
      </c>
      <c r="E811" s="248" t="s">
        <v>11027</v>
      </c>
      <c r="F811" s="248">
        <v>10873</v>
      </c>
      <c r="G811" s="248" t="s">
        <v>11178</v>
      </c>
      <c r="H811" s="248">
        <v>2018</v>
      </c>
      <c r="I811" s="248" t="s">
        <v>11179</v>
      </c>
      <c r="J811" s="249">
        <v>30620</v>
      </c>
      <c r="K811" s="248" t="s">
        <v>351</v>
      </c>
      <c r="L811" s="248" t="s">
        <v>10638</v>
      </c>
      <c r="M811" s="248" t="s">
        <v>10639</v>
      </c>
      <c r="N811" s="248" t="s">
        <v>10640</v>
      </c>
      <c r="O811" s="248" t="s">
        <v>10641</v>
      </c>
      <c r="P811" s="68">
        <v>3504666</v>
      </c>
      <c r="Q811" s="70" t="s">
        <v>10642</v>
      </c>
      <c r="R811" s="70" t="s">
        <v>10643</v>
      </c>
      <c r="S811" s="70" t="s">
        <v>10644</v>
      </c>
      <c r="T811" s="70" t="s">
        <v>10645</v>
      </c>
      <c r="U811" s="70" t="s">
        <v>10646</v>
      </c>
      <c r="V811" s="71">
        <v>80</v>
      </c>
      <c r="W811" s="71">
        <v>30</v>
      </c>
      <c r="X811" s="159" t="s">
        <v>10516</v>
      </c>
      <c r="Y811" s="68">
        <v>3</v>
      </c>
      <c r="Z811" s="68">
        <v>11</v>
      </c>
      <c r="AA811" s="68">
        <v>5</v>
      </c>
      <c r="AB811" s="68">
        <v>4</v>
      </c>
      <c r="AC811" s="68"/>
      <c r="AD811" s="68"/>
      <c r="AE811" s="68">
        <v>5</v>
      </c>
      <c r="AF811" s="248">
        <v>80</v>
      </c>
      <c r="AG811" s="248" t="s">
        <v>11019</v>
      </c>
      <c r="AH811" s="248" t="s">
        <v>11180</v>
      </c>
      <c r="AI811" s="248">
        <v>20</v>
      </c>
      <c r="AJ811" s="248" t="s">
        <v>11000</v>
      </c>
      <c r="AK811" s="248" t="s">
        <v>11181</v>
      </c>
      <c r="AL811" s="248">
        <v>20</v>
      </c>
      <c r="AM811" s="248" t="s">
        <v>10982</v>
      </c>
      <c r="AN811" s="248" t="s">
        <v>11180</v>
      </c>
      <c r="AO811" s="248">
        <v>40</v>
      </c>
      <c r="AP811" s="248"/>
      <c r="AQ811" s="248"/>
      <c r="AR811" s="248"/>
      <c r="AS811" s="68"/>
      <c r="AT811" s="68"/>
      <c r="AU811" s="68"/>
      <c r="AV811" s="68"/>
      <c r="AW811" s="68"/>
      <c r="AX811" s="68"/>
      <c r="AY811" s="68"/>
      <c r="AZ811" s="68"/>
      <c r="BA811" s="68"/>
      <c r="BB811" s="68"/>
      <c r="BC811" s="68"/>
      <c r="BD811" s="68"/>
    </row>
    <row r="812" spans="1:56" s="72" customFormat="1" ht="90">
      <c r="A812" s="68">
        <v>481</v>
      </c>
      <c r="B812" s="78" t="s">
        <v>10507</v>
      </c>
      <c r="C812" s="68"/>
      <c r="D812" s="73" t="s">
        <v>10988</v>
      </c>
      <c r="E812" s="68" t="s">
        <v>10999</v>
      </c>
      <c r="F812" s="68">
        <v>13542</v>
      </c>
      <c r="G812" s="68" t="s">
        <v>11182</v>
      </c>
      <c r="H812" s="68">
        <v>2020</v>
      </c>
      <c r="I812" s="68" t="s">
        <v>11183</v>
      </c>
      <c r="J812" s="70">
        <v>80150.47</v>
      </c>
      <c r="K812" s="68" t="s">
        <v>343</v>
      </c>
      <c r="L812" s="68" t="s">
        <v>11010</v>
      </c>
      <c r="M812" s="68" t="s">
        <v>11023</v>
      </c>
      <c r="N812" s="68" t="s">
        <v>11024</v>
      </c>
      <c r="O812" s="68" t="s">
        <v>11025</v>
      </c>
      <c r="P812" s="68">
        <v>3504835</v>
      </c>
      <c r="Q812" s="70" t="s">
        <v>11184</v>
      </c>
      <c r="R812" s="70">
        <v>8</v>
      </c>
      <c r="S812" s="70">
        <v>10</v>
      </c>
      <c r="T812" s="70">
        <v>21</v>
      </c>
      <c r="U812" s="70">
        <v>39</v>
      </c>
      <c r="V812" s="71">
        <v>0.5</v>
      </c>
      <c r="W812" s="71">
        <v>4</v>
      </c>
      <c r="X812" s="159" t="s">
        <v>10516</v>
      </c>
      <c r="Y812" s="68">
        <v>3</v>
      </c>
      <c r="Z812" s="68">
        <v>2</v>
      </c>
      <c r="AA812" s="68">
        <v>1</v>
      </c>
      <c r="AB812" s="68">
        <v>4</v>
      </c>
      <c r="AC812" s="68"/>
      <c r="AD812" s="68"/>
      <c r="AE812" s="68">
        <v>5</v>
      </c>
      <c r="AF812" s="71">
        <v>50</v>
      </c>
      <c r="AG812" s="68" t="s">
        <v>10988</v>
      </c>
      <c r="AH812" s="172" t="s">
        <v>11185</v>
      </c>
      <c r="AI812" s="71">
        <v>30</v>
      </c>
      <c r="AJ812" s="68" t="s">
        <v>11003</v>
      </c>
      <c r="AK812" s="172" t="s">
        <v>11004</v>
      </c>
      <c r="AL812" s="71">
        <v>10</v>
      </c>
      <c r="AM812" s="68" t="s">
        <v>11186</v>
      </c>
      <c r="AN812" s="68"/>
      <c r="AO812" s="71">
        <v>10</v>
      </c>
      <c r="AP812" s="68"/>
      <c r="AQ812" s="172"/>
      <c r="AR812" s="172"/>
      <c r="AS812" s="68"/>
      <c r="AT812" s="172"/>
      <c r="AU812" s="172"/>
      <c r="AV812" s="68"/>
      <c r="AW812" s="68"/>
      <c r="AX812" s="68"/>
      <c r="AY812" s="68"/>
      <c r="AZ812" s="68"/>
      <c r="BA812" s="68"/>
      <c r="BB812" s="68"/>
      <c r="BC812" s="68"/>
      <c r="BD812" s="68"/>
    </row>
    <row r="813" spans="1:56" s="72" customFormat="1" ht="110">
      <c r="A813" s="68">
        <v>481</v>
      </c>
      <c r="B813" s="78" t="s">
        <v>10507</v>
      </c>
      <c r="C813" s="248"/>
      <c r="D813" s="266" t="s">
        <v>10988</v>
      </c>
      <c r="E813" s="248" t="s">
        <v>11187</v>
      </c>
      <c r="F813" s="248">
        <v>5993</v>
      </c>
      <c r="G813" s="83" t="s">
        <v>11188</v>
      </c>
      <c r="H813" s="248">
        <v>2020</v>
      </c>
      <c r="I813" s="248" t="s">
        <v>11189</v>
      </c>
      <c r="J813" s="249">
        <v>268023.5</v>
      </c>
      <c r="K813" s="248" t="s">
        <v>343</v>
      </c>
      <c r="L813" s="248" t="s">
        <v>11154</v>
      </c>
      <c r="M813" s="248" t="s">
        <v>11155</v>
      </c>
      <c r="N813" s="248" t="s">
        <v>11190</v>
      </c>
      <c r="O813" s="248" t="s">
        <v>11191</v>
      </c>
      <c r="P813" s="68">
        <v>3504896</v>
      </c>
      <c r="Q813" s="70" t="s">
        <v>11192</v>
      </c>
      <c r="R813" s="70" t="s">
        <v>11193</v>
      </c>
      <c r="S813" s="70" t="s">
        <v>11194</v>
      </c>
      <c r="T813" s="70" t="s">
        <v>11195</v>
      </c>
      <c r="U813" s="70" t="s">
        <v>11196</v>
      </c>
      <c r="V813" s="71">
        <v>40</v>
      </c>
      <c r="W813" s="71">
        <v>4</v>
      </c>
      <c r="X813" s="159" t="s">
        <v>10516</v>
      </c>
      <c r="Y813" s="68">
        <v>2</v>
      </c>
      <c r="Z813" s="68">
        <v>5</v>
      </c>
      <c r="AA813" s="68">
        <v>4</v>
      </c>
      <c r="AB813" s="68">
        <v>4</v>
      </c>
      <c r="AC813" s="68"/>
      <c r="AD813" s="68"/>
      <c r="AE813" s="68">
        <v>5</v>
      </c>
      <c r="AF813" s="248">
        <v>40</v>
      </c>
      <c r="AG813" s="248" t="s">
        <v>10988</v>
      </c>
      <c r="AH813" s="248" t="s">
        <v>11171</v>
      </c>
      <c r="AI813" s="248">
        <v>20</v>
      </c>
      <c r="AJ813" s="248" t="s">
        <v>11197</v>
      </c>
      <c r="AK813" s="248" t="s">
        <v>11198</v>
      </c>
      <c r="AL813" s="248">
        <v>20</v>
      </c>
      <c r="AM813" s="248"/>
      <c r="AN813" s="248"/>
      <c r="AO813" s="248"/>
      <c r="AP813" s="248"/>
      <c r="AQ813" s="248"/>
      <c r="AR813" s="248"/>
      <c r="AS813" s="68"/>
      <c r="AT813" s="68"/>
      <c r="AU813" s="68"/>
      <c r="AV813" s="68"/>
      <c r="AW813" s="68"/>
      <c r="AX813" s="68"/>
      <c r="AY813" s="68"/>
      <c r="AZ813" s="68"/>
      <c r="BA813" s="68"/>
      <c r="BB813" s="68"/>
      <c r="BC813" s="68"/>
      <c r="BD813" s="68"/>
    </row>
    <row r="814" spans="1:56" s="72" customFormat="1" ht="60">
      <c r="A814" s="68">
        <v>481</v>
      </c>
      <c r="B814" s="78" t="s">
        <v>10507</v>
      </c>
      <c r="C814" s="68">
        <v>481</v>
      </c>
      <c r="D814" s="73" t="s">
        <v>6659</v>
      </c>
      <c r="E814" s="68" t="s">
        <v>11199</v>
      </c>
      <c r="F814" s="68">
        <v>15683</v>
      </c>
      <c r="G814" s="68" t="s">
        <v>11200</v>
      </c>
      <c r="H814" s="68">
        <v>2019</v>
      </c>
      <c r="I814" s="68" t="s">
        <v>11201</v>
      </c>
      <c r="J814" s="70">
        <v>45140</v>
      </c>
      <c r="K814" s="68" t="s">
        <v>351</v>
      </c>
      <c r="L814" s="68" t="s">
        <v>10691</v>
      </c>
      <c r="M814" s="68" t="s">
        <v>10692</v>
      </c>
      <c r="N814" s="68" t="s">
        <v>11202</v>
      </c>
      <c r="O814" s="68" t="s">
        <v>11203</v>
      </c>
      <c r="P814" s="68">
        <v>3903477</v>
      </c>
      <c r="Q814" s="70">
        <v>50</v>
      </c>
      <c r="R814" s="70">
        <v>5.6425000000000001</v>
      </c>
      <c r="S814" s="70">
        <v>30</v>
      </c>
      <c r="T814" s="70">
        <v>20</v>
      </c>
      <c r="U814" s="70">
        <v>55.642499999999998</v>
      </c>
      <c r="V814" s="71">
        <v>60</v>
      </c>
      <c r="W814" s="71">
        <v>0</v>
      </c>
      <c r="X814" s="159" t="s">
        <v>10516</v>
      </c>
      <c r="Y814" s="68"/>
      <c r="Z814" s="68"/>
      <c r="AA814" s="68"/>
      <c r="AB814" s="68"/>
      <c r="AC814" s="68"/>
      <c r="AD814" s="68"/>
      <c r="AE814" s="68">
        <v>4</v>
      </c>
      <c r="AF814" s="68">
        <v>60</v>
      </c>
      <c r="AG814" s="68" t="s">
        <v>6659</v>
      </c>
      <c r="AH814" s="68" t="s">
        <v>11204</v>
      </c>
      <c r="AI814" s="71">
        <v>30</v>
      </c>
      <c r="AJ814" s="68" t="s">
        <v>10836</v>
      </c>
      <c r="AK814" s="68" t="s">
        <v>11204</v>
      </c>
      <c r="AL814" s="68">
        <v>10</v>
      </c>
      <c r="AM814" s="68" t="s">
        <v>11205</v>
      </c>
      <c r="AN814" s="68" t="s">
        <v>11206</v>
      </c>
      <c r="AO814" s="68">
        <v>10</v>
      </c>
      <c r="AP814" s="68"/>
      <c r="AQ814" s="68"/>
      <c r="AR814" s="68"/>
      <c r="AS814" s="68" t="s">
        <v>10823</v>
      </c>
      <c r="AT814" s="68" t="s">
        <v>11207</v>
      </c>
      <c r="AU814" s="68">
        <v>10</v>
      </c>
      <c r="AV814" s="68"/>
      <c r="AW814" s="68"/>
      <c r="AX814" s="68"/>
      <c r="AY814" s="68"/>
      <c r="AZ814" s="68"/>
      <c r="BA814" s="68"/>
      <c r="BB814" s="68"/>
      <c r="BC814" s="68"/>
      <c r="BD814" s="68"/>
    </row>
    <row r="815" spans="1:56" s="72" customFormat="1" ht="40">
      <c r="A815" s="68">
        <v>481</v>
      </c>
      <c r="B815" s="78" t="s">
        <v>10507</v>
      </c>
      <c r="C815" s="68">
        <v>481</v>
      </c>
      <c r="D815" s="73" t="s">
        <v>4275</v>
      </c>
      <c r="E815" s="68" t="s">
        <v>10888</v>
      </c>
      <c r="F815" s="68">
        <v>5098</v>
      </c>
      <c r="G815" s="68" t="s">
        <v>11208</v>
      </c>
      <c r="H815" s="68">
        <v>2021</v>
      </c>
      <c r="I815" s="68" t="s">
        <v>11209</v>
      </c>
      <c r="J815" s="70">
        <v>78564.009999999995</v>
      </c>
      <c r="K815" s="88" t="s">
        <v>1813</v>
      </c>
      <c r="L815" s="68" t="s">
        <v>11210</v>
      </c>
      <c r="M815" s="68" t="s">
        <v>11211</v>
      </c>
      <c r="N815" s="68" t="s">
        <v>11212</v>
      </c>
      <c r="O815" s="68" t="s">
        <v>11213</v>
      </c>
      <c r="P815" s="68">
        <v>7000154</v>
      </c>
      <c r="Q815" s="70">
        <v>20</v>
      </c>
      <c r="R815" s="70">
        <v>5</v>
      </c>
      <c r="S815" s="70">
        <v>1</v>
      </c>
      <c r="T815" s="70">
        <v>34.5</v>
      </c>
      <c r="U815" s="70">
        <v>55.5</v>
      </c>
      <c r="V815" s="71">
        <v>0.7</v>
      </c>
      <c r="W815" s="71">
        <v>0</v>
      </c>
      <c r="X815" s="159" t="s">
        <v>10516</v>
      </c>
      <c r="Y815" s="68">
        <v>4</v>
      </c>
      <c r="Z815" s="68">
        <v>6</v>
      </c>
      <c r="AA815" s="68">
        <v>3</v>
      </c>
      <c r="AB815" s="68"/>
      <c r="AC815" s="68" t="s">
        <v>11214</v>
      </c>
      <c r="AD815" s="68">
        <v>34.5</v>
      </c>
      <c r="AE815" s="68">
        <v>5</v>
      </c>
      <c r="AF815" s="68">
        <v>60</v>
      </c>
      <c r="AG815" s="68" t="s">
        <v>4275</v>
      </c>
      <c r="AH815" s="68" t="s">
        <v>11215</v>
      </c>
      <c r="AI815" s="68">
        <v>60</v>
      </c>
      <c r="AJ815" s="68"/>
      <c r="AK815" s="68"/>
      <c r="AL815" s="68"/>
      <c r="AM815" s="68"/>
      <c r="AN815" s="68"/>
      <c r="AO815" s="68"/>
      <c r="AP815" s="68"/>
      <c r="AQ815" s="68"/>
      <c r="AR815" s="68"/>
      <c r="AS815" s="68"/>
      <c r="AT815" s="68"/>
      <c r="AU815" s="68"/>
      <c r="AV815" s="68"/>
      <c r="AW815" s="68"/>
      <c r="AX815" s="68"/>
      <c r="AY815" s="68"/>
      <c r="AZ815" s="68"/>
      <c r="BA815" s="68"/>
      <c r="BB815" s="68"/>
      <c r="BC815" s="68"/>
      <c r="BD815" s="68"/>
    </row>
    <row r="816" spans="1:56" s="72" customFormat="1" ht="110">
      <c r="A816" s="68">
        <v>481</v>
      </c>
      <c r="B816" s="78" t="s">
        <v>10507</v>
      </c>
      <c r="C816" s="68">
        <v>481</v>
      </c>
      <c r="D816" s="73" t="s">
        <v>4275</v>
      </c>
      <c r="E816" s="68" t="s">
        <v>11216</v>
      </c>
      <c r="F816" s="68">
        <v>5098</v>
      </c>
      <c r="G816" s="83" t="s">
        <v>11217</v>
      </c>
      <c r="H816" s="68">
        <v>2021</v>
      </c>
      <c r="I816" s="68"/>
      <c r="J816" s="70">
        <v>20122.939999999999</v>
      </c>
      <c r="K816" s="88" t="s">
        <v>1813</v>
      </c>
      <c r="L816" s="68" t="s">
        <v>11122</v>
      </c>
      <c r="M816" s="68" t="s">
        <v>11218</v>
      </c>
      <c r="N816" s="68" t="s">
        <v>11219</v>
      </c>
      <c r="O816" s="68" t="s">
        <v>11220</v>
      </c>
      <c r="P816" s="68">
        <v>7000128</v>
      </c>
      <c r="Q816" s="70">
        <v>50</v>
      </c>
      <c r="R816" s="70">
        <v>5.6425000000000001</v>
      </c>
      <c r="S816" s="70">
        <v>30</v>
      </c>
      <c r="T816" s="70">
        <v>20</v>
      </c>
      <c r="U816" s="70">
        <v>55.642499999999998</v>
      </c>
      <c r="V816" s="71">
        <v>60</v>
      </c>
      <c r="W816" s="71">
        <v>0</v>
      </c>
      <c r="X816" s="159" t="s">
        <v>10516</v>
      </c>
      <c r="Y816" s="68">
        <v>6</v>
      </c>
      <c r="Z816" s="68">
        <v>4</v>
      </c>
      <c r="AA816" s="68">
        <v>7</v>
      </c>
      <c r="AB816" s="68">
        <v>5</v>
      </c>
      <c r="AC816" s="68" t="s">
        <v>11221</v>
      </c>
      <c r="AD816" s="68"/>
      <c r="AE816" s="68">
        <v>5</v>
      </c>
      <c r="AF816" s="68">
        <v>80</v>
      </c>
      <c r="AG816" s="68" t="s">
        <v>4275</v>
      </c>
      <c r="AH816" s="68" t="s">
        <v>11222</v>
      </c>
      <c r="AI816" s="68">
        <v>50</v>
      </c>
      <c r="AJ816" s="68" t="s">
        <v>11223</v>
      </c>
      <c r="AK816" s="68" t="s">
        <v>11224</v>
      </c>
      <c r="AL816" s="68">
        <v>10</v>
      </c>
      <c r="AM816" s="68" t="s">
        <v>11225</v>
      </c>
      <c r="AN816" s="68" t="s">
        <v>11226</v>
      </c>
      <c r="AO816" s="68">
        <v>5</v>
      </c>
      <c r="AP816" s="68" t="s">
        <v>11227</v>
      </c>
      <c r="AQ816" s="68" t="s">
        <v>11228</v>
      </c>
      <c r="AR816" s="68">
        <v>5</v>
      </c>
      <c r="AS816" s="68" t="s">
        <v>11229</v>
      </c>
      <c r="AT816" s="68" t="s">
        <v>11230</v>
      </c>
      <c r="AU816" s="68">
        <v>5</v>
      </c>
      <c r="AV816" s="68" t="s">
        <v>11231</v>
      </c>
      <c r="AW816" s="68" t="s">
        <v>11232</v>
      </c>
      <c r="AX816" s="68">
        <v>5</v>
      </c>
      <c r="AY816" s="68"/>
      <c r="AZ816" s="68"/>
      <c r="BA816" s="68"/>
      <c r="BB816" s="68"/>
      <c r="BC816" s="68"/>
      <c r="BD816" s="68"/>
    </row>
    <row r="817" spans="1:56" s="72" customFormat="1" ht="110">
      <c r="A817" s="68">
        <v>481</v>
      </c>
      <c r="B817" s="78" t="s">
        <v>10507</v>
      </c>
      <c r="C817" s="68">
        <v>481</v>
      </c>
      <c r="D817" s="73" t="s">
        <v>4275</v>
      </c>
      <c r="E817" s="68" t="s">
        <v>11233</v>
      </c>
      <c r="F817" s="68">
        <v>5098</v>
      </c>
      <c r="G817" s="68" t="s">
        <v>11234</v>
      </c>
      <c r="H817" s="68">
        <v>2021</v>
      </c>
      <c r="I817" s="68" t="s">
        <v>11235</v>
      </c>
      <c r="J817" s="70">
        <v>25296.6</v>
      </c>
      <c r="K817" s="88" t="s">
        <v>1813</v>
      </c>
      <c r="L817" s="68" t="s">
        <v>11236</v>
      </c>
      <c r="M817" s="68" t="s">
        <v>11237</v>
      </c>
      <c r="N817" s="68" t="s">
        <v>11238</v>
      </c>
      <c r="O817" s="68" t="s">
        <v>11239</v>
      </c>
      <c r="P817" s="68">
        <v>7000176</v>
      </c>
      <c r="Q817" s="70">
        <v>22.3</v>
      </c>
      <c r="R817" s="70">
        <v>4.5999999999999996</v>
      </c>
      <c r="S817" s="70">
        <v>5</v>
      </c>
      <c r="T817" s="70">
        <v>34.5</v>
      </c>
      <c r="U817" s="70">
        <v>44.1</v>
      </c>
      <c r="V817" s="71">
        <v>0.4</v>
      </c>
      <c r="W817" s="71">
        <v>0</v>
      </c>
      <c r="X817" s="159" t="s">
        <v>10516</v>
      </c>
      <c r="Y817" s="68">
        <v>2</v>
      </c>
      <c r="Z817" s="68">
        <v>1</v>
      </c>
      <c r="AA817" s="68">
        <v>3</v>
      </c>
      <c r="AB817" s="68">
        <v>5</v>
      </c>
      <c r="AC817" s="68" t="s">
        <v>11240</v>
      </c>
      <c r="AD817" s="68">
        <v>34.5</v>
      </c>
      <c r="AE817" s="68">
        <v>5</v>
      </c>
      <c r="AF817" s="68">
        <v>100</v>
      </c>
      <c r="AG817" s="68" t="s">
        <v>4275</v>
      </c>
      <c r="AH817" s="68" t="s">
        <v>11241</v>
      </c>
      <c r="AI817" s="71">
        <v>100</v>
      </c>
      <c r="AJ817" s="68"/>
      <c r="AK817" s="68"/>
      <c r="AL817" s="68"/>
      <c r="AM817" s="68"/>
      <c r="AN817" s="68"/>
      <c r="AO817" s="68"/>
      <c r="AP817" s="68"/>
      <c r="AQ817" s="68"/>
      <c r="AR817" s="68"/>
      <c r="AS817" s="68"/>
      <c r="AT817" s="68"/>
      <c r="AU817" s="68"/>
      <c r="AV817" s="68"/>
      <c r="AW817" s="68"/>
      <c r="AX817" s="68"/>
      <c r="AY817" s="68"/>
      <c r="AZ817" s="68"/>
      <c r="BA817" s="68"/>
      <c r="BB817" s="68"/>
      <c r="BC817" s="68"/>
      <c r="BD817" s="68"/>
    </row>
    <row r="818" spans="1:56" s="72" customFormat="1" ht="70">
      <c r="A818" s="68">
        <v>481</v>
      </c>
      <c r="B818" s="78" t="s">
        <v>10507</v>
      </c>
      <c r="C818" s="68">
        <v>481</v>
      </c>
      <c r="D818" s="73" t="s">
        <v>10685</v>
      </c>
      <c r="E818" s="68" t="s">
        <v>10708</v>
      </c>
      <c r="F818" s="68">
        <v>19106</v>
      </c>
      <c r="G818" s="83" t="s">
        <v>11242</v>
      </c>
      <c r="H818" s="68">
        <v>2021</v>
      </c>
      <c r="I818" s="68" t="s">
        <v>11243</v>
      </c>
      <c r="J818" s="70">
        <v>74022.67</v>
      </c>
      <c r="K818" s="88" t="s">
        <v>1813</v>
      </c>
      <c r="L818" s="68" t="s">
        <v>10691</v>
      </c>
      <c r="M818" s="68" t="s">
        <v>10692</v>
      </c>
      <c r="N818" s="68" t="s">
        <v>11244</v>
      </c>
      <c r="O818" s="68" t="s">
        <v>11245</v>
      </c>
      <c r="P818" s="68" t="s">
        <v>11246</v>
      </c>
      <c r="Q818" s="70">
        <v>30</v>
      </c>
      <c r="R818" s="70">
        <v>9.2528337500000006</v>
      </c>
      <c r="S818" s="70">
        <v>20</v>
      </c>
      <c r="T818" s="70">
        <v>20</v>
      </c>
      <c r="U818" s="70">
        <v>49.252833750000001</v>
      </c>
      <c r="V818" s="71">
        <v>70</v>
      </c>
      <c r="W818" s="71">
        <v>0</v>
      </c>
      <c r="X818" s="159" t="s">
        <v>10516</v>
      </c>
      <c r="Y818" s="68">
        <v>3</v>
      </c>
      <c r="Z818" s="68">
        <v>4</v>
      </c>
      <c r="AA818" s="68">
        <v>4</v>
      </c>
      <c r="AB818" s="68">
        <v>4</v>
      </c>
      <c r="AC818" s="68" t="s">
        <v>11247</v>
      </c>
      <c r="AD818" s="68">
        <v>20</v>
      </c>
      <c r="AE818" s="68">
        <v>5</v>
      </c>
      <c r="AF818" s="68">
        <v>70</v>
      </c>
      <c r="AG818" s="68" t="s">
        <v>10685</v>
      </c>
      <c r="AH818" s="68" t="s">
        <v>11248</v>
      </c>
      <c r="AI818" s="68">
        <v>30</v>
      </c>
      <c r="AJ818" s="68" t="s">
        <v>11249</v>
      </c>
      <c r="AK818" s="68" t="s">
        <v>11250</v>
      </c>
      <c r="AL818" s="68">
        <v>10</v>
      </c>
      <c r="AM818" s="68" t="s">
        <v>11251</v>
      </c>
      <c r="AN818" s="68" t="s">
        <v>11252</v>
      </c>
      <c r="AO818" s="68">
        <v>15</v>
      </c>
      <c r="AP818" s="68" t="s">
        <v>11253</v>
      </c>
      <c r="AQ818" s="68" t="s">
        <v>11254</v>
      </c>
      <c r="AR818" s="68">
        <v>10</v>
      </c>
      <c r="AS818" s="68" t="s">
        <v>10830</v>
      </c>
      <c r="AT818" s="68" t="s">
        <v>11255</v>
      </c>
      <c r="AU818" s="68">
        <v>5</v>
      </c>
      <c r="AV818" s="68"/>
      <c r="AW818" s="68"/>
      <c r="AX818" s="68"/>
      <c r="AY818" s="68"/>
      <c r="AZ818" s="68"/>
      <c r="BA818" s="68"/>
      <c r="BB818" s="68"/>
      <c r="BC818" s="68"/>
      <c r="BD818" s="68"/>
    </row>
    <row r="819" spans="1:56" s="72" customFormat="1" ht="80">
      <c r="A819" s="68">
        <v>481</v>
      </c>
      <c r="B819" s="78" t="s">
        <v>10507</v>
      </c>
      <c r="C819" s="68">
        <v>481</v>
      </c>
      <c r="D819" s="73" t="s">
        <v>10685</v>
      </c>
      <c r="E819" s="68" t="s">
        <v>10842</v>
      </c>
      <c r="F819" s="68">
        <v>16382</v>
      </c>
      <c r="G819" s="68" t="s">
        <v>11256</v>
      </c>
      <c r="H819" s="68">
        <v>2021</v>
      </c>
      <c r="I819" s="68" t="s">
        <v>11257</v>
      </c>
      <c r="J819" s="70">
        <v>168631.95</v>
      </c>
      <c r="K819" s="88" t="s">
        <v>1813</v>
      </c>
      <c r="L819" s="68" t="s">
        <v>10691</v>
      </c>
      <c r="M819" s="68" t="s">
        <v>10692</v>
      </c>
      <c r="N819" s="68" t="s">
        <v>11258</v>
      </c>
      <c r="O819" s="68" t="s">
        <v>11259</v>
      </c>
      <c r="P819" s="68">
        <v>6000027</v>
      </c>
      <c r="Q819" s="70">
        <v>60</v>
      </c>
      <c r="R819" s="70">
        <v>10.51</v>
      </c>
      <c r="S819" s="70">
        <v>29.49</v>
      </c>
      <c r="T819" s="70">
        <v>20</v>
      </c>
      <c r="U819" s="70">
        <v>60</v>
      </c>
      <c r="V819" s="71">
        <v>80</v>
      </c>
      <c r="W819" s="71">
        <v>0</v>
      </c>
      <c r="X819" s="159" t="s">
        <v>10516</v>
      </c>
      <c r="Y819" s="68">
        <v>3</v>
      </c>
      <c r="Z819" s="68">
        <v>10</v>
      </c>
      <c r="AA819" s="68">
        <v>4</v>
      </c>
      <c r="AB819" s="68">
        <v>44</v>
      </c>
      <c r="AC819" s="68" t="s">
        <v>11260</v>
      </c>
      <c r="AD819" s="68">
        <v>10</v>
      </c>
      <c r="AE819" s="68">
        <v>5</v>
      </c>
      <c r="AF819" s="68">
        <v>80</v>
      </c>
      <c r="AG819" s="68" t="s">
        <v>10701</v>
      </c>
      <c r="AH819" s="68" t="s">
        <v>11261</v>
      </c>
      <c r="AI819" s="68">
        <v>40</v>
      </c>
      <c r="AJ819" s="68" t="s">
        <v>10787</v>
      </c>
      <c r="AK819" s="68" t="s">
        <v>11262</v>
      </c>
      <c r="AL819" s="68">
        <v>30</v>
      </c>
      <c r="AM819" s="68"/>
      <c r="AN819" s="68"/>
      <c r="AO819" s="68"/>
      <c r="AP819" s="68"/>
      <c r="AQ819" s="68"/>
      <c r="AR819" s="68"/>
      <c r="AS819" s="68" t="s">
        <v>11263</v>
      </c>
      <c r="AT819" s="68" t="s">
        <v>11264</v>
      </c>
      <c r="AU819" s="68">
        <v>10</v>
      </c>
      <c r="AV819" s="68"/>
      <c r="AW819" s="68"/>
      <c r="AX819" s="68"/>
      <c r="AY819" s="68"/>
      <c r="AZ819" s="68"/>
      <c r="BA819" s="68"/>
      <c r="BB819" s="68"/>
      <c r="BC819" s="68"/>
      <c r="BD819" s="68"/>
    </row>
    <row r="820" spans="1:56" s="72" customFormat="1" ht="50">
      <c r="A820" s="68">
        <v>481</v>
      </c>
      <c r="B820" s="78" t="s">
        <v>10507</v>
      </c>
      <c r="C820" s="68">
        <v>481</v>
      </c>
      <c r="D820" s="73" t="s">
        <v>10685</v>
      </c>
      <c r="E820" s="68" t="s">
        <v>11265</v>
      </c>
      <c r="F820" s="68" t="s">
        <v>11266</v>
      </c>
      <c r="G820" s="68" t="s">
        <v>11267</v>
      </c>
      <c r="H820" s="68">
        <v>2021</v>
      </c>
      <c r="I820" s="68" t="s">
        <v>11268</v>
      </c>
      <c r="J820" s="70">
        <v>114156.99</v>
      </c>
      <c r="K820" s="88" t="s">
        <v>1813</v>
      </c>
      <c r="L820" s="68" t="s">
        <v>11132</v>
      </c>
      <c r="M820" s="68" t="s">
        <v>11133</v>
      </c>
      <c r="N820" s="68" t="s">
        <v>11269</v>
      </c>
      <c r="O820" s="68" t="s">
        <v>11270</v>
      </c>
      <c r="P820" s="68">
        <v>6000014</v>
      </c>
      <c r="Q820" s="70">
        <v>70</v>
      </c>
      <c r="R820" s="70">
        <v>13.43</v>
      </c>
      <c r="S820" s="70">
        <v>15</v>
      </c>
      <c r="T820" s="70">
        <v>20</v>
      </c>
      <c r="U820" s="70">
        <v>48.43</v>
      </c>
      <c r="V820" s="71">
        <v>90</v>
      </c>
      <c r="W820" s="71">
        <v>0</v>
      </c>
      <c r="X820" s="159" t="s">
        <v>10516</v>
      </c>
      <c r="Y820" s="68">
        <v>3</v>
      </c>
      <c r="Z820" s="68">
        <v>4</v>
      </c>
      <c r="AA820" s="68">
        <v>7</v>
      </c>
      <c r="AB820" s="68">
        <v>47</v>
      </c>
      <c r="AC820" s="68" t="s">
        <v>11271</v>
      </c>
      <c r="AD820" s="68">
        <v>20</v>
      </c>
      <c r="AE820" s="68">
        <v>5</v>
      </c>
      <c r="AF820" s="68">
        <v>90</v>
      </c>
      <c r="AG820" s="68" t="s">
        <v>10685</v>
      </c>
      <c r="AH820" s="68" t="s">
        <v>11272</v>
      </c>
      <c r="AI820" s="68">
        <v>50</v>
      </c>
      <c r="AJ820" s="68" t="s">
        <v>11273</v>
      </c>
      <c r="AK820" s="68" t="s">
        <v>11274</v>
      </c>
      <c r="AL820" s="68">
        <v>20</v>
      </c>
      <c r="AM820" s="68" t="s">
        <v>11275</v>
      </c>
      <c r="AN820" s="68" t="s">
        <v>11276</v>
      </c>
      <c r="AO820" s="68">
        <v>10</v>
      </c>
      <c r="AP820" s="68" t="s">
        <v>11277</v>
      </c>
      <c r="AQ820" s="68" t="s">
        <v>11278</v>
      </c>
      <c r="AR820" s="68">
        <v>10</v>
      </c>
      <c r="AS820" s="68" t="s">
        <v>11279</v>
      </c>
      <c r="AT820" s="68" t="s">
        <v>11280</v>
      </c>
      <c r="AU820" s="68">
        <v>10</v>
      </c>
      <c r="AV820" s="68" t="s">
        <v>11281</v>
      </c>
      <c r="AW820" s="68" t="s">
        <v>11280</v>
      </c>
      <c r="AX820" s="68">
        <v>10</v>
      </c>
      <c r="AY820" s="68"/>
      <c r="AZ820" s="68"/>
      <c r="BA820" s="68"/>
      <c r="BB820" s="68"/>
      <c r="BC820" s="68"/>
      <c r="BD820" s="68"/>
    </row>
    <row r="821" spans="1:56" s="72" customFormat="1" ht="140">
      <c r="A821" s="68">
        <v>481</v>
      </c>
      <c r="B821" s="78" t="s">
        <v>10507</v>
      </c>
      <c r="C821" s="68">
        <v>481</v>
      </c>
      <c r="D821" s="73" t="s">
        <v>10988</v>
      </c>
      <c r="E821" s="68" t="s">
        <v>11282</v>
      </c>
      <c r="F821" s="68">
        <v>13542</v>
      </c>
      <c r="G821" s="68" t="s">
        <v>11283</v>
      </c>
      <c r="H821" s="68">
        <v>2021</v>
      </c>
      <c r="I821" s="68" t="s">
        <v>11284</v>
      </c>
      <c r="J821" s="70">
        <v>248749.9</v>
      </c>
      <c r="K821" s="88" t="s">
        <v>1813</v>
      </c>
      <c r="L821" s="68" t="s">
        <v>11154</v>
      </c>
      <c r="M821" s="68" t="s">
        <v>11285</v>
      </c>
      <c r="N821" s="68" t="s">
        <v>11286</v>
      </c>
      <c r="O821" s="68" t="s">
        <v>11287</v>
      </c>
      <c r="P821" s="68">
        <v>8000049</v>
      </c>
      <c r="Q821" s="70">
        <v>72</v>
      </c>
      <c r="R821" s="70">
        <v>24</v>
      </c>
      <c r="S821" s="70">
        <v>25.5</v>
      </c>
      <c r="T821" s="70">
        <v>21</v>
      </c>
      <c r="U821" s="70">
        <v>70.5</v>
      </c>
      <c r="V821" s="71">
        <v>80</v>
      </c>
      <c r="W821" s="71">
        <v>0</v>
      </c>
      <c r="X821" s="159" t="s">
        <v>10516</v>
      </c>
      <c r="Y821" s="68">
        <v>3</v>
      </c>
      <c r="Z821" s="68">
        <v>11</v>
      </c>
      <c r="AA821" s="68">
        <v>5</v>
      </c>
      <c r="AB821" s="68">
        <v>4</v>
      </c>
      <c r="AC821" s="68" t="s">
        <v>11288</v>
      </c>
      <c r="AD821" s="68">
        <v>30</v>
      </c>
      <c r="AE821" s="68">
        <v>5</v>
      </c>
      <c r="AF821" s="68">
        <v>80</v>
      </c>
      <c r="AG821" s="68" t="s">
        <v>10968</v>
      </c>
      <c r="AH821" s="68" t="s">
        <v>11289</v>
      </c>
      <c r="AI821" s="68">
        <v>80</v>
      </c>
      <c r="AJ821" s="68"/>
      <c r="AK821" s="68"/>
      <c r="AL821" s="68"/>
      <c r="AM821" s="68"/>
      <c r="AN821" s="68"/>
      <c r="AO821" s="68"/>
      <c r="AP821" s="68"/>
      <c r="AQ821" s="68"/>
      <c r="AR821" s="68"/>
      <c r="AS821" s="68"/>
      <c r="AT821" s="68"/>
      <c r="AU821" s="68"/>
      <c r="AV821" s="68"/>
      <c r="AW821" s="68"/>
      <c r="AX821" s="68"/>
      <c r="AY821" s="68"/>
      <c r="AZ821" s="68"/>
      <c r="BA821" s="68"/>
      <c r="BB821" s="68"/>
      <c r="BC821" s="68"/>
      <c r="BD821" s="68"/>
    </row>
    <row r="822" spans="1:56" s="72" customFormat="1" ht="90">
      <c r="A822" s="68">
        <v>481</v>
      </c>
      <c r="B822" s="78" t="s">
        <v>10507</v>
      </c>
      <c r="C822" s="68">
        <v>481</v>
      </c>
      <c r="D822" s="73" t="s">
        <v>11019</v>
      </c>
      <c r="E822" s="68" t="s">
        <v>11027</v>
      </c>
      <c r="F822" s="68">
        <v>10873</v>
      </c>
      <c r="G822" s="68" t="s">
        <v>11290</v>
      </c>
      <c r="H822" s="68">
        <v>2021</v>
      </c>
      <c r="I822" s="68" t="s">
        <v>11291</v>
      </c>
      <c r="J822" s="70">
        <v>50003.67</v>
      </c>
      <c r="K822" s="88" t="s">
        <v>1813</v>
      </c>
      <c r="L822" s="68" t="s">
        <v>11042</v>
      </c>
      <c r="M822" s="68" t="s">
        <v>11043</v>
      </c>
      <c r="N822" s="68" t="s">
        <v>11292</v>
      </c>
      <c r="O822" s="68" t="s">
        <v>11293</v>
      </c>
      <c r="P822" s="68">
        <v>8000032</v>
      </c>
      <c r="Q822" s="70" t="s">
        <v>10642</v>
      </c>
      <c r="R822" s="70" t="s">
        <v>10643</v>
      </c>
      <c r="S822" s="70" t="s">
        <v>10644</v>
      </c>
      <c r="T822" s="70" t="s">
        <v>10645</v>
      </c>
      <c r="U822" s="70" t="s">
        <v>10646</v>
      </c>
      <c r="V822" s="71">
        <v>60</v>
      </c>
      <c r="W822" s="71">
        <v>0</v>
      </c>
      <c r="X822" s="159" t="s">
        <v>10516</v>
      </c>
      <c r="Y822" s="68">
        <v>1</v>
      </c>
      <c r="Z822" s="68">
        <v>7</v>
      </c>
      <c r="AA822" s="68">
        <v>4</v>
      </c>
      <c r="AB822" s="68">
        <v>44</v>
      </c>
      <c r="AC822" s="68" t="s">
        <v>11294</v>
      </c>
      <c r="AD822" s="68">
        <v>9.75</v>
      </c>
      <c r="AE822" s="68">
        <v>5</v>
      </c>
      <c r="AF822" s="68">
        <v>60</v>
      </c>
      <c r="AG822" s="68" t="s">
        <v>11019</v>
      </c>
      <c r="AH822" s="68" t="s">
        <v>11295</v>
      </c>
      <c r="AI822" s="68">
        <v>20</v>
      </c>
      <c r="AJ822" s="68" t="s">
        <v>10982</v>
      </c>
      <c r="AK822" s="68" t="s">
        <v>11296</v>
      </c>
      <c r="AL822" s="68">
        <v>20</v>
      </c>
      <c r="AM822" s="68" t="s">
        <v>6125</v>
      </c>
      <c r="AN822" s="68" t="s">
        <v>11297</v>
      </c>
      <c r="AO822" s="68"/>
      <c r="AP822" s="68"/>
      <c r="AQ822" s="68"/>
      <c r="AR822" s="68"/>
      <c r="AS822" s="68"/>
      <c r="AT822" s="68"/>
      <c r="AU822" s="68"/>
      <c r="AV822" s="68"/>
      <c r="AW822" s="68"/>
      <c r="AX822" s="68"/>
      <c r="AY822" s="68"/>
      <c r="AZ822" s="68"/>
      <c r="BA822" s="68"/>
      <c r="BB822" s="68"/>
      <c r="BC822" s="68"/>
      <c r="BD822" s="68"/>
    </row>
    <row r="823" spans="1:56" s="311" customFormat="1" ht="115.5">
      <c r="A823" s="309">
        <v>481</v>
      </c>
      <c r="B823" s="309" t="s">
        <v>10507</v>
      </c>
      <c r="C823" s="309"/>
      <c r="D823" s="309" t="s">
        <v>10988</v>
      </c>
      <c r="E823" s="309" t="s">
        <v>12813</v>
      </c>
      <c r="F823" s="309"/>
      <c r="G823" s="309" t="s">
        <v>12814</v>
      </c>
      <c r="H823" s="309">
        <v>2023</v>
      </c>
      <c r="I823" s="309" t="s">
        <v>12815</v>
      </c>
      <c r="J823" s="310">
        <v>55429.21</v>
      </c>
      <c r="K823" s="309" t="s">
        <v>1879</v>
      </c>
      <c r="L823" s="309" t="s">
        <v>12816</v>
      </c>
      <c r="M823" s="309" t="s">
        <v>12817</v>
      </c>
      <c r="N823" s="309" t="s">
        <v>12818</v>
      </c>
      <c r="O823" s="309" t="s">
        <v>12819</v>
      </c>
      <c r="P823" s="309" t="s">
        <v>12820</v>
      </c>
      <c r="Q823" s="309">
        <v>14.09</v>
      </c>
      <c r="R823" s="309">
        <v>3.54</v>
      </c>
      <c r="S823" s="309">
        <v>0.5</v>
      </c>
      <c r="T823" s="309">
        <v>14.09</v>
      </c>
      <c r="U823" s="309">
        <v>18.13</v>
      </c>
      <c r="V823" s="309"/>
      <c r="W823" s="309">
        <v>0</v>
      </c>
      <c r="X823" s="309" t="s">
        <v>10516</v>
      </c>
      <c r="Y823" s="309" t="s">
        <v>10714</v>
      </c>
      <c r="Z823" s="309" t="s">
        <v>5505</v>
      </c>
      <c r="AA823" s="309" t="s">
        <v>5505</v>
      </c>
      <c r="AB823" s="309">
        <v>11</v>
      </c>
      <c r="AC823" s="309"/>
      <c r="AD823" s="309">
        <v>0</v>
      </c>
      <c r="AE823" s="309"/>
      <c r="AF823" s="309"/>
      <c r="AG823" s="309"/>
      <c r="AH823" s="309"/>
      <c r="AI823" s="309"/>
      <c r="AJ823" s="309"/>
      <c r="AK823" s="309"/>
      <c r="AL823" s="309"/>
      <c r="AM823" s="309"/>
      <c r="AN823" s="309"/>
      <c r="AO823" s="309"/>
      <c r="AP823" s="309"/>
      <c r="AQ823" s="309"/>
      <c r="AR823" s="309"/>
      <c r="AS823" s="309"/>
      <c r="AT823" s="309"/>
      <c r="AU823" s="309"/>
      <c r="AV823" s="309"/>
      <c r="AW823" s="309"/>
      <c r="AX823" s="309"/>
      <c r="AY823" s="309"/>
      <c r="AZ823" s="309"/>
      <c r="BA823" s="309"/>
      <c r="BB823" s="309"/>
      <c r="BC823" s="309"/>
      <c r="BD823" s="309"/>
    </row>
    <row r="824" spans="1:56" s="311" customFormat="1" ht="73.5">
      <c r="A824" s="309">
        <v>481</v>
      </c>
      <c r="B824" s="309" t="s">
        <v>10507</v>
      </c>
      <c r="C824" s="309"/>
      <c r="D824" s="309" t="s">
        <v>10988</v>
      </c>
      <c r="E824" s="309" t="s">
        <v>12821</v>
      </c>
      <c r="F824" s="309"/>
      <c r="G824" s="309" t="s">
        <v>12822</v>
      </c>
      <c r="H824" s="309">
        <v>2023</v>
      </c>
      <c r="I824" s="309" t="s">
        <v>12823</v>
      </c>
      <c r="J824" s="310">
        <v>169436.93</v>
      </c>
      <c r="K824" s="309" t="s">
        <v>1879</v>
      </c>
      <c r="L824" s="309" t="s">
        <v>11122</v>
      </c>
      <c r="M824" s="309" t="s">
        <v>12824</v>
      </c>
      <c r="N824" s="309" t="s">
        <v>12825</v>
      </c>
      <c r="O824" s="309" t="s">
        <v>12826</v>
      </c>
      <c r="P824" s="309" t="s">
        <v>12827</v>
      </c>
      <c r="Q824" s="309">
        <v>29.17</v>
      </c>
      <c r="R824" s="309">
        <v>12.17</v>
      </c>
      <c r="S824" s="309">
        <v>17</v>
      </c>
      <c r="T824" s="309">
        <v>0</v>
      </c>
      <c r="U824" s="309">
        <v>29.17</v>
      </c>
      <c r="V824" s="309"/>
      <c r="W824" s="309">
        <v>0</v>
      </c>
      <c r="X824" s="309" t="s">
        <v>12828</v>
      </c>
      <c r="Y824" s="309" t="s">
        <v>10714</v>
      </c>
      <c r="Z824" s="309" t="s">
        <v>5505</v>
      </c>
      <c r="AA824" s="309" t="s">
        <v>5505</v>
      </c>
      <c r="AB824" s="309">
        <v>60</v>
      </c>
      <c r="AC824" s="309"/>
      <c r="AD824" s="309">
        <v>19.41</v>
      </c>
      <c r="AE824" s="309"/>
      <c r="AF824" s="309"/>
      <c r="AG824" s="309"/>
      <c r="AH824" s="309"/>
      <c r="AI824" s="309"/>
      <c r="AJ824" s="309"/>
      <c r="AK824" s="309"/>
      <c r="AL824" s="309"/>
      <c r="AM824" s="309"/>
      <c r="AN824" s="309"/>
      <c r="AO824" s="309"/>
      <c r="AP824" s="309"/>
      <c r="AQ824" s="309"/>
      <c r="AR824" s="309"/>
      <c r="AS824" s="309"/>
      <c r="AT824" s="309"/>
      <c r="AU824" s="309"/>
      <c r="AV824" s="309"/>
      <c r="AW824" s="309"/>
      <c r="AX824" s="309"/>
      <c r="AY824" s="309"/>
      <c r="AZ824" s="309"/>
      <c r="BA824" s="309"/>
      <c r="BB824" s="309"/>
      <c r="BC824" s="309"/>
      <c r="BD824" s="309"/>
    </row>
    <row r="825" spans="1:56" s="311" customFormat="1" ht="336">
      <c r="A825" s="309">
        <v>481</v>
      </c>
      <c r="B825" s="309" t="s">
        <v>10507</v>
      </c>
      <c r="C825" s="309"/>
      <c r="D825" s="309" t="s">
        <v>10685</v>
      </c>
      <c r="E825" s="309" t="s">
        <v>10708</v>
      </c>
      <c r="F825" s="309"/>
      <c r="G825" s="309" t="s">
        <v>12829</v>
      </c>
      <c r="H825" s="309">
        <v>2023</v>
      </c>
      <c r="I825" s="309" t="s">
        <v>12830</v>
      </c>
      <c r="J825" s="310">
        <v>358049.42</v>
      </c>
      <c r="K825" s="309" t="s">
        <v>1879</v>
      </c>
      <c r="L825" s="309" t="s">
        <v>12831</v>
      </c>
      <c r="M825" s="309" t="s">
        <v>12832</v>
      </c>
      <c r="N825" s="309" t="s">
        <v>12833</v>
      </c>
      <c r="O825" s="309" t="s">
        <v>12834</v>
      </c>
      <c r="P825" s="309" t="s">
        <v>12835</v>
      </c>
      <c r="Q825" s="309">
        <v>71</v>
      </c>
      <c r="R825" s="309">
        <v>43</v>
      </c>
      <c r="S825" s="309">
        <v>10</v>
      </c>
      <c r="T825" s="309">
        <v>19.41</v>
      </c>
      <c r="U825" s="309">
        <v>72.41</v>
      </c>
      <c r="V825" s="309"/>
      <c r="W825" s="309">
        <v>0</v>
      </c>
      <c r="X825" s="309" t="s">
        <v>10516</v>
      </c>
      <c r="Y825" s="309" t="s">
        <v>10698</v>
      </c>
      <c r="Z825" s="309" t="s">
        <v>10729</v>
      </c>
      <c r="AA825" s="309" t="s">
        <v>10714</v>
      </c>
      <c r="AB825" s="309">
        <v>4</v>
      </c>
      <c r="AC825" s="309"/>
      <c r="AD825" s="309">
        <v>19.41</v>
      </c>
      <c r="AE825" s="309"/>
      <c r="AF825" s="309"/>
      <c r="AG825" s="309"/>
      <c r="AH825" s="309"/>
      <c r="AI825" s="309"/>
      <c r="AJ825" s="309"/>
      <c r="AK825" s="309"/>
      <c r="AL825" s="309"/>
      <c r="AM825" s="309"/>
      <c r="AN825" s="309"/>
      <c r="AO825" s="309"/>
      <c r="AP825" s="309"/>
      <c r="AQ825" s="309"/>
      <c r="AR825" s="309"/>
      <c r="AS825" s="309"/>
      <c r="AT825" s="309"/>
      <c r="AU825" s="309"/>
      <c r="AV825" s="309"/>
      <c r="AW825" s="309"/>
      <c r="AX825" s="309"/>
      <c r="AY825" s="309"/>
      <c r="AZ825" s="309"/>
      <c r="BA825" s="309"/>
      <c r="BB825" s="309"/>
      <c r="BC825" s="309"/>
      <c r="BD825" s="309"/>
    </row>
    <row r="826" spans="1:56" s="311" customFormat="1" ht="105">
      <c r="A826" s="309">
        <v>481</v>
      </c>
      <c r="B826" s="309" t="s">
        <v>10507</v>
      </c>
      <c r="C826" s="309"/>
      <c r="D826" s="309" t="s">
        <v>10875</v>
      </c>
      <c r="E826" s="309" t="s">
        <v>12836</v>
      </c>
      <c r="F826" s="309"/>
      <c r="G826" s="309" t="s">
        <v>12837</v>
      </c>
      <c r="H826" s="309">
        <v>2023</v>
      </c>
      <c r="I826" s="309" t="s">
        <v>12838</v>
      </c>
      <c r="J826" s="310">
        <v>96136</v>
      </c>
      <c r="K826" s="309" t="s">
        <v>1879</v>
      </c>
      <c r="L826" s="309" t="s">
        <v>12839</v>
      </c>
      <c r="M826" s="309" t="s">
        <v>12840</v>
      </c>
      <c r="N826" s="309" t="s">
        <v>12841</v>
      </c>
      <c r="O826" s="309" t="s">
        <v>12842</v>
      </c>
      <c r="P826" s="309" t="s">
        <v>12843</v>
      </c>
      <c r="Q826" s="309">
        <v>27.79</v>
      </c>
      <c r="R826" s="309">
        <v>6.79</v>
      </c>
      <c r="S826" s="309">
        <v>21</v>
      </c>
      <c r="T826" s="309">
        <v>14.09</v>
      </c>
      <c r="U826" s="309">
        <v>41.88</v>
      </c>
      <c r="V826" s="309"/>
      <c r="W826" s="309">
        <v>0</v>
      </c>
      <c r="X826" s="309" t="s">
        <v>12844</v>
      </c>
      <c r="Y826" s="309" t="s">
        <v>10714</v>
      </c>
      <c r="Z826" s="309" t="s">
        <v>5482</v>
      </c>
      <c r="AA826" s="309" t="s">
        <v>10698</v>
      </c>
      <c r="AB826" s="309">
        <v>4</v>
      </c>
      <c r="AC826" s="309"/>
      <c r="AD826" s="309">
        <v>19.41</v>
      </c>
      <c r="AE826" s="309"/>
      <c r="AF826" s="309"/>
      <c r="AG826" s="309"/>
      <c r="AH826" s="309"/>
      <c r="AI826" s="309"/>
      <c r="AJ826" s="309"/>
      <c r="AK826" s="309"/>
      <c r="AL826" s="309"/>
      <c r="AM826" s="309"/>
      <c r="AN826" s="309"/>
      <c r="AO826" s="309"/>
      <c r="AP826" s="309"/>
      <c r="AQ826" s="309"/>
      <c r="AR826" s="309"/>
      <c r="AS826" s="309"/>
      <c r="AT826" s="309"/>
      <c r="AU826" s="309"/>
      <c r="AV826" s="309"/>
      <c r="AW826" s="309"/>
      <c r="AX826" s="309"/>
      <c r="AY826" s="309"/>
      <c r="AZ826" s="309"/>
      <c r="BA826" s="309"/>
      <c r="BB826" s="309"/>
      <c r="BC826" s="309"/>
      <c r="BD826" s="309"/>
    </row>
    <row r="827" spans="1:56" s="311" customFormat="1" ht="105">
      <c r="A827" s="309">
        <v>481</v>
      </c>
      <c r="B827" s="309" t="s">
        <v>10507</v>
      </c>
      <c r="C827" s="309"/>
      <c r="D827" s="309" t="s">
        <v>10988</v>
      </c>
      <c r="E827" s="309" t="s">
        <v>11015</v>
      </c>
      <c r="F827" s="309"/>
      <c r="G827" s="309" t="s">
        <v>12845</v>
      </c>
      <c r="H827" s="309">
        <v>2023</v>
      </c>
      <c r="I827" s="309" t="s">
        <v>12846</v>
      </c>
      <c r="J827" s="310">
        <v>219759.45</v>
      </c>
      <c r="K827" s="309" t="s">
        <v>1879</v>
      </c>
      <c r="L827" s="309" t="s">
        <v>12847</v>
      </c>
      <c r="M827" s="309" t="s">
        <v>12848</v>
      </c>
      <c r="N827" s="309" t="s">
        <v>12849</v>
      </c>
      <c r="O827" s="309" t="s">
        <v>12850</v>
      </c>
      <c r="P827" s="309" t="s">
        <v>12851</v>
      </c>
      <c r="Q827" s="309">
        <v>27.27</v>
      </c>
      <c r="R827" s="309">
        <v>13.27</v>
      </c>
      <c r="S827" s="309">
        <v>14</v>
      </c>
      <c r="T827" s="309">
        <v>19.41</v>
      </c>
      <c r="U827" s="309">
        <v>46.68</v>
      </c>
      <c r="V827" s="309"/>
      <c r="W827" s="309">
        <v>0</v>
      </c>
      <c r="X827" s="309" t="s">
        <v>12852</v>
      </c>
      <c r="Y827" s="309" t="s">
        <v>10714</v>
      </c>
      <c r="Z827" s="309" t="s">
        <v>5482</v>
      </c>
      <c r="AA827" s="309" t="s">
        <v>5505</v>
      </c>
      <c r="AB827" s="309">
        <v>11</v>
      </c>
      <c r="AC827" s="309"/>
      <c r="AD827" s="309">
        <v>19.41</v>
      </c>
      <c r="AE827" s="309"/>
      <c r="AF827" s="309"/>
      <c r="AG827" s="309"/>
      <c r="AH827" s="309"/>
      <c r="AI827" s="309"/>
      <c r="AJ827" s="309"/>
      <c r="AK827" s="309"/>
      <c r="AL827" s="309"/>
      <c r="AM827" s="309"/>
      <c r="AN827" s="309"/>
      <c r="AO827" s="309"/>
      <c r="AP827" s="309"/>
      <c r="AQ827" s="309"/>
      <c r="AR827" s="309"/>
      <c r="AS827" s="309"/>
      <c r="AT827" s="309"/>
      <c r="AU827" s="309"/>
      <c r="AV827" s="309"/>
      <c r="AW827" s="309"/>
      <c r="AX827" s="309"/>
      <c r="AY827" s="309"/>
      <c r="AZ827" s="309"/>
      <c r="BA827" s="309"/>
      <c r="BB827" s="309"/>
      <c r="BC827" s="309"/>
      <c r="BD827" s="309"/>
    </row>
    <row r="828" spans="1:56" s="311" customFormat="1" ht="178.5">
      <c r="A828" s="309">
        <v>481</v>
      </c>
      <c r="B828" s="309" t="s">
        <v>10507</v>
      </c>
      <c r="C828" s="309"/>
      <c r="D828" s="309" t="s">
        <v>10541</v>
      </c>
      <c r="E828" s="309" t="s">
        <v>10542</v>
      </c>
      <c r="F828" s="309"/>
      <c r="G828" s="309" t="s">
        <v>12853</v>
      </c>
      <c r="H828" s="309">
        <v>2023</v>
      </c>
      <c r="I828" s="309" t="s">
        <v>12854</v>
      </c>
      <c r="J828" s="310">
        <v>116314.8</v>
      </c>
      <c r="K828" s="309" t="s">
        <v>1879</v>
      </c>
      <c r="L828" s="309" t="s">
        <v>11236</v>
      </c>
      <c r="M828" s="309" t="s">
        <v>11236</v>
      </c>
      <c r="N828" s="309" t="s">
        <v>12855</v>
      </c>
      <c r="O828" s="309" t="s">
        <v>12856</v>
      </c>
      <c r="P828" s="309" t="s">
        <v>12857</v>
      </c>
      <c r="Q828" s="309">
        <v>16.670000000000002</v>
      </c>
      <c r="R828" s="309">
        <v>6.17</v>
      </c>
      <c r="S828" s="309">
        <v>10.5</v>
      </c>
      <c r="T828" s="309">
        <v>19.41</v>
      </c>
      <c r="U828" s="309">
        <v>36.08</v>
      </c>
      <c r="V828" s="309"/>
      <c r="W828" s="309">
        <v>0</v>
      </c>
      <c r="X828" s="309" t="s">
        <v>12858</v>
      </c>
      <c r="Y828" s="309" t="s">
        <v>10700</v>
      </c>
      <c r="Z828" s="309" t="s">
        <v>12616</v>
      </c>
      <c r="AA828" s="309" t="s">
        <v>5505</v>
      </c>
      <c r="AB828" s="309">
        <v>3</v>
      </c>
      <c r="AC828" s="309"/>
      <c r="AD828" s="309">
        <v>19.41</v>
      </c>
      <c r="AE828" s="309"/>
      <c r="AF828" s="309"/>
      <c r="AG828" s="309"/>
      <c r="AH828" s="309"/>
      <c r="AI828" s="309"/>
      <c r="AJ828" s="309"/>
      <c r="AK828" s="309"/>
      <c r="AL828" s="309"/>
      <c r="AM828" s="309"/>
      <c r="AN828" s="309"/>
      <c r="AO828" s="309"/>
      <c r="AP828" s="309"/>
      <c r="AQ828" s="309"/>
      <c r="AR828" s="309"/>
      <c r="AS828" s="309"/>
      <c r="AT828" s="309"/>
      <c r="AU828" s="309"/>
      <c r="AV828" s="309"/>
      <c r="AW828" s="309"/>
      <c r="AX828" s="309"/>
      <c r="AY828" s="309"/>
      <c r="AZ828" s="309"/>
      <c r="BA828" s="309"/>
      <c r="BB828" s="309"/>
      <c r="BC828" s="309"/>
      <c r="BD828" s="309"/>
    </row>
    <row r="829" spans="1:56" s="311" customFormat="1" ht="136.5">
      <c r="A829" s="309">
        <v>481</v>
      </c>
      <c r="B829" s="309" t="s">
        <v>10507</v>
      </c>
      <c r="C829" s="309"/>
      <c r="D829" s="309" t="s">
        <v>10875</v>
      </c>
      <c r="E829" s="309" t="s">
        <v>12859</v>
      </c>
      <c r="F829" s="309"/>
      <c r="G829" s="309" t="s">
        <v>12860</v>
      </c>
      <c r="H829" s="309">
        <v>2023</v>
      </c>
      <c r="I829" s="309" t="s">
        <v>12861</v>
      </c>
      <c r="J829" s="310">
        <v>69406.62</v>
      </c>
      <c r="K829" s="309" t="s">
        <v>1879</v>
      </c>
      <c r="L829" s="309" t="s">
        <v>12862</v>
      </c>
      <c r="M829" s="309" t="s">
        <v>12863</v>
      </c>
      <c r="N829" s="309" t="s">
        <v>12864</v>
      </c>
      <c r="O829" s="309" t="s">
        <v>12865</v>
      </c>
      <c r="P829" s="309" t="s">
        <v>12866</v>
      </c>
      <c r="Q829" s="309">
        <v>21.68</v>
      </c>
      <c r="R829" s="309">
        <v>4.8600000000000003</v>
      </c>
      <c r="S829" s="309">
        <v>17</v>
      </c>
      <c r="T829" s="309">
        <v>19.41</v>
      </c>
      <c r="U829" s="309">
        <v>41.27</v>
      </c>
      <c r="V829" s="309"/>
      <c r="W829" s="309">
        <v>0</v>
      </c>
      <c r="X829" s="309" t="s">
        <v>12867</v>
      </c>
      <c r="Y829" s="309" t="s">
        <v>10698</v>
      </c>
      <c r="Z829" s="309" t="s">
        <v>11116</v>
      </c>
      <c r="AA829" s="309" t="s">
        <v>5482</v>
      </c>
      <c r="AB829" s="309">
        <v>60</v>
      </c>
      <c r="AC829" s="309"/>
      <c r="AD829" s="309">
        <v>19.41</v>
      </c>
      <c r="AE829" s="309"/>
      <c r="AF829" s="309"/>
      <c r="AG829" s="309"/>
      <c r="AH829" s="309"/>
      <c r="AI829" s="309"/>
      <c r="AJ829" s="309"/>
      <c r="AK829" s="309"/>
      <c r="AL829" s="309"/>
      <c r="AM829" s="309"/>
      <c r="AN829" s="309"/>
      <c r="AO829" s="309"/>
      <c r="AP829" s="309"/>
      <c r="AQ829" s="309"/>
      <c r="AR829" s="309"/>
      <c r="AS829" s="309"/>
      <c r="AT829" s="309"/>
      <c r="AU829" s="309"/>
      <c r="AV829" s="309"/>
      <c r="AW829" s="309"/>
      <c r="AX829" s="309"/>
      <c r="AY829" s="309"/>
      <c r="AZ829" s="309"/>
      <c r="BA829" s="309"/>
      <c r="BB829" s="309"/>
      <c r="BC829" s="309"/>
      <c r="BD829" s="309"/>
    </row>
    <row r="830" spans="1:56" s="311" customFormat="1" ht="168">
      <c r="A830" s="309">
        <v>481</v>
      </c>
      <c r="B830" s="309" t="s">
        <v>10507</v>
      </c>
      <c r="C830" s="309"/>
      <c r="D830" s="309" t="s">
        <v>12868</v>
      </c>
      <c r="E830" s="309" t="s">
        <v>12869</v>
      </c>
      <c r="F830" s="309"/>
      <c r="G830" s="309" t="s">
        <v>12870</v>
      </c>
      <c r="H830" s="309">
        <v>2023</v>
      </c>
      <c r="I830" s="309" t="s">
        <v>12871</v>
      </c>
      <c r="J830" s="310">
        <v>57531.44</v>
      </c>
      <c r="K830" s="309" t="s">
        <v>1879</v>
      </c>
      <c r="L830" s="309" t="s">
        <v>12872</v>
      </c>
      <c r="M830" s="309" t="s">
        <v>12873</v>
      </c>
      <c r="N830" s="309" t="s">
        <v>12874</v>
      </c>
      <c r="O830" s="309" t="s">
        <v>12875</v>
      </c>
      <c r="P830" s="309" t="s">
        <v>12876</v>
      </c>
      <c r="Q830" s="309">
        <v>5.53</v>
      </c>
      <c r="R830" s="309">
        <v>4.03</v>
      </c>
      <c r="S830" s="309">
        <v>1</v>
      </c>
      <c r="T830" s="309">
        <v>0.5</v>
      </c>
      <c r="U830" s="309">
        <v>5.53</v>
      </c>
      <c r="V830" s="309"/>
      <c r="W830" s="309">
        <v>0</v>
      </c>
      <c r="X830" s="309" t="s">
        <v>10516</v>
      </c>
      <c r="Y830" s="309" t="s">
        <v>10714</v>
      </c>
      <c r="Z830" s="309" t="s">
        <v>5505</v>
      </c>
      <c r="AA830" s="309" t="s">
        <v>5505</v>
      </c>
      <c r="AB830" s="309">
        <v>11</v>
      </c>
      <c r="AC830" s="309"/>
      <c r="AD830" s="309">
        <v>0</v>
      </c>
      <c r="AE830" s="309"/>
      <c r="AF830" s="309"/>
      <c r="AG830" s="309"/>
      <c r="AH830" s="309"/>
      <c r="AI830" s="309"/>
      <c r="AJ830" s="309"/>
      <c r="AK830" s="309"/>
      <c r="AL830" s="309"/>
      <c r="AM830" s="309"/>
      <c r="AN830" s="309"/>
      <c r="AO830" s="309"/>
      <c r="AP830" s="309"/>
      <c r="AQ830" s="309"/>
      <c r="AR830" s="309"/>
      <c r="AS830" s="309"/>
      <c r="AT830" s="309"/>
      <c r="AU830" s="309"/>
      <c r="AV830" s="309"/>
      <c r="AW830" s="309"/>
      <c r="AX830" s="309"/>
      <c r="AY830" s="309"/>
      <c r="AZ830" s="309"/>
      <c r="BA830" s="309"/>
      <c r="BB830" s="309"/>
      <c r="BC830" s="309"/>
      <c r="BD830" s="309"/>
    </row>
    <row r="831" spans="1:56" s="311" customFormat="1" ht="147">
      <c r="A831" s="309">
        <v>481</v>
      </c>
      <c r="B831" s="309" t="s">
        <v>10507</v>
      </c>
      <c r="C831" s="309"/>
      <c r="D831" s="309" t="s">
        <v>11019</v>
      </c>
      <c r="E831" s="309" t="s">
        <v>11027</v>
      </c>
      <c r="F831" s="309"/>
      <c r="G831" s="309" t="s">
        <v>12877</v>
      </c>
      <c r="H831" s="309">
        <v>2023</v>
      </c>
      <c r="I831" s="309" t="s">
        <v>12878</v>
      </c>
      <c r="J831" s="310">
        <v>266923.8</v>
      </c>
      <c r="K831" s="309" t="s">
        <v>1879</v>
      </c>
      <c r="L831" s="309" t="s">
        <v>12879</v>
      </c>
      <c r="M831" s="309" t="s">
        <v>12880</v>
      </c>
      <c r="N831" s="309" t="s">
        <v>12881</v>
      </c>
      <c r="O831" s="309" t="s">
        <v>12882</v>
      </c>
      <c r="P831" s="309" t="s">
        <v>12883</v>
      </c>
      <c r="Q831" s="309">
        <v>34.5</v>
      </c>
      <c r="R831" s="309">
        <v>25.5</v>
      </c>
      <c r="S831" s="309">
        <v>20</v>
      </c>
      <c r="T831" s="309">
        <v>30</v>
      </c>
      <c r="U831" s="309">
        <v>75.5</v>
      </c>
      <c r="V831" s="309"/>
      <c r="W831" s="309">
        <v>0</v>
      </c>
      <c r="X831" s="309" t="s">
        <v>12884</v>
      </c>
      <c r="Y831" s="309" t="s">
        <v>10698</v>
      </c>
      <c r="Z831" s="309" t="s">
        <v>5505</v>
      </c>
      <c r="AA831" s="309" t="s">
        <v>5505</v>
      </c>
      <c r="AB831" s="309">
        <v>4</v>
      </c>
      <c r="AC831" s="309"/>
      <c r="AD831" s="309">
        <v>75.5</v>
      </c>
      <c r="AE831" s="309"/>
      <c r="AF831" s="309"/>
      <c r="AG831" s="309"/>
      <c r="AH831" s="309"/>
      <c r="AI831" s="309"/>
      <c r="AJ831" s="309"/>
      <c r="AK831" s="309"/>
      <c r="AL831" s="309"/>
      <c r="AM831" s="309"/>
      <c r="AN831" s="309"/>
      <c r="AO831" s="309"/>
      <c r="AP831" s="309"/>
      <c r="AQ831" s="309"/>
      <c r="AR831" s="309"/>
      <c r="AS831" s="309"/>
      <c r="AT831" s="309"/>
      <c r="AU831" s="309"/>
      <c r="AV831" s="309"/>
      <c r="AW831" s="309"/>
      <c r="AX831" s="309"/>
      <c r="AY831" s="309"/>
      <c r="AZ831" s="309"/>
      <c r="BA831" s="309"/>
      <c r="BB831" s="309"/>
      <c r="BC831" s="309"/>
      <c r="BD831" s="309"/>
    </row>
    <row r="832" spans="1:56" s="311" customFormat="1" ht="42">
      <c r="A832" s="309">
        <v>481</v>
      </c>
      <c r="B832" s="309" t="s">
        <v>10507</v>
      </c>
      <c r="C832" s="309"/>
      <c r="D832" s="309" t="s">
        <v>9980</v>
      </c>
      <c r="E832" s="309" t="s">
        <v>12885</v>
      </c>
      <c r="F832" s="309"/>
      <c r="G832" s="309" t="s">
        <v>12886</v>
      </c>
      <c r="H832" s="309">
        <v>2023</v>
      </c>
      <c r="I832" s="309" t="s">
        <v>12887</v>
      </c>
      <c r="J832" s="310">
        <v>161198.6</v>
      </c>
      <c r="K832" s="309" t="s">
        <v>1879</v>
      </c>
      <c r="L832" s="309" t="s">
        <v>1917</v>
      </c>
      <c r="M832" s="309" t="s">
        <v>12888</v>
      </c>
      <c r="N832" s="309" t="s">
        <v>12889</v>
      </c>
      <c r="O832" s="309" t="s">
        <v>12890</v>
      </c>
      <c r="P832" s="309" t="s">
        <v>12891</v>
      </c>
      <c r="Q832" s="309">
        <v>12.15</v>
      </c>
      <c r="R832" s="309">
        <v>10.15</v>
      </c>
      <c r="S832" s="309">
        <v>2</v>
      </c>
      <c r="T832" s="309">
        <v>19.41</v>
      </c>
      <c r="U832" s="309">
        <v>31.56</v>
      </c>
      <c r="V832" s="309"/>
      <c r="W832" s="309">
        <v>0</v>
      </c>
      <c r="X832" s="309" t="s">
        <v>12892</v>
      </c>
      <c r="Y832" s="309" t="s">
        <v>5483</v>
      </c>
      <c r="Z832" s="309" t="s">
        <v>5505</v>
      </c>
      <c r="AA832" s="309" t="s">
        <v>10700</v>
      </c>
      <c r="AB832" s="309">
        <v>9</v>
      </c>
      <c r="AC832" s="309"/>
      <c r="AD832" s="309">
        <v>19.41</v>
      </c>
      <c r="AE832" s="309"/>
      <c r="AF832" s="309"/>
      <c r="AG832" s="309"/>
      <c r="AH832" s="309"/>
      <c r="AI832" s="309"/>
      <c r="AJ832" s="309"/>
      <c r="AK832" s="309"/>
      <c r="AL832" s="309"/>
      <c r="AM832" s="309"/>
      <c r="AN832" s="309"/>
      <c r="AO832" s="309"/>
      <c r="AP832" s="309"/>
      <c r="AQ832" s="309"/>
      <c r="AR832" s="309"/>
      <c r="AS832" s="309"/>
      <c r="AT832" s="309"/>
      <c r="AU832" s="309"/>
      <c r="AV832" s="309"/>
      <c r="AW832" s="309"/>
      <c r="AX832" s="309"/>
      <c r="AY832" s="309"/>
      <c r="AZ832" s="309"/>
      <c r="BA832" s="309"/>
      <c r="BB832" s="309"/>
      <c r="BC832" s="309"/>
      <c r="BD832" s="309"/>
    </row>
    <row r="833" spans="1:56" s="311" customFormat="1" ht="42">
      <c r="A833" s="309">
        <v>481</v>
      </c>
      <c r="B833" s="309" t="s">
        <v>10507</v>
      </c>
      <c r="C833" s="309"/>
      <c r="D833" s="309" t="s">
        <v>10875</v>
      </c>
      <c r="E833" s="309" t="s">
        <v>12893</v>
      </c>
      <c r="F833" s="309"/>
      <c r="G833" s="309" t="s">
        <v>12894</v>
      </c>
      <c r="H833" s="309">
        <v>2023</v>
      </c>
      <c r="I833" s="309" t="s">
        <v>12895</v>
      </c>
      <c r="J833" s="310">
        <v>53745.58</v>
      </c>
      <c r="K833" s="309" t="s">
        <v>1879</v>
      </c>
      <c r="L833" s="309" t="s">
        <v>12896</v>
      </c>
      <c r="M833" s="309" t="s">
        <v>12897</v>
      </c>
      <c r="N833" s="309" t="s">
        <v>12898</v>
      </c>
      <c r="O833" s="309" t="s">
        <v>12899</v>
      </c>
      <c r="P833" s="309" t="s">
        <v>12900</v>
      </c>
      <c r="Q833" s="309">
        <v>24.75</v>
      </c>
      <c r="R833" s="309">
        <v>3.25</v>
      </c>
      <c r="S833" s="309">
        <v>21.5</v>
      </c>
      <c r="T833" s="309">
        <v>19.41</v>
      </c>
      <c r="U833" s="309">
        <v>44.16</v>
      </c>
      <c r="V833" s="309"/>
      <c r="W833" s="309">
        <v>0</v>
      </c>
      <c r="X833" s="309" t="s">
        <v>12901</v>
      </c>
      <c r="Y833" s="309" t="s">
        <v>10698</v>
      </c>
      <c r="Z833" s="309" t="s">
        <v>11116</v>
      </c>
      <c r="AA833" s="309" t="s">
        <v>5482</v>
      </c>
      <c r="AB833" s="309">
        <v>4</v>
      </c>
      <c r="AC833" s="309"/>
      <c r="AD833" s="309">
        <v>19.41</v>
      </c>
      <c r="AE833" s="309"/>
      <c r="AF833" s="309"/>
      <c r="AG833" s="309"/>
      <c r="AH833" s="309"/>
      <c r="AI833" s="309"/>
      <c r="AJ833" s="309"/>
      <c r="AK833" s="309"/>
      <c r="AL833" s="309"/>
      <c r="AM833" s="309"/>
      <c r="AN833" s="309"/>
      <c r="AO833" s="309"/>
      <c r="AP833" s="309"/>
      <c r="AQ833" s="309"/>
      <c r="AR833" s="309"/>
      <c r="AS833" s="309"/>
      <c r="AT833" s="309"/>
      <c r="AU833" s="309"/>
      <c r="AV833" s="309"/>
      <c r="AW833" s="309"/>
      <c r="AX833" s="309"/>
      <c r="AY833" s="309"/>
      <c r="AZ833" s="309"/>
      <c r="BA833" s="309"/>
      <c r="BB833" s="309"/>
      <c r="BC833" s="309"/>
      <c r="BD833" s="309"/>
    </row>
    <row r="834" spans="1:56" s="311" customFormat="1" ht="126">
      <c r="A834" s="309">
        <v>481</v>
      </c>
      <c r="B834" s="309" t="s">
        <v>10507</v>
      </c>
      <c r="C834" s="309"/>
      <c r="D834" s="309" t="s">
        <v>6113</v>
      </c>
      <c r="E834" s="309" t="s">
        <v>12902</v>
      </c>
      <c r="F834" s="309"/>
      <c r="G834" s="309" t="s">
        <v>12903</v>
      </c>
      <c r="H834" s="309">
        <v>2023</v>
      </c>
      <c r="I834" s="309" t="s">
        <v>12904</v>
      </c>
      <c r="J834" s="310">
        <v>55827.199999999997</v>
      </c>
      <c r="K834" s="309" t="s">
        <v>1879</v>
      </c>
      <c r="L834" s="309" t="s">
        <v>11236</v>
      </c>
      <c r="M834" s="309" t="s">
        <v>11237</v>
      </c>
      <c r="N834" s="309" t="s">
        <v>12905</v>
      </c>
      <c r="O834" s="309" t="s">
        <v>12906</v>
      </c>
      <c r="P834" s="309" t="s">
        <v>12907</v>
      </c>
      <c r="Q834" s="309">
        <v>14.07</v>
      </c>
      <c r="R834" s="309">
        <v>6.57</v>
      </c>
      <c r="S834" s="309">
        <v>7.5</v>
      </c>
      <c r="T834" s="309">
        <v>18</v>
      </c>
      <c r="U834" s="309">
        <v>32.07</v>
      </c>
      <c r="V834" s="309"/>
      <c r="W834" s="309">
        <v>0</v>
      </c>
      <c r="X834" s="309" t="s">
        <v>12908</v>
      </c>
      <c r="Y834" s="309" t="s">
        <v>10700</v>
      </c>
      <c r="Z834" s="309" t="s">
        <v>10700</v>
      </c>
      <c r="AA834" s="309" t="s">
        <v>10714</v>
      </c>
      <c r="AB834" s="309">
        <v>3</v>
      </c>
      <c r="AC834" s="309"/>
      <c r="AD834" s="309">
        <v>18</v>
      </c>
      <c r="AE834" s="309"/>
      <c r="AF834" s="309"/>
      <c r="AG834" s="309"/>
      <c r="AH834" s="309"/>
      <c r="AI834" s="309"/>
      <c r="AJ834" s="309"/>
      <c r="AK834" s="309"/>
      <c r="AL834" s="309"/>
      <c r="AM834" s="309"/>
      <c r="AN834" s="309"/>
      <c r="AO834" s="309"/>
      <c r="AP834" s="309"/>
      <c r="AQ834" s="309"/>
      <c r="AR834" s="309"/>
      <c r="AS834" s="309"/>
      <c r="AT834" s="309"/>
      <c r="AU834" s="309"/>
      <c r="AV834" s="309"/>
      <c r="AW834" s="309"/>
      <c r="AX834" s="309"/>
      <c r="AY834" s="309"/>
      <c r="AZ834" s="309"/>
      <c r="BA834" s="309"/>
      <c r="BB834" s="309"/>
      <c r="BC834" s="309"/>
      <c r="BD834" s="309"/>
    </row>
    <row r="835" spans="1:56" s="311" customFormat="1" ht="115.5">
      <c r="A835" s="309">
        <v>481</v>
      </c>
      <c r="B835" s="309" t="s">
        <v>10507</v>
      </c>
      <c r="C835" s="309"/>
      <c r="D835" s="309" t="s">
        <v>6113</v>
      </c>
      <c r="E835" s="309" t="s">
        <v>12909</v>
      </c>
      <c r="F835" s="309"/>
      <c r="G835" s="309" t="s">
        <v>12910</v>
      </c>
      <c r="H835" s="309">
        <v>2023</v>
      </c>
      <c r="I835" s="309" t="s">
        <v>12911</v>
      </c>
      <c r="J835" s="310">
        <v>48555.56</v>
      </c>
      <c r="K835" s="309" t="s">
        <v>1879</v>
      </c>
      <c r="L835" s="309" t="s">
        <v>12912</v>
      </c>
      <c r="M835" s="309" t="s">
        <v>12913</v>
      </c>
      <c r="N835" s="309" t="s">
        <v>12914</v>
      </c>
      <c r="O835" s="309" t="s">
        <v>12915</v>
      </c>
      <c r="P835" s="309" t="s">
        <v>12916</v>
      </c>
      <c r="Q835" s="309">
        <v>34.729999999999997</v>
      </c>
      <c r="R835" s="309">
        <v>14.94</v>
      </c>
      <c r="S835" s="309">
        <v>7.69</v>
      </c>
      <c r="T835" s="309">
        <v>18</v>
      </c>
      <c r="U835" s="309">
        <v>40.630000000000003</v>
      </c>
      <c r="V835" s="309"/>
      <c r="W835" s="309">
        <v>0</v>
      </c>
      <c r="X835" s="309" t="s">
        <v>12917</v>
      </c>
      <c r="Y835" s="309" t="s">
        <v>10700</v>
      </c>
      <c r="Z835" s="309" t="s">
        <v>12616</v>
      </c>
      <c r="AA835" s="309" t="s">
        <v>10714</v>
      </c>
      <c r="AB835" s="309">
        <v>3</v>
      </c>
      <c r="AC835" s="309"/>
      <c r="AD835" s="309">
        <v>40.630000000000003</v>
      </c>
      <c r="AE835" s="309"/>
      <c r="AF835" s="309"/>
      <c r="AG835" s="309"/>
      <c r="AH835" s="309"/>
      <c r="AI835" s="309"/>
      <c r="AJ835" s="309"/>
      <c r="AK835" s="309"/>
      <c r="AL835" s="309"/>
      <c r="AM835" s="309"/>
      <c r="AN835" s="309"/>
      <c r="AO835" s="309"/>
      <c r="AP835" s="309"/>
      <c r="AQ835" s="309"/>
      <c r="AR835" s="309"/>
      <c r="AS835" s="309"/>
      <c r="AT835" s="309"/>
      <c r="AU835" s="309"/>
      <c r="AV835" s="309"/>
      <c r="AW835" s="309"/>
      <c r="AX835" s="309"/>
      <c r="AY835" s="309"/>
      <c r="AZ835" s="309"/>
      <c r="BA835" s="309"/>
      <c r="BB835" s="309"/>
      <c r="BC835" s="309"/>
      <c r="BD835" s="309"/>
    </row>
    <row r="836" spans="1:56" s="311" customFormat="1" ht="63">
      <c r="A836" s="309">
        <v>481</v>
      </c>
      <c r="B836" s="309" t="s">
        <v>10507</v>
      </c>
      <c r="C836" s="309"/>
      <c r="D836" s="309" t="s">
        <v>6113</v>
      </c>
      <c r="E836" s="309" t="s">
        <v>10573</v>
      </c>
      <c r="F836" s="309"/>
      <c r="G836" s="309" t="s">
        <v>12918</v>
      </c>
      <c r="H836" s="309">
        <v>2023</v>
      </c>
      <c r="I836" s="309" t="s">
        <v>12919</v>
      </c>
      <c r="J836" s="310">
        <v>28914</v>
      </c>
      <c r="K836" s="309" t="s">
        <v>1879</v>
      </c>
      <c r="L836" s="309" t="s">
        <v>12920</v>
      </c>
      <c r="M836" s="309" t="s">
        <v>12921</v>
      </c>
      <c r="N836" s="309" t="s">
        <v>12922</v>
      </c>
      <c r="O836" s="309" t="s">
        <v>12923</v>
      </c>
      <c r="P836" s="309" t="s">
        <v>12924</v>
      </c>
      <c r="Q836" s="309">
        <v>28.3</v>
      </c>
      <c r="R836" s="309">
        <v>8.5</v>
      </c>
      <c r="S836" s="309">
        <v>1.8</v>
      </c>
      <c r="T836" s="309">
        <v>18</v>
      </c>
      <c r="U836" s="309">
        <v>28.3</v>
      </c>
      <c r="V836" s="309"/>
      <c r="W836" s="309">
        <v>0</v>
      </c>
      <c r="X836" s="309" t="s">
        <v>12925</v>
      </c>
      <c r="Y836" s="309" t="s">
        <v>5483</v>
      </c>
      <c r="Z836" s="309" t="s">
        <v>5505</v>
      </c>
      <c r="AA836" s="309" t="s">
        <v>5482</v>
      </c>
      <c r="AB836" s="309">
        <v>9</v>
      </c>
      <c r="AC836" s="309"/>
      <c r="AD836" s="309">
        <v>25</v>
      </c>
      <c r="AE836" s="309"/>
      <c r="AF836" s="309"/>
      <c r="AG836" s="309"/>
      <c r="AH836" s="309"/>
      <c r="AI836" s="309"/>
      <c r="AJ836" s="309"/>
      <c r="AK836" s="309"/>
      <c r="AL836" s="309"/>
      <c r="AM836" s="309"/>
      <c r="AN836" s="309"/>
      <c r="AO836" s="309"/>
      <c r="AP836" s="309"/>
      <c r="AQ836" s="309"/>
      <c r="AR836" s="309"/>
      <c r="AS836" s="309"/>
      <c r="AT836" s="309"/>
      <c r="AU836" s="309"/>
      <c r="AV836" s="309"/>
      <c r="AW836" s="309"/>
      <c r="AX836" s="309"/>
      <c r="AY836" s="309"/>
      <c r="AZ836" s="309"/>
      <c r="BA836" s="309"/>
      <c r="BB836" s="309"/>
      <c r="BC836" s="309"/>
      <c r="BD836" s="309"/>
    </row>
    <row r="837" spans="1:56" s="311" customFormat="1" ht="220.5">
      <c r="A837" s="309">
        <v>481</v>
      </c>
      <c r="B837" s="309" t="s">
        <v>10507</v>
      </c>
      <c r="C837" s="309"/>
      <c r="D837" s="309" t="s">
        <v>4275</v>
      </c>
      <c r="E837" s="309" t="s">
        <v>10888</v>
      </c>
      <c r="F837" s="309"/>
      <c r="G837" s="309" t="s">
        <v>12926</v>
      </c>
      <c r="H837" s="309">
        <v>2023</v>
      </c>
      <c r="I837" s="309" t="s">
        <v>12927</v>
      </c>
      <c r="J837" s="310">
        <v>59166.55</v>
      </c>
      <c r="K837" s="309" t="s">
        <v>1879</v>
      </c>
      <c r="L837" s="309" t="s">
        <v>12862</v>
      </c>
      <c r="M837" s="309" t="s">
        <v>12928</v>
      </c>
      <c r="N837" s="309" t="s">
        <v>12929</v>
      </c>
      <c r="O837" s="309" t="s">
        <v>12930</v>
      </c>
      <c r="P837" s="309" t="s">
        <v>12931</v>
      </c>
      <c r="Q837" s="309">
        <v>45</v>
      </c>
      <c r="R837" s="309">
        <v>15</v>
      </c>
      <c r="S837" s="309">
        <v>28</v>
      </c>
      <c r="T837" s="309">
        <v>23</v>
      </c>
      <c r="U837" s="309">
        <v>66</v>
      </c>
      <c r="V837" s="309"/>
      <c r="W837" s="309">
        <v>0</v>
      </c>
      <c r="X837" s="309" t="s">
        <v>12932</v>
      </c>
      <c r="Y837" s="309" t="s">
        <v>10714</v>
      </c>
      <c r="Z837" s="309" t="s">
        <v>5482</v>
      </c>
      <c r="AA837" s="309" t="s">
        <v>5483</v>
      </c>
      <c r="AB837" s="309">
        <v>4</v>
      </c>
      <c r="AC837" s="309"/>
      <c r="AD837" s="309">
        <v>23</v>
      </c>
      <c r="AE837" s="309"/>
      <c r="AF837" s="309"/>
      <c r="AG837" s="309"/>
      <c r="AH837" s="309"/>
      <c r="AI837" s="309"/>
      <c r="AJ837" s="309"/>
      <c r="AK837" s="309"/>
      <c r="AL837" s="309"/>
      <c r="AM837" s="309"/>
      <c r="AN837" s="309"/>
      <c r="AO837" s="309"/>
      <c r="AP837" s="309"/>
      <c r="AQ837" s="309"/>
      <c r="AR837" s="309"/>
      <c r="AS837" s="309"/>
      <c r="AT837" s="309"/>
      <c r="AU837" s="309"/>
      <c r="AV837" s="309"/>
      <c r="AW837" s="309"/>
      <c r="AX837" s="309"/>
      <c r="AY837" s="309"/>
      <c r="AZ837" s="309"/>
      <c r="BA837" s="309"/>
      <c r="BB837" s="309"/>
      <c r="BC837" s="309"/>
      <c r="BD837" s="309"/>
    </row>
    <row r="838" spans="1:56" s="311" customFormat="1" ht="252">
      <c r="A838" s="309">
        <v>481</v>
      </c>
      <c r="B838" s="309" t="s">
        <v>10507</v>
      </c>
      <c r="C838" s="309"/>
      <c r="D838" s="309" t="s">
        <v>10648</v>
      </c>
      <c r="E838" s="309" t="s">
        <v>12933</v>
      </c>
      <c r="F838" s="309"/>
      <c r="G838" s="309" t="s">
        <v>12934</v>
      </c>
      <c r="H838" s="309">
        <v>2023</v>
      </c>
      <c r="I838" s="309" t="s">
        <v>12934</v>
      </c>
      <c r="J838" s="310">
        <v>97959.84</v>
      </c>
      <c r="K838" s="309" t="s">
        <v>1879</v>
      </c>
      <c r="L838" s="309" t="s">
        <v>12935</v>
      </c>
      <c r="M838" s="309" t="s">
        <v>12936</v>
      </c>
      <c r="N838" s="309" t="s">
        <v>12937</v>
      </c>
      <c r="O838" s="309" t="s">
        <v>12938</v>
      </c>
      <c r="P838" s="309" t="s">
        <v>12939</v>
      </c>
      <c r="Q838" s="309">
        <v>126.19</v>
      </c>
      <c r="R838" s="309">
        <v>10</v>
      </c>
      <c r="S838" s="309">
        <v>116.19</v>
      </c>
      <c r="T838" s="309">
        <v>19.41</v>
      </c>
      <c r="U838" s="309">
        <v>145.6</v>
      </c>
      <c r="V838" s="309"/>
      <c r="W838" s="309">
        <v>0</v>
      </c>
      <c r="X838" s="309" t="s">
        <v>12940</v>
      </c>
      <c r="Y838" s="309" t="s">
        <v>10700</v>
      </c>
      <c r="Z838" s="309" t="s">
        <v>5483</v>
      </c>
      <c r="AA838" s="309" t="s">
        <v>10698</v>
      </c>
      <c r="AB838" s="309">
        <v>35</v>
      </c>
      <c r="AC838" s="309"/>
      <c r="AD838" s="309">
        <v>19.41</v>
      </c>
      <c r="AE838" s="309"/>
      <c r="AF838" s="309"/>
      <c r="AG838" s="309"/>
      <c r="AH838" s="309"/>
      <c r="AI838" s="309"/>
      <c r="AJ838" s="309"/>
      <c r="AK838" s="309"/>
      <c r="AL838" s="309"/>
      <c r="AM838" s="309"/>
      <c r="AN838" s="309"/>
      <c r="AO838" s="309"/>
      <c r="AP838" s="309"/>
      <c r="AQ838" s="309"/>
      <c r="AR838" s="309"/>
      <c r="AS838" s="309"/>
      <c r="AT838" s="309"/>
      <c r="AU838" s="309"/>
      <c r="AV838" s="309"/>
      <c r="AW838" s="309"/>
      <c r="AX838" s="309"/>
      <c r="AY838" s="309"/>
      <c r="AZ838" s="309"/>
      <c r="BA838" s="309"/>
      <c r="BB838" s="309"/>
      <c r="BC838" s="309"/>
      <c r="BD838" s="309"/>
    </row>
    <row r="839" spans="1:56" s="311" customFormat="1" ht="115.5">
      <c r="A839" s="309">
        <v>481</v>
      </c>
      <c r="B839" s="309" t="s">
        <v>10507</v>
      </c>
      <c r="C839" s="309"/>
      <c r="D839" s="309" t="s">
        <v>10648</v>
      </c>
      <c r="E839" s="309" t="s">
        <v>12941</v>
      </c>
      <c r="F839" s="309"/>
      <c r="G839" s="309" t="s">
        <v>12942</v>
      </c>
      <c r="H839" s="309">
        <v>2023</v>
      </c>
      <c r="I839" s="309" t="s">
        <v>12943</v>
      </c>
      <c r="J839" s="310">
        <v>85121.84</v>
      </c>
      <c r="K839" s="309" t="s">
        <v>1879</v>
      </c>
      <c r="L839" s="309" t="s">
        <v>12944</v>
      </c>
      <c r="M839" s="309" t="s">
        <v>12945</v>
      </c>
      <c r="N839" s="309" t="s">
        <v>12946</v>
      </c>
      <c r="O839" s="309" t="s">
        <v>12947</v>
      </c>
      <c r="P839" s="309" t="s">
        <v>12948</v>
      </c>
      <c r="Q839" s="309">
        <v>7.02</v>
      </c>
      <c r="R839" s="309">
        <v>6.82</v>
      </c>
      <c r="S839" s="309">
        <v>0.2</v>
      </c>
      <c r="T839" s="309">
        <v>0</v>
      </c>
      <c r="U839" s="309">
        <v>7.02</v>
      </c>
      <c r="V839" s="309"/>
      <c r="W839" s="309">
        <v>0</v>
      </c>
      <c r="X839" s="309" t="s">
        <v>12949</v>
      </c>
      <c r="Y839" s="309" t="s">
        <v>5483</v>
      </c>
      <c r="Z839" s="309" t="s">
        <v>10700</v>
      </c>
      <c r="AA839" s="309" t="s">
        <v>12610</v>
      </c>
      <c r="AB839" s="309">
        <v>4</v>
      </c>
      <c r="AC839" s="309"/>
      <c r="AD839" s="309">
        <v>19.41</v>
      </c>
      <c r="AE839" s="309"/>
      <c r="AF839" s="309"/>
      <c r="AG839" s="309"/>
      <c r="AH839" s="309"/>
      <c r="AI839" s="309"/>
      <c r="AJ839" s="309"/>
      <c r="AK839" s="309"/>
      <c r="AL839" s="309"/>
      <c r="AM839" s="309"/>
      <c r="AN839" s="309"/>
      <c r="AO839" s="309"/>
      <c r="AP839" s="309"/>
      <c r="AQ839" s="309"/>
      <c r="AR839" s="309"/>
      <c r="AS839" s="309"/>
      <c r="AT839" s="309"/>
      <c r="AU839" s="309"/>
      <c r="AV839" s="309"/>
      <c r="AW839" s="309"/>
      <c r="AX839" s="309"/>
      <c r="AY839" s="309"/>
      <c r="AZ839" s="309"/>
      <c r="BA839" s="309"/>
      <c r="BB839" s="309"/>
      <c r="BC839" s="309"/>
      <c r="BD839" s="309"/>
    </row>
    <row r="840" spans="1:56" s="311" customFormat="1" ht="252">
      <c r="A840" s="309">
        <v>481</v>
      </c>
      <c r="B840" s="309" t="s">
        <v>10507</v>
      </c>
      <c r="C840" s="309"/>
      <c r="D840" s="309" t="s">
        <v>1695</v>
      </c>
      <c r="E840" s="309" t="s">
        <v>12950</v>
      </c>
      <c r="F840" s="309"/>
      <c r="G840" s="309" t="s">
        <v>12951</v>
      </c>
      <c r="H840" s="309">
        <v>2023</v>
      </c>
      <c r="I840" s="309" t="s">
        <v>12952</v>
      </c>
      <c r="J840" s="310">
        <v>56527.48</v>
      </c>
      <c r="K840" s="309" t="s">
        <v>1879</v>
      </c>
      <c r="L840" s="309" t="s">
        <v>12953</v>
      </c>
      <c r="M840" s="309" t="s">
        <v>12954</v>
      </c>
      <c r="N840" s="309" t="s">
        <v>12955</v>
      </c>
      <c r="O840" s="309" t="s">
        <v>12956</v>
      </c>
      <c r="P840" s="309" t="s">
        <v>12957</v>
      </c>
      <c r="Q840" s="309">
        <v>19.47</v>
      </c>
      <c r="R840" s="309">
        <v>0.5</v>
      </c>
      <c r="S840" s="309">
        <v>10</v>
      </c>
      <c r="T840" s="309">
        <v>5</v>
      </c>
      <c r="U840" s="309">
        <v>15.5</v>
      </c>
      <c r="V840" s="309"/>
      <c r="W840" s="309">
        <v>0</v>
      </c>
      <c r="X840" s="309" t="s">
        <v>12958</v>
      </c>
      <c r="Y840" s="309" t="s">
        <v>10714</v>
      </c>
      <c r="Z840" s="309" t="s">
        <v>5482</v>
      </c>
      <c r="AA840" s="309" t="s">
        <v>5505</v>
      </c>
      <c r="AB840" s="309">
        <v>4</v>
      </c>
      <c r="AC840" s="309"/>
      <c r="AD840" s="309">
        <v>14.09</v>
      </c>
      <c r="AE840" s="309"/>
      <c r="AF840" s="309"/>
      <c r="AG840" s="309"/>
      <c r="AH840" s="309"/>
      <c r="AI840" s="309"/>
      <c r="AJ840" s="309"/>
      <c r="AK840" s="309"/>
      <c r="AL840" s="309"/>
      <c r="AM840" s="309"/>
      <c r="AN840" s="309"/>
      <c r="AO840" s="309"/>
      <c r="AP840" s="309"/>
      <c r="AQ840" s="309"/>
      <c r="AR840" s="309"/>
      <c r="AS840" s="309"/>
      <c r="AT840" s="309"/>
      <c r="AU840" s="309"/>
      <c r="AV840" s="309"/>
      <c r="AW840" s="309"/>
      <c r="AX840" s="309"/>
      <c r="AY840" s="309"/>
      <c r="AZ840" s="309"/>
      <c r="BA840" s="309"/>
      <c r="BB840" s="309"/>
      <c r="BC840" s="309"/>
      <c r="BD840" s="309"/>
    </row>
    <row r="841" spans="1:56" s="311" customFormat="1" ht="73.5">
      <c r="A841" s="309">
        <v>481</v>
      </c>
      <c r="B841" s="309" t="s">
        <v>10507</v>
      </c>
      <c r="C841" s="309"/>
      <c r="D841" s="309" t="s">
        <v>2137</v>
      </c>
      <c r="E841" s="309" t="s">
        <v>12959</v>
      </c>
      <c r="F841" s="309"/>
      <c r="G841" s="309" t="s">
        <v>12960</v>
      </c>
      <c r="H841" s="309">
        <v>2023</v>
      </c>
      <c r="I841" s="309" t="s">
        <v>12961</v>
      </c>
      <c r="J841" s="310">
        <v>84140</v>
      </c>
      <c r="K841" s="309" t="s">
        <v>1879</v>
      </c>
      <c r="L841" s="309" t="s">
        <v>12862</v>
      </c>
      <c r="M841" s="309" t="s">
        <v>11237</v>
      </c>
      <c r="N841" s="309" t="s">
        <v>12962</v>
      </c>
      <c r="O841" s="309" t="s">
        <v>12963</v>
      </c>
      <c r="P841" s="309" t="s">
        <v>12964</v>
      </c>
      <c r="Q841" s="309">
        <v>31.85</v>
      </c>
      <c r="R841" s="309">
        <v>6.01</v>
      </c>
      <c r="S841" s="309">
        <v>25.84</v>
      </c>
      <c r="T841" s="309">
        <v>0</v>
      </c>
      <c r="U841" s="309">
        <v>31.85</v>
      </c>
      <c r="V841" s="309"/>
      <c r="W841" s="309">
        <v>0</v>
      </c>
      <c r="X841" s="309" t="s">
        <v>12965</v>
      </c>
      <c r="Y841" s="309" t="s">
        <v>10698</v>
      </c>
      <c r="Z841" s="309" t="s">
        <v>10700</v>
      </c>
      <c r="AA841" s="309" t="s">
        <v>10729</v>
      </c>
      <c r="AB841" s="309">
        <v>10</v>
      </c>
      <c r="AC841" s="309"/>
      <c r="AD841" s="309">
        <v>19.41</v>
      </c>
      <c r="AE841" s="309"/>
      <c r="AF841" s="309"/>
      <c r="AG841" s="309"/>
      <c r="AH841" s="309"/>
      <c r="AI841" s="309"/>
      <c r="AJ841" s="309"/>
      <c r="AK841" s="309"/>
      <c r="AL841" s="309"/>
      <c r="AM841" s="309"/>
      <c r="AN841" s="309"/>
      <c r="AO841" s="309"/>
      <c r="AP841" s="309"/>
      <c r="AQ841" s="309"/>
      <c r="AR841" s="309"/>
      <c r="AS841" s="309"/>
      <c r="AT841" s="309"/>
      <c r="AU841" s="309"/>
      <c r="AV841" s="309"/>
      <c r="AW841" s="309"/>
      <c r="AX841" s="309"/>
      <c r="AY841" s="309"/>
      <c r="AZ841" s="309"/>
      <c r="BA841" s="309"/>
      <c r="BB841" s="309"/>
      <c r="BC841" s="309"/>
      <c r="BD841" s="309"/>
    </row>
    <row r="842" spans="1:56" s="311" customFormat="1" ht="52.5">
      <c r="A842" s="309">
        <v>481</v>
      </c>
      <c r="B842" s="309" t="s">
        <v>10507</v>
      </c>
      <c r="C842" s="309"/>
      <c r="D842" s="309" t="s">
        <v>10968</v>
      </c>
      <c r="E842" s="309" t="s">
        <v>11072</v>
      </c>
      <c r="F842" s="309"/>
      <c r="G842" s="309" t="s">
        <v>12966</v>
      </c>
      <c r="H842" s="309">
        <v>2023</v>
      </c>
      <c r="I842" s="309" t="s">
        <v>12967</v>
      </c>
      <c r="J842" s="310">
        <v>115508.14</v>
      </c>
      <c r="K842" s="309" t="s">
        <v>1879</v>
      </c>
      <c r="L842" s="309" t="s">
        <v>12968</v>
      </c>
      <c r="M842" s="309" t="s">
        <v>12969</v>
      </c>
      <c r="N842" s="309" t="s">
        <v>12970</v>
      </c>
      <c r="O842" s="309" t="s">
        <v>12971</v>
      </c>
      <c r="P842" s="309" t="s">
        <v>12972</v>
      </c>
      <c r="Q842" s="309">
        <v>20.11</v>
      </c>
      <c r="R842" s="309">
        <v>8.11</v>
      </c>
      <c r="S842" s="309">
        <v>10</v>
      </c>
      <c r="T842" s="309">
        <v>19.41</v>
      </c>
      <c r="U842" s="309">
        <v>37.520000000000003</v>
      </c>
      <c r="V842" s="309"/>
      <c r="W842" s="309">
        <v>0</v>
      </c>
      <c r="X842" s="309" t="s">
        <v>12973</v>
      </c>
      <c r="Y842" s="309" t="s">
        <v>10714</v>
      </c>
      <c r="Z842" s="309" t="s">
        <v>10714</v>
      </c>
      <c r="AA842" s="309" t="s">
        <v>5505</v>
      </c>
      <c r="AB842" s="309">
        <v>4</v>
      </c>
      <c r="AC842" s="309"/>
      <c r="AD842" s="309">
        <v>39.520000000000003</v>
      </c>
      <c r="AE842" s="309"/>
      <c r="AF842" s="309"/>
      <c r="AG842" s="309"/>
      <c r="AH842" s="309"/>
      <c r="AI842" s="309"/>
      <c r="AJ842" s="309"/>
      <c r="AK842" s="309"/>
      <c r="AL842" s="309"/>
      <c r="AM842" s="309"/>
      <c r="AN842" s="309"/>
      <c r="AO842" s="309"/>
      <c r="AP842" s="309"/>
      <c r="AQ842" s="309"/>
      <c r="AR842" s="309"/>
      <c r="AS842" s="309"/>
      <c r="AT842" s="309"/>
      <c r="AU842" s="309"/>
      <c r="AV842" s="309"/>
      <c r="AW842" s="309"/>
      <c r="AX842" s="309"/>
      <c r="AY842" s="309"/>
      <c r="AZ842" s="309"/>
      <c r="BA842" s="309"/>
      <c r="BB842" s="309"/>
      <c r="BC842" s="309"/>
      <c r="BD842" s="309"/>
    </row>
    <row r="843" spans="1:56" s="311" customFormat="1" ht="252">
      <c r="A843" s="309">
        <v>481</v>
      </c>
      <c r="B843" s="309" t="s">
        <v>10507</v>
      </c>
      <c r="C843" s="309"/>
      <c r="D843" s="309" t="s">
        <v>10521</v>
      </c>
      <c r="E843" s="309" t="s">
        <v>12974</v>
      </c>
      <c r="F843" s="309"/>
      <c r="G843" s="309" t="s">
        <v>12975</v>
      </c>
      <c r="H843" s="309">
        <v>2023</v>
      </c>
      <c r="I843" s="309" t="s">
        <v>12976</v>
      </c>
      <c r="J843" s="310">
        <v>79951.16</v>
      </c>
      <c r="K843" s="309" t="s">
        <v>1879</v>
      </c>
      <c r="L843" s="309" t="s">
        <v>12977</v>
      </c>
      <c r="M843" s="309" t="s">
        <v>12978</v>
      </c>
      <c r="N843" s="309" t="s">
        <v>12979</v>
      </c>
      <c r="O843" s="309" t="s">
        <v>12980</v>
      </c>
      <c r="P843" s="309" t="s">
        <v>12981</v>
      </c>
      <c r="Q843" s="309">
        <v>38</v>
      </c>
      <c r="R843" s="309">
        <v>4</v>
      </c>
      <c r="S843" s="309">
        <v>20.190000000000001</v>
      </c>
      <c r="T843" s="309">
        <v>14.09</v>
      </c>
      <c r="U843" s="309">
        <v>38.28</v>
      </c>
      <c r="V843" s="309"/>
      <c r="W843" s="309">
        <v>0</v>
      </c>
      <c r="X843" s="309" t="s">
        <v>10516</v>
      </c>
      <c r="Y843" s="309" t="s">
        <v>10714</v>
      </c>
      <c r="Z843" s="309" t="s">
        <v>5505</v>
      </c>
      <c r="AA843" s="309" t="s">
        <v>10700</v>
      </c>
      <c r="AB843" s="309">
        <v>3</v>
      </c>
      <c r="AC843" s="309"/>
      <c r="AD843" s="309">
        <v>14.09</v>
      </c>
      <c r="AE843" s="309"/>
      <c r="AF843" s="309"/>
      <c r="AG843" s="309"/>
      <c r="AH843" s="309"/>
      <c r="AI843" s="309"/>
      <c r="AJ843" s="309"/>
      <c r="AK843" s="309"/>
      <c r="AL843" s="309"/>
      <c r="AM843" s="309"/>
      <c r="AN843" s="309"/>
      <c r="AO843" s="309"/>
      <c r="AP843" s="309"/>
      <c r="AQ843" s="309"/>
      <c r="AR843" s="309"/>
      <c r="AS843" s="309"/>
      <c r="AT843" s="309"/>
      <c r="AU843" s="309"/>
      <c r="AV843" s="309"/>
      <c r="AW843" s="309"/>
      <c r="AX843" s="309"/>
      <c r="AY843" s="309"/>
      <c r="AZ843" s="309"/>
      <c r="BA843" s="309"/>
      <c r="BB843" s="309"/>
      <c r="BC843" s="309"/>
      <c r="BD843" s="309"/>
    </row>
    <row r="844" spans="1:56" s="72" customFormat="1" ht="90">
      <c r="A844" s="68">
        <v>482</v>
      </c>
      <c r="B844" s="68" t="s">
        <v>11298</v>
      </c>
      <c r="C844" s="68"/>
      <c r="D844" s="73"/>
      <c r="E844" s="68" t="s">
        <v>11299</v>
      </c>
      <c r="F844" s="68">
        <v>18684</v>
      </c>
      <c r="G844" s="68" t="s">
        <v>11300</v>
      </c>
      <c r="H844" s="68">
        <v>2004</v>
      </c>
      <c r="I844" s="68" t="s">
        <v>11301</v>
      </c>
      <c r="J844" s="70">
        <v>58593.15</v>
      </c>
      <c r="K844" s="68" t="s">
        <v>1617</v>
      </c>
      <c r="L844" s="68" t="s">
        <v>11302</v>
      </c>
      <c r="M844" s="68" t="s">
        <v>11303</v>
      </c>
      <c r="N844" s="68" t="s">
        <v>11304</v>
      </c>
      <c r="O844" s="68" t="s">
        <v>11305</v>
      </c>
      <c r="P844" s="68" t="s">
        <v>11306</v>
      </c>
      <c r="Q844" s="70">
        <v>23.355977011494254</v>
      </c>
      <c r="R844" s="70">
        <v>0</v>
      </c>
      <c r="S844" s="70">
        <v>8.0459770114942533</v>
      </c>
      <c r="T844" s="70">
        <v>15.31</v>
      </c>
      <c r="U844" s="70">
        <v>23.355977011494254</v>
      </c>
      <c r="V844" s="71" t="s">
        <v>11307</v>
      </c>
      <c r="W844" s="71">
        <v>100</v>
      </c>
      <c r="X844" s="267" t="s">
        <v>11308</v>
      </c>
      <c r="Y844" s="68">
        <v>2</v>
      </c>
      <c r="Z844" s="68">
        <v>2</v>
      </c>
      <c r="AA844" s="68">
        <v>2</v>
      </c>
      <c r="AB844" s="68">
        <v>4</v>
      </c>
      <c r="AC844" s="68"/>
      <c r="AD844" s="68"/>
      <c r="AE844" s="68">
        <v>5</v>
      </c>
      <c r="AF844" s="68">
        <v>90</v>
      </c>
      <c r="AG844" s="68" t="s">
        <v>11309</v>
      </c>
      <c r="AH844" s="68" t="s">
        <v>11310</v>
      </c>
      <c r="AI844" s="68">
        <v>50</v>
      </c>
      <c r="AJ844" s="68" t="s">
        <v>7558</v>
      </c>
      <c r="AK844" s="68" t="s">
        <v>11311</v>
      </c>
      <c r="AL844" s="68">
        <v>20</v>
      </c>
      <c r="AM844" s="68" t="s">
        <v>11312</v>
      </c>
      <c r="AN844" s="68" t="s">
        <v>11313</v>
      </c>
      <c r="AO844" s="68">
        <v>20</v>
      </c>
      <c r="AP844" s="68"/>
      <c r="AQ844" s="68"/>
      <c r="AR844" s="68"/>
      <c r="AS844" s="68"/>
      <c r="AT844" s="68"/>
      <c r="AU844" s="68"/>
      <c r="AV844" s="68"/>
      <c r="AW844" s="68"/>
      <c r="AX844" s="68"/>
      <c r="AY844" s="68"/>
      <c r="AZ844" s="68"/>
      <c r="BA844" s="68"/>
      <c r="BB844" s="68"/>
      <c r="BC844" s="68"/>
      <c r="BD844" s="68"/>
    </row>
    <row r="845" spans="1:56" s="72" customFormat="1" ht="63.75" customHeight="1">
      <c r="A845" s="68">
        <v>482</v>
      </c>
      <c r="B845" s="68" t="s">
        <v>11298</v>
      </c>
      <c r="C845" s="68">
        <v>4</v>
      </c>
      <c r="D845" s="73"/>
      <c r="E845" s="68" t="s">
        <v>11314</v>
      </c>
      <c r="F845" s="68">
        <v>23574</v>
      </c>
      <c r="G845" s="68" t="s">
        <v>11315</v>
      </c>
      <c r="H845" s="68">
        <v>2006</v>
      </c>
      <c r="I845" s="68" t="s">
        <v>11316</v>
      </c>
      <c r="J845" s="70">
        <v>71505</v>
      </c>
      <c r="K845" s="68" t="s">
        <v>519</v>
      </c>
      <c r="L845" s="68" t="s">
        <v>11317</v>
      </c>
      <c r="M845" s="68" t="s">
        <v>11318</v>
      </c>
      <c r="N845" s="68" t="s">
        <v>11319</v>
      </c>
      <c r="O845" s="68" t="s">
        <v>11320</v>
      </c>
      <c r="P845" s="68">
        <v>3787</v>
      </c>
      <c r="Q845" s="70">
        <v>24.10655172413793</v>
      </c>
      <c r="R845" s="70">
        <v>0</v>
      </c>
      <c r="S845" s="70">
        <v>6.8965517241379306</v>
      </c>
      <c r="T845" s="70">
        <v>17.21</v>
      </c>
      <c r="U845" s="70">
        <v>24.10655172413793</v>
      </c>
      <c r="V845" s="71">
        <v>30</v>
      </c>
      <c r="W845" s="71">
        <v>100</v>
      </c>
      <c r="X845" s="267" t="s">
        <v>11308</v>
      </c>
      <c r="Y845" s="68">
        <v>2</v>
      </c>
      <c r="Z845" s="68">
        <v>2</v>
      </c>
      <c r="AA845" s="68">
        <v>1</v>
      </c>
      <c r="AB845" s="68">
        <v>4</v>
      </c>
      <c r="AC845" s="68"/>
      <c r="AD845" s="68"/>
      <c r="AE845" s="68">
        <v>5</v>
      </c>
      <c r="AF845" s="68">
        <v>30</v>
      </c>
      <c r="AG845" s="68" t="s">
        <v>11309</v>
      </c>
      <c r="AH845" s="68" t="s">
        <v>11321</v>
      </c>
      <c r="AI845" s="68">
        <v>30</v>
      </c>
      <c r="AJ845" s="68"/>
      <c r="AK845" s="68"/>
      <c r="AL845" s="68"/>
      <c r="AM845" s="68"/>
      <c r="AN845" s="68"/>
      <c r="AO845" s="68"/>
      <c r="AP845" s="68"/>
      <c r="AQ845" s="68"/>
      <c r="AR845" s="68"/>
      <c r="AS845" s="68"/>
      <c r="AT845" s="68"/>
      <c r="AU845" s="68"/>
      <c r="AV845" s="68"/>
      <c r="AW845" s="68"/>
      <c r="AX845" s="68"/>
      <c r="AY845" s="68"/>
      <c r="AZ845" s="68"/>
      <c r="BA845" s="68"/>
      <c r="BB845" s="68"/>
      <c r="BC845" s="68"/>
      <c r="BD845" s="68"/>
    </row>
    <row r="846" spans="1:56" s="72" customFormat="1" ht="76.5" customHeight="1">
      <c r="A846" s="68">
        <v>482</v>
      </c>
      <c r="B846" s="68" t="s">
        <v>11298</v>
      </c>
      <c r="C846" s="68"/>
      <c r="D846" s="73"/>
      <c r="E846" s="68" t="s">
        <v>11314</v>
      </c>
      <c r="F846" s="68">
        <v>23574</v>
      </c>
      <c r="G846" s="68" t="s">
        <v>11322</v>
      </c>
      <c r="H846" s="68">
        <v>2016</v>
      </c>
      <c r="I846" s="68" t="s">
        <v>11323</v>
      </c>
      <c r="J846" s="70">
        <v>23759.27</v>
      </c>
      <c r="K846" s="91" t="s">
        <v>12800</v>
      </c>
      <c r="L846" s="68" t="s">
        <v>11317</v>
      </c>
      <c r="M846" s="68" t="s">
        <v>11318</v>
      </c>
      <c r="N846" s="68" t="s">
        <v>11324</v>
      </c>
      <c r="O846" s="68" t="s">
        <v>11325</v>
      </c>
      <c r="P846" s="68">
        <v>8201</v>
      </c>
      <c r="Q846" s="70">
        <v>40.269999999999996</v>
      </c>
      <c r="R846" s="70">
        <v>2.27</v>
      </c>
      <c r="S846" s="70">
        <v>18</v>
      </c>
      <c r="T846" s="70">
        <v>20</v>
      </c>
      <c r="U846" s="70">
        <v>40.270000000000003</v>
      </c>
      <c r="V846" s="71">
        <v>40</v>
      </c>
      <c r="W846" s="71">
        <v>90</v>
      </c>
      <c r="X846" s="267" t="s">
        <v>11308</v>
      </c>
      <c r="Y846" s="68">
        <v>2</v>
      </c>
      <c r="Z846" s="68">
        <v>5</v>
      </c>
      <c r="AA846" s="68">
        <v>5</v>
      </c>
      <c r="AB846" s="68">
        <v>4</v>
      </c>
      <c r="AC846" s="68"/>
      <c r="AD846" s="68"/>
      <c r="AE846" s="68">
        <v>5</v>
      </c>
      <c r="AF846" s="68">
        <v>40</v>
      </c>
      <c r="AG846" s="68" t="s">
        <v>11309</v>
      </c>
      <c r="AH846" s="68" t="s">
        <v>11326</v>
      </c>
      <c r="AI846" s="68">
        <v>30</v>
      </c>
      <c r="AJ846" s="68" t="s">
        <v>7558</v>
      </c>
      <c r="AK846" s="68" t="s">
        <v>11327</v>
      </c>
      <c r="AL846" s="68">
        <v>10</v>
      </c>
      <c r="AM846" s="68"/>
      <c r="AN846" s="68"/>
      <c r="AO846" s="68"/>
      <c r="AP846" s="68"/>
      <c r="AQ846" s="68"/>
      <c r="AR846" s="68"/>
      <c r="AS846" s="68"/>
      <c r="AT846" s="68"/>
      <c r="AU846" s="68"/>
      <c r="AV846" s="68"/>
      <c r="AW846" s="68"/>
      <c r="AX846" s="68"/>
      <c r="AY846" s="68"/>
      <c r="AZ846" s="68"/>
      <c r="BA846" s="68"/>
      <c r="BB846" s="68"/>
      <c r="BC846" s="68"/>
      <c r="BD846" s="68"/>
    </row>
    <row r="847" spans="1:56" s="72" customFormat="1" ht="60">
      <c r="A847" s="68">
        <v>482</v>
      </c>
      <c r="B847" s="68" t="s">
        <v>11298</v>
      </c>
      <c r="C847" s="68"/>
      <c r="D847" s="83" t="s">
        <v>11309</v>
      </c>
      <c r="E847" s="68" t="s">
        <v>11328</v>
      </c>
      <c r="F847" s="68">
        <v>25025</v>
      </c>
      <c r="G847" s="68" t="s">
        <v>11329</v>
      </c>
      <c r="H847" s="68">
        <v>2017</v>
      </c>
      <c r="I847" s="83" t="s">
        <v>11330</v>
      </c>
      <c r="J847" s="70">
        <v>48381.81</v>
      </c>
      <c r="K847" s="68" t="s">
        <v>233</v>
      </c>
      <c r="L847" s="68" t="s">
        <v>11331</v>
      </c>
      <c r="M847" s="83" t="s">
        <v>11332</v>
      </c>
      <c r="N847" s="68" t="s">
        <v>11333</v>
      </c>
      <c r="O847" s="68" t="s">
        <v>11334</v>
      </c>
      <c r="P847" s="68">
        <v>8293</v>
      </c>
      <c r="Q847" s="70">
        <v>30</v>
      </c>
      <c r="R847" s="70">
        <v>2</v>
      </c>
      <c r="S847" s="70">
        <v>10</v>
      </c>
      <c r="T847" s="70">
        <v>20</v>
      </c>
      <c r="U847" s="70">
        <v>30</v>
      </c>
      <c r="V847" s="71">
        <v>60</v>
      </c>
      <c r="W847" s="71">
        <v>76</v>
      </c>
      <c r="X847" s="268" t="s">
        <v>11335</v>
      </c>
      <c r="Y847" s="68">
        <v>6</v>
      </c>
      <c r="Z847" s="68">
        <v>4</v>
      </c>
      <c r="AA847" s="68">
        <v>4</v>
      </c>
      <c r="AB847" s="68">
        <v>5</v>
      </c>
      <c r="AC847" s="68" t="s">
        <v>11336</v>
      </c>
      <c r="AD847" s="68"/>
      <c r="AE847" s="68">
        <v>5</v>
      </c>
      <c r="AF847" s="68">
        <v>40</v>
      </c>
      <c r="AG847" s="68" t="s">
        <v>11337</v>
      </c>
      <c r="AH847" s="68" t="s">
        <v>11338</v>
      </c>
      <c r="AI847" s="68">
        <v>20</v>
      </c>
      <c r="AJ847" s="68" t="s">
        <v>11339</v>
      </c>
      <c r="AK847" s="68" t="s">
        <v>11340</v>
      </c>
      <c r="AL847" s="68">
        <v>10</v>
      </c>
      <c r="AM847" s="68" t="s">
        <v>11341</v>
      </c>
      <c r="AN847" s="68" t="s">
        <v>11342</v>
      </c>
      <c r="AO847" s="68">
        <v>10</v>
      </c>
      <c r="AP847" s="68"/>
      <c r="AQ847" s="68"/>
      <c r="AR847" s="68"/>
      <c r="AS847" s="68"/>
      <c r="AT847" s="68"/>
      <c r="AU847" s="68"/>
      <c r="AV847" s="68"/>
      <c r="AW847" s="68"/>
      <c r="AX847" s="68"/>
      <c r="AY847" s="68"/>
      <c r="AZ847" s="68"/>
      <c r="BA847" s="68"/>
      <c r="BB847" s="68"/>
      <c r="BC847" s="68"/>
      <c r="BD847" s="68"/>
    </row>
    <row r="848" spans="1:56" s="72" customFormat="1" ht="78.75" customHeight="1">
      <c r="A848" s="68">
        <v>482</v>
      </c>
      <c r="B848" s="68" t="s">
        <v>11298</v>
      </c>
      <c r="C848" s="68"/>
      <c r="D848" s="73"/>
      <c r="E848" s="156" t="s">
        <v>11343</v>
      </c>
      <c r="F848" s="158"/>
      <c r="G848" s="156" t="s">
        <v>11344</v>
      </c>
      <c r="H848" s="158">
        <v>2018</v>
      </c>
      <c r="I848" s="156" t="s">
        <v>11345</v>
      </c>
      <c r="J848" s="155">
        <v>24102.880000000001</v>
      </c>
      <c r="K848" s="91" t="s">
        <v>12800</v>
      </c>
      <c r="L848" s="156" t="s">
        <v>11317</v>
      </c>
      <c r="M848" s="156" t="s">
        <v>11346</v>
      </c>
      <c r="N848" s="156" t="s">
        <v>11347</v>
      </c>
      <c r="O848" s="156" t="s">
        <v>11348</v>
      </c>
      <c r="P848" s="158">
        <v>8374</v>
      </c>
      <c r="Q848" s="155">
        <v>50</v>
      </c>
      <c r="R848" s="155">
        <v>5</v>
      </c>
      <c r="S848" s="155">
        <v>20</v>
      </c>
      <c r="T848" s="155">
        <v>25</v>
      </c>
      <c r="U848" s="155">
        <v>50</v>
      </c>
      <c r="V848" s="158">
        <v>90</v>
      </c>
      <c r="W848" s="158">
        <v>56</v>
      </c>
      <c r="X848" s="156" t="s">
        <v>11349</v>
      </c>
      <c r="Y848" s="158">
        <v>4</v>
      </c>
      <c r="Z848" s="158">
        <v>6</v>
      </c>
      <c r="AA848" s="158">
        <v>2</v>
      </c>
      <c r="AB848" s="158">
        <v>35</v>
      </c>
      <c r="AC848" s="68"/>
      <c r="AD848" s="68"/>
      <c r="AE848" s="68">
        <v>5</v>
      </c>
      <c r="AF848" s="68">
        <v>60</v>
      </c>
      <c r="AG848" s="68" t="s">
        <v>11309</v>
      </c>
      <c r="AH848" s="68" t="s">
        <v>11326</v>
      </c>
      <c r="AI848" s="68">
        <v>50</v>
      </c>
      <c r="AJ848" s="68" t="s">
        <v>7558</v>
      </c>
      <c r="AK848" s="68" t="s">
        <v>11327</v>
      </c>
      <c r="AL848" s="68">
        <v>10</v>
      </c>
      <c r="AM848" s="68"/>
      <c r="AN848" s="68"/>
      <c r="AO848" s="68"/>
      <c r="AP848" s="68"/>
      <c r="AQ848" s="68"/>
      <c r="AR848" s="68"/>
      <c r="AS848" s="68"/>
      <c r="AT848" s="68"/>
      <c r="AU848" s="68"/>
      <c r="AV848" s="68"/>
      <c r="AW848" s="68"/>
      <c r="AX848" s="68"/>
      <c r="AY848" s="68"/>
      <c r="AZ848" s="68"/>
      <c r="BA848" s="68"/>
      <c r="BB848" s="68"/>
      <c r="BC848" s="68"/>
      <c r="BD848" s="68"/>
    </row>
    <row r="849" spans="1:68" s="72" customFormat="1" ht="60">
      <c r="A849" s="68">
        <v>482</v>
      </c>
      <c r="B849" s="68" t="s">
        <v>11298</v>
      </c>
      <c r="C849" s="68"/>
      <c r="D849" s="73"/>
      <c r="E849" s="156" t="s">
        <v>11350</v>
      </c>
      <c r="F849" s="158">
        <v>55339</v>
      </c>
      <c r="G849" s="156" t="s">
        <v>11351</v>
      </c>
      <c r="H849" s="158">
        <v>2020</v>
      </c>
      <c r="I849" s="156" t="s">
        <v>11352</v>
      </c>
      <c r="J849" s="155">
        <v>21833.71</v>
      </c>
      <c r="K849" s="91" t="s">
        <v>12800</v>
      </c>
      <c r="L849" s="156" t="s">
        <v>11317</v>
      </c>
      <c r="M849" s="156" t="s">
        <v>11346</v>
      </c>
      <c r="N849" s="156" t="s">
        <v>11353</v>
      </c>
      <c r="O849" s="156" t="s">
        <v>11354</v>
      </c>
      <c r="P849" s="158">
        <v>8581</v>
      </c>
      <c r="Q849" s="155">
        <v>50</v>
      </c>
      <c r="R849" s="155">
        <v>2</v>
      </c>
      <c r="S849" s="155">
        <v>10</v>
      </c>
      <c r="T849" s="155">
        <v>25</v>
      </c>
      <c r="U849" s="155">
        <v>37</v>
      </c>
      <c r="V849" s="158">
        <v>60</v>
      </c>
      <c r="W849" s="158">
        <v>13</v>
      </c>
      <c r="X849" s="156" t="s">
        <v>11349</v>
      </c>
      <c r="Y849" s="158">
        <v>4</v>
      </c>
      <c r="Z849" s="158">
        <v>5</v>
      </c>
      <c r="AA849" s="158">
        <v>5</v>
      </c>
      <c r="AB849" s="158">
        <v>35</v>
      </c>
      <c r="AC849" s="68"/>
      <c r="AD849" s="68">
        <v>25</v>
      </c>
      <c r="AE849" s="68">
        <v>5</v>
      </c>
      <c r="AF849" s="68">
        <v>6</v>
      </c>
      <c r="AG849" s="68" t="s">
        <v>11355</v>
      </c>
      <c r="AH849" s="68" t="s">
        <v>11356</v>
      </c>
      <c r="AI849" s="68">
        <v>100</v>
      </c>
      <c r="AJ849" s="68"/>
      <c r="AK849" s="68"/>
      <c r="AL849" s="68"/>
      <c r="AM849" s="68"/>
      <c r="AN849" s="68"/>
      <c r="AO849" s="68"/>
      <c r="AP849" s="68"/>
      <c r="AQ849" s="68"/>
      <c r="AR849" s="68"/>
      <c r="AS849" s="68"/>
      <c r="AT849" s="68"/>
      <c r="AU849" s="68"/>
      <c r="AV849" s="68"/>
      <c r="AW849" s="68"/>
      <c r="AX849" s="68"/>
      <c r="AY849" s="68"/>
      <c r="AZ849" s="68"/>
      <c r="BA849" s="68"/>
      <c r="BB849" s="68"/>
      <c r="BC849" s="68"/>
      <c r="BD849" s="68"/>
    </row>
    <row r="850" spans="1:68" s="72" customFormat="1" ht="170">
      <c r="A850" s="68">
        <v>501</v>
      </c>
      <c r="B850" s="68" t="s">
        <v>11357</v>
      </c>
      <c r="C850" s="68">
        <v>1</v>
      </c>
      <c r="D850" s="73" t="s">
        <v>11358</v>
      </c>
      <c r="E850" s="68" t="s">
        <v>11359</v>
      </c>
      <c r="F850" s="68">
        <v>16350</v>
      </c>
      <c r="G850" s="68" t="s">
        <v>11360</v>
      </c>
      <c r="H850" s="68">
        <v>2020</v>
      </c>
      <c r="I850" s="68" t="s">
        <v>11361</v>
      </c>
      <c r="J850" s="70">
        <v>18000</v>
      </c>
      <c r="K850" s="91" t="s">
        <v>12783</v>
      </c>
      <c r="L850" s="68" t="s">
        <v>11362</v>
      </c>
      <c r="M850" s="68" t="s">
        <v>11363</v>
      </c>
      <c r="N850" s="68" t="s">
        <v>11364</v>
      </c>
      <c r="O850" s="68" t="s">
        <v>11365</v>
      </c>
      <c r="P850" s="68">
        <v>101961</v>
      </c>
      <c r="Q850" s="70"/>
      <c r="R850" s="70"/>
      <c r="S850" s="70">
        <v>50</v>
      </c>
      <c r="T850" s="70">
        <v>50</v>
      </c>
      <c r="U850" s="70">
        <v>50</v>
      </c>
      <c r="V850" s="71">
        <v>100</v>
      </c>
      <c r="W850" s="71">
        <v>100</v>
      </c>
      <c r="X850" s="198" t="s">
        <v>11366</v>
      </c>
      <c r="Y850" s="68">
        <v>6</v>
      </c>
      <c r="Z850" s="68">
        <v>1</v>
      </c>
      <c r="AA850" s="68">
        <v>1</v>
      </c>
      <c r="AB850" s="68">
        <v>24</v>
      </c>
      <c r="AC850" s="68">
        <v>2</v>
      </c>
      <c r="AD850" s="68">
        <v>0</v>
      </c>
      <c r="AE850" s="68">
        <v>5</v>
      </c>
      <c r="AF850" s="68">
        <v>100</v>
      </c>
      <c r="AG850" s="68" t="s">
        <v>11367</v>
      </c>
      <c r="AH850" s="68" t="s">
        <v>11368</v>
      </c>
      <c r="AI850" s="68">
        <v>27</v>
      </c>
      <c r="AJ850" s="68" t="s">
        <v>11369</v>
      </c>
      <c r="AK850" s="68" t="s">
        <v>11370</v>
      </c>
      <c r="AL850" s="68">
        <v>16</v>
      </c>
      <c r="AM850" s="68" t="s">
        <v>11358</v>
      </c>
      <c r="AN850" s="68" t="s">
        <v>11371</v>
      </c>
      <c r="AO850" s="68">
        <v>28</v>
      </c>
      <c r="AP850" s="68" t="s">
        <v>11372</v>
      </c>
      <c r="AQ850" s="68" t="s">
        <v>11373</v>
      </c>
      <c r="AR850" s="68">
        <v>1</v>
      </c>
      <c r="AS850" s="68" t="s">
        <v>11374</v>
      </c>
      <c r="AT850" s="68" t="s">
        <v>11375</v>
      </c>
      <c r="AU850" s="68">
        <v>2</v>
      </c>
      <c r="AV850" s="68" t="s">
        <v>11376</v>
      </c>
      <c r="AW850" s="68" t="s">
        <v>11377</v>
      </c>
      <c r="AX850" s="68">
        <v>1</v>
      </c>
      <c r="AY850" s="68" t="s">
        <v>11378</v>
      </c>
      <c r="AZ850" s="68" t="s">
        <v>11379</v>
      </c>
      <c r="BA850" s="68">
        <v>1</v>
      </c>
      <c r="BB850" s="68" t="s">
        <v>11380</v>
      </c>
      <c r="BC850" s="68" t="s">
        <v>11381</v>
      </c>
      <c r="BD850" s="68">
        <v>1</v>
      </c>
      <c r="BE850" s="72" t="s">
        <v>11382</v>
      </c>
      <c r="BF850" s="72" t="s">
        <v>11379</v>
      </c>
      <c r="BG850" s="72">
        <v>1</v>
      </c>
      <c r="BH850" s="72" t="s">
        <v>11383</v>
      </c>
      <c r="BI850" s="72" t="s">
        <v>11379</v>
      </c>
      <c r="BJ850" s="72">
        <v>1</v>
      </c>
      <c r="BK850" s="72" t="s">
        <v>11384</v>
      </c>
      <c r="BL850" s="72" t="s">
        <v>11368</v>
      </c>
      <c r="BM850" s="72">
        <v>1</v>
      </c>
      <c r="BN850" s="72" t="s">
        <v>11385</v>
      </c>
      <c r="BO850" s="72" t="s">
        <v>11386</v>
      </c>
      <c r="BP850" s="72">
        <v>1</v>
      </c>
    </row>
    <row r="851" spans="1:68" s="72" customFormat="1" ht="170">
      <c r="A851" s="68">
        <v>501</v>
      </c>
      <c r="B851" s="68" t="s">
        <v>11357</v>
      </c>
      <c r="C851" s="68">
        <v>1</v>
      </c>
      <c r="D851" s="73" t="s">
        <v>11358</v>
      </c>
      <c r="E851" s="68" t="s">
        <v>11359</v>
      </c>
      <c r="F851" s="68">
        <v>16350</v>
      </c>
      <c r="G851" s="68" t="s">
        <v>11387</v>
      </c>
      <c r="H851" s="68">
        <v>2015</v>
      </c>
      <c r="I851" s="68" t="s">
        <v>11361</v>
      </c>
      <c r="J851" s="70">
        <v>17449.66</v>
      </c>
      <c r="K851" s="91" t="s">
        <v>12783</v>
      </c>
      <c r="L851" s="68" t="s">
        <v>11362</v>
      </c>
      <c r="M851" s="68" t="s">
        <v>11363</v>
      </c>
      <c r="N851" s="68" t="s">
        <v>11364</v>
      </c>
      <c r="O851" s="68" t="s">
        <v>11365</v>
      </c>
      <c r="P851" s="68">
        <v>101099</v>
      </c>
      <c r="Q851" s="70"/>
      <c r="R851" s="70"/>
      <c r="S851" s="70">
        <v>50</v>
      </c>
      <c r="T851" s="70">
        <v>50</v>
      </c>
      <c r="U851" s="70">
        <v>50</v>
      </c>
      <c r="V851" s="71">
        <v>100</v>
      </c>
      <c r="W851" s="71">
        <v>100</v>
      </c>
      <c r="X851" s="68" t="s">
        <v>11388</v>
      </c>
      <c r="Y851" s="68">
        <v>6</v>
      </c>
      <c r="Z851" s="68">
        <v>1</v>
      </c>
      <c r="AA851" s="68">
        <v>1</v>
      </c>
      <c r="AB851" s="68">
        <v>24</v>
      </c>
      <c r="AC851" s="68">
        <v>2</v>
      </c>
      <c r="AD851" s="68">
        <v>0</v>
      </c>
      <c r="AE851" s="68">
        <v>5</v>
      </c>
      <c r="AF851" s="68">
        <v>100</v>
      </c>
      <c r="AG851" s="68" t="s">
        <v>11367</v>
      </c>
      <c r="AH851" s="68" t="s">
        <v>11368</v>
      </c>
      <c r="AI851" s="68">
        <v>27</v>
      </c>
      <c r="AJ851" s="68" t="s">
        <v>11369</v>
      </c>
      <c r="AK851" s="68" t="s">
        <v>11370</v>
      </c>
      <c r="AL851" s="68">
        <v>16</v>
      </c>
      <c r="AM851" s="68" t="s">
        <v>11358</v>
      </c>
      <c r="AN851" s="68" t="s">
        <v>11371</v>
      </c>
      <c r="AO851" s="68">
        <v>28</v>
      </c>
      <c r="AP851" s="68" t="s">
        <v>11372</v>
      </c>
      <c r="AQ851" s="68" t="s">
        <v>11373</v>
      </c>
      <c r="AR851" s="68">
        <v>1</v>
      </c>
      <c r="AS851" s="68" t="s">
        <v>11374</v>
      </c>
      <c r="AT851" s="68" t="s">
        <v>11375</v>
      </c>
      <c r="AU851" s="68">
        <v>2</v>
      </c>
      <c r="AV851" s="68" t="s">
        <v>11376</v>
      </c>
      <c r="AW851" s="68" t="s">
        <v>11377</v>
      </c>
      <c r="AX851" s="68">
        <v>1</v>
      </c>
      <c r="AY851" s="68" t="s">
        <v>11378</v>
      </c>
      <c r="AZ851" s="68" t="s">
        <v>11379</v>
      </c>
      <c r="BA851" s="68">
        <v>1</v>
      </c>
      <c r="BB851" s="68" t="s">
        <v>11380</v>
      </c>
      <c r="BC851" s="68" t="s">
        <v>11381</v>
      </c>
      <c r="BD851" s="68">
        <v>1</v>
      </c>
      <c r="BE851" s="72" t="s">
        <v>11382</v>
      </c>
      <c r="BF851" s="72" t="s">
        <v>11379</v>
      </c>
      <c r="BG851" s="72">
        <v>1</v>
      </c>
      <c r="BH851" s="72" t="s">
        <v>11383</v>
      </c>
      <c r="BI851" s="72" t="s">
        <v>11379</v>
      </c>
      <c r="BJ851" s="72">
        <v>1</v>
      </c>
      <c r="BK851" s="72" t="s">
        <v>11384</v>
      </c>
      <c r="BL851" s="72" t="s">
        <v>11368</v>
      </c>
      <c r="BM851" s="72">
        <v>1</v>
      </c>
      <c r="BN851" s="72" t="s">
        <v>11385</v>
      </c>
      <c r="BO851" s="72" t="s">
        <v>11386</v>
      </c>
      <c r="BP851" s="72">
        <v>1</v>
      </c>
    </row>
    <row r="852" spans="1:68" s="72" customFormat="1" ht="260">
      <c r="A852" s="68">
        <v>505</v>
      </c>
      <c r="B852" s="68" t="s">
        <v>11389</v>
      </c>
      <c r="C852" s="68">
        <v>1</v>
      </c>
      <c r="D852" s="73" t="s">
        <v>11390</v>
      </c>
      <c r="E852" s="68" t="s">
        <v>11391</v>
      </c>
      <c r="F852" s="68">
        <v>19273</v>
      </c>
      <c r="G852" s="68" t="s">
        <v>11392</v>
      </c>
      <c r="H852" s="68">
        <v>2018</v>
      </c>
      <c r="I852" s="68" t="s">
        <v>11393</v>
      </c>
      <c r="J852" s="70">
        <v>125983.39</v>
      </c>
      <c r="K852" s="68" t="s">
        <v>11394</v>
      </c>
      <c r="L852" s="68" t="s">
        <v>11395</v>
      </c>
      <c r="M852" s="68" t="s">
        <v>11396</v>
      </c>
      <c r="N852" s="68" t="s">
        <v>11397</v>
      </c>
      <c r="O852" s="68" t="s">
        <v>11398</v>
      </c>
      <c r="P852" s="68" t="s">
        <v>11399</v>
      </c>
      <c r="Q852" s="70">
        <v>4.4000000000000004</v>
      </c>
      <c r="R852" s="70">
        <v>2.6</v>
      </c>
      <c r="S852" s="70">
        <v>1.4</v>
      </c>
      <c r="T852" s="70">
        <v>0.4</v>
      </c>
      <c r="U852" s="70">
        <v>4.4000000000000004</v>
      </c>
      <c r="V852" s="71">
        <v>80</v>
      </c>
      <c r="W852" s="71">
        <v>87</v>
      </c>
      <c r="X852" s="267" t="s">
        <v>11400</v>
      </c>
      <c r="Y852" s="68">
        <v>6</v>
      </c>
      <c r="Z852" s="68">
        <v>1</v>
      </c>
      <c r="AA852" s="68">
        <v>1</v>
      </c>
      <c r="AB852" s="68">
        <v>60</v>
      </c>
      <c r="AC852" s="68">
        <v>14</v>
      </c>
      <c r="AD852" s="68">
        <v>24.91</v>
      </c>
      <c r="AE852" s="68">
        <v>3</v>
      </c>
      <c r="AF852" s="68">
        <v>80</v>
      </c>
      <c r="AG852" s="68">
        <v>19035</v>
      </c>
      <c r="AH852" s="68" t="s">
        <v>11401</v>
      </c>
      <c r="AI852" s="68">
        <v>5</v>
      </c>
      <c r="AJ852" s="68">
        <v>21035</v>
      </c>
      <c r="AK852" s="68" t="s">
        <v>11402</v>
      </c>
      <c r="AL852" s="68">
        <v>5</v>
      </c>
      <c r="AM852" s="68">
        <v>20027</v>
      </c>
      <c r="AN852" s="68" t="s">
        <v>11403</v>
      </c>
      <c r="AO852" s="68">
        <v>20</v>
      </c>
      <c r="AP852" s="68">
        <v>21032</v>
      </c>
      <c r="AQ852" s="68" t="s">
        <v>11404</v>
      </c>
      <c r="AR852" s="68">
        <v>10</v>
      </c>
      <c r="AS852" s="68" t="s">
        <v>11405</v>
      </c>
      <c r="AT852" s="68" t="s">
        <v>11406</v>
      </c>
      <c r="AU852" s="68">
        <v>40</v>
      </c>
      <c r="AV852" s="68"/>
      <c r="AW852" s="68"/>
      <c r="AX852" s="68"/>
      <c r="AY852" s="68"/>
      <c r="AZ852" s="68"/>
      <c r="BA852" s="68"/>
      <c r="BB852" s="68"/>
      <c r="BC852" s="68"/>
      <c r="BD852" s="68"/>
    </row>
    <row r="853" spans="1:68" s="72" customFormat="1" ht="90">
      <c r="A853" s="68">
        <v>587</v>
      </c>
      <c r="B853" s="68" t="s">
        <v>6264</v>
      </c>
      <c r="C853" s="68">
        <v>1</v>
      </c>
      <c r="D853" s="88" t="s">
        <v>6265</v>
      </c>
      <c r="E853" s="68" t="s">
        <v>6266</v>
      </c>
      <c r="F853" s="78">
        <v>20405</v>
      </c>
      <c r="G853" s="68" t="s">
        <v>6267</v>
      </c>
      <c r="H853" s="68">
        <v>2023</v>
      </c>
      <c r="I853" s="68" t="s">
        <v>6268</v>
      </c>
      <c r="J853" s="70">
        <v>31207.79</v>
      </c>
      <c r="K853" s="68" t="s">
        <v>1879</v>
      </c>
      <c r="L853" s="68" t="s">
        <v>6269</v>
      </c>
      <c r="M853" s="68" t="s">
        <v>6270</v>
      </c>
      <c r="N853" s="68" t="s">
        <v>6271</v>
      </c>
      <c r="O853" s="68" t="s">
        <v>6272</v>
      </c>
      <c r="P853" s="68" t="s">
        <v>6273</v>
      </c>
      <c r="Q853" s="68">
        <v>0</v>
      </c>
      <c r="R853" s="68">
        <v>0</v>
      </c>
      <c r="S853" s="68" t="s">
        <v>6274</v>
      </c>
      <c r="T853" s="68">
        <v>44.91</v>
      </c>
      <c r="U853" s="68">
        <v>44.91</v>
      </c>
      <c r="V853" s="68">
        <v>100</v>
      </c>
      <c r="W853" s="68">
        <v>5</v>
      </c>
      <c r="X853" s="68" t="s">
        <v>6275</v>
      </c>
      <c r="Y853" s="68">
        <v>4</v>
      </c>
      <c r="Z853" s="68">
        <v>2</v>
      </c>
      <c r="AA853" s="68">
        <v>3</v>
      </c>
      <c r="AB853" s="68">
        <v>1</v>
      </c>
      <c r="AC853" s="68" t="s">
        <v>6276</v>
      </c>
      <c r="AD853" s="68">
        <v>0.2</v>
      </c>
      <c r="AE853" s="68">
        <v>5</v>
      </c>
      <c r="AF853" s="68">
        <v>100</v>
      </c>
      <c r="AG853" s="68" t="s">
        <v>6277</v>
      </c>
      <c r="AH853" s="68" t="s">
        <v>6278</v>
      </c>
      <c r="AI853" s="68">
        <v>30</v>
      </c>
      <c r="AJ853" s="68" t="s">
        <v>6279</v>
      </c>
      <c r="AK853" s="68" t="s">
        <v>6280</v>
      </c>
      <c r="AL853" s="68">
        <v>20</v>
      </c>
      <c r="AM853" s="68" t="s">
        <v>6281</v>
      </c>
      <c r="AN853" s="68" t="s">
        <v>6282</v>
      </c>
      <c r="AO853" s="68">
        <v>20</v>
      </c>
      <c r="AP853" s="68" t="s">
        <v>6283</v>
      </c>
      <c r="AQ853" s="68" t="s">
        <v>6282</v>
      </c>
      <c r="AR853" s="68">
        <v>10</v>
      </c>
      <c r="AS853" s="68" t="s">
        <v>6284</v>
      </c>
      <c r="AT853" s="68" t="s">
        <v>6282</v>
      </c>
      <c r="AU853" s="68">
        <v>10</v>
      </c>
      <c r="AV853" s="68" t="s">
        <v>6285</v>
      </c>
      <c r="AW853" s="68" t="s">
        <v>6280</v>
      </c>
      <c r="AX853" s="68">
        <v>10</v>
      </c>
      <c r="AY853" s="68"/>
      <c r="AZ853" s="68"/>
      <c r="BA853" s="68"/>
      <c r="BB853" s="68"/>
      <c r="BC853" s="68"/>
      <c r="BD853" s="68"/>
    </row>
    <row r="854" spans="1:68" s="72" customFormat="1" ht="409.5">
      <c r="A854" s="68">
        <v>587</v>
      </c>
      <c r="B854" s="68" t="s">
        <v>6264</v>
      </c>
      <c r="C854" s="68">
        <v>1</v>
      </c>
      <c r="D854" s="88" t="s">
        <v>6286</v>
      </c>
      <c r="E854" s="68" t="s">
        <v>6287</v>
      </c>
      <c r="F854" s="78" t="s">
        <v>6288</v>
      </c>
      <c r="G854" s="68" t="s">
        <v>6289</v>
      </c>
      <c r="H854" s="68">
        <v>2022</v>
      </c>
      <c r="I854" s="68" t="s">
        <v>6290</v>
      </c>
      <c r="J854" s="70">
        <v>149192.23000000001</v>
      </c>
      <c r="K854" s="68" t="s">
        <v>12784</v>
      </c>
      <c r="L854" s="68" t="s">
        <v>6291</v>
      </c>
      <c r="M854" s="68" t="s">
        <v>6292</v>
      </c>
      <c r="N854" s="68" t="s">
        <v>6293</v>
      </c>
      <c r="O854" s="68" t="s">
        <v>6294</v>
      </c>
      <c r="P854" s="68" t="s">
        <v>6295</v>
      </c>
      <c r="Q854" s="68">
        <v>27.61</v>
      </c>
      <c r="R854" s="68">
        <v>2.37</v>
      </c>
      <c r="S854" s="68">
        <v>32.229999999999997</v>
      </c>
      <c r="T854" s="68">
        <v>27.61</v>
      </c>
      <c r="U854" s="68">
        <v>62.209999999999994</v>
      </c>
      <c r="V854" s="68">
        <v>100</v>
      </c>
      <c r="W854" s="68">
        <v>0</v>
      </c>
      <c r="X854" s="68" t="s">
        <v>6275</v>
      </c>
      <c r="Y854" s="68">
        <v>4</v>
      </c>
      <c r="Z854" s="68">
        <v>3</v>
      </c>
      <c r="AA854" s="68">
        <v>1</v>
      </c>
      <c r="AB854" s="68">
        <v>4</v>
      </c>
      <c r="AC854" s="68" t="s">
        <v>6296</v>
      </c>
      <c r="AD854" s="68">
        <v>16.63</v>
      </c>
      <c r="AE854" s="68">
        <v>5</v>
      </c>
      <c r="AF854" s="68">
        <v>90</v>
      </c>
      <c r="AG854" s="68" t="s">
        <v>6286</v>
      </c>
      <c r="AH854" s="68" t="s">
        <v>6297</v>
      </c>
      <c r="AI854" s="68">
        <v>40</v>
      </c>
      <c r="AJ854" s="68" t="s">
        <v>6298</v>
      </c>
      <c r="AK854" s="68" t="s">
        <v>6297</v>
      </c>
      <c r="AL854" s="68">
        <v>10</v>
      </c>
      <c r="AM854" s="68" t="s">
        <v>6299</v>
      </c>
      <c r="AN854" s="68" t="s">
        <v>6300</v>
      </c>
      <c r="AO854" s="68">
        <v>10</v>
      </c>
      <c r="AP854" s="68" t="s">
        <v>6301</v>
      </c>
      <c r="AQ854" s="68" t="s">
        <v>6302</v>
      </c>
      <c r="AR854" s="68">
        <v>10</v>
      </c>
      <c r="AS854" s="68" t="s">
        <v>6303</v>
      </c>
      <c r="AT854" s="68" t="s">
        <v>6302</v>
      </c>
      <c r="AU854" s="68" t="s">
        <v>6304</v>
      </c>
      <c r="AV854" s="68" t="s">
        <v>6305</v>
      </c>
      <c r="AW854" s="68" t="s">
        <v>6300</v>
      </c>
      <c r="AX854" s="68">
        <v>10</v>
      </c>
      <c r="AY854" s="68"/>
      <c r="AZ854" s="68"/>
      <c r="BA854" s="68"/>
      <c r="BB854" s="68"/>
      <c r="BC854" s="68"/>
      <c r="BD854" s="68"/>
    </row>
    <row r="855" spans="1:68" s="72" customFormat="1" ht="170">
      <c r="A855" s="68">
        <v>587</v>
      </c>
      <c r="B855" s="68" t="s">
        <v>6264</v>
      </c>
      <c r="C855" s="68">
        <v>1</v>
      </c>
      <c r="D855" s="88"/>
      <c r="E855" s="68" t="s">
        <v>6306</v>
      </c>
      <c r="F855" s="78">
        <v>6162</v>
      </c>
      <c r="G855" s="68" t="s">
        <v>6307</v>
      </c>
      <c r="H855" s="68">
        <v>2010</v>
      </c>
      <c r="I855" s="68" t="s">
        <v>6308</v>
      </c>
      <c r="J855" s="70">
        <v>138938</v>
      </c>
      <c r="K855" s="68" t="s">
        <v>278</v>
      </c>
      <c r="L855" s="68" t="s">
        <v>6309</v>
      </c>
      <c r="M855" s="68" t="s">
        <v>6310</v>
      </c>
      <c r="N855" s="68" t="s">
        <v>6311</v>
      </c>
      <c r="O855" s="68" t="s">
        <v>6312</v>
      </c>
      <c r="P855" s="68" t="s">
        <v>6313</v>
      </c>
      <c r="Q855" s="68" t="s">
        <v>6314</v>
      </c>
      <c r="R855" s="68">
        <v>21</v>
      </c>
      <c r="S855" s="68">
        <v>1.7</v>
      </c>
      <c r="T855" s="68">
        <v>40</v>
      </c>
      <c r="U855" s="68" t="s">
        <v>6315</v>
      </c>
      <c r="V855" s="68">
        <v>100</v>
      </c>
      <c r="W855" s="68">
        <v>90</v>
      </c>
      <c r="X855" s="68" t="s">
        <v>6275</v>
      </c>
      <c r="Y855" s="68">
        <v>4</v>
      </c>
      <c r="Z855" s="68">
        <v>3</v>
      </c>
      <c r="AA855" s="68">
        <v>3</v>
      </c>
      <c r="AB855" s="68">
        <v>6</v>
      </c>
      <c r="AC855" s="68"/>
      <c r="AD855" s="68">
        <v>0.2</v>
      </c>
      <c r="AE855" s="68">
        <v>5</v>
      </c>
      <c r="AF855" s="68">
        <v>100</v>
      </c>
      <c r="AG855" s="68" t="s">
        <v>6316</v>
      </c>
      <c r="AH855" s="68" t="s">
        <v>6317</v>
      </c>
      <c r="AI855" s="68">
        <v>20</v>
      </c>
      <c r="AJ855" s="68" t="s">
        <v>6265</v>
      </c>
      <c r="AK855" s="68" t="s">
        <v>6318</v>
      </c>
      <c r="AL855" s="68">
        <v>20</v>
      </c>
      <c r="AM855" s="68" t="s">
        <v>6319</v>
      </c>
      <c r="AN855" s="68" t="s">
        <v>6320</v>
      </c>
      <c r="AO855" s="68">
        <v>20</v>
      </c>
      <c r="AP855" s="68" t="s">
        <v>6321</v>
      </c>
      <c r="AQ855" s="68" t="s">
        <v>6322</v>
      </c>
      <c r="AR855" s="68">
        <v>10</v>
      </c>
      <c r="AS855" s="68" t="s">
        <v>6301</v>
      </c>
      <c r="AT855" s="68" t="s">
        <v>6322</v>
      </c>
      <c r="AU855" s="68">
        <v>20</v>
      </c>
      <c r="AV855" s="68" t="s">
        <v>6298</v>
      </c>
      <c r="AW855" s="68" t="s">
        <v>6323</v>
      </c>
      <c r="AX855" s="68">
        <v>10</v>
      </c>
      <c r="AY855" s="68"/>
      <c r="AZ855" s="68"/>
      <c r="BA855" s="68"/>
      <c r="BB855" s="68"/>
      <c r="BC855" s="68"/>
      <c r="BD855" s="68"/>
    </row>
    <row r="856" spans="1:68" s="72" customFormat="1" ht="160">
      <c r="A856" s="68">
        <v>587</v>
      </c>
      <c r="B856" s="68" t="s">
        <v>6264</v>
      </c>
      <c r="C856" s="68">
        <v>1</v>
      </c>
      <c r="D856" s="88"/>
      <c r="E856" s="68" t="s">
        <v>6324</v>
      </c>
      <c r="F856" s="78">
        <v>6162</v>
      </c>
      <c r="G856" s="68" t="s">
        <v>6325</v>
      </c>
      <c r="H856" s="68">
        <v>2008</v>
      </c>
      <c r="I856" s="68" t="s">
        <v>6326</v>
      </c>
      <c r="J856" s="70">
        <v>60000</v>
      </c>
      <c r="K856" s="68" t="s">
        <v>240</v>
      </c>
      <c r="L856" s="68" t="s">
        <v>6309</v>
      </c>
      <c r="M856" s="68" t="s">
        <v>6310</v>
      </c>
      <c r="N856" s="68" t="s">
        <v>6327</v>
      </c>
      <c r="O856" s="68" t="s">
        <v>6328</v>
      </c>
      <c r="P856" s="68" t="s">
        <v>6329</v>
      </c>
      <c r="Q856" s="68">
        <v>0</v>
      </c>
      <c r="R856" s="68" t="s">
        <v>6274</v>
      </c>
      <c r="S856" s="68" t="s">
        <v>6330</v>
      </c>
      <c r="T856" s="68" t="s">
        <v>6330</v>
      </c>
      <c r="U856" s="68">
        <v>0</v>
      </c>
      <c r="V856" s="68">
        <v>100</v>
      </c>
      <c r="W856" s="68">
        <v>100</v>
      </c>
      <c r="X856" s="68" t="s">
        <v>6275</v>
      </c>
      <c r="Y856" s="68">
        <v>4</v>
      </c>
      <c r="Z856" s="68">
        <v>7</v>
      </c>
      <c r="AA856" s="68">
        <v>4</v>
      </c>
      <c r="AB856" s="68">
        <v>5</v>
      </c>
      <c r="AC856" s="68"/>
      <c r="AD856" s="68">
        <v>0.2</v>
      </c>
      <c r="AE856" s="68">
        <v>5</v>
      </c>
      <c r="AF856" s="68">
        <v>90</v>
      </c>
      <c r="AG856" s="68" t="s">
        <v>6331</v>
      </c>
      <c r="AH856" s="68" t="s">
        <v>6332</v>
      </c>
      <c r="AI856" s="68">
        <v>20</v>
      </c>
      <c r="AJ856" s="68" t="s">
        <v>6319</v>
      </c>
      <c r="AK856" s="68" t="s">
        <v>6333</v>
      </c>
      <c r="AL856" s="68">
        <v>20</v>
      </c>
      <c r="AM856" s="68" t="s">
        <v>6334</v>
      </c>
      <c r="AN856" s="68" t="s">
        <v>6335</v>
      </c>
      <c r="AO856" s="68">
        <v>30</v>
      </c>
      <c r="AP856" s="68" t="s">
        <v>6336</v>
      </c>
      <c r="AQ856" s="68" t="s">
        <v>6337</v>
      </c>
      <c r="AR856" s="68">
        <v>20</v>
      </c>
      <c r="AS856" s="68"/>
      <c r="AT856" s="68"/>
      <c r="AU856" s="68"/>
      <c r="AV856" s="68"/>
      <c r="AW856" s="68"/>
      <c r="AX856" s="68"/>
      <c r="AY856" s="68"/>
      <c r="AZ856" s="68"/>
      <c r="BA856" s="68"/>
      <c r="BB856" s="68"/>
      <c r="BC856" s="68"/>
      <c r="BD856" s="68"/>
    </row>
    <row r="857" spans="1:68" s="72" customFormat="1" ht="409.5">
      <c r="A857" s="68">
        <v>587</v>
      </c>
      <c r="B857" s="68" t="s">
        <v>6264</v>
      </c>
      <c r="C857" s="68">
        <v>1</v>
      </c>
      <c r="D857" s="88"/>
      <c r="E857" s="68" t="s">
        <v>6338</v>
      </c>
      <c r="F857" s="78" t="s">
        <v>6339</v>
      </c>
      <c r="G857" s="68" t="s">
        <v>6340</v>
      </c>
      <c r="H857" s="68">
        <v>2006</v>
      </c>
      <c r="I857" s="68" t="s">
        <v>6341</v>
      </c>
      <c r="J857" s="70">
        <v>112460.36</v>
      </c>
      <c r="K857" s="68" t="s">
        <v>257</v>
      </c>
      <c r="L857" s="68" t="s">
        <v>6309</v>
      </c>
      <c r="M857" s="68" t="s">
        <v>6310</v>
      </c>
      <c r="N857" s="68" t="s">
        <v>6342</v>
      </c>
      <c r="O857" s="68" t="s">
        <v>6343</v>
      </c>
      <c r="P857" s="68" t="s">
        <v>6344</v>
      </c>
      <c r="Q857" s="68">
        <v>0</v>
      </c>
      <c r="R857" s="68">
        <v>0</v>
      </c>
      <c r="S857" s="68" t="s">
        <v>6274</v>
      </c>
      <c r="T857" s="68" t="s">
        <v>6330</v>
      </c>
      <c r="U857" s="68" t="s">
        <v>6330</v>
      </c>
      <c r="V857" s="68">
        <v>100</v>
      </c>
      <c r="W857" s="68">
        <v>100</v>
      </c>
      <c r="X857" s="68" t="s">
        <v>6275</v>
      </c>
      <c r="Y857" s="68">
        <v>4</v>
      </c>
      <c r="Z857" s="68">
        <v>3</v>
      </c>
      <c r="AA857" s="68">
        <v>3</v>
      </c>
      <c r="AB857" s="68">
        <v>3</v>
      </c>
      <c r="AC857" s="68"/>
      <c r="AD857" s="68">
        <v>0.2</v>
      </c>
      <c r="AE857" s="68">
        <v>5</v>
      </c>
      <c r="AF857" s="68">
        <v>100</v>
      </c>
      <c r="AG857" s="68" t="s">
        <v>6316</v>
      </c>
      <c r="AH857" s="68" t="s">
        <v>6345</v>
      </c>
      <c r="AI857" s="68">
        <v>50</v>
      </c>
      <c r="AJ857" s="68" t="s">
        <v>6319</v>
      </c>
      <c r="AK857" s="68"/>
      <c r="AL857" s="68">
        <v>40</v>
      </c>
      <c r="AM857" s="68" t="s">
        <v>6346</v>
      </c>
      <c r="AN857" s="68" t="s">
        <v>6347</v>
      </c>
      <c r="AO857" s="68">
        <v>10</v>
      </c>
      <c r="AP857" s="68"/>
      <c r="AQ857" s="68"/>
      <c r="AR857" s="68"/>
      <c r="AS857" s="68"/>
      <c r="AT857" s="68"/>
      <c r="AU857" s="68"/>
      <c r="AV857" s="68"/>
      <c r="AW857" s="68"/>
      <c r="AX857" s="68"/>
      <c r="AY857" s="68"/>
      <c r="AZ857" s="68"/>
      <c r="BA857" s="68"/>
      <c r="BB857" s="68"/>
      <c r="BC857" s="68"/>
      <c r="BD857" s="68"/>
    </row>
    <row r="858" spans="1:68" s="72" customFormat="1" ht="100">
      <c r="A858" s="68">
        <v>587</v>
      </c>
      <c r="B858" s="68" t="s">
        <v>6264</v>
      </c>
      <c r="C858" s="68">
        <v>1</v>
      </c>
      <c r="D858" s="88"/>
      <c r="E858" s="68" t="s">
        <v>6348</v>
      </c>
      <c r="F858" s="78">
        <v>31012</v>
      </c>
      <c r="G858" s="68" t="s">
        <v>6349</v>
      </c>
      <c r="H858" s="68">
        <v>2005</v>
      </c>
      <c r="I858" s="68" t="s">
        <v>6350</v>
      </c>
      <c r="J858" s="70">
        <v>59282.64</v>
      </c>
      <c r="K858" s="68" t="s">
        <v>257</v>
      </c>
      <c r="L858" s="68" t="s">
        <v>6351</v>
      </c>
      <c r="M858" s="68" t="s">
        <v>6352</v>
      </c>
      <c r="N858" s="68" t="s">
        <v>6353</v>
      </c>
      <c r="O858" s="68" t="s">
        <v>6354</v>
      </c>
      <c r="P858" s="68">
        <v>6018</v>
      </c>
      <c r="Q858" s="68">
        <v>0</v>
      </c>
      <c r="R858" s="68">
        <v>0</v>
      </c>
      <c r="S858" s="68" t="s">
        <v>6274</v>
      </c>
      <c r="T858" s="68" t="s">
        <v>6330</v>
      </c>
      <c r="U858" s="68" t="s">
        <v>6330</v>
      </c>
      <c r="V858" s="68">
        <v>100</v>
      </c>
      <c r="W858" s="68">
        <v>100</v>
      </c>
      <c r="X858" s="68" t="s">
        <v>6275</v>
      </c>
      <c r="Y858" s="68">
        <v>4</v>
      </c>
      <c r="Z858" s="68">
        <v>2</v>
      </c>
      <c r="AA858" s="68">
        <v>3</v>
      </c>
      <c r="AB858" s="68">
        <v>4</v>
      </c>
      <c r="AC858" s="68"/>
      <c r="AD858" s="68">
        <v>0.2</v>
      </c>
      <c r="AE858" s="68">
        <v>5</v>
      </c>
      <c r="AF858" s="68">
        <v>90</v>
      </c>
      <c r="AG858" s="68" t="s">
        <v>6316</v>
      </c>
      <c r="AH858" s="68" t="s">
        <v>6355</v>
      </c>
      <c r="AI858" s="68">
        <v>20</v>
      </c>
      <c r="AJ858" s="68" t="s">
        <v>6331</v>
      </c>
      <c r="AK858" s="68" t="s">
        <v>6278</v>
      </c>
      <c r="AL858" s="68">
        <v>10</v>
      </c>
      <c r="AM858" s="68" t="s">
        <v>6319</v>
      </c>
      <c r="AN858" s="68" t="s">
        <v>6356</v>
      </c>
      <c r="AO858" s="68">
        <v>60</v>
      </c>
      <c r="AP858" s="68"/>
      <c r="AQ858" s="68"/>
      <c r="AR858" s="68"/>
      <c r="AS858" s="68"/>
      <c r="AT858" s="68"/>
      <c r="AU858" s="68"/>
      <c r="AV858" s="68"/>
      <c r="AW858" s="68"/>
      <c r="AX858" s="68"/>
      <c r="AY858" s="68"/>
      <c r="AZ858" s="68"/>
      <c r="BA858" s="68"/>
      <c r="BB858" s="68"/>
      <c r="BC858" s="68"/>
      <c r="BD858" s="68"/>
    </row>
    <row r="859" spans="1:68" s="72" customFormat="1" ht="100">
      <c r="A859" s="68">
        <v>587</v>
      </c>
      <c r="B859" s="68" t="s">
        <v>6264</v>
      </c>
      <c r="C859" s="68">
        <v>1</v>
      </c>
      <c r="D859" s="88"/>
      <c r="E859" s="68" t="s">
        <v>6357</v>
      </c>
      <c r="F859" s="78">
        <v>6162</v>
      </c>
      <c r="G859" s="68" t="s">
        <v>6358</v>
      </c>
      <c r="H859" s="68">
        <v>2003</v>
      </c>
      <c r="I859" s="68" t="s">
        <v>6359</v>
      </c>
      <c r="J859" s="70">
        <v>55917.21</v>
      </c>
      <c r="K859" s="68" t="s">
        <v>519</v>
      </c>
      <c r="L859" s="68" t="s">
        <v>6309</v>
      </c>
      <c r="M859" s="68" t="s">
        <v>6309</v>
      </c>
      <c r="N859" s="68" t="s">
        <v>6360</v>
      </c>
      <c r="O859" s="68" t="s">
        <v>6361</v>
      </c>
      <c r="P859" s="68" t="s">
        <v>6362</v>
      </c>
      <c r="Q859" s="68">
        <v>0</v>
      </c>
      <c r="R859" s="68">
        <v>0</v>
      </c>
      <c r="S859" s="68" t="s">
        <v>6274</v>
      </c>
      <c r="T859" s="68" t="s">
        <v>6330</v>
      </c>
      <c r="U859" s="68" t="s">
        <v>6330</v>
      </c>
      <c r="V859" s="68">
        <v>100</v>
      </c>
      <c r="W859" s="68">
        <v>100</v>
      </c>
      <c r="X859" s="68" t="s">
        <v>6275</v>
      </c>
      <c r="Y859" s="68">
        <v>4</v>
      </c>
      <c r="Z859" s="68">
        <v>7</v>
      </c>
      <c r="AA859" s="68">
        <v>4</v>
      </c>
      <c r="AB859" s="68">
        <v>2</v>
      </c>
      <c r="AC859" s="68"/>
      <c r="AD859" s="68">
        <v>0.2</v>
      </c>
      <c r="AE859" s="68">
        <v>5</v>
      </c>
      <c r="AF859" s="68">
        <v>90</v>
      </c>
      <c r="AG859" s="68" t="s">
        <v>6316</v>
      </c>
      <c r="AH859" s="68" t="s">
        <v>6323</v>
      </c>
      <c r="AI859" s="68">
        <v>30</v>
      </c>
      <c r="AJ859" s="68" t="s">
        <v>6331</v>
      </c>
      <c r="AK859" s="68" t="s">
        <v>6363</v>
      </c>
      <c r="AL859" s="68">
        <v>20</v>
      </c>
      <c r="AM859" s="68" t="s">
        <v>6319</v>
      </c>
      <c r="AN859" s="68" t="s">
        <v>6364</v>
      </c>
      <c r="AO859" s="68">
        <v>20</v>
      </c>
      <c r="AP859" s="68" t="s">
        <v>6298</v>
      </c>
      <c r="AQ859" s="68" t="s">
        <v>6323</v>
      </c>
      <c r="AR859" s="68">
        <v>10</v>
      </c>
      <c r="AS859" s="68"/>
      <c r="AT859" s="68"/>
      <c r="AU859" s="68"/>
      <c r="AV859" s="68"/>
      <c r="AW859" s="68"/>
      <c r="AX859" s="68"/>
      <c r="AY859" s="68"/>
      <c r="AZ859" s="68"/>
      <c r="BA859" s="68"/>
      <c r="BB859" s="68"/>
      <c r="BC859" s="68"/>
      <c r="BD859" s="68"/>
    </row>
    <row r="860" spans="1:68" s="72" customFormat="1" ht="120">
      <c r="A860" s="68">
        <v>587</v>
      </c>
      <c r="B860" s="68" t="s">
        <v>6264</v>
      </c>
      <c r="C860" s="68">
        <v>1</v>
      </c>
      <c r="D860" s="88"/>
      <c r="E860" s="68" t="s">
        <v>6365</v>
      </c>
      <c r="F860" s="78">
        <v>4959</v>
      </c>
      <c r="G860" s="68" t="s">
        <v>6366</v>
      </c>
      <c r="H860" s="68">
        <v>2003</v>
      </c>
      <c r="I860" s="68" t="s">
        <v>6367</v>
      </c>
      <c r="J860" s="70">
        <v>67810.05</v>
      </c>
      <c r="K860" s="68" t="s">
        <v>519</v>
      </c>
      <c r="L860" s="68" t="s">
        <v>6368</v>
      </c>
      <c r="M860" s="68" t="s">
        <v>6369</v>
      </c>
      <c r="N860" s="68" t="s">
        <v>6370</v>
      </c>
      <c r="O860" s="68" t="s">
        <v>6371</v>
      </c>
      <c r="P860" s="68" t="s">
        <v>6372</v>
      </c>
      <c r="Q860" s="68">
        <v>0</v>
      </c>
      <c r="R860" s="68">
        <v>0</v>
      </c>
      <c r="S860" s="68" t="s">
        <v>6274</v>
      </c>
      <c r="T860" s="68" t="s">
        <v>6330</v>
      </c>
      <c r="U860" s="68" t="s">
        <v>6330</v>
      </c>
      <c r="V860" s="68">
        <v>100</v>
      </c>
      <c r="W860" s="68">
        <v>100</v>
      </c>
      <c r="X860" s="68" t="s">
        <v>6275</v>
      </c>
      <c r="Y860" s="68">
        <v>4</v>
      </c>
      <c r="Z860" s="68">
        <v>2</v>
      </c>
      <c r="AA860" s="68">
        <v>3</v>
      </c>
      <c r="AB860" s="68">
        <v>1</v>
      </c>
      <c r="AC860" s="68"/>
      <c r="AD860" s="68">
        <v>0.2</v>
      </c>
      <c r="AE860" s="68">
        <v>5</v>
      </c>
      <c r="AF860" s="68">
        <v>100</v>
      </c>
      <c r="AG860" s="68" t="s">
        <v>6316</v>
      </c>
      <c r="AH860" s="68" t="s">
        <v>6355</v>
      </c>
      <c r="AI860" s="68">
        <v>10</v>
      </c>
      <c r="AJ860" s="68" t="s">
        <v>6331</v>
      </c>
      <c r="AK860" s="68" t="s">
        <v>6373</v>
      </c>
      <c r="AL860" s="68">
        <v>40</v>
      </c>
      <c r="AM860" s="68" t="s">
        <v>6319</v>
      </c>
      <c r="AN860" s="68" t="s">
        <v>6364</v>
      </c>
      <c r="AO860" s="68">
        <v>40</v>
      </c>
      <c r="AP860" s="68"/>
      <c r="AQ860" s="68"/>
      <c r="AR860" s="68"/>
      <c r="AS860" s="68"/>
      <c r="AT860" s="68"/>
      <c r="AU860" s="68"/>
      <c r="AV860" s="68"/>
      <c r="AW860" s="68"/>
      <c r="AX860" s="68"/>
      <c r="AY860" s="68"/>
      <c r="AZ860" s="68"/>
      <c r="BA860" s="68"/>
      <c r="BB860" s="68"/>
      <c r="BC860" s="68"/>
      <c r="BD860" s="68"/>
    </row>
    <row r="861" spans="1:68" s="72" customFormat="1" ht="12" customHeight="1">
      <c r="A861" s="158">
        <v>600</v>
      </c>
      <c r="B861" s="158" t="s">
        <v>11407</v>
      </c>
      <c r="C861" s="158">
        <v>3</v>
      </c>
      <c r="D861" s="156"/>
      <c r="E861" s="156" t="s">
        <v>11408</v>
      </c>
      <c r="F861" s="158">
        <v>21696</v>
      </c>
      <c r="G861" s="156" t="s">
        <v>11409</v>
      </c>
      <c r="H861" s="158">
        <v>2004</v>
      </c>
      <c r="I861" s="156" t="s">
        <v>11410</v>
      </c>
      <c r="J861" s="155">
        <v>139934.76999999999</v>
      </c>
      <c r="K861" s="199" t="s">
        <v>257</v>
      </c>
      <c r="L861" s="156" t="s">
        <v>11411</v>
      </c>
      <c r="M861" s="156" t="s">
        <v>11412</v>
      </c>
      <c r="N861" s="156" t="s">
        <v>11413</v>
      </c>
      <c r="O861" s="156" t="s">
        <v>11414</v>
      </c>
      <c r="P861" s="158">
        <v>5647</v>
      </c>
      <c r="Q861" s="155">
        <v>76</v>
      </c>
      <c r="R861" s="155">
        <v>23.46</v>
      </c>
      <c r="S861" s="155">
        <v>27.37</v>
      </c>
      <c r="T861" s="155">
        <v>26</v>
      </c>
      <c r="U861" s="155">
        <v>76.819999999999993</v>
      </c>
      <c r="V861" s="158">
        <v>28</v>
      </c>
      <c r="W861" s="158">
        <v>100</v>
      </c>
      <c r="X861" s="156" t="s">
        <v>11415</v>
      </c>
      <c r="Y861" s="158"/>
      <c r="Z861" s="158"/>
      <c r="AA861" s="158"/>
      <c r="AB861" s="158">
        <v>28</v>
      </c>
      <c r="AC861" s="158"/>
      <c r="AD861" s="156"/>
      <c r="AE861" s="158"/>
      <c r="AF861" s="158">
        <v>28</v>
      </c>
      <c r="AG861" s="156" t="s">
        <v>11416</v>
      </c>
      <c r="AH861" s="156" t="s">
        <v>11417</v>
      </c>
      <c r="AI861" s="158">
        <v>28</v>
      </c>
      <c r="AJ861" s="158"/>
      <c r="AK861" s="158"/>
      <c r="AL861" s="158"/>
      <c r="AM861" s="158"/>
      <c r="AN861" s="158"/>
      <c r="AO861" s="158"/>
      <c r="AP861" s="158"/>
      <c r="AQ861" s="158"/>
      <c r="AR861" s="158"/>
      <c r="AS861" s="158"/>
      <c r="AT861" s="158"/>
      <c r="AU861" s="158"/>
      <c r="AV861" s="68"/>
      <c r="AW861" s="68"/>
      <c r="AX861" s="68"/>
      <c r="AY861" s="68"/>
      <c r="AZ861" s="68"/>
      <c r="BA861" s="68"/>
      <c r="BB861" s="68"/>
      <c r="BC861" s="68"/>
      <c r="BD861" s="68"/>
    </row>
    <row r="862" spans="1:68" s="72" customFormat="1" ht="240">
      <c r="A862" s="68">
        <v>618</v>
      </c>
      <c r="B862" s="68" t="s">
        <v>6374</v>
      </c>
      <c r="C862" s="68">
        <v>12</v>
      </c>
      <c r="D862" s="88" t="s">
        <v>6375</v>
      </c>
      <c r="E862" s="68" t="s">
        <v>6376</v>
      </c>
      <c r="F862" s="78" t="s">
        <v>6377</v>
      </c>
      <c r="G862" s="68" t="s">
        <v>6378</v>
      </c>
      <c r="H862" s="68">
        <v>2004</v>
      </c>
      <c r="I862" s="68" t="s">
        <v>6379</v>
      </c>
      <c r="J862" s="70">
        <v>41396.949999999997</v>
      </c>
      <c r="K862" s="68" t="s">
        <v>257</v>
      </c>
      <c r="L862" s="68" t="s">
        <v>6380</v>
      </c>
      <c r="M862" s="68" t="s">
        <v>6381</v>
      </c>
      <c r="N862" s="68" t="s">
        <v>6382</v>
      </c>
      <c r="O862" s="68" t="s">
        <v>6383</v>
      </c>
      <c r="P862" s="68" t="s">
        <v>6384</v>
      </c>
      <c r="Q862" s="68">
        <v>33.99645298390589</v>
      </c>
      <c r="R862" s="68">
        <v>0</v>
      </c>
      <c r="S862" s="68">
        <v>5.1137408823529409</v>
      </c>
      <c r="T862" s="68">
        <v>28.882712101552947</v>
      </c>
      <c r="U862" s="68">
        <v>33.99645298390589</v>
      </c>
      <c r="V862" s="68">
        <v>95</v>
      </c>
      <c r="W862" s="68">
        <v>100</v>
      </c>
      <c r="X862" s="68" t="s">
        <v>6385</v>
      </c>
      <c r="Y862" s="68">
        <v>4</v>
      </c>
      <c r="Z862" s="68">
        <v>9</v>
      </c>
      <c r="AA862" s="68">
        <v>2</v>
      </c>
      <c r="AB862" s="68">
        <v>32</v>
      </c>
      <c r="AC862" s="68" t="s">
        <v>6386</v>
      </c>
      <c r="AD862" s="68">
        <v>0</v>
      </c>
      <c r="AE862" s="68">
        <v>5</v>
      </c>
      <c r="AF862" s="68">
        <v>95</v>
      </c>
      <c r="AG862" s="68" t="s">
        <v>6387</v>
      </c>
      <c r="AH862" s="68" t="s">
        <v>6388</v>
      </c>
      <c r="AI862" s="68">
        <v>75</v>
      </c>
      <c r="AJ862" s="68" t="s">
        <v>6389</v>
      </c>
      <c r="AK862" s="68" t="s">
        <v>6390</v>
      </c>
      <c r="AL862" s="68">
        <v>20</v>
      </c>
      <c r="AM862" s="68"/>
      <c r="AN862" s="68"/>
      <c r="AO862" s="68"/>
      <c r="AP862" s="68"/>
      <c r="AQ862" s="68"/>
      <c r="AR862" s="68"/>
      <c r="AS862" s="68"/>
      <c r="AT862" s="68"/>
      <c r="AU862" s="68"/>
      <c r="AV862" s="68"/>
      <c r="AW862" s="68"/>
      <c r="AX862" s="68"/>
      <c r="AY862" s="68"/>
      <c r="AZ862" s="68"/>
      <c r="BA862" s="68"/>
      <c r="BB862" s="68"/>
      <c r="BC862" s="68"/>
      <c r="BD862" s="68"/>
    </row>
    <row r="863" spans="1:68" s="72" customFormat="1" ht="70">
      <c r="A863" s="68">
        <v>618</v>
      </c>
      <c r="B863" s="68" t="s">
        <v>6374</v>
      </c>
      <c r="C863" s="68">
        <v>2</v>
      </c>
      <c r="D863" s="88" t="s">
        <v>6391</v>
      </c>
      <c r="E863" s="68" t="s">
        <v>6392</v>
      </c>
      <c r="F863" s="78" t="s">
        <v>6393</v>
      </c>
      <c r="G863" s="68" t="s">
        <v>6394</v>
      </c>
      <c r="H863" s="68">
        <v>2002</v>
      </c>
      <c r="I863" s="68" t="s">
        <v>6395</v>
      </c>
      <c r="J863" s="70">
        <v>22796.28</v>
      </c>
      <c r="K863" s="68" t="s">
        <v>519</v>
      </c>
      <c r="L863" s="68" t="s">
        <v>6396</v>
      </c>
      <c r="M863" s="68" t="s">
        <v>6397</v>
      </c>
      <c r="N863" s="68" t="s">
        <v>6398</v>
      </c>
      <c r="O863" s="68" t="s">
        <v>6399</v>
      </c>
      <c r="P863" s="68" t="s">
        <v>6400</v>
      </c>
      <c r="Q863" s="68">
        <v>31.206797589987488</v>
      </c>
      <c r="R863" s="68">
        <v>0</v>
      </c>
      <c r="S863" s="68">
        <v>2.8160110588235292</v>
      </c>
      <c r="T863" s="68">
        <v>28.390786531163958</v>
      </c>
      <c r="U863" s="68">
        <v>31.206797589987488</v>
      </c>
      <c r="V863" s="68">
        <v>70</v>
      </c>
      <c r="W863" s="68">
        <v>100</v>
      </c>
      <c r="X863" s="68" t="s">
        <v>6385</v>
      </c>
      <c r="Y863" s="68">
        <v>6</v>
      </c>
      <c r="Z863" s="68">
        <v>1</v>
      </c>
      <c r="AA863" s="68">
        <v>1</v>
      </c>
      <c r="AB863" s="68">
        <v>23</v>
      </c>
      <c r="AC863" s="68" t="s">
        <v>6401</v>
      </c>
      <c r="AD863" s="68">
        <v>0</v>
      </c>
      <c r="AE863" s="68">
        <v>2</v>
      </c>
      <c r="AF863" s="68">
        <v>70</v>
      </c>
      <c r="AG863" s="68" t="s">
        <v>6391</v>
      </c>
      <c r="AH863" s="68" t="s">
        <v>6402</v>
      </c>
      <c r="AI863" s="68">
        <v>50</v>
      </c>
      <c r="AJ863" s="68" t="s">
        <v>6403</v>
      </c>
      <c r="AK863" s="68" t="s">
        <v>6404</v>
      </c>
      <c r="AL863" s="68">
        <v>20</v>
      </c>
      <c r="AM863" s="68"/>
      <c r="AN863" s="68"/>
      <c r="AO863" s="68"/>
      <c r="AP863" s="68"/>
      <c r="AQ863" s="68"/>
      <c r="AR863" s="68"/>
      <c r="AS863" s="68"/>
      <c r="AT863" s="68"/>
      <c r="AU863" s="68"/>
      <c r="AV863" s="68"/>
      <c r="AW863" s="68"/>
      <c r="AX863" s="68"/>
      <c r="AY863" s="68"/>
      <c r="AZ863" s="68"/>
      <c r="BA863" s="68"/>
      <c r="BB863" s="68"/>
      <c r="BC863" s="68"/>
      <c r="BD863" s="68"/>
    </row>
    <row r="864" spans="1:68" s="72" customFormat="1" ht="70">
      <c r="A864" s="68">
        <v>618</v>
      </c>
      <c r="B864" s="68" t="s">
        <v>6374</v>
      </c>
      <c r="C864" s="68">
        <v>13</v>
      </c>
      <c r="D864" s="88" t="s">
        <v>6405</v>
      </c>
      <c r="E864" s="68" t="s">
        <v>6406</v>
      </c>
      <c r="F864" s="78">
        <v>8056</v>
      </c>
      <c r="G864" s="68" t="s">
        <v>6407</v>
      </c>
      <c r="H864" s="68">
        <v>2003</v>
      </c>
      <c r="I864" s="68" t="s">
        <v>6408</v>
      </c>
      <c r="J864" s="70">
        <v>5019.43</v>
      </c>
      <c r="K864" s="68" t="s">
        <v>519</v>
      </c>
      <c r="L864" s="68" t="s">
        <v>6409</v>
      </c>
      <c r="M864" s="68" t="s">
        <v>6410</v>
      </c>
      <c r="N864" s="68" t="s">
        <v>6411</v>
      </c>
      <c r="O864" s="68" t="s">
        <v>6412</v>
      </c>
      <c r="P864" s="68" t="s">
        <v>6413</v>
      </c>
      <c r="Q864" s="68">
        <v>29.579158163294117</v>
      </c>
      <c r="R864" s="68">
        <v>0</v>
      </c>
      <c r="S864" s="68">
        <v>0.62004723529411765</v>
      </c>
      <c r="T864" s="68">
        <v>28.959110928000001</v>
      </c>
      <c r="U864" s="68">
        <v>29.579158163294117</v>
      </c>
      <c r="V864" s="68">
        <v>100</v>
      </c>
      <c r="W864" s="68">
        <v>100</v>
      </c>
      <c r="X864" s="68" t="s">
        <v>6385</v>
      </c>
      <c r="Y864" s="68">
        <v>6</v>
      </c>
      <c r="Z864" s="68">
        <v>1</v>
      </c>
      <c r="AA864" s="68">
        <v>5</v>
      </c>
      <c r="AB864" s="68">
        <v>24</v>
      </c>
      <c r="AC864" s="68" t="s">
        <v>6414</v>
      </c>
      <c r="AD864" s="68">
        <v>0</v>
      </c>
      <c r="AE864" s="68">
        <v>2</v>
      </c>
      <c r="AF864" s="68">
        <v>100</v>
      </c>
      <c r="AG864" s="68" t="s">
        <v>6405</v>
      </c>
      <c r="AH864" s="68" t="s">
        <v>6415</v>
      </c>
      <c r="AI864" s="68">
        <v>90</v>
      </c>
      <c r="AJ864" s="68" t="s">
        <v>6416</v>
      </c>
      <c r="AK864" s="68" t="s">
        <v>6417</v>
      </c>
      <c r="AL864" s="68">
        <v>10</v>
      </c>
      <c r="AM864" s="68"/>
      <c r="AN864" s="68"/>
      <c r="AO864" s="68"/>
      <c r="AP864" s="68"/>
      <c r="AQ864" s="68"/>
      <c r="AR864" s="68"/>
      <c r="AS864" s="68"/>
      <c r="AT864" s="68"/>
      <c r="AU864" s="68"/>
      <c r="AV864" s="68"/>
      <c r="AW864" s="68"/>
      <c r="AX864" s="68"/>
      <c r="AY864" s="68"/>
      <c r="AZ864" s="68"/>
      <c r="BA864" s="68"/>
      <c r="BB864" s="68"/>
      <c r="BC864" s="68"/>
      <c r="BD864" s="68"/>
    </row>
    <row r="865" spans="1:56" s="72" customFormat="1" ht="170">
      <c r="A865" s="68">
        <v>618</v>
      </c>
      <c r="B865" s="68" t="s">
        <v>6374</v>
      </c>
      <c r="C865" s="68">
        <v>4</v>
      </c>
      <c r="D865" s="88" t="s">
        <v>6418</v>
      </c>
      <c r="E865" s="68" t="s">
        <v>6419</v>
      </c>
      <c r="F865" s="78">
        <v>18462</v>
      </c>
      <c r="G865" s="68" t="s">
        <v>6420</v>
      </c>
      <c r="H865" s="68">
        <v>2002</v>
      </c>
      <c r="I865" s="68" t="s">
        <v>6421</v>
      </c>
      <c r="J865" s="70">
        <v>47903.15</v>
      </c>
      <c r="K865" s="68" t="s">
        <v>519</v>
      </c>
      <c r="L865" s="68" t="s">
        <v>6422</v>
      </c>
      <c r="M865" s="68" t="s">
        <v>6423</v>
      </c>
      <c r="N865" s="68" t="s">
        <v>6424</v>
      </c>
      <c r="O865" s="68" t="s">
        <v>6425</v>
      </c>
      <c r="P865" s="68" t="s">
        <v>6426</v>
      </c>
      <c r="Q865" s="68">
        <v>34.522085568834356</v>
      </c>
      <c r="R865" s="68">
        <v>0</v>
      </c>
      <c r="S865" s="68">
        <v>5.9174479411764693</v>
      </c>
      <c r="T865" s="68">
        <v>28.604637627657887</v>
      </c>
      <c r="U865" s="68">
        <v>34.522085568834356</v>
      </c>
      <c r="V865" s="68">
        <v>40</v>
      </c>
      <c r="W865" s="68">
        <v>100</v>
      </c>
      <c r="X865" s="68" t="s">
        <v>6385</v>
      </c>
      <c r="Y865" s="68">
        <v>6</v>
      </c>
      <c r="Z865" s="68">
        <v>4</v>
      </c>
      <c r="AA865" s="68">
        <v>3</v>
      </c>
      <c r="AB865" s="68">
        <v>60</v>
      </c>
      <c r="AC865" s="68" t="s">
        <v>6427</v>
      </c>
      <c r="AD865" s="68">
        <v>0</v>
      </c>
      <c r="AE865" s="68">
        <v>5</v>
      </c>
      <c r="AF865" s="68">
        <v>40</v>
      </c>
      <c r="AG865" s="68" t="s">
        <v>6418</v>
      </c>
      <c r="AH865" s="68" t="s">
        <v>6428</v>
      </c>
      <c r="AI865" s="68">
        <v>40</v>
      </c>
      <c r="AJ865" s="68"/>
      <c r="AK865" s="68"/>
      <c r="AL865" s="68"/>
      <c r="AM865" s="68"/>
      <c r="AN865" s="68"/>
      <c r="AO865" s="68"/>
      <c r="AP865" s="68"/>
      <c r="AQ865" s="68"/>
      <c r="AR865" s="68"/>
      <c r="AS865" s="68"/>
      <c r="AT865" s="68"/>
      <c r="AU865" s="68"/>
      <c r="AV865" s="68"/>
      <c r="AW865" s="68"/>
      <c r="AX865" s="68"/>
      <c r="AY865" s="68"/>
      <c r="AZ865" s="68"/>
      <c r="BA865" s="68"/>
      <c r="BB865" s="68"/>
      <c r="BC865" s="68"/>
      <c r="BD865" s="68"/>
    </row>
    <row r="866" spans="1:56" s="72" customFormat="1" ht="150">
      <c r="A866" s="68">
        <v>618</v>
      </c>
      <c r="B866" s="68" t="s">
        <v>6374</v>
      </c>
      <c r="C866" s="68">
        <v>12</v>
      </c>
      <c r="D866" s="88" t="s">
        <v>6375</v>
      </c>
      <c r="E866" s="68" t="s">
        <v>6429</v>
      </c>
      <c r="F866" s="78">
        <v>17549</v>
      </c>
      <c r="G866" s="68" t="s">
        <v>6430</v>
      </c>
      <c r="H866" s="68" t="s">
        <v>6431</v>
      </c>
      <c r="I866" s="68" t="s">
        <v>6432</v>
      </c>
      <c r="J866" s="70">
        <v>45621.75</v>
      </c>
      <c r="K866" s="68" t="s">
        <v>519</v>
      </c>
      <c r="L866" s="68" t="s">
        <v>6433</v>
      </c>
      <c r="M866" s="68" t="s">
        <v>6434</v>
      </c>
      <c r="N866" s="68" t="s">
        <v>6435</v>
      </c>
      <c r="O866" s="68" t="s">
        <v>6436</v>
      </c>
      <c r="P866" s="68">
        <v>100998.101343</v>
      </c>
      <c r="Q866" s="68">
        <v>34.51834004272942</v>
      </c>
      <c r="R866" s="68">
        <v>0</v>
      </c>
      <c r="S866" s="68">
        <v>5.6356279411764714</v>
      </c>
      <c r="T866" s="68">
        <v>28.882712101552947</v>
      </c>
      <c r="U866" s="68">
        <v>34.51834004272942</v>
      </c>
      <c r="V866" s="68">
        <v>30</v>
      </c>
      <c r="W866" s="68">
        <v>100</v>
      </c>
      <c r="X866" s="68" t="s">
        <v>6385</v>
      </c>
      <c r="Y866" s="68">
        <v>6</v>
      </c>
      <c r="Z866" s="68">
        <v>1</v>
      </c>
      <c r="AA866" s="68">
        <v>6</v>
      </c>
      <c r="AB866" s="68">
        <v>19</v>
      </c>
      <c r="AC866" s="68" t="s">
        <v>6437</v>
      </c>
      <c r="AD866" s="68">
        <v>20.13</v>
      </c>
      <c r="AE866" s="68">
        <v>5</v>
      </c>
      <c r="AF866" s="68">
        <v>30</v>
      </c>
      <c r="AG866" s="68" t="s">
        <v>6387</v>
      </c>
      <c r="AH866" s="68" t="s">
        <v>6388</v>
      </c>
      <c r="AI866" s="68">
        <v>20</v>
      </c>
      <c r="AJ866" s="68" t="s">
        <v>6389</v>
      </c>
      <c r="AK866" s="68" t="s">
        <v>6390</v>
      </c>
      <c r="AL866" s="68">
        <v>10</v>
      </c>
      <c r="AM866" s="68"/>
      <c r="AN866" s="68"/>
      <c r="AO866" s="68"/>
      <c r="AP866" s="68"/>
      <c r="AQ866" s="68"/>
      <c r="AR866" s="68"/>
      <c r="AS866" s="68"/>
      <c r="AT866" s="68"/>
      <c r="AU866" s="68"/>
      <c r="AV866" s="68"/>
      <c r="AW866" s="68"/>
      <c r="AX866" s="68"/>
      <c r="AY866" s="68"/>
      <c r="AZ866" s="68"/>
      <c r="BA866" s="68"/>
      <c r="BB866" s="68"/>
      <c r="BC866" s="68"/>
      <c r="BD866" s="68"/>
    </row>
    <row r="867" spans="1:56" s="72" customFormat="1" ht="120">
      <c r="A867" s="68">
        <v>618</v>
      </c>
      <c r="B867" s="68" t="s">
        <v>6374</v>
      </c>
      <c r="C867" s="68">
        <v>15</v>
      </c>
      <c r="D867" s="88" t="s">
        <v>6438</v>
      </c>
      <c r="E867" s="68" t="s">
        <v>6439</v>
      </c>
      <c r="F867" s="78" t="s">
        <v>6440</v>
      </c>
      <c r="G867" s="68" t="s">
        <v>6441</v>
      </c>
      <c r="H867" s="68">
        <v>2003</v>
      </c>
      <c r="I867" s="68" t="s">
        <v>6442</v>
      </c>
      <c r="J867" s="70">
        <v>39232.78</v>
      </c>
      <c r="K867" s="68" t="s">
        <v>519</v>
      </c>
      <c r="L867" s="68" t="s">
        <v>6443</v>
      </c>
      <c r="M867" s="68" t="s">
        <v>6444</v>
      </c>
      <c r="N867" s="68" t="s">
        <v>6445</v>
      </c>
      <c r="O867" s="68" t="s">
        <v>6446</v>
      </c>
      <c r="P867" s="68" t="s">
        <v>6447</v>
      </c>
      <c r="Q867" s="68">
        <v>33.654886557285067</v>
      </c>
      <c r="R867" s="68">
        <v>0</v>
      </c>
      <c r="S867" s="68">
        <v>4.8464022352941178</v>
      </c>
      <c r="T867" s="68">
        <v>28.808484321990953</v>
      </c>
      <c r="U867" s="68">
        <v>33.654886557285067</v>
      </c>
      <c r="V867" s="68">
        <v>10</v>
      </c>
      <c r="W867" s="68">
        <v>100</v>
      </c>
      <c r="X867" s="68" t="s">
        <v>6385</v>
      </c>
      <c r="Y867" s="68">
        <v>6</v>
      </c>
      <c r="Z867" s="68">
        <v>1</v>
      </c>
      <c r="AA867" s="68">
        <v>3</v>
      </c>
      <c r="AB867" s="68">
        <v>57</v>
      </c>
      <c r="AC867" s="68" t="s">
        <v>6448</v>
      </c>
      <c r="AD867" s="68">
        <v>22.12</v>
      </c>
      <c r="AE867" s="68">
        <v>5</v>
      </c>
      <c r="AF867" s="68">
        <v>10</v>
      </c>
      <c r="AG867" s="68" t="s">
        <v>6438</v>
      </c>
      <c r="AH867" s="68" t="s">
        <v>6449</v>
      </c>
      <c r="AI867" s="68">
        <v>5</v>
      </c>
      <c r="AJ867" s="68" t="s">
        <v>6450</v>
      </c>
      <c r="AK867" s="68" t="s">
        <v>6451</v>
      </c>
      <c r="AL867" s="68">
        <v>5</v>
      </c>
      <c r="AM867" s="68"/>
      <c r="AN867" s="68"/>
      <c r="AO867" s="68"/>
      <c r="AP867" s="68" t="s">
        <v>6452</v>
      </c>
      <c r="AQ867" s="68" t="s">
        <v>6453</v>
      </c>
      <c r="AR867" s="68"/>
      <c r="AS867" s="68" t="s">
        <v>6454</v>
      </c>
      <c r="AT867" s="68" t="s">
        <v>6455</v>
      </c>
      <c r="AU867" s="68"/>
      <c r="AV867" s="68"/>
      <c r="AW867" s="68"/>
      <c r="AX867" s="68"/>
      <c r="AY867" s="68"/>
      <c r="AZ867" s="68"/>
      <c r="BA867" s="68"/>
      <c r="BB867" s="68"/>
      <c r="BC867" s="68"/>
      <c r="BD867" s="68"/>
    </row>
    <row r="868" spans="1:56" s="72" customFormat="1" ht="100">
      <c r="A868" s="68">
        <v>618</v>
      </c>
      <c r="B868" s="68" t="s">
        <v>6374</v>
      </c>
      <c r="C868" s="68">
        <v>15</v>
      </c>
      <c r="D868" s="88" t="s">
        <v>6438</v>
      </c>
      <c r="E868" s="68" t="s">
        <v>6439</v>
      </c>
      <c r="F868" s="78" t="s">
        <v>6440</v>
      </c>
      <c r="G868" s="68" t="s">
        <v>6456</v>
      </c>
      <c r="H868" s="68" t="s">
        <v>6457</v>
      </c>
      <c r="I868" s="68" t="s">
        <v>6458</v>
      </c>
      <c r="J868" s="70">
        <v>26478.71</v>
      </c>
      <c r="K868" s="68" t="s">
        <v>240</v>
      </c>
      <c r="L868" s="68" t="s">
        <v>6443</v>
      </c>
      <c r="M868" s="68" t="s">
        <v>6444</v>
      </c>
      <c r="N868" s="68" t="s">
        <v>6459</v>
      </c>
      <c r="O868" s="68" t="s">
        <v>6460</v>
      </c>
      <c r="P868" s="68" t="s">
        <v>6461</v>
      </c>
      <c r="Q868" s="68">
        <v>32.155464321990955</v>
      </c>
      <c r="R868" s="68">
        <v>0</v>
      </c>
      <c r="S868" s="68">
        <v>3.3469799999999994</v>
      </c>
      <c r="T868" s="68">
        <v>28.808484321990953</v>
      </c>
      <c r="U868" s="68">
        <v>32.155464321990955</v>
      </c>
      <c r="V868" s="68">
        <v>80</v>
      </c>
      <c r="W868" s="68">
        <v>100</v>
      </c>
      <c r="X868" s="68" t="s">
        <v>6385</v>
      </c>
      <c r="Y868" s="68">
        <v>6</v>
      </c>
      <c r="Z868" s="68">
        <v>4</v>
      </c>
      <c r="AA868" s="68">
        <v>8</v>
      </c>
      <c r="AB868" s="68">
        <v>25</v>
      </c>
      <c r="AC868" s="68" t="s">
        <v>6462</v>
      </c>
      <c r="AD868" s="68">
        <v>22.12</v>
      </c>
      <c r="AE868" s="68">
        <v>5</v>
      </c>
      <c r="AF868" s="68">
        <v>80</v>
      </c>
      <c r="AG868" s="68" t="s">
        <v>6438</v>
      </c>
      <c r="AH868" s="68" t="s">
        <v>6449</v>
      </c>
      <c r="AI868" s="68">
        <v>30</v>
      </c>
      <c r="AJ868" s="68" t="s">
        <v>6450</v>
      </c>
      <c r="AK868" s="68" t="s">
        <v>6451</v>
      </c>
      <c r="AL868" s="68">
        <v>20</v>
      </c>
      <c r="AM868" s="68" t="s">
        <v>6463</v>
      </c>
      <c r="AN868" s="68" t="s">
        <v>6449</v>
      </c>
      <c r="AO868" s="68">
        <v>10</v>
      </c>
      <c r="AP868" s="68" t="s">
        <v>6452</v>
      </c>
      <c r="AQ868" s="68" t="s">
        <v>6453</v>
      </c>
      <c r="AR868" s="68">
        <v>10</v>
      </c>
      <c r="AS868" s="68" t="s">
        <v>6454</v>
      </c>
      <c r="AT868" s="68" t="s">
        <v>6455</v>
      </c>
      <c r="AU868" s="68">
        <v>10</v>
      </c>
      <c r="AV868" s="68"/>
      <c r="AW868" s="68"/>
      <c r="AX868" s="68"/>
      <c r="AY868" s="68"/>
      <c r="AZ868" s="68"/>
      <c r="BA868" s="68"/>
      <c r="BB868" s="68"/>
      <c r="BC868" s="68"/>
      <c r="BD868" s="68"/>
    </row>
    <row r="869" spans="1:56" s="72" customFormat="1" ht="230">
      <c r="A869" s="68">
        <v>618</v>
      </c>
      <c r="B869" s="68" t="s">
        <v>6374</v>
      </c>
      <c r="C869" s="68">
        <v>15</v>
      </c>
      <c r="D869" s="88" t="s">
        <v>6438</v>
      </c>
      <c r="E869" s="68" t="s">
        <v>6439</v>
      </c>
      <c r="F869" s="78" t="s">
        <v>6440</v>
      </c>
      <c r="G869" s="68" t="s">
        <v>6464</v>
      </c>
      <c r="H869" s="68">
        <v>2004</v>
      </c>
      <c r="I869" s="68" t="s">
        <v>6465</v>
      </c>
      <c r="J869" s="70">
        <v>20247.099999999999</v>
      </c>
      <c r="K869" s="68" t="s">
        <v>257</v>
      </c>
      <c r="L869" s="68" t="s">
        <v>6443</v>
      </c>
      <c r="M869" s="68" t="s">
        <v>6466</v>
      </c>
      <c r="N869" s="68" t="s">
        <v>6467</v>
      </c>
      <c r="O869" s="68" t="s">
        <v>6468</v>
      </c>
      <c r="P869" s="68">
        <v>105789</v>
      </c>
      <c r="Q869" s="68">
        <v>30.20301649846154</v>
      </c>
      <c r="R869" s="68">
        <v>0</v>
      </c>
      <c r="S869" s="68">
        <v>1.394532176470588</v>
      </c>
      <c r="T869" s="68">
        <v>28.808484321990953</v>
      </c>
      <c r="U869" s="68">
        <v>30.20301649846154</v>
      </c>
      <c r="V869" s="68">
        <v>100</v>
      </c>
      <c r="W869" s="68">
        <v>100</v>
      </c>
      <c r="X869" s="68" t="s">
        <v>6385</v>
      </c>
      <c r="Y869" s="68">
        <v>6</v>
      </c>
      <c r="Z869" s="68">
        <v>1</v>
      </c>
      <c r="AA869" s="68">
        <v>1</v>
      </c>
      <c r="AB869" s="68">
        <v>23</v>
      </c>
      <c r="AC869" s="68" t="s">
        <v>6469</v>
      </c>
      <c r="AD869" s="68">
        <v>22.12</v>
      </c>
      <c r="AE869" s="68">
        <v>2</v>
      </c>
      <c r="AF869" s="68">
        <v>100</v>
      </c>
      <c r="AG869" s="68" t="s">
        <v>6438</v>
      </c>
      <c r="AH869" s="68" t="s">
        <v>6449</v>
      </c>
      <c r="AI869" s="68">
        <v>50</v>
      </c>
      <c r="AJ869" s="68" t="s">
        <v>6450</v>
      </c>
      <c r="AK869" s="68" t="s">
        <v>6451</v>
      </c>
      <c r="AL869" s="68">
        <v>20</v>
      </c>
      <c r="AM869" s="68" t="s">
        <v>6463</v>
      </c>
      <c r="AN869" s="68" t="s">
        <v>6449</v>
      </c>
      <c r="AO869" s="68">
        <v>10</v>
      </c>
      <c r="AP869" s="68" t="s">
        <v>6452</v>
      </c>
      <c r="AQ869" s="68" t="s">
        <v>6453</v>
      </c>
      <c r="AR869" s="68">
        <v>10</v>
      </c>
      <c r="AS869" s="68" t="s">
        <v>6454</v>
      </c>
      <c r="AT869" s="68" t="s">
        <v>6455</v>
      </c>
      <c r="AU869" s="68">
        <v>10</v>
      </c>
      <c r="AV869" s="68"/>
      <c r="AW869" s="68"/>
      <c r="AX869" s="68"/>
      <c r="AY869" s="68"/>
      <c r="AZ869" s="68"/>
      <c r="BA869" s="68"/>
      <c r="BB869" s="68"/>
      <c r="BC869" s="68"/>
      <c r="BD869" s="68"/>
    </row>
    <row r="870" spans="1:56" s="72" customFormat="1" ht="210">
      <c r="A870" s="68">
        <v>618</v>
      </c>
      <c r="B870" s="68" t="s">
        <v>6374</v>
      </c>
      <c r="C870" s="68">
        <v>4</v>
      </c>
      <c r="D870" s="88" t="s">
        <v>6418</v>
      </c>
      <c r="E870" s="68" t="s">
        <v>6470</v>
      </c>
      <c r="F870" s="78" t="s">
        <v>6471</v>
      </c>
      <c r="G870" s="68" t="s">
        <v>6472</v>
      </c>
      <c r="H870" s="68">
        <v>2010</v>
      </c>
      <c r="I870" s="68" t="s">
        <v>6473</v>
      </c>
      <c r="J870" s="70">
        <v>48332</v>
      </c>
      <c r="K870" s="68" t="s">
        <v>278</v>
      </c>
      <c r="L870" s="68" t="s">
        <v>6474</v>
      </c>
      <c r="M870" s="68" t="s">
        <v>6475</v>
      </c>
      <c r="N870" s="68" t="s">
        <v>6476</v>
      </c>
      <c r="O870" s="68" t="s">
        <v>6477</v>
      </c>
      <c r="P870" s="68">
        <v>107062</v>
      </c>
      <c r="Q870" s="68">
        <v>34.822793473176475</v>
      </c>
      <c r="R870" s="68">
        <v>1.1372235294117647</v>
      </c>
      <c r="S870" s="68">
        <v>5.9704235294117645</v>
      </c>
      <c r="T870" s="68">
        <v>27.715146414352947</v>
      </c>
      <c r="U870" s="68">
        <v>34.822793473176475</v>
      </c>
      <c r="V870" s="68">
        <v>30</v>
      </c>
      <c r="W870" s="68">
        <v>100</v>
      </c>
      <c r="X870" s="68" t="s">
        <v>6385</v>
      </c>
      <c r="Y870" s="68">
        <v>6</v>
      </c>
      <c r="Z870" s="68">
        <v>3</v>
      </c>
      <c r="AA870" s="68">
        <v>9</v>
      </c>
      <c r="AB870" s="68">
        <v>60</v>
      </c>
      <c r="AC870" s="68" t="s">
        <v>6478</v>
      </c>
      <c r="AD870" s="68">
        <v>17.36</v>
      </c>
      <c r="AE870" s="68">
        <v>2</v>
      </c>
      <c r="AF870" s="68">
        <v>30</v>
      </c>
      <c r="AG870" s="68" t="s">
        <v>6479</v>
      </c>
      <c r="AH870" s="68" t="s">
        <v>6428</v>
      </c>
      <c r="AI870" s="68"/>
      <c r="AJ870" s="68" t="s">
        <v>6480</v>
      </c>
      <c r="AK870" s="68" t="s">
        <v>6481</v>
      </c>
      <c r="AL870" s="68">
        <v>30</v>
      </c>
      <c r="AM870" s="68" t="s">
        <v>6389</v>
      </c>
      <c r="AN870" s="68" t="s">
        <v>6390</v>
      </c>
      <c r="AO870" s="68"/>
      <c r="AP870" s="68"/>
      <c r="AQ870" s="68"/>
      <c r="AR870" s="68"/>
      <c r="AS870" s="68"/>
      <c r="AT870" s="68"/>
      <c r="AU870" s="68"/>
      <c r="AV870" s="68"/>
      <c r="AW870" s="68"/>
      <c r="AX870" s="68"/>
      <c r="AY870" s="68"/>
      <c r="AZ870" s="68"/>
      <c r="BA870" s="68"/>
      <c r="BB870" s="68"/>
      <c r="BC870" s="68"/>
      <c r="BD870" s="68"/>
    </row>
    <row r="871" spans="1:56" s="72" customFormat="1" ht="100">
      <c r="A871" s="68">
        <v>618</v>
      </c>
      <c r="B871" s="68" t="s">
        <v>6374</v>
      </c>
      <c r="C871" s="68">
        <v>12</v>
      </c>
      <c r="D871" s="88" t="s">
        <v>6387</v>
      </c>
      <c r="E871" s="68" t="s">
        <v>6482</v>
      </c>
      <c r="F871" s="78">
        <v>1004</v>
      </c>
      <c r="G871" s="68" t="s">
        <v>6483</v>
      </c>
      <c r="H871" s="68">
        <v>2018</v>
      </c>
      <c r="I871" s="68" t="s">
        <v>6484</v>
      </c>
      <c r="J871" s="70">
        <v>111752</v>
      </c>
      <c r="K871" s="68" t="s">
        <v>351</v>
      </c>
      <c r="L871" s="68" t="s">
        <v>6485</v>
      </c>
      <c r="M871" s="68" t="s">
        <v>6486</v>
      </c>
      <c r="N871" s="68" t="s">
        <v>6487</v>
      </c>
      <c r="O871" s="68" t="s">
        <v>6488</v>
      </c>
      <c r="P871" s="68">
        <v>109640</v>
      </c>
      <c r="Q871" s="68">
        <v>45.316829748611767</v>
      </c>
      <c r="R871" s="68">
        <v>2.6294588235294118</v>
      </c>
      <c r="S871" s="68">
        <v>13.80465882352941</v>
      </c>
      <c r="T871" s="68">
        <v>28.882712101552947</v>
      </c>
      <c r="U871" s="68">
        <v>45.316829748611767</v>
      </c>
      <c r="V871" s="68">
        <v>84</v>
      </c>
      <c r="W871" s="68">
        <v>90</v>
      </c>
      <c r="X871" s="68" t="s">
        <v>6385</v>
      </c>
      <c r="Y871" s="68">
        <v>3</v>
      </c>
      <c r="Z871" s="68">
        <v>8</v>
      </c>
      <c r="AA871" s="68">
        <v>1</v>
      </c>
      <c r="AB871" s="68">
        <v>64</v>
      </c>
      <c r="AC871" s="68">
        <v>185137</v>
      </c>
      <c r="AD871" s="68">
        <v>0</v>
      </c>
      <c r="AE871" s="68">
        <v>5</v>
      </c>
      <c r="AF871" s="68">
        <v>30</v>
      </c>
      <c r="AG871" s="68" t="s">
        <v>6387</v>
      </c>
      <c r="AH871" s="68" t="s">
        <v>6388</v>
      </c>
      <c r="AI871" s="68">
        <v>30</v>
      </c>
      <c r="AJ871" s="68"/>
      <c r="AK871" s="68"/>
      <c r="AL871" s="68"/>
      <c r="AM871" s="68"/>
      <c r="AN871" s="68"/>
      <c r="AO871" s="68"/>
      <c r="AP871" s="68"/>
      <c r="AQ871" s="68"/>
      <c r="AR871" s="68"/>
      <c r="AS871" s="68"/>
      <c r="AT871" s="68"/>
      <c r="AU871" s="68"/>
      <c r="AV871" s="68"/>
      <c r="AW871" s="68"/>
      <c r="AX871" s="68"/>
      <c r="AY871" s="68"/>
      <c r="AZ871" s="68"/>
      <c r="BA871" s="68"/>
      <c r="BB871" s="68"/>
      <c r="BC871" s="68"/>
      <c r="BD871" s="68"/>
    </row>
    <row r="872" spans="1:56" s="72" customFormat="1" ht="70">
      <c r="A872" s="68">
        <v>618</v>
      </c>
      <c r="B872" s="68" t="s">
        <v>6374</v>
      </c>
      <c r="C872" s="68">
        <v>10</v>
      </c>
      <c r="D872" s="88" t="s">
        <v>6489</v>
      </c>
      <c r="E872" s="68" t="s">
        <v>6490</v>
      </c>
      <c r="F872" s="78">
        <v>33273</v>
      </c>
      <c r="G872" s="68" t="s">
        <v>6491</v>
      </c>
      <c r="H872" s="68">
        <v>2020</v>
      </c>
      <c r="I872" s="68" t="s">
        <v>6492</v>
      </c>
      <c r="J872" s="70">
        <v>74102</v>
      </c>
      <c r="K872" s="68" t="s">
        <v>343</v>
      </c>
      <c r="L872" s="68" t="s">
        <v>6493</v>
      </c>
      <c r="M872" s="68" t="s">
        <v>6494</v>
      </c>
      <c r="N872" s="68" t="s">
        <v>6495</v>
      </c>
      <c r="O872" s="68" t="s">
        <v>6496</v>
      </c>
      <c r="P872" s="68">
        <v>111371</v>
      </c>
      <c r="Q872" s="68">
        <v>39.14820337647059</v>
      </c>
      <c r="R872" s="68">
        <v>1.7435882352941177</v>
      </c>
      <c r="S872" s="68">
        <v>9.153838235294117</v>
      </c>
      <c r="T872" s="68">
        <v>28.250776905882358</v>
      </c>
      <c r="U872" s="68">
        <v>39.14820337647059</v>
      </c>
      <c r="V872" s="68">
        <v>66</v>
      </c>
      <c r="W872" s="68">
        <v>68</v>
      </c>
      <c r="X872" s="68" t="s">
        <v>6497</v>
      </c>
      <c r="Y872" s="68">
        <v>3</v>
      </c>
      <c r="Z872" s="68">
        <v>12</v>
      </c>
      <c r="AA872" s="68">
        <v>1</v>
      </c>
      <c r="AB872" s="68">
        <v>25</v>
      </c>
      <c r="AC872" s="68">
        <v>2099021</v>
      </c>
      <c r="AD872" s="68">
        <v>31.35</v>
      </c>
      <c r="AE872" s="68">
        <v>5</v>
      </c>
      <c r="AF872" s="68">
        <v>65</v>
      </c>
      <c r="AG872" s="68" t="s">
        <v>6489</v>
      </c>
      <c r="AH872" s="68" t="s">
        <v>6498</v>
      </c>
      <c r="AI872" s="68">
        <v>50</v>
      </c>
      <c r="AJ872" s="68" t="s">
        <v>6389</v>
      </c>
      <c r="AK872" s="68" t="s">
        <v>6390</v>
      </c>
      <c r="AL872" s="68">
        <v>15</v>
      </c>
      <c r="AM872" s="68" t="s">
        <v>6499</v>
      </c>
      <c r="AN872" s="68" t="s">
        <v>6500</v>
      </c>
      <c r="AO872" s="68">
        <v>0</v>
      </c>
      <c r="AP872" s="68" t="s">
        <v>6501</v>
      </c>
      <c r="AQ872" s="68" t="s">
        <v>2147</v>
      </c>
      <c r="AR872" s="68">
        <v>0</v>
      </c>
      <c r="AS872" s="68" t="s">
        <v>6502</v>
      </c>
      <c r="AT872" s="68" t="s">
        <v>6503</v>
      </c>
      <c r="AU872" s="68">
        <v>0</v>
      </c>
      <c r="AV872" s="68"/>
      <c r="AW872" s="68"/>
      <c r="AX872" s="68"/>
      <c r="AY872" s="68"/>
      <c r="AZ872" s="68"/>
      <c r="BA872" s="68"/>
      <c r="BB872" s="68"/>
      <c r="BC872" s="68"/>
      <c r="BD872" s="68"/>
    </row>
    <row r="873" spans="1:56" s="72" customFormat="1" ht="150">
      <c r="A873" s="68">
        <v>618</v>
      </c>
      <c r="B873" s="68" t="s">
        <v>6374</v>
      </c>
      <c r="C873" s="68">
        <v>15</v>
      </c>
      <c r="D873" s="88" t="s">
        <v>6438</v>
      </c>
      <c r="E873" s="68" t="s">
        <v>6455</v>
      </c>
      <c r="F873" s="78">
        <v>14493</v>
      </c>
      <c r="G873" s="68" t="s">
        <v>6504</v>
      </c>
      <c r="H873" s="68">
        <v>2020</v>
      </c>
      <c r="I873" s="68" t="s">
        <v>6505</v>
      </c>
      <c r="J873" s="70">
        <v>48678</v>
      </c>
      <c r="K873" s="68" t="s">
        <v>343</v>
      </c>
      <c r="L873" s="68" t="s">
        <v>6506</v>
      </c>
      <c r="M873" s="68" t="s">
        <v>6507</v>
      </c>
      <c r="N873" s="68" t="s">
        <v>6508</v>
      </c>
      <c r="O873" s="68" t="s">
        <v>6509</v>
      </c>
      <c r="P873" s="68">
        <v>111374</v>
      </c>
      <c r="Q873" s="68">
        <v>35.068062465882349</v>
      </c>
      <c r="R873" s="68">
        <v>1.1453647058823531</v>
      </c>
      <c r="S873" s="68">
        <v>6.0131647058823523</v>
      </c>
      <c r="T873" s="68">
        <v>27.909533054117645</v>
      </c>
      <c r="U873" s="68">
        <v>35.068062465882349</v>
      </c>
      <c r="V873" s="68">
        <v>100</v>
      </c>
      <c r="W873" s="68">
        <v>82</v>
      </c>
      <c r="X873" s="68" t="s">
        <v>6497</v>
      </c>
      <c r="Y873" s="68">
        <v>6</v>
      </c>
      <c r="Z873" s="68">
        <v>1</v>
      </c>
      <c r="AA873" s="68">
        <v>3</v>
      </c>
      <c r="AB873" s="68">
        <v>57</v>
      </c>
      <c r="AC873" s="68">
        <v>2099035</v>
      </c>
      <c r="AD873" s="68">
        <v>22.12</v>
      </c>
      <c r="AE873" s="68">
        <v>4</v>
      </c>
      <c r="AF873" s="68">
        <v>100</v>
      </c>
      <c r="AG873" s="68" t="s">
        <v>6438</v>
      </c>
      <c r="AH873" s="68" t="s">
        <v>6449</v>
      </c>
      <c r="AI873" s="68">
        <v>10</v>
      </c>
      <c r="AJ873" s="68" t="s">
        <v>6389</v>
      </c>
      <c r="AK873" s="68" t="s">
        <v>6390</v>
      </c>
      <c r="AL873" s="68">
        <v>40</v>
      </c>
      <c r="AM873" s="68" t="s">
        <v>6463</v>
      </c>
      <c r="AN873" s="68" t="s">
        <v>6449</v>
      </c>
      <c r="AO873" s="68">
        <v>10</v>
      </c>
      <c r="AP873" s="68" t="s">
        <v>6452</v>
      </c>
      <c r="AQ873" s="68" t="s">
        <v>6453</v>
      </c>
      <c r="AR873" s="68">
        <v>10</v>
      </c>
      <c r="AS873" s="68" t="s">
        <v>6454</v>
      </c>
      <c r="AT873" s="68" t="s">
        <v>6455</v>
      </c>
      <c r="AU873" s="68">
        <v>10</v>
      </c>
      <c r="AV873" s="68" t="s">
        <v>6510</v>
      </c>
      <c r="AW873" s="68" t="s">
        <v>6455</v>
      </c>
      <c r="AX873" s="68">
        <v>20</v>
      </c>
      <c r="AY873" s="68"/>
      <c r="AZ873" s="68"/>
      <c r="BA873" s="68"/>
      <c r="BB873" s="68"/>
      <c r="BC873" s="68"/>
      <c r="BD873" s="68"/>
    </row>
    <row r="874" spans="1:56" s="72" customFormat="1" ht="70">
      <c r="A874" s="68">
        <v>618</v>
      </c>
      <c r="B874" s="68" t="s">
        <v>6374</v>
      </c>
      <c r="C874" s="68">
        <v>1</v>
      </c>
      <c r="D874" s="88" t="s">
        <v>6389</v>
      </c>
      <c r="E874" s="68" t="s">
        <v>6511</v>
      </c>
      <c r="F874" s="78">
        <v>13607</v>
      </c>
      <c r="G874" s="68" t="s">
        <v>6512</v>
      </c>
      <c r="H874" s="68">
        <v>2020</v>
      </c>
      <c r="I874" s="68" t="s">
        <v>6513</v>
      </c>
      <c r="J874" s="70">
        <v>45486</v>
      </c>
      <c r="K874" s="68" t="s">
        <v>343</v>
      </c>
      <c r="L874" s="68" t="s">
        <v>6514</v>
      </c>
      <c r="M874" s="68" t="s">
        <v>6515</v>
      </c>
      <c r="N874" s="68" t="s">
        <v>6516</v>
      </c>
      <c r="O874" s="68" t="s">
        <v>6517</v>
      </c>
      <c r="P874" s="68">
        <v>108645.111345</v>
      </c>
      <c r="Q874" s="68">
        <v>32.893585792579188</v>
      </c>
      <c r="R874" s="68">
        <v>0.65361623529411761</v>
      </c>
      <c r="S874" s="68">
        <v>3.4314852352941174</v>
      </c>
      <c r="T874" s="68">
        <v>28.808484321990953</v>
      </c>
      <c r="U874" s="68">
        <v>32.893585792579188</v>
      </c>
      <c r="V874" s="68">
        <v>30</v>
      </c>
      <c r="W874" s="68">
        <v>78</v>
      </c>
      <c r="X874" s="68" t="s">
        <v>6385</v>
      </c>
      <c r="Y874" s="68">
        <v>3</v>
      </c>
      <c r="Z874" s="68">
        <v>5</v>
      </c>
      <c r="AA874" s="68">
        <v>1</v>
      </c>
      <c r="AB874" s="68">
        <v>60</v>
      </c>
      <c r="AC874" s="68">
        <v>2099066</v>
      </c>
      <c r="AD874" s="68">
        <v>0</v>
      </c>
      <c r="AE874" s="68">
        <v>5</v>
      </c>
      <c r="AF874" s="68">
        <v>30</v>
      </c>
      <c r="AG874" s="68" t="s">
        <v>6389</v>
      </c>
      <c r="AH874" s="68" t="s">
        <v>6390</v>
      </c>
      <c r="AI874" s="68">
        <v>30</v>
      </c>
      <c r="AJ874" s="68" t="s">
        <v>6418</v>
      </c>
      <c r="AK874" s="68" t="s">
        <v>6428</v>
      </c>
      <c r="AL874" s="68"/>
      <c r="AM874" s="68" t="s">
        <v>6387</v>
      </c>
      <c r="AN874" s="68" t="s">
        <v>6388</v>
      </c>
      <c r="AO874" s="68"/>
      <c r="AP874" s="68" t="s">
        <v>6518</v>
      </c>
      <c r="AQ874" s="68" t="s">
        <v>6481</v>
      </c>
      <c r="AR874" s="68"/>
      <c r="AS874" s="68" t="s">
        <v>6405</v>
      </c>
      <c r="AT874" s="68" t="s">
        <v>6415</v>
      </c>
      <c r="AU874" s="68"/>
      <c r="AV874" s="68"/>
      <c r="AW874" s="68"/>
      <c r="AX874" s="68"/>
      <c r="AY874" s="68"/>
      <c r="AZ874" s="68"/>
      <c r="BA874" s="68"/>
      <c r="BB874" s="68"/>
      <c r="BC874" s="68"/>
      <c r="BD874" s="68"/>
    </row>
    <row r="875" spans="1:56" s="72" customFormat="1" ht="70">
      <c r="A875" s="68">
        <v>618</v>
      </c>
      <c r="B875" s="68" t="s">
        <v>6374</v>
      </c>
      <c r="C875" s="68">
        <v>10</v>
      </c>
      <c r="D875" s="88" t="s">
        <v>6489</v>
      </c>
      <c r="E875" s="68" t="s">
        <v>6519</v>
      </c>
      <c r="F875" s="78" t="s">
        <v>6520</v>
      </c>
      <c r="G875" s="68" t="s">
        <v>6521</v>
      </c>
      <c r="H875" s="68" t="s">
        <v>6522</v>
      </c>
      <c r="I875" s="68" t="s">
        <v>6523</v>
      </c>
      <c r="J875" s="70">
        <v>105852</v>
      </c>
      <c r="K875" s="68" t="s">
        <v>12791</v>
      </c>
      <c r="L875" s="68" t="s">
        <v>6493</v>
      </c>
      <c r="M875" s="68" t="s">
        <v>6494</v>
      </c>
      <c r="N875" s="68" t="s">
        <v>6524</v>
      </c>
      <c r="O875" s="68" t="s">
        <v>6525</v>
      </c>
      <c r="P875" s="68" t="s">
        <v>6526</v>
      </c>
      <c r="Q875" s="68">
        <v>36.034039405882353</v>
      </c>
      <c r="R875" s="68">
        <v>1.245322</v>
      </c>
      <c r="S875" s="68">
        <v>6.5379404999999995</v>
      </c>
      <c r="T875" s="68">
        <v>28.250776905882358</v>
      </c>
      <c r="U875" s="68">
        <v>36.034039405882353</v>
      </c>
      <c r="V875" s="68">
        <v>79</v>
      </c>
      <c r="W875" s="68">
        <v>36</v>
      </c>
      <c r="X875" s="68" t="s">
        <v>6497</v>
      </c>
      <c r="Y875" s="68">
        <v>3</v>
      </c>
      <c r="Z875" s="68">
        <v>1</v>
      </c>
      <c r="AA875" s="68">
        <v>7</v>
      </c>
      <c r="AB875" s="68">
        <v>25</v>
      </c>
      <c r="AC875" s="68" t="s">
        <v>6527</v>
      </c>
      <c r="AD875" s="68">
        <v>31.35</v>
      </c>
      <c r="AE875" s="68">
        <v>5</v>
      </c>
      <c r="AF875" s="68">
        <v>75</v>
      </c>
      <c r="AG875" s="68" t="s">
        <v>6489</v>
      </c>
      <c r="AH875" s="68" t="s">
        <v>6498</v>
      </c>
      <c r="AI875" s="68">
        <v>50</v>
      </c>
      <c r="AJ875" s="68" t="s">
        <v>6389</v>
      </c>
      <c r="AK875" s="68" t="s">
        <v>6390</v>
      </c>
      <c r="AL875" s="68">
        <v>25</v>
      </c>
      <c r="AM875" s="68" t="s">
        <v>6499</v>
      </c>
      <c r="AN875" s="68" t="s">
        <v>6500</v>
      </c>
      <c r="AO875" s="68">
        <v>0</v>
      </c>
      <c r="AP875" s="68" t="s">
        <v>6501</v>
      </c>
      <c r="AQ875" s="68" t="s">
        <v>2147</v>
      </c>
      <c r="AR875" s="68">
        <v>0</v>
      </c>
      <c r="AS875" s="68" t="s">
        <v>6502</v>
      </c>
      <c r="AT875" s="68" t="s">
        <v>6503</v>
      </c>
      <c r="AU875" s="68">
        <v>0</v>
      </c>
      <c r="AV875" s="68"/>
      <c r="AW875" s="68"/>
      <c r="AX875" s="68"/>
      <c r="AY875" s="68"/>
      <c r="AZ875" s="68"/>
      <c r="BA875" s="68"/>
      <c r="BB875" s="68"/>
      <c r="BC875" s="68"/>
      <c r="BD875" s="68"/>
    </row>
    <row r="876" spans="1:56" s="72" customFormat="1" ht="70">
      <c r="A876" s="68">
        <v>618</v>
      </c>
      <c r="B876" s="68" t="s">
        <v>6374</v>
      </c>
      <c r="C876" s="68">
        <v>1</v>
      </c>
      <c r="D876" s="88" t="s">
        <v>6389</v>
      </c>
      <c r="E876" s="68" t="s">
        <v>6528</v>
      </c>
      <c r="F876" s="78">
        <v>8392</v>
      </c>
      <c r="G876" s="68" t="s">
        <v>6529</v>
      </c>
      <c r="H876" s="68">
        <v>2022</v>
      </c>
      <c r="I876" s="68" t="s">
        <v>6530</v>
      </c>
      <c r="J876" s="70">
        <v>68285.36</v>
      </c>
      <c r="K876" s="68" t="s">
        <v>1833</v>
      </c>
      <c r="L876" s="68" t="s">
        <v>6493</v>
      </c>
      <c r="M876" s="68" t="s">
        <v>6494</v>
      </c>
      <c r="N876" s="68" t="s">
        <v>6531</v>
      </c>
      <c r="O876" s="68" t="s">
        <v>6532</v>
      </c>
      <c r="P876" s="68" t="s">
        <v>6533</v>
      </c>
      <c r="Q876" s="68">
        <v>36.05648268978824</v>
      </c>
      <c r="R876" s="68">
        <v>1.147803294117647</v>
      </c>
      <c r="S876" s="68">
        <v>6.0259672941176463</v>
      </c>
      <c r="T876" s="68">
        <v>28.882712101552947</v>
      </c>
      <c r="U876" s="68">
        <v>36.05648268978824</v>
      </c>
      <c r="V876" s="68">
        <v>100</v>
      </c>
      <c r="W876" s="68">
        <v>37</v>
      </c>
      <c r="X876" s="68" t="s">
        <v>6534</v>
      </c>
      <c r="Y876" s="68">
        <v>3</v>
      </c>
      <c r="Z876" s="68">
        <v>4</v>
      </c>
      <c r="AA876" s="68">
        <v>3</v>
      </c>
      <c r="AB876" s="68">
        <v>60</v>
      </c>
      <c r="AC876" s="68">
        <v>2299062</v>
      </c>
      <c r="AD876" s="68">
        <v>24.95</v>
      </c>
      <c r="AE876" s="68">
        <v>5</v>
      </c>
      <c r="AF876" s="68">
        <v>100</v>
      </c>
      <c r="AG876" s="68" t="s">
        <v>6418</v>
      </c>
      <c r="AH876" s="68" t="s">
        <v>6428</v>
      </c>
      <c r="AI876" s="68">
        <v>0</v>
      </c>
      <c r="AJ876" s="68" t="s">
        <v>6387</v>
      </c>
      <c r="AK876" s="68" t="s">
        <v>6388</v>
      </c>
      <c r="AL876" s="68">
        <v>0</v>
      </c>
      <c r="AM876" s="68" t="s">
        <v>6489</v>
      </c>
      <c r="AN876" s="68" t="s">
        <v>6498</v>
      </c>
      <c r="AO876" s="68">
        <v>0</v>
      </c>
      <c r="AP876" s="68" t="s">
        <v>6518</v>
      </c>
      <c r="AQ876" s="68" t="s">
        <v>6481</v>
      </c>
      <c r="AR876" s="68">
        <v>100</v>
      </c>
      <c r="AS876" s="68" t="s">
        <v>6405</v>
      </c>
      <c r="AT876" s="68" t="s">
        <v>6415</v>
      </c>
      <c r="AU876" s="68">
        <v>0</v>
      </c>
      <c r="AV876" s="68"/>
      <c r="AW876" s="68"/>
      <c r="AX876" s="68"/>
      <c r="AY876" s="68"/>
      <c r="AZ876" s="68"/>
      <c r="BA876" s="68"/>
      <c r="BB876" s="68"/>
      <c r="BC876" s="68"/>
      <c r="BD876" s="68"/>
    </row>
    <row r="877" spans="1:56" s="72" customFormat="1" ht="80">
      <c r="A877" s="68">
        <v>618</v>
      </c>
      <c r="B877" s="68" t="s">
        <v>6374</v>
      </c>
      <c r="C877" s="68">
        <v>12</v>
      </c>
      <c r="D877" s="88" t="s">
        <v>6389</v>
      </c>
      <c r="E877" s="68" t="s">
        <v>6535</v>
      </c>
      <c r="F877" s="78">
        <v>14851</v>
      </c>
      <c r="G877" s="68" t="s">
        <v>6536</v>
      </c>
      <c r="H877" s="68">
        <v>2022</v>
      </c>
      <c r="I877" s="68" t="s">
        <v>6537</v>
      </c>
      <c r="J877" s="70">
        <v>48781.64</v>
      </c>
      <c r="K877" s="68" t="s">
        <v>1833</v>
      </c>
      <c r="L877" s="68" t="s">
        <v>6538</v>
      </c>
      <c r="M877" s="68" t="s">
        <v>6539</v>
      </c>
      <c r="N877" s="68" t="s">
        <v>6540</v>
      </c>
      <c r="O877" s="68" t="s">
        <v>6541</v>
      </c>
      <c r="P877" s="68">
        <v>112689</v>
      </c>
      <c r="Q877" s="68">
        <v>36.025420925082358</v>
      </c>
      <c r="R877" s="68">
        <v>1.1428334117647059</v>
      </c>
      <c r="S877" s="68">
        <v>5.9998754117647053</v>
      </c>
      <c r="T877" s="68">
        <v>28.882712101552947</v>
      </c>
      <c r="U877" s="68">
        <v>36.025420925082358</v>
      </c>
      <c r="V877" s="68">
        <v>0</v>
      </c>
      <c r="W877" s="68">
        <v>27</v>
      </c>
      <c r="X877" s="68" t="s">
        <v>6534</v>
      </c>
      <c r="Y877" s="68">
        <v>6</v>
      </c>
      <c r="Z877" s="68">
        <v>3</v>
      </c>
      <c r="AA877" s="68">
        <v>9</v>
      </c>
      <c r="AB877" s="68">
        <v>60</v>
      </c>
      <c r="AC877" s="68">
        <v>2299083</v>
      </c>
      <c r="AD877" s="68">
        <v>0</v>
      </c>
      <c r="AE877" s="68">
        <v>5</v>
      </c>
      <c r="AF877" s="68">
        <v>15</v>
      </c>
      <c r="AG877" s="68" t="s">
        <v>6387</v>
      </c>
      <c r="AH877" s="68" t="s">
        <v>6388</v>
      </c>
      <c r="AI877" s="68">
        <v>15</v>
      </c>
      <c r="AJ877" s="68" t="s">
        <v>6389</v>
      </c>
      <c r="AK877" s="68" t="s">
        <v>6390</v>
      </c>
      <c r="AL877" s="68"/>
      <c r="AM877" s="68" t="s">
        <v>6418</v>
      </c>
      <c r="AN877" s="68" t="s">
        <v>6428</v>
      </c>
      <c r="AO877" s="68"/>
      <c r="AP877" s="68" t="s">
        <v>6518</v>
      </c>
      <c r="AQ877" s="68" t="s">
        <v>6481</v>
      </c>
      <c r="AR877" s="68"/>
      <c r="AS877" s="68" t="s">
        <v>6405</v>
      </c>
      <c r="AT877" s="68" t="s">
        <v>6415</v>
      </c>
      <c r="AU877" s="68"/>
      <c r="AV877" s="68"/>
      <c r="AW877" s="68"/>
      <c r="AX877" s="68"/>
      <c r="AY877" s="68"/>
      <c r="AZ877" s="68"/>
      <c r="BA877" s="68"/>
      <c r="BB877" s="68"/>
      <c r="BC877" s="68"/>
      <c r="BD877" s="68"/>
    </row>
    <row r="878" spans="1:56" s="72" customFormat="1" ht="70">
      <c r="A878" s="68">
        <v>618</v>
      </c>
      <c r="B878" s="68" t="s">
        <v>6374</v>
      </c>
      <c r="C878" s="68">
        <v>10</v>
      </c>
      <c r="D878" s="88" t="s">
        <v>6489</v>
      </c>
      <c r="E878" s="68" t="s">
        <v>6500</v>
      </c>
      <c r="F878" s="78">
        <v>27510</v>
      </c>
      <c r="G878" s="68" t="s">
        <v>6542</v>
      </c>
      <c r="H878" s="68">
        <v>2023</v>
      </c>
      <c r="I878" s="68" t="s">
        <v>6543</v>
      </c>
      <c r="J878" s="70">
        <v>68328</v>
      </c>
      <c r="K878" s="68" t="s">
        <v>1879</v>
      </c>
      <c r="L878" s="68" t="s">
        <v>6493</v>
      </c>
      <c r="M878" s="68" t="s">
        <v>6494</v>
      </c>
      <c r="N878" s="68" t="s">
        <v>6544</v>
      </c>
      <c r="O878" s="68" t="s">
        <v>6545</v>
      </c>
      <c r="P878" s="68" t="s">
        <v>6546</v>
      </c>
      <c r="Q878" s="68">
        <v>38.299999999999997</v>
      </c>
      <c r="R878" s="68">
        <v>1.61</v>
      </c>
      <c r="S878" s="68">
        <v>8.44</v>
      </c>
      <c r="T878" s="68">
        <v>28.25</v>
      </c>
      <c r="U878" s="68">
        <v>38.299999999999997</v>
      </c>
      <c r="V878" s="68">
        <v>95</v>
      </c>
      <c r="W878" s="68">
        <v>12</v>
      </c>
      <c r="X878" s="68" t="s">
        <v>6497</v>
      </c>
      <c r="Y878" s="68">
        <v>6</v>
      </c>
      <c r="Z878" s="68">
        <v>1</v>
      </c>
      <c r="AA878" s="68">
        <v>5</v>
      </c>
      <c r="AB878" s="68">
        <v>32</v>
      </c>
      <c r="AC878" s="68">
        <v>2399043</v>
      </c>
      <c r="AD878" s="68">
        <v>35.130000000000003</v>
      </c>
      <c r="AE878" s="68">
        <v>5</v>
      </c>
      <c r="AF878" s="68">
        <v>90</v>
      </c>
      <c r="AG878" s="68" t="s">
        <v>6489</v>
      </c>
      <c r="AH878" s="68" t="s">
        <v>6498</v>
      </c>
      <c r="AI878" s="68">
        <v>30</v>
      </c>
      <c r="AJ878" s="68" t="s">
        <v>6389</v>
      </c>
      <c r="AK878" s="68" t="s">
        <v>6390</v>
      </c>
      <c r="AL878" s="68">
        <v>0</v>
      </c>
      <c r="AM878" s="68" t="s">
        <v>6499</v>
      </c>
      <c r="AN878" s="68" t="s">
        <v>6500</v>
      </c>
      <c r="AO878" s="68">
        <v>60</v>
      </c>
      <c r="AP878" s="68" t="s">
        <v>6501</v>
      </c>
      <c r="AQ878" s="68" t="s">
        <v>2147</v>
      </c>
      <c r="AR878" s="68">
        <v>0</v>
      </c>
      <c r="AS878" s="68" t="s">
        <v>6502</v>
      </c>
      <c r="AT878" s="68" t="s">
        <v>6503</v>
      </c>
      <c r="AU878" s="68">
        <v>0</v>
      </c>
      <c r="AV878" s="68"/>
      <c r="AW878" s="68"/>
      <c r="AX878" s="68"/>
      <c r="AY878" s="68"/>
      <c r="AZ878" s="68"/>
      <c r="BA878" s="68"/>
      <c r="BB878" s="68"/>
      <c r="BC878" s="68"/>
      <c r="BD878" s="68"/>
    </row>
    <row r="879" spans="1:56" s="274" customFormat="1" ht="60">
      <c r="A879" s="83">
        <v>782</v>
      </c>
      <c r="B879" s="83" t="s">
        <v>12807</v>
      </c>
      <c r="C879" s="83" t="s">
        <v>6547</v>
      </c>
      <c r="D879" s="269" t="s">
        <v>6548</v>
      </c>
      <c r="E879" s="270" t="s">
        <v>6549</v>
      </c>
      <c r="F879" s="197">
        <v>8782</v>
      </c>
      <c r="G879" s="269" t="s">
        <v>6550</v>
      </c>
      <c r="H879" s="269">
        <v>2002</v>
      </c>
      <c r="I879" s="269" t="s">
        <v>6551</v>
      </c>
      <c r="J879" s="271">
        <v>149198.57068936739</v>
      </c>
      <c r="K879" s="83" t="s">
        <v>519</v>
      </c>
      <c r="L879" s="83" t="s">
        <v>6552</v>
      </c>
      <c r="M879" s="83" t="s">
        <v>6553</v>
      </c>
      <c r="N879" s="83" t="s">
        <v>6554</v>
      </c>
      <c r="O879" s="83" t="s">
        <v>6555</v>
      </c>
      <c r="P879" s="83">
        <v>13275</v>
      </c>
      <c r="Q879" s="155">
        <f>U879</f>
        <v>45</v>
      </c>
      <c r="R879" s="155">
        <v>0</v>
      </c>
      <c r="S879" s="155">
        <v>0</v>
      </c>
      <c r="T879" s="155">
        <v>45</v>
      </c>
      <c r="U879" s="155">
        <f>R879+S879+T879</f>
        <v>45</v>
      </c>
      <c r="V879" s="161">
        <v>0.85</v>
      </c>
      <c r="W879" s="156">
        <v>100</v>
      </c>
      <c r="X879" s="204" t="s">
        <v>6556</v>
      </c>
      <c r="Y879" s="83">
        <v>4</v>
      </c>
      <c r="Z879" s="83">
        <v>3</v>
      </c>
      <c r="AA879" s="83">
        <v>1</v>
      </c>
      <c r="AB879" s="83">
        <v>25</v>
      </c>
      <c r="AC879" s="83">
        <v>0</v>
      </c>
      <c r="AD879" s="83">
        <v>45</v>
      </c>
      <c r="AE879" s="83">
        <v>5</v>
      </c>
      <c r="AF879" s="272">
        <f>AI879+AL879+AO879</f>
        <v>73.680000000000007</v>
      </c>
      <c r="AG879" s="156" t="s">
        <v>6548</v>
      </c>
      <c r="AH879" s="156" t="s">
        <v>6557</v>
      </c>
      <c r="AI879" s="156">
        <v>0</v>
      </c>
      <c r="AJ879" s="156" t="s">
        <v>6558</v>
      </c>
      <c r="AK879" s="156" t="s">
        <v>6557</v>
      </c>
      <c r="AL879" s="156">
        <v>52.63</v>
      </c>
      <c r="AM879" s="156" t="s">
        <v>6559</v>
      </c>
      <c r="AN879" s="156" t="s">
        <v>6557</v>
      </c>
      <c r="AO879" s="156">
        <v>21.05</v>
      </c>
      <c r="AP879" s="156"/>
      <c r="AQ879" s="156"/>
      <c r="AR879" s="273"/>
      <c r="AS879" s="83"/>
      <c r="AT879" s="83"/>
      <c r="AU879" s="91"/>
      <c r="AV879" s="83"/>
      <c r="AW879" s="91"/>
      <c r="AX879" s="91"/>
      <c r="AY879" s="91"/>
      <c r="AZ879" s="91"/>
      <c r="BA879" s="91"/>
      <c r="BB879" s="91"/>
      <c r="BC879" s="91"/>
      <c r="BD879" s="91"/>
    </row>
    <row r="880" spans="1:56" s="274" customFormat="1" ht="70">
      <c r="A880" s="83">
        <v>782</v>
      </c>
      <c r="B880" s="83" t="s">
        <v>12807</v>
      </c>
      <c r="C880" s="83" t="s">
        <v>6560</v>
      </c>
      <c r="D880" s="269" t="s">
        <v>6561</v>
      </c>
      <c r="E880" s="270" t="s">
        <v>6562</v>
      </c>
      <c r="F880" s="197">
        <v>5566</v>
      </c>
      <c r="G880" s="269" t="s">
        <v>6563</v>
      </c>
      <c r="H880" s="269">
        <v>2002</v>
      </c>
      <c r="I880" s="269" t="s">
        <v>6564</v>
      </c>
      <c r="J880" s="271">
        <v>137863.72416958772</v>
      </c>
      <c r="K880" s="83" t="s">
        <v>519</v>
      </c>
      <c r="L880" s="83" t="s">
        <v>6565</v>
      </c>
      <c r="M880" s="83" t="s">
        <v>6566</v>
      </c>
      <c r="N880" s="83" t="s">
        <v>6567</v>
      </c>
      <c r="O880" s="83" t="s">
        <v>12762</v>
      </c>
      <c r="P880" s="83">
        <v>6436</v>
      </c>
      <c r="Q880" s="155">
        <f>U880</f>
        <v>45</v>
      </c>
      <c r="R880" s="155">
        <v>0</v>
      </c>
      <c r="S880" s="155">
        <v>0</v>
      </c>
      <c r="T880" s="155">
        <v>45</v>
      </c>
      <c r="U880" s="155">
        <f t="shared" ref="U880:U900" si="12">R880+S880+T880</f>
        <v>45</v>
      </c>
      <c r="V880" s="161">
        <v>0.85</v>
      </c>
      <c r="W880" s="156">
        <v>100</v>
      </c>
      <c r="X880" s="204" t="s">
        <v>6568</v>
      </c>
      <c r="Y880" s="83">
        <v>4</v>
      </c>
      <c r="Z880" s="83">
        <v>3</v>
      </c>
      <c r="AA880" s="83">
        <v>1</v>
      </c>
      <c r="AB880" s="83">
        <v>4</v>
      </c>
      <c r="AC880" s="83">
        <v>161</v>
      </c>
      <c r="AD880" s="83">
        <v>45</v>
      </c>
      <c r="AE880" s="83">
        <v>5</v>
      </c>
      <c r="AF880" s="203">
        <v>100</v>
      </c>
      <c r="AG880" s="156" t="s">
        <v>6561</v>
      </c>
      <c r="AH880" s="156" t="s">
        <v>6569</v>
      </c>
      <c r="AI880" s="203">
        <v>100</v>
      </c>
      <c r="AJ880" s="156" t="s">
        <v>6570</v>
      </c>
      <c r="AK880" s="156" t="s">
        <v>6569</v>
      </c>
      <c r="AL880" s="156">
        <v>0</v>
      </c>
      <c r="AM880" s="156"/>
      <c r="AN880" s="156"/>
      <c r="AO880" s="156"/>
      <c r="AP880" s="156"/>
      <c r="AQ880" s="156"/>
      <c r="AR880" s="156"/>
      <c r="AS880" s="83"/>
      <c r="AT880" s="83"/>
      <c r="AU880" s="91"/>
      <c r="AV880" s="83"/>
      <c r="AW880" s="91"/>
      <c r="AX880" s="91"/>
      <c r="AY880" s="91"/>
      <c r="AZ880" s="91"/>
      <c r="BA880" s="91"/>
      <c r="BB880" s="91"/>
      <c r="BC880" s="91"/>
      <c r="BD880" s="91"/>
    </row>
    <row r="881" spans="1:56" s="274" customFormat="1" ht="70">
      <c r="A881" s="83">
        <v>782</v>
      </c>
      <c r="B881" s="83" t="s">
        <v>12807</v>
      </c>
      <c r="C881" s="83" t="s">
        <v>6571</v>
      </c>
      <c r="D881" s="269" t="s">
        <v>6572</v>
      </c>
      <c r="E881" s="270" t="s">
        <v>6573</v>
      </c>
      <c r="F881" s="197">
        <v>14556</v>
      </c>
      <c r="G881" s="269" t="s">
        <v>6574</v>
      </c>
      <c r="H881" s="269">
        <v>2003</v>
      </c>
      <c r="I881" s="269" t="s">
        <v>6575</v>
      </c>
      <c r="J881" s="271">
        <v>121515.60674344852</v>
      </c>
      <c r="K881" s="83" t="s">
        <v>519</v>
      </c>
      <c r="L881" s="83" t="s">
        <v>6576</v>
      </c>
      <c r="M881" s="201" t="s">
        <v>6577</v>
      </c>
      <c r="N881" s="83" t="s">
        <v>6578</v>
      </c>
      <c r="O881" s="201" t="s">
        <v>6579</v>
      </c>
      <c r="P881" s="83">
        <v>13209</v>
      </c>
      <c r="Q881" s="155">
        <f t="shared" ref="Q881:Q900" si="13">U881</f>
        <v>45</v>
      </c>
      <c r="R881" s="155">
        <v>0</v>
      </c>
      <c r="S881" s="155">
        <v>0</v>
      </c>
      <c r="T881" s="155">
        <v>45</v>
      </c>
      <c r="U881" s="155">
        <f t="shared" si="12"/>
        <v>45</v>
      </c>
      <c r="V881" s="161">
        <v>0.85</v>
      </c>
      <c r="W881" s="156">
        <v>100</v>
      </c>
      <c r="X881" s="204" t="s">
        <v>6580</v>
      </c>
      <c r="Y881" s="83">
        <v>3</v>
      </c>
      <c r="Z881" s="83">
        <v>10</v>
      </c>
      <c r="AA881" s="83">
        <v>5</v>
      </c>
      <c r="AB881" s="83">
        <v>44</v>
      </c>
      <c r="AC881" s="83">
        <v>62</v>
      </c>
      <c r="AD881" s="83">
        <v>45</v>
      </c>
      <c r="AE881" s="83">
        <v>5</v>
      </c>
      <c r="AF881" s="155">
        <f>AI881+AL881+AO881+AR881+AU881</f>
        <v>75.650000000000006</v>
      </c>
      <c r="AG881" s="155" t="s">
        <v>6572</v>
      </c>
      <c r="AH881" s="155" t="s">
        <v>6581</v>
      </c>
      <c r="AI881" s="155">
        <v>30.26</v>
      </c>
      <c r="AJ881" s="155" t="s">
        <v>6602</v>
      </c>
      <c r="AK881" s="155" t="s">
        <v>6581</v>
      </c>
      <c r="AL881" s="155">
        <v>16.45</v>
      </c>
      <c r="AM881" s="155" t="s">
        <v>6582</v>
      </c>
      <c r="AN881" s="155" t="s">
        <v>6583</v>
      </c>
      <c r="AO881" s="155">
        <v>11.18</v>
      </c>
      <c r="AP881" s="155" t="s">
        <v>6584</v>
      </c>
      <c r="AQ881" s="155" t="s">
        <v>6581</v>
      </c>
      <c r="AR881" s="155">
        <v>17.760000000000002</v>
      </c>
      <c r="AS881" s="83"/>
      <c r="AT881" s="83"/>
      <c r="AU881" s="273"/>
      <c r="AV881" s="83"/>
      <c r="AW881" s="91"/>
      <c r="AX881" s="91"/>
      <c r="AY881" s="91"/>
      <c r="AZ881" s="91"/>
      <c r="BA881" s="91"/>
      <c r="BB881" s="91"/>
      <c r="BC881" s="91"/>
      <c r="BD881" s="91"/>
    </row>
    <row r="882" spans="1:56" s="274" customFormat="1" ht="40">
      <c r="A882" s="83">
        <v>782</v>
      </c>
      <c r="B882" s="83" t="s">
        <v>12807</v>
      </c>
      <c r="C882" s="83" t="s">
        <v>6585</v>
      </c>
      <c r="D882" s="269" t="s">
        <v>6586</v>
      </c>
      <c r="E882" s="270" t="s">
        <v>6587</v>
      </c>
      <c r="F882" s="197">
        <v>15646</v>
      </c>
      <c r="G882" s="269" t="s">
        <v>6588</v>
      </c>
      <c r="H882" s="269">
        <v>2003</v>
      </c>
      <c r="I882" s="269" t="s">
        <v>6589</v>
      </c>
      <c r="J882" s="271">
        <v>110185.23038724755</v>
      </c>
      <c r="K882" s="83" t="s">
        <v>519</v>
      </c>
      <c r="L882" s="83" t="s">
        <v>6590</v>
      </c>
      <c r="M882" s="83" t="s">
        <v>6591</v>
      </c>
      <c r="N882" s="83" t="s">
        <v>6592</v>
      </c>
      <c r="O882" s="83" t="s">
        <v>12763</v>
      </c>
      <c r="P882" s="83">
        <v>15032</v>
      </c>
      <c r="Q882" s="155">
        <f t="shared" si="13"/>
        <v>45</v>
      </c>
      <c r="R882" s="155">
        <v>0</v>
      </c>
      <c r="S882" s="155">
        <v>0</v>
      </c>
      <c r="T882" s="155">
        <v>45</v>
      </c>
      <c r="U882" s="155">
        <f t="shared" si="12"/>
        <v>45</v>
      </c>
      <c r="V882" s="161">
        <v>0.85</v>
      </c>
      <c r="W882" s="156">
        <v>100</v>
      </c>
      <c r="X882" s="204" t="s">
        <v>6593</v>
      </c>
      <c r="Y882" s="83">
        <v>4</v>
      </c>
      <c r="Z882" s="83">
        <v>4</v>
      </c>
      <c r="AA882" s="83">
        <v>6</v>
      </c>
      <c r="AB882" s="83">
        <v>46</v>
      </c>
      <c r="AC882" s="83">
        <v>156</v>
      </c>
      <c r="AD882" s="83">
        <v>45</v>
      </c>
      <c r="AE882" s="83">
        <v>5</v>
      </c>
      <c r="AF882" s="156">
        <f>AI882+AL882</f>
        <v>15.79</v>
      </c>
      <c r="AG882" s="156" t="s">
        <v>6586</v>
      </c>
      <c r="AH882" s="156" t="s">
        <v>6594</v>
      </c>
      <c r="AI882" s="156">
        <v>15.79</v>
      </c>
      <c r="AJ882" s="156" t="s">
        <v>6595</v>
      </c>
      <c r="AK882" s="156" t="s">
        <v>6596</v>
      </c>
      <c r="AL882" s="156">
        <v>0</v>
      </c>
      <c r="AM882" s="156"/>
      <c r="AN882" s="156"/>
      <c r="AO882" s="156"/>
      <c r="AP882" s="156"/>
      <c r="AQ882" s="156"/>
      <c r="AR882" s="156"/>
      <c r="AS882" s="156"/>
      <c r="AT882" s="156"/>
      <c r="AU882" s="74"/>
      <c r="AV882" s="83"/>
      <c r="AW882" s="91"/>
      <c r="AX882" s="91"/>
      <c r="AY882" s="91"/>
      <c r="AZ882" s="91"/>
      <c r="BA882" s="91"/>
      <c r="BB882" s="91"/>
      <c r="BC882" s="91"/>
      <c r="BD882" s="91"/>
    </row>
    <row r="883" spans="1:56" s="274" customFormat="1" ht="50">
      <c r="A883" s="83">
        <v>782</v>
      </c>
      <c r="B883" s="83" t="s">
        <v>12807</v>
      </c>
      <c r="C883" s="83" t="s">
        <v>6571</v>
      </c>
      <c r="D883" s="269" t="s">
        <v>6572</v>
      </c>
      <c r="E883" s="270" t="s">
        <v>6573</v>
      </c>
      <c r="F883" s="197">
        <v>14556</v>
      </c>
      <c r="G883" s="269" t="s">
        <v>6597</v>
      </c>
      <c r="H883" s="269">
        <v>2003</v>
      </c>
      <c r="I883" s="269" t="s">
        <v>6598</v>
      </c>
      <c r="J883" s="271">
        <v>63890.902353530299</v>
      </c>
      <c r="K883" s="83" t="s">
        <v>519</v>
      </c>
      <c r="L883" s="83" t="s">
        <v>6576</v>
      </c>
      <c r="M883" s="201" t="s">
        <v>6577</v>
      </c>
      <c r="N883" s="83" t="s">
        <v>6599</v>
      </c>
      <c r="O883" s="201" t="s">
        <v>6600</v>
      </c>
      <c r="P883" s="83">
        <v>4700</v>
      </c>
      <c r="Q883" s="155">
        <f t="shared" si="13"/>
        <v>45</v>
      </c>
      <c r="R883" s="155">
        <v>0</v>
      </c>
      <c r="S883" s="155">
        <v>0</v>
      </c>
      <c r="T883" s="155">
        <v>45</v>
      </c>
      <c r="U883" s="155">
        <f t="shared" si="12"/>
        <v>45</v>
      </c>
      <c r="V883" s="161">
        <v>0.85</v>
      </c>
      <c r="W883" s="156">
        <v>100</v>
      </c>
      <c r="X883" s="204" t="s">
        <v>6601</v>
      </c>
      <c r="Y883" s="83">
        <v>3</v>
      </c>
      <c r="Z883" s="83">
        <v>1</v>
      </c>
      <c r="AA883" s="83">
        <v>2</v>
      </c>
      <c r="AB883" s="83">
        <v>4</v>
      </c>
      <c r="AC883" s="83">
        <v>61</v>
      </c>
      <c r="AD883" s="83">
        <v>45</v>
      </c>
      <c r="AE883" s="83">
        <v>5</v>
      </c>
      <c r="AF883" s="156">
        <f>AI883+AL883+AO883+AR883+AU883</f>
        <v>41.449999999999996</v>
      </c>
      <c r="AG883" s="156" t="s">
        <v>6572</v>
      </c>
      <c r="AH883" s="156" t="s">
        <v>6581</v>
      </c>
      <c r="AI883" s="156">
        <v>10.53</v>
      </c>
      <c r="AJ883" s="156" t="s">
        <v>6602</v>
      </c>
      <c r="AK883" s="156" t="s">
        <v>6581</v>
      </c>
      <c r="AL883" s="156">
        <v>11.84</v>
      </c>
      <c r="AM883" s="156" t="s">
        <v>6582</v>
      </c>
      <c r="AN883" s="156" t="s">
        <v>6583</v>
      </c>
      <c r="AO883" s="156">
        <v>0</v>
      </c>
      <c r="AP883" s="156" t="s">
        <v>6584</v>
      </c>
      <c r="AQ883" s="156" t="s">
        <v>6581</v>
      </c>
      <c r="AR883" s="156">
        <v>19.079999999999998</v>
      </c>
      <c r="AS883" s="83"/>
      <c r="AT883" s="83"/>
      <c r="AU883" s="273"/>
      <c r="AV883" s="83"/>
      <c r="AW883" s="91"/>
      <c r="AX883" s="91"/>
      <c r="AY883" s="91"/>
      <c r="AZ883" s="91"/>
      <c r="BA883" s="91"/>
      <c r="BB883" s="91"/>
      <c r="BC883" s="91"/>
      <c r="BD883" s="91"/>
    </row>
    <row r="884" spans="1:56" s="274" customFormat="1" ht="80">
      <c r="A884" s="83">
        <v>782</v>
      </c>
      <c r="B884" s="83" t="s">
        <v>12807</v>
      </c>
      <c r="C884" s="83" t="s">
        <v>6603</v>
      </c>
      <c r="D884" s="269" t="s">
        <v>6604</v>
      </c>
      <c r="E884" s="270" t="s">
        <v>6605</v>
      </c>
      <c r="F884" s="197">
        <v>22701</v>
      </c>
      <c r="G884" s="269" t="s">
        <v>6606</v>
      </c>
      <c r="H884" s="275" t="s">
        <v>6607</v>
      </c>
      <c r="I884" s="269" t="s">
        <v>6608</v>
      </c>
      <c r="J884" s="271">
        <v>81067.726506426319</v>
      </c>
      <c r="K884" s="83" t="s">
        <v>519</v>
      </c>
      <c r="L884" s="83" t="s">
        <v>6609</v>
      </c>
      <c r="M884" s="83" t="s">
        <v>12764</v>
      </c>
      <c r="N884" s="83" t="s">
        <v>6610</v>
      </c>
      <c r="O884" s="83" t="s">
        <v>6611</v>
      </c>
      <c r="P884" s="83">
        <v>4704</v>
      </c>
      <c r="Q884" s="155">
        <f t="shared" si="13"/>
        <v>45</v>
      </c>
      <c r="R884" s="155">
        <v>0</v>
      </c>
      <c r="S884" s="155">
        <v>0</v>
      </c>
      <c r="T884" s="155">
        <v>45</v>
      </c>
      <c r="U884" s="155">
        <f t="shared" si="12"/>
        <v>45</v>
      </c>
      <c r="V884" s="161">
        <v>0.85</v>
      </c>
      <c r="W884" s="156">
        <v>100</v>
      </c>
      <c r="X884" s="204" t="s">
        <v>6612</v>
      </c>
      <c r="Y884" s="83">
        <v>3</v>
      </c>
      <c r="Z884" s="83">
        <v>4</v>
      </c>
      <c r="AA884" s="83">
        <v>3</v>
      </c>
      <c r="AB884" s="83">
        <v>44</v>
      </c>
      <c r="AC884" s="83">
        <v>142</v>
      </c>
      <c r="AD884" s="83">
        <v>45</v>
      </c>
      <c r="AE884" s="83"/>
      <c r="AF884" s="156">
        <f>AI884+AL884+AO884+AR884</f>
        <v>33.549999999999997</v>
      </c>
      <c r="AG884" s="156" t="s">
        <v>6604</v>
      </c>
      <c r="AH884" s="156" t="s">
        <v>6613</v>
      </c>
      <c r="AI884" s="156">
        <v>0</v>
      </c>
      <c r="AJ884" s="156" t="s">
        <v>6614</v>
      </c>
      <c r="AK884" s="156" t="s">
        <v>6613</v>
      </c>
      <c r="AL884" s="156">
        <v>33.549999999999997</v>
      </c>
      <c r="AM884" s="156" t="s">
        <v>6615</v>
      </c>
      <c r="AN884" s="156" t="s">
        <v>6613</v>
      </c>
      <c r="AO884" s="156">
        <v>0</v>
      </c>
      <c r="AP884" s="156"/>
      <c r="AQ884" s="83"/>
      <c r="AR884" s="273"/>
      <c r="AS884" s="83"/>
      <c r="AT884" s="83"/>
      <c r="AU884" s="91"/>
      <c r="AV884" s="83"/>
      <c r="AW884" s="91"/>
      <c r="AX884" s="91"/>
      <c r="AY884" s="91"/>
      <c r="AZ884" s="91"/>
      <c r="BA884" s="91"/>
      <c r="BB884" s="91"/>
      <c r="BC884" s="91"/>
      <c r="BD884" s="91"/>
    </row>
    <row r="885" spans="1:56" s="274" customFormat="1" ht="90">
      <c r="A885" s="83">
        <v>782</v>
      </c>
      <c r="B885" s="83" t="s">
        <v>12807</v>
      </c>
      <c r="C885" s="83" t="s">
        <v>6616</v>
      </c>
      <c r="D885" s="275" t="s">
        <v>6617</v>
      </c>
      <c r="E885" s="276" t="s">
        <v>6618</v>
      </c>
      <c r="F885" s="197">
        <v>26559</v>
      </c>
      <c r="G885" s="275" t="s">
        <v>6619</v>
      </c>
      <c r="H885" s="275">
        <v>2002</v>
      </c>
      <c r="I885" s="269" t="s">
        <v>6620</v>
      </c>
      <c r="J885" s="271">
        <v>34393.82</v>
      </c>
      <c r="K885" s="83" t="s">
        <v>519</v>
      </c>
      <c r="L885" s="83" t="s">
        <v>6621</v>
      </c>
      <c r="M885" s="83" t="s">
        <v>6622</v>
      </c>
      <c r="N885" s="83" t="s">
        <v>6623</v>
      </c>
      <c r="O885" s="83" t="s">
        <v>6624</v>
      </c>
      <c r="P885" s="83">
        <v>1520479</v>
      </c>
      <c r="Q885" s="155">
        <f t="shared" si="13"/>
        <v>45</v>
      </c>
      <c r="R885" s="155">
        <v>0</v>
      </c>
      <c r="S885" s="155">
        <v>0</v>
      </c>
      <c r="T885" s="155">
        <v>45</v>
      </c>
      <c r="U885" s="155">
        <f t="shared" si="12"/>
        <v>45</v>
      </c>
      <c r="V885" s="161">
        <v>0.85</v>
      </c>
      <c r="W885" s="156">
        <v>100</v>
      </c>
      <c r="X885" s="204" t="s">
        <v>6625</v>
      </c>
      <c r="Y885" s="83">
        <v>3</v>
      </c>
      <c r="Z885" s="83">
        <v>12</v>
      </c>
      <c r="AA885" s="83">
        <v>4</v>
      </c>
      <c r="AB885" s="83">
        <v>46</v>
      </c>
      <c r="AC885" s="83">
        <v>71</v>
      </c>
      <c r="AD885" s="83">
        <v>45</v>
      </c>
      <c r="AE885" s="83">
        <v>5</v>
      </c>
      <c r="AF885" s="272">
        <f>AI885+AL885+AO885+AR885+AU885+AX885</f>
        <v>0</v>
      </c>
      <c r="AG885" s="83" t="s">
        <v>6626</v>
      </c>
      <c r="AH885" s="83" t="s">
        <v>6627</v>
      </c>
      <c r="AI885" s="273"/>
      <c r="AJ885" s="83" t="s">
        <v>6570</v>
      </c>
      <c r="AK885" s="83" t="s">
        <v>6627</v>
      </c>
      <c r="AL885" s="273"/>
      <c r="AM885" s="83" t="s">
        <v>6614</v>
      </c>
      <c r="AN885" s="83" t="s">
        <v>6627</v>
      </c>
      <c r="AO885" s="273"/>
      <c r="AP885" s="83" t="s">
        <v>6628</v>
      </c>
      <c r="AQ885" s="83" t="s">
        <v>6627</v>
      </c>
      <c r="AR885" s="273"/>
      <c r="AS885" s="83" t="s">
        <v>6629</v>
      </c>
      <c r="AT885" s="83" t="s">
        <v>6627</v>
      </c>
      <c r="AU885" s="273"/>
      <c r="AV885" s="83"/>
      <c r="AW885" s="91"/>
      <c r="AX885" s="273"/>
      <c r="AY885" s="277"/>
      <c r="AZ885" s="91"/>
      <c r="BA885" s="91"/>
      <c r="BB885" s="91"/>
      <c r="BC885" s="91"/>
      <c r="BD885" s="91"/>
    </row>
    <row r="886" spans="1:56" s="274" customFormat="1" ht="40">
      <c r="A886" s="83">
        <v>782</v>
      </c>
      <c r="B886" s="83" t="s">
        <v>12807</v>
      </c>
      <c r="C886" s="83" t="s">
        <v>6630</v>
      </c>
      <c r="D886" s="275" t="s">
        <v>6631</v>
      </c>
      <c r="E886" s="270" t="s">
        <v>6632</v>
      </c>
      <c r="F886" s="197">
        <v>4101</v>
      </c>
      <c r="G886" s="275" t="s">
        <v>6633</v>
      </c>
      <c r="H886" s="275">
        <v>2004</v>
      </c>
      <c r="I886" s="275" t="s">
        <v>6634</v>
      </c>
      <c r="J886" s="278">
        <v>39118.39</v>
      </c>
      <c r="K886" s="83" t="s">
        <v>519</v>
      </c>
      <c r="L886" s="83" t="s">
        <v>6635</v>
      </c>
      <c r="M886" s="83" t="s">
        <v>6636</v>
      </c>
      <c r="N886" s="83" t="s">
        <v>6637</v>
      </c>
      <c r="O886" s="83" t="s">
        <v>6638</v>
      </c>
      <c r="P886" s="91">
        <v>12251</v>
      </c>
      <c r="Q886" s="155">
        <f t="shared" si="13"/>
        <v>45</v>
      </c>
      <c r="R886" s="155">
        <v>0</v>
      </c>
      <c r="S886" s="155">
        <v>0</v>
      </c>
      <c r="T886" s="155">
        <v>45</v>
      </c>
      <c r="U886" s="155">
        <f t="shared" si="12"/>
        <v>45</v>
      </c>
      <c r="V886" s="161">
        <v>0.85</v>
      </c>
      <c r="W886" s="156">
        <v>100</v>
      </c>
      <c r="X886" s="204" t="s">
        <v>6639</v>
      </c>
      <c r="Y886" s="83">
        <v>4</v>
      </c>
      <c r="Z886" s="83">
        <v>3</v>
      </c>
      <c r="AA886" s="83">
        <v>4</v>
      </c>
      <c r="AB886" s="83">
        <v>4</v>
      </c>
      <c r="AC886" s="83">
        <v>60</v>
      </c>
      <c r="AD886" s="83">
        <v>45</v>
      </c>
      <c r="AE886" s="83">
        <v>5</v>
      </c>
      <c r="AF886" s="156">
        <f>AI886+AL886</f>
        <v>100</v>
      </c>
      <c r="AG886" s="156" t="s">
        <v>6631</v>
      </c>
      <c r="AH886" s="156" t="s">
        <v>6640</v>
      </c>
      <c r="AI886" s="203">
        <v>100</v>
      </c>
      <c r="AJ886" s="156" t="s">
        <v>6614</v>
      </c>
      <c r="AK886" s="156" t="s">
        <v>6640</v>
      </c>
      <c r="AL886" s="156">
        <v>0</v>
      </c>
      <c r="AM886" s="156"/>
      <c r="AN886" s="156"/>
      <c r="AO886" s="156"/>
      <c r="AP886" s="156"/>
      <c r="AQ886" s="156"/>
      <c r="AR886" s="156"/>
      <c r="AS886" s="83"/>
      <c r="AT886" s="83"/>
      <c r="AU886" s="91"/>
      <c r="AV886" s="83"/>
      <c r="AW886" s="91"/>
      <c r="AX886" s="91"/>
      <c r="AY886" s="91"/>
      <c r="AZ886" s="91"/>
      <c r="BA886" s="91"/>
      <c r="BB886" s="91"/>
      <c r="BC886" s="91"/>
      <c r="BD886" s="91"/>
    </row>
    <row r="887" spans="1:56" s="274" customFormat="1" ht="110">
      <c r="A887" s="83">
        <v>782</v>
      </c>
      <c r="B887" s="83" t="s">
        <v>12807</v>
      </c>
      <c r="C887" s="83" t="s">
        <v>6641</v>
      </c>
      <c r="D887" s="269" t="s">
        <v>6586</v>
      </c>
      <c r="E887" s="270" t="s">
        <v>6642</v>
      </c>
      <c r="F887" s="197">
        <v>13026</v>
      </c>
      <c r="G887" s="269" t="s">
        <v>6643</v>
      </c>
      <c r="H887" s="269">
        <v>2006</v>
      </c>
      <c r="I887" s="269" t="s">
        <v>6644</v>
      </c>
      <c r="J887" s="271">
        <v>151481.75913870806</v>
      </c>
      <c r="K887" s="83" t="s">
        <v>257</v>
      </c>
      <c r="L887" s="83" t="s">
        <v>6645</v>
      </c>
      <c r="M887" s="83" t="s">
        <v>6646</v>
      </c>
      <c r="N887" s="83" t="s">
        <v>6647</v>
      </c>
      <c r="O887" s="83" t="s">
        <v>12765</v>
      </c>
      <c r="P887" s="83">
        <v>13735</v>
      </c>
      <c r="Q887" s="155">
        <f t="shared" si="13"/>
        <v>45</v>
      </c>
      <c r="R887" s="155">
        <v>0</v>
      </c>
      <c r="S887" s="155">
        <v>0</v>
      </c>
      <c r="T887" s="155">
        <v>45</v>
      </c>
      <c r="U887" s="155">
        <f t="shared" si="12"/>
        <v>45</v>
      </c>
      <c r="V887" s="161">
        <v>0.85</v>
      </c>
      <c r="W887" s="156">
        <v>100.00333333333339</v>
      </c>
      <c r="X887" s="204" t="s">
        <v>6648</v>
      </c>
      <c r="Y887" s="83">
        <v>3</v>
      </c>
      <c r="Z887" s="83">
        <v>7</v>
      </c>
      <c r="AA887" s="83">
        <v>1</v>
      </c>
      <c r="AB887" s="83">
        <v>46</v>
      </c>
      <c r="AC887" s="83">
        <v>223</v>
      </c>
      <c r="AD887" s="83">
        <v>45</v>
      </c>
      <c r="AE887" s="83">
        <v>5</v>
      </c>
      <c r="AF887" s="272">
        <f>AI887+AL887</f>
        <v>18.420000000000002</v>
      </c>
      <c r="AG887" s="156" t="s">
        <v>6586</v>
      </c>
      <c r="AH887" s="156" t="s">
        <v>6594</v>
      </c>
      <c r="AI887" s="156">
        <v>18.420000000000002</v>
      </c>
      <c r="AJ887" s="156" t="s">
        <v>6614</v>
      </c>
      <c r="AK887" s="156" t="s">
        <v>6649</v>
      </c>
      <c r="AL887" s="156">
        <v>0</v>
      </c>
      <c r="AM887" s="156"/>
      <c r="AN887" s="156"/>
      <c r="AO887" s="156"/>
      <c r="AP887" s="156"/>
      <c r="AQ887" s="156"/>
      <c r="AR887" s="156"/>
      <c r="AS887" s="156"/>
      <c r="AT887" s="83"/>
      <c r="AU887" s="91"/>
      <c r="AV887" s="83"/>
      <c r="AW887" s="91"/>
      <c r="AX887" s="91"/>
      <c r="AY887" s="91"/>
      <c r="AZ887" s="91"/>
      <c r="BA887" s="91"/>
      <c r="BB887" s="91"/>
      <c r="BC887" s="91"/>
      <c r="BD887" s="91"/>
    </row>
    <row r="888" spans="1:56" s="274" customFormat="1" ht="60">
      <c r="A888" s="83">
        <v>782</v>
      </c>
      <c r="B888" s="83" t="s">
        <v>12807</v>
      </c>
      <c r="C888" s="83" t="s">
        <v>6603</v>
      </c>
      <c r="D888" s="269" t="s">
        <v>6604</v>
      </c>
      <c r="E888" s="270" t="s">
        <v>6605</v>
      </c>
      <c r="F888" s="197">
        <v>22701</v>
      </c>
      <c r="G888" s="269" t="s">
        <v>6650</v>
      </c>
      <c r="H888" s="269">
        <v>2005</v>
      </c>
      <c r="I888" s="269" t="s">
        <v>6651</v>
      </c>
      <c r="J888" s="271">
        <v>156073.82252545486</v>
      </c>
      <c r="K888" s="83" t="s">
        <v>257</v>
      </c>
      <c r="L888" s="83" t="s">
        <v>6652</v>
      </c>
      <c r="M888" s="83" t="s">
        <v>12766</v>
      </c>
      <c r="N888" s="83" t="s">
        <v>6653</v>
      </c>
      <c r="O888" s="83" t="s">
        <v>6654</v>
      </c>
      <c r="P888" s="83">
        <v>1520971</v>
      </c>
      <c r="Q888" s="155">
        <f t="shared" si="13"/>
        <v>45</v>
      </c>
      <c r="R888" s="155">
        <v>0</v>
      </c>
      <c r="S888" s="155">
        <v>0</v>
      </c>
      <c r="T888" s="155">
        <v>45</v>
      </c>
      <c r="U888" s="155">
        <f t="shared" si="12"/>
        <v>45</v>
      </c>
      <c r="V888" s="161">
        <v>0.85</v>
      </c>
      <c r="W888" s="156">
        <v>100</v>
      </c>
      <c r="X888" s="204" t="s">
        <v>6655</v>
      </c>
      <c r="Y888" s="83">
        <v>1</v>
      </c>
      <c r="Z888" s="83" t="s">
        <v>6656</v>
      </c>
      <c r="AA888" s="83" t="s">
        <v>6657</v>
      </c>
      <c r="AB888" s="83">
        <v>44</v>
      </c>
      <c r="AC888" s="83">
        <v>247</v>
      </c>
      <c r="AD888" s="83">
        <v>45</v>
      </c>
      <c r="AE888" s="83">
        <v>5</v>
      </c>
      <c r="AF888" s="156">
        <f>AI888+AL888+AO888+AR888</f>
        <v>63</v>
      </c>
      <c r="AG888" s="156" t="s">
        <v>6604</v>
      </c>
      <c r="AH888" s="156" t="s">
        <v>6613</v>
      </c>
      <c r="AI888" s="156">
        <v>0</v>
      </c>
      <c r="AJ888" s="156" t="s">
        <v>6614</v>
      </c>
      <c r="AK888" s="156" t="s">
        <v>6613</v>
      </c>
      <c r="AL888" s="156">
        <v>63</v>
      </c>
      <c r="AM888" s="83"/>
      <c r="AN888" s="83"/>
      <c r="AO888" s="273"/>
      <c r="AP888" s="83"/>
      <c r="AQ888" s="83"/>
      <c r="AR888" s="273"/>
      <c r="AS888" s="83"/>
      <c r="AT888" s="83"/>
      <c r="AU888" s="91"/>
      <c r="AV888" s="83"/>
      <c r="AW888" s="91"/>
      <c r="AX888" s="91"/>
      <c r="AY888" s="91"/>
      <c r="AZ888" s="91"/>
      <c r="BA888" s="91"/>
      <c r="BB888" s="91"/>
      <c r="BC888" s="91"/>
      <c r="BD888" s="91"/>
    </row>
    <row r="889" spans="1:56" s="274" customFormat="1" ht="150">
      <c r="A889" s="83">
        <v>782</v>
      </c>
      <c r="B889" s="83" t="s">
        <v>12807</v>
      </c>
      <c r="C889" s="83" t="s">
        <v>6658</v>
      </c>
      <c r="D889" s="269" t="s">
        <v>6659</v>
      </c>
      <c r="E889" s="270" t="s">
        <v>6660</v>
      </c>
      <c r="F889" s="197">
        <v>13469</v>
      </c>
      <c r="G889" s="269" t="s">
        <v>6661</v>
      </c>
      <c r="H889" s="269">
        <v>2005</v>
      </c>
      <c r="I889" s="269" t="s">
        <v>6662</v>
      </c>
      <c r="J889" s="271">
        <v>147774.40978133871</v>
      </c>
      <c r="K889" s="83" t="s">
        <v>257</v>
      </c>
      <c r="L889" s="83" t="s">
        <v>6663</v>
      </c>
      <c r="M889" s="83" t="s">
        <v>12767</v>
      </c>
      <c r="N889" s="83" t="s">
        <v>6664</v>
      </c>
      <c r="O889" s="83" t="s">
        <v>12768</v>
      </c>
      <c r="P889" s="83">
        <v>1520913</v>
      </c>
      <c r="Q889" s="155">
        <f t="shared" si="13"/>
        <v>45</v>
      </c>
      <c r="R889" s="155">
        <v>0</v>
      </c>
      <c r="S889" s="155">
        <v>0</v>
      </c>
      <c r="T889" s="155">
        <v>45</v>
      </c>
      <c r="U889" s="155">
        <f t="shared" si="12"/>
        <v>45</v>
      </c>
      <c r="V889" s="161">
        <v>0.85</v>
      </c>
      <c r="W889" s="156">
        <v>100</v>
      </c>
      <c r="X889" s="204" t="s">
        <v>6665</v>
      </c>
      <c r="Y889" s="83">
        <v>3</v>
      </c>
      <c r="Z889" s="83">
        <v>10</v>
      </c>
      <c r="AA889" s="83">
        <v>4</v>
      </c>
      <c r="AB889" s="83">
        <v>46</v>
      </c>
      <c r="AC889" s="83">
        <v>238</v>
      </c>
      <c r="AD889" s="83">
        <v>45</v>
      </c>
      <c r="AE889" s="83">
        <v>5</v>
      </c>
      <c r="AF889" s="156">
        <f>AI889+AL889+AO889</f>
        <v>100</v>
      </c>
      <c r="AG889" s="156" t="s">
        <v>6659</v>
      </c>
      <c r="AH889" s="156" t="s">
        <v>6666</v>
      </c>
      <c r="AI889" s="203">
        <v>100</v>
      </c>
      <c r="AJ889" s="156"/>
      <c r="AK889" s="156"/>
      <c r="AL889" s="156"/>
      <c r="AM889" s="156"/>
      <c r="AN889" s="156"/>
      <c r="AO889" s="156"/>
      <c r="AP889" s="156"/>
      <c r="AQ889" s="156"/>
      <c r="AR889" s="156"/>
      <c r="AS889" s="83"/>
      <c r="AT889" s="83"/>
      <c r="AU889" s="91"/>
      <c r="AV889" s="83"/>
      <c r="AW889" s="91"/>
      <c r="AX889" s="91"/>
      <c r="AY889" s="91"/>
      <c r="AZ889" s="91"/>
      <c r="BA889" s="91"/>
      <c r="BB889" s="91"/>
      <c r="BC889" s="91"/>
      <c r="BD889" s="91"/>
    </row>
    <row r="890" spans="1:56" s="274" customFormat="1" ht="120">
      <c r="A890" s="83">
        <v>782</v>
      </c>
      <c r="B890" s="83" t="s">
        <v>12807</v>
      </c>
      <c r="C890" s="83" t="s">
        <v>6571</v>
      </c>
      <c r="D890" s="269" t="s">
        <v>6572</v>
      </c>
      <c r="E890" s="270" t="s">
        <v>6573</v>
      </c>
      <c r="F890" s="197">
        <v>14556</v>
      </c>
      <c r="G890" s="269" t="s">
        <v>6667</v>
      </c>
      <c r="H890" s="269">
        <v>2005</v>
      </c>
      <c r="I890" s="269" t="s">
        <v>6668</v>
      </c>
      <c r="J890" s="271">
        <v>148442.4572692372</v>
      </c>
      <c r="K890" s="83" t="s">
        <v>257</v>
      </c>
      <c r="L890" s="83" t="s">
        <v>6576</v>
      </c>
      <c r="M890" s="201" t="s">
        <v>6577</v>
      </c>
      <c r="N890" s="83" t="s">
        <v>6669</v>
      </c>
      <c r="O890" s="201" t="s">
        <v>6670</v>
      </c>
      <c r="P890" s="83">
        <v>1520778</v>
      </c>
      <c r="Q890" s="155">
        <f t="shared" si="13"/>
        <v>45</v>
      </c>
      <c r="R890" s="155">
        <v>0</v>
      </c>
      <c r="S890" s="155">
        <v>0</v>
      </c>
      <c r="T890" s="155">
        <v>45</v>
      </c>
      <c r="U890" s="155">
        <f t="shared" si="12"/>
        <v>45</v>
      </c>
      <c r="V890" s="161">
        <v>0.85</v>
      </c>
      <c r="W890" s="156">
        <v>100</v>
      </c>
      <c r="X890" s="204" t="s">
        <v>6671</v>
      </c>
      <c r="Y890" s="83">
        <v>3</v>
      </c>
      <c r="Z890" s="83">
        <v>6</v>
      </c>
      <c r="AA890" s="83">
        <v>1</v>
      </c>
      <c r="AB890" s="83">
        <v>47</v>
      </c>
      <c r="AC890" s="83">
        <v>232</v>
      </c>
      <c r="AD890" s="83">
        <v>45</v>
      </c>
      <c r="AE890" s="83">
        <v>5</v>
      </c>
      <c r="AF890" s="156">
        <f>AI890+AL890+AO890+AR890+AU890</f>
        <v>57.89</v>
      </c>
      <c r="AG890" s="156" t="s">
        <v>6572</v>
      </c>
      <c r="AH890" s="156" t="s">
        <v>6581</v>
      </c>
      <c r="AI890" s="156">
        <v>8.5500000000000007</v>
      </c>
      <c r="AJ890" s="156" t="s">
        <v>6602</v>
      </c>
      <c r="AK890" s="156" t="s">
        <v>6581</v>
      </c>
      <c r="AL890" s="156">
        <v>11.84</v>
      </c>
      <c r="AM890" s="156" t="s">
        <v>6582</v>
      </c>
      <c r="AN890" s="156" t="s">
        <v>6583</v>
      </c>
      <c r="AO890" s="156">
        <v>17.760000000000002</v>
      </c>
      <c r="AP890" s="156" t="s">
        <v>6584</v>
      </c>
      <c r="AQ890" s="156" t="s">
        <v>6581</v>
      </c>
      <c r="AR890" s="156">
        <v>19.739999999999998</v>
      </c>
      <c r="AS890" s="83"/>
      <c r="AT890" s="83"/>
      <c r="AU890" s="273"/>
      <c r="AV890" s="83"/>
      <c r="AW890" s="91"/>
      <c r="AX890" s="91"/>
      <c r="AY890" s="91"/>
      <c r="AZ890" s="91"/>
      <c r="BA890" s="91"/>
      <c r="BB890" s="91"/>
      <c r="BC890" s="91"/>
      <c r="BD890" s="91"/>
    </row>
    <row r="891" spans="1:56" s="274" customFormat="1" ht="70">
      <c r="A891" s="83">
        <v>782</v>
      </c>
      <c r="B891" s="83" t="s">
        <v>12807</v>
      </c>
      <c r="C891" s="83" t="s">
        <v>6672</v>
      </c>
      <c r="D891" s="269" t="s">
        <v>6673</v>
      </c>
      <c r="E891" s="276" t="s">
        <v>6674</v>
      </c>
      <c r="F891" s="197">
        <v>24560</v>
      </c>
      <c r="G891" s="269" t="s">
        <v>6675</v>
      </c>
      <c r="H891" s="269">
        <v>2005</v>
      </c>
      <c r="I891" s="269" t="s">
        <v>6676</v>
      </c>
      <c r="J891" s="271">
        <v>82276.446753463533</v>
      </c>
      <c r="K891" s="83" t="s">
        <v>257</v>
      </c>
      <c r="L891" s="83" t="s">
        <v>6677</v>
      </c>
      <c r="M891" s="83" t="s">
        <v>12769</v>
      </c>
      <c r="N891" s="83" t="s">
        <v>6678</v>
      </c>
      <c r="O891" s="83" t="s">
        <v>12770</v>
      </c>
      <c r="P891" s="83">
        <v>4640</v>
      </c>
      <c r="Q891" s="155">
        <f t="shared" si="13"/>
        <v>45</v>
      </c>
      <c r="R891" s="155">
        <v>0</v>
      </c>
      <c r="S891" s="155">
        <v>0</v>
      </c>
      <c r="T891" s="155">
        <v>45</v>
      </c>
      <c r="U891" s="155">
        <f t="shared" si="12"/>
        <v>45</v>
      </c>
      <c r="V891" s="161">
        <v>0.85</v>
      </c>
      <c r="W891" s="156">
        <v>100</v>
      </c>
      <c r="X891" s="204" t="s">
        <v>6679</v>
      </c>
      <c r="Y891" s="83">
        <v>3</v>
      </c>
      <c r="Z891" s="83">
        <v>12</v>
      </c>
      <c r="AA891" s="83">
        <v>3</v>
      </c>
      <c r="AB891" s="83">
        <v>4</v>
      </c>
      <c r="AC891" s="83">
        <v>241</v>
      </c>
      <c r="AD891" s="83">
        <v>45</v>
      </c>
      <c r="AE891" s="83">
        <v>5</v>
      </c>
      <c r="AF891" s="272">
        <f>AI891</f>
        <v>39.47</v>
      </c>
      <c r="AG891" s="156" t="s">
        <v>6673</v>
      </c>
      <c r="AH891" s="156" t="s">
        <v>6680</v>
      </c>
      <c r="AI891" s="156">
        <v>39.47</v>
      </c>
      <c r="AJ891" s="156"/>
      <c r="AK891" s="83"/>
      <c r="AL891" s="161"/>
      <c r="AM891" s="83"/>
      <c r="AN891" s="83"/>
      <c r="AO891" s="161"/>
      <c r="AP891" s="83"/>
      <c r="AQ891" s="83"/>
      <c r="AR891" s="83"/>
      <c r="AS891" s="83"/>
      <c r="AT891" s="83"/>
      <c r="AU891" s="91"/>
      <c r="AV891" s="83"/>
      <c r="AW891" s="91"/>
      <c r="AX891" s="91"/>
      <c r="AY891" s="91"/>
      <c r="AZ891" s="91"/>
      <c r="BA891" s="91"/>
      <c r="BB891" s="91"/>
      <c r="BC891" s="91"/>
      <c r="BD891" s="91"/>
    </row>
    <row r="892" spans="1:56" s="274" customFormat="1" ht="40">
      <c r="A892" s="83">
        <v>782</v>
      </c>
      <c r="B892" s="83" t="s">
        <v>12807</v>
      </c>
      <c r="C892" s="83" t="s">
        <v>6585</v>
      </c>
      <c r="D892" s="269" t="s">
        <v>6586</v>
      </c>
      <c r="E892" s="270" t="s">
        <v>6587</v>
      </c>
      <c r="F892" s="197">
        <v>15646</v>
      </c>
      <c r="G892" s="269" t="s">
        <v>6681</v>
      </c>
      <c r="H892" s="269">
        <v>2005</v>
      </c>
      <c r="I892" s="269" t="s">
        <v>6589</v>
      </c>
      <c r="J892" s="271">
        <v>106826.91</v>
      </c>
      <c r="K892" s="83" t="s">
        <v>257</v>
      </c>
      <c r="L892" s="83" t="s">
        <v>6682</v>
      </c>
      <c r="M892" s="83" t="s">
        <v>6683</v>
      </c>
      <c r="N892" s="83" t="s">
        <v>6684</v>
      </c>
      <c r="O892" s="83" t="s">
        <v>12763</v>
      </c>
      <c r="P892" s="83">
        <v>15032</v>
      </c>
      <c r="Q892" s="155">
        <f t="shared" si="13"/>
        <v>45</v>
      </c>
      <c r="R892" s="155">
        <v>0</v>
      </c>
      <c r="S892" s="155">
        <v>0</v>
      </c>
      <c r="T892" s="155">
        <v>45</v>
      </c>
      <c r="U892" s="155">
        <f t="shared" si="12"/>
        <v>45</v>
      </c>
      <c r="V892" s="161">
        <v>0.85</v>
      </c>
      <c r="W892" s="156">
        <v>100</v>
      </c>
      <c r="X892" s="204" t="s">
        <v>6685</v>
      </c>
      <c r="Y892" s="83">
        <v>4</v>
      </c>
      <c r="Z892" s="83">
        <v>4</v>
      </c>
      <c r="AA892" s="83">
        <v>6</v>
      </c>
      <c r="AB892" s="83">
        <v>46</v>
      </c>
      <c r="AC892" s="83">
        <v>240</v>
      </c>
      <c r="AD892" s="83">
        <v>45</v>
      </c>
      <c r="AE892" s="83">
        <v>5</v>
      </c>
      <c r="AF892" s="156">
        <f>AI892+AL892</f>
        <v>26.32</v>
      </c>
      <c r="AG892" s="156" t="s">
        <v>6586</v>
      </c>
      <c r="AH892" s="156" t="s">
        <v>6594</v>
      </c>
      <c r="AI892" s="156">
        <v>26.32</v>
      </c>
      <c r="AJ892" s="156" t="s">
        <v>6686</v>
      </c>
      <c r="AK892" s="156" t="s">
        <v>6596</v>
      </c>
      <c r="AL892" s="156">
        <v>0</v>
      </c>
      <c r="AM892" s="156"/>
      <c r="AN892" s="83"/>
      <c r="AO892" s="161"/>
      <c r="AP892" s="83"/>
      <c r="AQ892" s="83"/>
      <c r="AR892" s="161"/>
      <c r="AS892" s="83"/>
      <c r="AT892" s="83"/>
      <c r="AU892" s="91"/>
      <c r="AV892" s="83"/>
      <c r="AW892" s="91"/>
      <c r="AX892" s="91"/>
      <c r="AY892" s="91"/>
      <c r="AZ892" s="91"/>
      <c r="BA892" s="91"/>
      <c r="BB892" s="91"/>
      <c r="BC892" s="91"/>
      <c r="BD892" s="91"/>
    </row>
    <row r="893" spans="1:56" s="274" customFormat="1" ht="40">
      <c r="A893" s="83">
        <v>782</v>
      </c>
      <c r="B893" s="83" t="s">
        <v>12807</v>
      </c>
      <c r="C893" s="83" t="s">
        <v>6547</v>
      </c>
      <c r="D893" s="269" t="s">
        <v>6548</v>
      </c>
      <c r="E893" s="270" t="s">
        <v>6549</v>
      </c>
      <c r="F893" s="197">
        <v>8782</v>
      </c>
      <c r="G893" s="269" t="s">
        <v>6687</v>
      </c>
      <c r="H893" s="269" t="s">
        <v>6688</v>
      </c>
      <c r="I893" s="269" t="s">
        <v>6689</v>
      </c>
      <c r="J893" s="271">
        <v>67031.097020530797</v>
      </c>
      <c r="K893" s="83" t="s">
        <v>257</v>
      </c>
      <c r="L893" s="83" t="s">
        <v>6690</v>
      </c>
      <c r="M893" s="83" t="s">
        <v>12771</v>
      </c>
      <c r="N893" s="83" t="s">
        <v>6691</v>
      </c>
      <c r="O893" s="83" t="s">
        <v>12772</v>
      </c>
      <c r="P893" s="83">
        <v>1167401</v>
      </c>
      <c r="Q893" s="155">
        <f t="shared" si="13"/>
        <v>45</v>
      </c>
      <c r="R893" s="155">
        <v>0</v>
      </c>
      <c r="S893" s="155">
        <v>0</v>
      </c>
      <c r="T893" s="155">
        <v>45</v>
      </c>
      <c r="U893" s="155">
        <f t="shared" si="12"/>
        <v>45</v>
      </c>
      <c r="V893" s="161">
        <v>0.85</v>
      </c>
      <c r="W893" s="156">
        <v>100</v>
      </c>
      <c r="X893" s="204" t="s">
        <v>6692</v>
      </c>
      <c r="Y893" s="83">
        <v>3</v>
      </c>
      <c r="Z893" s="83">
        <v>10</v>
      </c>
      <c r="AA893" s="83">
        <v>6</v>
      </c>
      <c r="AB893" s="83">
        <v>25</v>
      </c>
      <c r="AC893" s="83">
        <v>235</v>
      </c>
      <c r="AD893" s="83">
        <v>45</v>
      </c>
      <c r="AE893" s="83">
        <v>5</v>
      </c>
      <c r="AF893" s="272">
        <f>AI893</f>
        <v>0</v>
      </c>
      <c r="AG893" s="83" t="s">
        <v>6693</v>
      </c>
      <c r="AH893" s="83"/>
      <c r="AI893" s="273"/>
      <c r="AJ893" s="83"/>
      <c r="AK893" s="83"/>
      <c r="AL893" s="83"/>
      <c r="AM893" s="161"/>
      <c r="AN893" s="83"/>
      <c r="AO893" s="83"/>
      <c r="AP893" s="161"/>
      <c r="AQ893" s="83"/>
      <c r="AR893" s="83"/>
      <c r="AS893" s="83"/>
      <c r="AT893" s="83"/>
      <c r="AU893" s="91"/>
      <c r="AV893" s="83"/>
      <c r="AW893" s="91"/>
      <c r="AX893" s="91"/>
      <c r="AY893" s="91"/>
      <c r="AZ893" s="91"/>
      <c r="BA893" s="91"/>
      <c r="BB893" s="91"/>
      <c r="BC893" s="91"/>
      <c r="BD893" s="91"/>
    </row>
    <row r="894" spans="1:56" s="274" customFormat="1" ht="50">
      <c r="A894" s="83">
        <v>782</v>
      </c>
      <c r="B894" s="83" t="s">
        <v>12807</v>
      </c>
      <c r="C894" s="83" t="s">
        <v>6694</v>
      </c>
      <c r="D894" s="269" t="s">
        <v>6561</v>
      </c>
      <c r="E894" s="276" t="s">
        <v>6695</v>
      </c>
      <c r="F894" s="197" t="s">
        <v>6696</v>
      </c>
      <c r="G894" s="269" t="s">
        <v>6697</v>
      </c>
      <c r="H894" s="269">
        <v>2006</v>
      </c>
      <c r="I894" s="269" t="s">
        <v>6698</v>
      </c>
      <c r="J894" s="271">
        <v>57452.178267401105</v>
      </c>
      <c r="K894" s="83" t="s">
        <v>257</v>
      </c>
      <c r="L894" s="83" t="s">
        <v>6699</v>
      </c>
      <c r="M894" s="83" t="s">
        <v>6700</v>
      </c>
      <c r="N894" s="83" t="s">
        <v>6701</v>
      </c>
      <c r="O894" s="83" t="s">
        <v>6702</v>
      </c>
      <c r="P894" s="83">
        <v>7119</v>
      </c>
      <c r="Q894" s="155">
        <f t="shared" si="13"/>
        <v>45</v>
      </c>
      <c r="R894" s="155">
        <v>0</v>
      </c>
      <c r="S894" s="155">
        <v>0</v>
      </c>
      <c r="T894" s="155">
        <v>45</v>
      </c>
      <c r="U894" s="155">
        <f t="shared" si="12"/>
        <v>45</v>
      </c>
      <c r="V894" s="161">
        <v>0.85</v>
      </c>
      <c r="W894" s="156">
        <v>100</v>
      </c>
      <c r="X894" s="204" t="s">
        <v>6703</v>
      </c>
      <c r="Y894" s="83">
        <v>3</v>
      </c>
      <c r="Z894" s="83">
        <v>3</v>
      </c>
      <c r="AA894" s="83">
        <v>3</v>
      </c>
      <c r="AB894" s="83">
        <v>31</v>
      </c>
      <c r="AC894" s="83">
        <v>230</v>
      </c>
      <c r="AD894" s="83">
        <v>45</v>
      </c>
      <c r="AE894" s="83">
        <v>5</v>
      </c>
      <c r="AF894" s="272">
        <f>AI894+AL894</f>
        <v>52.629999999999995</v>
      </c>
      <c r="AG894" s="156" t="s">
        <v>6561</v>
      </c>
      <c r="AH894" s="156" t="s">
        <v>6569</v>
      </c>
      <c r="AI894" s="156">
        <v>40.79</v>
      </c>
      <c r="AJ894" s="156" t="s">
        <v>6614</v>
      </c>
      <c r="AK894" s="156" t="s">
        <v>6704</v>
      </c>
      <c r="AL894" s="156">
        <v>11.84</v>
      </c>
      <c r="AM894" s="156"/>
      <c r="AN894" s="156"/>
      <c r="AO894" s="156"/>
      <c r="AP894" s="156"/>
      <c r="AQ894" s="156"/>
      <c r="AR894" s="156"/>
      <c r="AS894" s="83"/>
      <c r="AT894" s="83"/>
      <c r="AU894" s="91"/>
      <c r="AV894" s="83"/>
      <c r="AW894" s="91"/>
      <c r="AX894" s="91"/>
      <c r="AY894" s="91"/>
      <c r="AZ894" s="91"/>
      <c r="BA894" s="91"/>
      <c r="BB894" s="91"/>
      <c r="BC894" s="91"/>
      <c r="BD894" s="91"/>
    </row>
    <row r="895" spans="1:56" s="274" customFormat="1" ht="40">
      <c r="A895" s="83">
        <v>782</v>
      </c>
      <c r="B895" s="83" t="s">
        <v>12807</v>
      </c>
      <c r="C895" s="83" t="s">
        <v>6630</v>
      </c>
      <c r="D895" s="275" t="s">
        <v>6631</v>
      </c>
      <c r="E895" s="270" t="s">
        <v>6632</v>
      </c>
      <c r="F895" s="197">
        <v>4101</v>
      </c>
      <c r="G895" s="275" t="s">
        <v>6705</v>
      </c>
      <c r="H895" s="275">
        <v>2004</v>
      </c>
      <c r="I895" s="269" t="s">
        <v>6706</v>
      </c>
      <c r="J895" s="271">
        <v>25188.78</v>
      </c>
      <c r="K895" s="83" t="s">
        <v>257</v>
      </c>
      <c r="L895" s="83" t="s">
        <v>6707</v>
      </c>
      <c r="M895" s="83" t="s">
        <v>6708</v>
      </c>
      <c r="N895" s="83" t="s">
        <v>6709</v>
      </c>
      <c r="O895" s="83" t="s">
        <v>6710</v>
      </c>
      <c r="P895" s="83">
        <v>12253</v>
      </c>
      <c r="Q895" s="155">
        <f>U895</f>
        <v>45</v>
      </c>
      <c r="R895" s="155">
        <v>0</v>
      </c>
      <c r="S895" s="155">
        <v>0</v>
      </c>
      <c r="T895" s="155">
        <v>45</v>
      </c>
      <c r="U895" s="155">
        <f t="shared" si="12"/>
        <v>45</v>
      </c>
      <c r="V895" s="161">
        <v>0.85</v>
      </c>
      <c r="W895" s="156">
        <v>100</v>
      </c>
      <c r="X895" s="204" t="s">
        <v>6711</v>
      </c>
      <c r="Y895" s="83">
        <v>4</v>
      </c>
      <c r="Z895" s="83">
        <v>5</v>
      </c>
      <c r="AA895" s="83">
        <v>3</v>
      </c>
      <c r="AB895" s="83">
        <v>4</v>
      </c>
      <c r="AC895" s="83">
        <v>245</v>
      </c>
      <c r="AD895" s="83">
        <v>45</v>
      </c>
      <c r="AE895" s="83">
        <v>5</v>
      </c>
      <c r="AF895" s="272">
        <f>AI895</f>
        <v>100</v>
      </c>
      <c r="AG895" s="156" t="s">
        <v>6631</v>
      </c>
      <c r="AH895" s="156" t="s">
        <v>6640</v>
      </c>
      <c r="AI895" s="203">
        <v>100</v>
      </c>
      <c r="AJ895" s="156"/>
      <c r="AK895" s="156"/>
      <c r="AL895" s="156"/>
      <c r="AM895" s="156"/>
      <c r="AN895" s="156"/>
      <c r="AO895" s="156"/>
      <c r="AP895" s="156"/>
      <c r="AQ895" s="156"/>
      <c r="AR895" s="156"/>
      <c r="AS895" s="83"/>
      <c r="AT895" s="83"/>
      <c r="AU895" s="91"/>
      <c r="AV895" s="83"/>
      <c r="AW895" s="91"/>
      <c r="AX895" s="91"/>
      <c r="AY895" s="91"/>
      <c r="AZ895" s="91"/>
      <c r="BA895" s="91"/>
      <c r="BB895" s="91"/>
      <c r="BC895" s="91"/>
      <c r="BD895" s="91"/>
    </row>
    <row r="896" spans="1:56" s="274" customFormat="1" ht="60">
      <c r="A896" s="83">
        <v>782</v>
      </c>
      <c r="B896" s="83" t="s">
        <v>12807</v>
      </c>
      <c r="C896" s="83" t="s">
        <v>6603</v>
      </c>
      <c r="D896" s="269" t="s">
        <v>6604</v>
      </c>
      <c r="E896" s="270" t="s">
        <v>6605</v>
      </c>
      <c r="F896" s="197">
        <v>22701</v>
      </c>
      <c r="G896" s="269" t="s">
        <v>6712</v>
      </c>
      <c r="H896" s="269" t="s">
        <v>6713</v>
      </c>
      <c r="I896" s="269" t="s">
        <v>6714</v>
      </c>
      <c r="J896" s="271">
        <v>158686.79999999999</v>
      </c>
      <c r="K896" s="156" t="s">
        <v>240</v>
      </c>
      <c r="L896" s="83" t="s">
        <v>6609</v>
      </c>
      <c r="M896" s="83" t="s">
        <v>12764</v>
      </c>
      <c r="N896" s="83" t="s">
        <v>6715</v>
      </c>
      <c r="O896" s="83" t="s">
        <v>6716</v>
      </c>
      <c r="P896" s="83">
        <v>8000418</v>
      </c>
      <c r="Q896" s="155">
        <f t="shared" si="13"/>
        <v>45</v>
      </c>
      <c r="R896" s="155">
        <v>0</v>
      </c>
      <c r="S896" s="155">
        <v>0</v>
      </c>
      <c r="T896" s="155">
        <v>45</v>
      </c>
      <c r="U896" s="155">
        <f t="shared" si="12"/>
        <v>45</v>
      </c>
      <c r="V896" s="161">
        <v>0.85</v>
      </c>
      <c r="W896" s="156">
        <v>100</v>
      </c>
      <c r="X896" s="204" t="s">
        <v>6717</v>
      </c>
      <c r="Y896" s="83">
        <v>3</v>
      </c>
      <c r="Z896" s="83">
        <v>10</v>
      </c>
      <c r="AA896" s="83">
        <v>2</v>
      </c>
      <c r="AB896" s="83">
        <v>44</v>
      </c>
      <c r="AC896" s="83">
        <v>175</v>
      </c>
      <c r="AD896" s="83">
        <v>45</v>
      </c>
      <c r="AE896" s="83">
        <v>5</v>
      </c>
      <c r="AF896" s="155">
        <f>AI896+AL896+AO896+AR896</f>
        <v>36.840000000000003</v>
      </c>
      <c r="AG896" s="155" t="s">
        <v>6604</v>
      </c>
      <c r="AH896" s="155" t="s">
        <v>6613</v>
      </c>
      <c r="AI896" s="155">
        <v>0</v>
      </c>
      <c r="AJ896" s="155" t="s">
        <v>6614</v>
      </c>
      <c r="AK896" s="155" t="s">
        <v>6613</v>
      </c>
      <c r="AL896" s="155">
        <v>36.840000000000003</v>
      </c>
      <c r="AM896" s="155"/>
      <c r="AN896" s="155"/>
      <c r="AO896" s="155"/>
      <c r="AP896" s="155"/>
      <c r="AQ896" s="155"/>
      <c r="AR896" s="155"/>
      <c r="AS896" s="155"/>
      <c r="AT896" s="155"/>
      <c r="AU896" s="70"/>
      <c r="AV896" s="155"/>
      <c r="AW896" s="91"/>
      <c r="AX896" s="91"/>
      <c r="AY896" s="91"/>
      <c r="AZ896" s="91"/>
      <c r="BA896" s="91"/>
      <c r="BB896" s="91"/>
      <c r="BC896" s="91"/>
      <c r="BD896" s="91"/>
    </row>
    <row r="897" spans="1:56" s="274" customFormat="1" ht="70">
      <c r="A897" s="83">
        <v>782</v>
      </c>
      <c r="B897" s="83" t="s">
        <v>12807</v>
      </c>
      <c r="C897" s="83" t="s">
        <v>6571</v>
      </c>
      <c r="D897" s="269" t="s">
        <v>6572</v>
      </c>
      <c r="E897" s="270" t="s">
        <v>6573</v>
      </c>
      <c r="F897" s="197">
        <v>14556</v>
      </c>
      <c r="G897" s="83" t="s">
        <v>6718</v>
      </c>
      <c r="H897" s="83">
        <v>2009</v>
      </c>
      <c r="I897" s="83" t="s">
        <v>6719</v>
      </c>
      <c r="J897" s="155">
        <v>200307.56</v>
      </c>
      <c r="K897" s="156" t="s">
        <v>278</v>
      </c>
      <c r="L897" s="83" t="s">
        <v>6576</v>
      </c>
      <c r="M897" s="201" t="s">
        <v>6577</v>
      </c>
      <c r="N897" s="83" t="s">
        <v>6720</v>
      </c>
      <c r="O897" s="201" t="s">
        <v>6721</v>
      </c>
      <c r="P897" s="83">
        <v>9000478</v>
      </c>
      <c r="Q897" s="155">
        <f t="shared" si="13"/>
        <v>45</v>
      </c>
      <c r="R897" s="155">
        <v>0</v>
      </c>
      <c r="S897" s="155">
        <v>0</v>
      </c>
      <c r="T897" s="155">
        <v>45</v>
      </c>
      <c r="U897" s="155">
        <f t="shared" si="12"/>
        <v>45</v>
      </c>
      <c r="V897" s="161">
        <v>0.85</v>
      </c>
      <c r="W897" s="156">
        <f>50/60*100+10/60*100</f>
        <v>100</v>
      </c>
      <c r="X897" s="204" t="s">
        <v>6722</v>
      </c>
      <c r="Y897" s="83">
        <v>3</v>
      </c>
      <c r="Z897" s="83">
        <v>10</v>
      </c>
      <c r="AA897" s="83">
        <v>5</v>
      </c>
      <c r="AB897" s="83">
        <v>44</v>
      </c>
      <c r="AC897" s="83">
        <v>77</v>
      </c>
      <c r="AD897" s="83">
        <v>45</v>
      </c>
      <c r="AE897" s="83">
        <v>5</v>
      </c>
      <c r="AF897" s="156">
        <f>AI897+AL897+AO897+AR897+AU897</f>
        <v>74.349999999999994</v>
      </c>
      <c r="AG897" s="156" t="s">
        <v>6572</v>
      </c>
      <c r="AH897" s="156" t="s">
        <v>6581</v>
      </c>
      <c r="AI897" s="156">
        <v>29.61</v>
      </c>
      <c r="AJ897" s="156" t="s">
        <v>6602</v>
      </c>
      <c r="AK897" s="156" t="s">
        <v>6581</v>
      </c>
      <c r="AL897" s="156">
        <v>17.11</v>
      </c>
      <c r="AM897" s="156" t="s">
        <v>6582</v>
      </c>
      <c r="AN897" s="156" t="s">
        <v>6583</v>
      </c>
      <c r="AO897" s="156">
        <v>8.5500000000000007</v>
      </c>
      <c r="AP897" s="156" t="s">
        <v>6584</v>
      </c>
      <c r="AQ897" s="156" t="s">
        <v>6581</v>
      </c>
      <c r="AR897" s="156">
        <v>19.079999999999998</v>
      </c>
      <c r="AS897" s="83"/>
      <c r="AT897" s="83"/>
      <c r="AU897" s="273"/>
      <c r="AV897" s="83"/>
      <c r="AW897" s="91"/>
      <c r="AX897" s="91"/>
      <c r="AY897" s="91"/>
      <c r="AZ897" s="91"/>
      <c r="BA897" s="91"/>
      <c r="BB897" s="91"/>
      <c r="BC897" s="91"/>
      <c r="BD897" s="91"/>
    </row>
    <row r="898" spans="1:56" s="274" customFormat="1" ht="50">
      <c r="A898" s="83">
        <v>782</v>
      </c>
      <c r="B898" s="83" t="s">
        <v>12807</v>
      </c>
      <c r="C898" s="83" t="s">
        <v>6571</v>
      </c>
      <c r="D898" s="269" t="s">
        <v>6572</v>
      </c>
      <c r="E898" s="270" t="s">
        <v>6573</v>
      </c>
      <c r="F898" s="197">
        <v>14556</v>
      </c>
      <c r="G898" s="83" t="s">
        <v>6723</v>
      </c>
      <c r="H898" s="83">
        <v>2009</v>
      </c>
      <c r="I898" s="83" t="s">
        <v>6724</v>
      </c>
      <c r="J898" s="155">
        <v>60193.75</v>
      </c>
      <c r="K898" s="156" t="s">
        <v>278</v>
      </c>
      <c r="L898" s="83" t="s">
        <v>6576</v>
      </c>
      <c r="M898" s="201" t="s">
        <v>6577</v>
      </c>
      <c r="N898" s="83" t="s">
        <v>6725</v>
      </c>
      <c r="O898" s="201" t="s">
        <v>6726</v>
      </c>
      <c r="P898" s="83">
        <v>9000486</v>
      </c>
      <c r="Q898" s="155">
        <f t="shared" si="13"/>
        <v>45</v>
      </c>
      <c r="R898" s="155">
        <v>0</v>
      </c>
      <c r="S898" s="155">
        <v>0</v>
      </c>
      <c r="T898" s="155">
        <v>45</v>
      </c>
      <c r="U898" s="155">
        <f t="shared" si="12"/>
        <v>45</v>
      </c>
      <c r="V898" s="161">
        <v>0.85</v>
      </c>
      <c r="W898" s="156">
        <f>80+12/60*100</f>
        <v>100</v>
      </c>
      <c r="X898" s="204" t="s">
        <v>6727</v>
      </c>
      <c r="Y898" s="83">
        <v>3</v>
      </c>
      <c r="Z898" s="83">
        <v>10</v>
      </c>
      <c r="AA898" s="83">
        <v>5</v>
      </c>
      <c r="AB898" s="83">
        <v>44</v>
      </c>
      <c r="AC898" s="83">
        <v>77</v>
      </c>
      <c r="AD898" s="83">
        <v>45</v>
      </c>
      <c r="AE898" s="83">
        <v>5</v>
      </c>
      <c r="AF898" s="156">
        <f>AI898+AL898+AO898+AR898+AU898</f>
        <v>63.819999999999993</v>
      </c>
      <c r="AG898" s="156" t="s">
        <v>6572</v>
      </c>
      <c r="AH898" s="156" t="s">
        <v>6581</v>
      </c>
      <c r="AI898" s="156">
        <v>17.11</v>
      </c>
      <c r="AJ898" s="156" t="s">
        <v>6602</v>
      </c>
      <c r="AK898" s="156" t="s">
        <v>6581</v>
      </c>
      <c r="AL898" s="156">
        <v>11.84</v>
      </c>
      <c r="AM898" s="156" t="s">
        <v>6582</v>
      </c>
      <c r="AN898" s="156" t="s">
        <v>6583</v>
      </c>
      <c r="AO898" s="156">
        <v>15.79</v>
      </c>
      <c r="AP898" s="156" t="s">
        <v>6584</v>
      </c>
      <c r="AQ898" s="156" t="s">
        <v>6581</v>
      </c>
      <c r="AR898" s="156">
        <v>19.079999999999998</v>
      </c>
      <c r="AS898" s="156"/>
      <c r="AT898" s="156"/>
      <c r="AU898" s="273"/>
      <c r="AV898" s="83"/>
      <c r="AW898" s="91"/>
      <c r="AX898" s="91"/>
      <c r="AY898" s="91"/>
      <c r="AZ898" s="91"/>
      <c r="BA898" s="91"/>
      <c r="BB898" s="91"/>
      <c r="BC898" s="91"/>
      <c r="BD898" s="91"/>
    </row>
    <row r="899" spans="1:56" s="274" customFormat="1" ht="90">
      <c r="A899" s="83">
        <v>782</v>
      </c>
      <c r="B899" s="83" t="s">
        <v>12807</v>
      </c>
      <c r="C899" s="83" t="s">
        <v>6603</v>
      </c>
      <c r="D899" s="269" t="s">
        <v>6604</v>
      </c>
      <c r="E899" s="270" t="s">
        <v>6605</v>
      </c>
      <c r="F899" s="197">
        <v>22701</v>
      </c>
      <c r="G899" s="83" t="s">
        <v>6728</v>
      </c>
      <c r="H899" s="83">
        <v>2011</v>
      </c>
      <c r="I899" s="83" t="s">
        <v>6729</v>
      </c>
      <c r="J899" s="155">
        <v>134986.51999999999</v>
      </c>
      <c r="K899" s="156" t="s">
        <v>278</v>
      </c>
      <c r="L899" s="83" t="s">
        <v>6652</v>
      </c>
      <c r="M899" s="83" t="s">
        <v>12766</v>
      </c>
      <c r="N899" s="83" t="s">
        <v>6730</v>
      </c>
      <c r="O899" s="201" t="s">
        <v>6731</v>
      </c>
      <c r="P899" s="83">
        <v>11000563</v>
      </c>
      <c r="Q899" s="155">
        <f t="shared" si="13"/>
        <v>45</v>
      </c>
      <c r="R899" s="155">
        <v>0</v>
      </c>
      <c r="S899" s="155">
        <v>0</v>
      </c>
      <c r="T899" s="155">
        <v>45</v>
      </c>
      <c r="U899" s="155">
        <f t="shared" si="12"/>
        <v>45</v>
      </c>
      <c r="V899" s="161">
        <v>0.85</v>
      </c>
      <c r="W899" s="156">
        <v>100</v>
      </c>
      <c r="X899" s="204" t="s">
        <v>6732</v>
      </c>
      <c r="Y899" s="83">
        <v>3</v>
      </c>
      <c r="Z899" s="83">
        <v>10</v>
      </c>
      <c r="AA899" s="83" t="s">
        <v>6733</v>
      </c>
      <c r="AB899" s="83">
        <v>44</v>
      </c>
      <c r="AC899" s="83">
        <v>76</v>
      </c>
      <c r="AD899" s="83">
        <v>45</v>
      </c>
      <c r="AE899" s="83">
        <v>5</v>
      </c>
      <c r="AF899" s="156">
        <f>AI899+AL899+AO899</f>
        <v>121.05</v>
      </c>
      <c r="AG899" s="156" t="s">
        <v>6604</v>
      </c>
      <c r="AH899" s="156" t="s">
        <v>6613</v>
      </c>
      <c r="AI899" s="156">
        <v>0</v>
      </c>
      <c r="AJ899" s="156" t="s">
        <v>6614</v>
      </c>
      <c r="AK899" s="156" t="s">
        <v>6613</v>
      </c>
      <c r="AL899" s="156">
        <v>121.05</v>
      </c>
      <c r="AM899" s="156" t="s">
        <v>6615</v>
      </c>
      <c r="AN899" s="156" t="s">
        <v>6613</v>
      </c>
      <c r="AO899" s="156">
        <v>0</v>
      </c>
      <c r="AP899" s="83"/>
      <c r="AQ899" s="83"/>
      <c r="AR899" s="83"/>
      <c r="AS899" s="83"/>
      <c r="AT899" s="83"/>
      <c r="AU899" s="91"/>
      <c r="AV899" s="83"/>
      <c r="AW899" s="91"/>
      <c r="AX899" s="91"/>
      <c r="AY899" s="91"/>
      <c r="AZ899" s="91"/>
      <c r="BA899" s="91"/>
      <c r="BB899" s="91"/>
      <c r="BC899" s="91"/>
      <c r="BD899" s="91"/>
    </row>
    <row r="900" spans="1:56" s="274" customFormat="1" ht="60">
      <c r="A900" s="83">
        <v>782</v>
      </c>
      <c r="B900" s="83" t="s">
        <v>12807</v>
      </c>
      <c r="C900" s="83" t="s">
        <v>6734</v>
      </c>
      <c r="D900" s="269" t="s">
        <v>6586</v>
      </c>
      <c r="E900" s="83" t="s">
        <v>6735</v>
      </c>
      <c r="F900" s="197">
        <v>21238</v>
      </c>
      <c r="G900" s="83" t="s">
        <v>6736</v>
      </c>
      <c r="H900" s="83">
        <v>2010</v>
      </c>
      <c r="I900" s="83" t="s">
        <v>6737</v>
      </c>
      <c r="J900" s="155">
        <v>151583.87</v>
      </c>
      <c r="K900" s="156" t="s">
        <v>278</v>
      </c>
      <c r="L900" s="83" t="s">
        <v>6738</v>
      </c>
      <c r="M900" s="83" t="s">
        <v>6739</v>
      </c>
      <c r="N900" s="83" t="s">
        <v>6740</v>
      </c>
      <c r="O900" s="201" t="s">
        <v>6741</v>
      </c>
      <c r="P900" s="83">
        <v>9000598</v>
      </c>
      <c r="Q900" s="155">
        <f t="shared" si="13"/>
        <v>45</v>
      </c>
      <c r="R900" s="155">
        <v>0</v>
      </c>
      <c r="S900" s="155">
        <v>0</v>
      </c>
      <c r="T900" s="155">
        <v>45</v>
      </c>
      <c r="U900" s="155">
        <f t="shared" si="12"/>
        <v>45</v>
      </c>
      <c r="V900" s="161">
        <v>0.85</v>
      </c>
      <c r="W900" s="155">
        <v>100</v>
      </c>
      <c r="X900" s="204" t="s">
        <v>6742</v>
      </c>
      <c r="Y900" s="83">
        <v>4</v>
      </c>
      <c r="Z900" s="83">
        <v>4</v>
      </c>
      <c r="AA900" s="83">
        <v>6</v>
      </c>
      <c r="AB900" s="83">
        <v>46</v>
      </c>
      <c r="AC900" s="83">
        <v>82</v>
      </c>
      <c r="AD900" s="83">
        <v>45</v>
      </c>
      <c r="AE900" s="83">
        <v>5</v>
      </c>
      <c r="AF900" s="156">
        <f>AI900+AL900+AO900</f>
        <v>78.95</v>
      </c>
      <c r="AG900" s="156" t="s">
        <v>6743</v>
      </c>
      <c r="AH900" s="156" t="s">
        <v>6744</v>
      </c>
      <c r="AI900" s="156">
        <v>52.63</v>
      </c>
      <c r="AJ900" s="156" t="s">
        <v>6614</v>
      </c>
      <c r="AK900" s="156" t="s">
        <v>6745</v>
      </c>
      <c r="AL900" s="156">
        <v>26.32</v>
      </c>
      <c r="AM900" s="156" t="s">
        <v>4023</v>
      </c>
      <c r="AN900" s="156" t="s">
        <v>6746</v>
      </c>
      <c r="AO900" s="156">
        <v>0</v>
      </c>
      <c r="AP900" s="156"/>
      <c r="AQ900" s="156"/>
      <c r="AR900" s="156"/>
      <c r="AS900" s="83"/>
      <c r="AT900" s="83"/>
      <c r="AU900" s="91"/>
      <c r="AV900" s="83"/>
      <c r="AW900" s="91"/>
      <c r="AX900" s="91"/>
      <c r="AY900" s="91"/>
      <c r="AZ900" s="91"/>
      <c r="BA900" s="91"/>
      <c r="BB900" s="91"/>
      <c r="BC900" s="91"/>
      <c r="BD900" s="91"/>
    </row>
    <row r="901" spans="1:56" s="274" customFormat="1" ht="210">
      <c r="A901" s="83">
        <v>782</v>
      </c>
      <c r="B901" s="83" t="s">
        <v>12807</v>
      </c>
      <c r="C901" s="83" t="s">
        <v>6616</v>
      </c>
      <c r="D901" s="83" t="s">
        <v>6617</v>
      </c>
      <c r="E901" s="276" t="s">
        <v>6618</v>
      </c>
      <c r="F901" s="197">
        <v>26559</v>
      </c>
      <c r="G901" s="83" t="s">
        <v>6747</v>
      </c>
      <c r="H901" s="83">
        <v>2011</v>
      </c>
      <c r="I901" s="83" t="s">
        <v>6748</v>
      </c>
      <c r="J901" s="155">
        <f>107640+3887.24+3364.58+441.47</f>
        <v>115333.29000000001</v>
      </c>
      <c r="K901" s="156" t="s">
        <v>5678</v>
      </c>
      <c r="L901" s="155" t="s">
        <v>6749</v>
      </c>
      <c r="M901" s="83" t="s">
        <v>6750</v>
      </c>
      <c r="N901" s="83" t="s">
        <v>6751</v>
      </c>
      <c r="O901" s="83" t="s">
        <v>6752</v>
      </c>
      <c r="P901" s="83">
        <v>11000062</v>
      </c>
      <c r="Q901" s="279">
        <f>U901</f>
        <v>45</v>
      </c>
      <c r="R901" s="155">
        <v>0</v>
      </c>
      <c r="S901" s="280">
        <v>0</v>
      </c>
      <c r="T901" s="280">
        <v>45</v>
      </c>
      <c r="U901" s="280">
        <f>SUM(R901:T901)</f>
        <v>45</v>
      </c>
      <c r="V901" s="161">
        <v>0.85</v>
      </c>
      <c r="W901" s="155">
        <v>100</v>
      </c>
      <c r="X901" s="204" t="s">
        <v>6753</v>
      </c>
      <c r="Y901" s="83">
        <v>6</v>
      </c>
      <c r="Z901" s="83">
        <v>3</v>
      </c>
      <c r="AA901" s="83">
        <v>1</v>
      </c>
      <c r="AB901" s="83">
        <v>47</v>
      </c>
      <c r="AC901" s="83"/>
      <c r="AD901" s="83">
        <v>45</v>
      </c>
      <c r="AE901" s="83">
        <v>5</v>
      </c>
      <c r="AF901" s="281">
        <f>AI901+AL901+AO901+AR901+AU901</f>
        <v>36.85</v>
      </c>
      <c r="AG901" s="155" t="s">
        <v>6626</v>
      </c>
      <c r="AH901" s="155" t="s">
        <v>6627</v>
      </c>
      <c r="AI901" s="155">
        <v>0</v>
      </c>
      <c r="AJ901" s="155" t="s">
        <v>6754</v>
      </c>
      <c r="AK901" s="155" t="s">
        <v>6627</v>
      </c>
      <c r="AL901" s="155">
        <v>0</v>
      </c>
      <c r="AM901" s="155" t="s">
        <v>3928</v>
      </c>
      <c r="AN901" s="155" t="s">
        <v>6627</v>
      </c>
      <c r="AO901" s="155">
        <v>10.53</v>
      </c>
      <c r="AP901" s="155" t="s">
        <v>6614</v>
      </c>
      <c r="AQ901" s="155" t="s">
        <v>6627</v>
      </c>
      <c r="AR901" s="155">
        <v>0</v>
      </c>
      <c r="AS901" s="155" t="s">
        <v>9848</v>
      </c>
      <c r="AT901" s="155" t="s">
        <v>6627</v>
      </c>
      <c r="AU901" s="155">
        <v>26.32</v>
      </c>
      <c r="AV901" s="155"/>
      <c r="AW901" s="70"/>
      <c r="AX901" s="91"/>
      <c r="AY901" s="91"/>
      <c r="AZ901" s="91"/>
      <c r="BA901" s="91"/>
      <c r="BB901" s="91"/>
      <c r="BC901" s="91"/>
      <c r="BD901" s="91"/>
    </row>
    <row r="902" spans="1:56" s="274" customFormat="1" ht="130">
      <c r="A902" s="83">
        <v>782</v>
      </c>
      <c r="B902" s="83" t="s">
        <v>12807</v>
      </c>
      <c r="C902" s="83" t="s">
        <v>6755</v>
      </c>
      <c r="D902" s="83" t="s">
        <v>1561</v>
      </c>
      <c r="E902" s="83" t="s">
        <v>6756</v>
      </c>
      <c r="F902" s="83">
        <v>23010</v>
      </c>
      <c r="G902" s="83" t="s">
        <v>6757</v>
      </c>
      <c r="H902" s="83" t="s">
        <v>6758</v>
      </c>
      <c r="I902" s="83" t="s">
        <v>6759</v>
      </c>
      <c r="J902" s="155">
        <f>516000+156711.83+153314.96+17230.06</f>
        <v>843256.85</v>
      </c>
      <c r="K902" s="155" t="s">
        <v>12782</v>
      </c>
      <c r="L902" s="236" t="s">
        <v>6760</v>
      </c>
      <c r="M902" s="83" t="s">
        <v>6761</v>
      </c>
      <c r="N902" s="83" t="s">
        <v>6762</v>
      </c>
      <c r="O902" s="83" t="s">
        <v>6763</v>
      </c>
      <c r="P902" s="83">
        <v>10000450</v>
      </c>
      <c r="Q902" s="279">
        <v>45</v>
      </c>
      <c r="R902" s="155">
        <v>0</v>
      </c>
      <c r="S902" s="280">
        <v>0</v>
      </c>
      <c r="T902" s="280">
        <v>45</v>
      </c>
      <c r="U902" s="280">
        <f>SUM(R902:T902)</f>
        <v>45</v>
      </c>
      <c r="V902" s="161">
        <v>0.85</v>
      </c>
      <c r="W902" s="155">
        <v>100</v>
      </c>
      <c r="X902" s="204" t="s">
        <v>6764</v>
      </c>
      <c r="Y902" s="83">
        <v>6</v>
      </c>
      <c r="Z902" s="83">
        <v>1</v>
      </c>
      <c r="AA902" s="83">
        <v>3</v>
      </c>
      <c r="AB902" s="83">
        <v>14</v>
      </c>
      <c r="AC902" s="83"/>
      <c r="AD902" s="83">
        <v>45</v>
      </c>
      <c r="AE902" s="83">
        <v>2</v>
      </c>
      <c r="AF902" s="155">
        <f>AI902</f>
        <v>33.17</v>
      </c>
      <c r="AG902" s="155" t="s">
        <v>6765</v>
      </c>
      <c r="AH902" s="155" t="s">
        <v>6766</v>
      </c>
      <c r="AI902" s="155">
        <v>33.17</v>
      </c>
      <c r="AJ902" s="83"/>
      <c r="AK902" s="83"/>
      <c r="AL902" s="83"/>
      <c r="AM902" s="83"/>
      <c r="AN902" s="83"/>
      <c r="AO902" s="282"/>
      <c r="AP902" s="83"/>
      <c r="AQ902" s="83"/>
      <c r="AR902" s="282"/>
      <c r="AS902" s="83"/>
      <c r="AT902" s="83"/>
      <c r="AU902" s="91"/>
      <c r="AV902" s="83"/>
      <c r="AW902" s="91"/>
      <c r="AX902" s="91"/>
      <c r="AY902" s="91"/>
      <c r="AZ902" s="91"/>
      <c r="BA902" s="91"/>
      <c r="BB902" s="91"/>
      <c r="BC902" s="91"/>
      <c r="BD902" s="91"/>
    </row>
    <row r="903" spans="1:56" s="274" customFormat="1" ht="130">
      <c r="A903" s="83">
        <v>782</v>
      </c>
      <c r="B903" s="83" t="s">
        <v>12807</v>
      </c>
      <c r="C903" s="83" t="s">
        <v>6755</v>
      </c>
      <c r="D903" s="83" t="s">
        <v>1561</v>
      </c>
      <c r="E903" s="83" t="s">
        <v>6756</v>
      </c>
      <c r="F903" s="83">
        <v>23010</v>
      </c>
      <c r="G903" s="83" t="s">
        <v>6767</v>
      </c>
      <c r="H903" s="83">
        <v>2011</v>
      </c>
      <c r="I903" s="83" t="s">
        <v>6768</v>
      </c>
      <c r="J903" s="155">
        <f>94085.72+71165</f>
        <v>165250.72</v>
      </c>
      <c r="K903" s="155" t="s">
        <v>6769</v>
      </c>
      <c r="L903" s="236" t="s">
        <v>6770</v>
      </c>
      <c r="M903" s="83" t="s">
        <v>6771</v>
      </c>
      <c r="N903" s="83" t="s">
        <v>6762</v>
      </c>
      <c r="O903" s="83" t="s">
        <v>6772</v>
      </c>
      <c r="P903" s="83">
        <v>11000595</v>
      </c>
      <c r="Q903" s="279" t="s">
        <v>6773</v>
      </c>
      <c r="R903" s="155">
        <v>0</v>
      </c>
      <c r="S903" s="280">
        <v>0</v>
      </c>
      <c r="T903" s="279" t="s">
        <v>6773</v>
      </c>
      <c r="U903" s="279" t="s">
        <v>6773</v>
      </c>
      <c r="V903" s="161">
        <v>0.85</v>
      </c>
      <c r="W903" s="155">
        <v>100</v>
      </c>
      <c r="X903" s="204" t="s">
        <v>6764</v>
      </c>
      <c r="Y903" s="83">
        <v>6</v>
      </c>
      <c r="Z903" s="83">
        <v>1</v>
      </c>
      <c r="AA903" s="83">
        <v>3</v>
      </c>
      <c r="AB903" s="83">
        <v>63</v>
      </c>
      <c r="AC903" s="83"/>
      <c r="AD903" s="83">
        <v>45</v>
      </c>
      <c r="AE903" s="83">
        <v>5</v>
      </c>
      <c r="AF903" s="155">
        <f>AF902</f>
        <v>33.17</v>
      </c>
      <c r="AG903" s="155" t="s">
        <v>6765</v>
      </c>
      <c r="AH903" s="155" t="s">
        <v>6766</v>
      </c>
      <c r="AI903" s="155">
        <f>AF903</f>
        <v>33.17</v>
      </c>
      <c r="AJ903" s="83"/>
      <c r="AK903" s="83"/>
      <c r="AL903" s="83"/>
      <c r="AM903" s="83"/>
      <c r="AN903" s="83"/>
      <c r="AO903" s="282"/>
      <c r="AP903" s="83"/>
      <c r="AQ903" s="83"/>
      <c r="AR903" s="282"/>
      <c r="AS903" s="83"/>
      <c r="AT903" s="83"/>
      <c r="AU903" s="91"/>
      <c r="AV903" s="83"/>
      <c r="AW903" s="91"/>
      <c r="AX903" s="91"/>
      <c r="AY903" s="91"/>
      <c r="AZ903" s="91"/>
      <c r="BA903" s="91"/>
      <c r="BB903" s="91"/>
      <c r="BC903" s="91"/>
      <c r="BD903" s="91"/>
    </row>
    <row r="904" spans="1:56" s="274" customFormat="1" ht="70">
      <c r="A904" s="83">
        <v>782</v>
      </c>
      <c r="B904" s="83" t="s">
        <v>12807</v>
      </c>
      <c r="C904" s="83" t="s">
        <v>6571</v>
      </c>
      <c r="D904" s="269" t="s">
        <v>6572</v>
      </c>
      <c r="E904" s="91" t="s">
        <v>6573</v>
      </c>
      <c r="F904" s="197">
        <v>14556</v>
      </c>
      <c r="G904" s="91" t="s">
        <v>6774</v>
      </c>
      <c r="H904" s="91">
        <v>2012</v>
      </c>
      <c r="I904" s="91" t="s">
        <v>6775</v>
      </c>
      <c r="J904" s="70">
        <v>112860</v>
      </c>
      <c r="K904" s="155" t="s">
        <v>5678</v>
      </c>
      <c r="L904" s="83" t="s">
        <v>6776</v>
      </c>
      <c r="M904" s="201" t="s">
        <v>6777</v>
      </c>
      <c r="N904" s="91" t="s">
        <v>6778</v>
      </c>
      <c r="O904" s="91" t="s">
        <v>6779</v>
      </c>
      <c r="P904" s="91">
        <v>12000372</v>
      </c>
      <c r="Q904" s="70">
        <v>45</v>
      </c>
      <c r="R904" s="70">
        <v>0</v>
      </c>
      <c r="S904" s="70">
        <v>0</v>
      </c>
      <c r="T904" s="70">
        <v>45</v>
      </c>
      <c r="U904" s="280">
        <f>SUM(R904:T904)</f>
        <v>45</v>
      </c>
      <c r="V904" s="161">
        <v>0.85</v>
      </c>
      <c r="W904" s="74">
        <v>100</v>
      </c>
      <c r="X904" s="204" t="s">
        <v>6780</v>
      </c>
      <c r="Y904" s="83">
        <v>4</v>
      </c>
      <c r="Z904" s="83">
        <v>5</v>
      </c>
      <c r="AA904" s="83">
        <v>5</v>
      </c>
      <c r="AB904" s="83">
        <v>4</v>
      </c>
      <c r="AC904" s="83"/>
      <c r="AD904" s="83">
        <v>45</v>
      </c>
      <c r="AE904" s="83">
        <v>5</v>
      </c>
      <c r="AF904" s="155">
        <v>63.81</v>
      </c>
      <c r="AG904" s="155" t="s">
        <v>6572</v>
      </c>
      <c r="AH904" s="155" t="s">
        <v>6581</v>
      </c>
      <c r="AI904" s="155">
        <v>17.760000000000002</v>
      </c>
      <c r="AJ904" s="155" t="s">
        <v>6602</v>
      </c>
      <c r="AK904" s="155" t="s">
        <v>6581</v>
      </c>
      <c r="AL904" s="155">
        <v>21.05</v>
      </c>
      <c r="AM904" s="155" t="s">
        <v>6582</v>
      </c>
      <c r="AN904" s="155" t="s">
        <v>6583</v>
      </c>
      <c r="AO904" s="155">
        <v>7.24</v>
      </c>
      <c r="AP904" s="155" t="s">
        <v>6584</v>
      </c>
      <c r="AQ904" s="155" t="s">
        <v>6581</v>
      </c>
      <c r="AR904" s="155">
        <v>17.760000000000002</v>
      </c>
      <c r="AS904" s="83"/>
      <c r="AT904" s="83"/>
      <c r="AU904" s="273"/>
      <c r="AV904" s="83"/>
      <c r="AW904" s="91"/>
      <c r="AX904" s="91"/>
      <c r="AY904" s="91"/>
      <c r="AZ904" s="91"/>
      <c r="BA904" s="91"/>
      <c r="BB904" s="91"/>
      <c r="BC904" s="91"/>
      <c r="BD904" s="91"/>
    </row>
    <row r="905" spans="1:56" s="274" customFormat="1" ht="40">
      <c r="A905" s="83">
        <v>782</v>
      </c>
      <c r="B905" s="83" t="s">
        <v>12807</v>
      </c>
      <c r="C905" s="83" t="s">
        <v>6781</v>
      </c>
      <c r="D905" s="197" t="s">
        <v>6673</v>
      </c>
      <c r="E905" s="91" t="s">
        <v>6782</v>
      </c>
      <c r="F905" s="269">
        <v>2034</v>
      </c>
      <c r="G905" s="91" t="s">
        <v>6783</v>
      </c>
      <c r="H905" s="269">
        <v>2014</v>
      </c>
      <c r="I905" s="197" t="s">
        <v>6784</v>
      </c>
      <c r="J905" s="70">
        <v>20962.04</v>
      </c>
      <c r="K905" s="197" t="s">
        <v>5678</v>
      </c>
      <c r="L905" s="83" t="s">
        <v>6785</v>
      </c>
      <c r="M905" s="201" t="s">
        <v>6786</v>
      </c>
      <c r="N905" s="91" t="s">
        <v>6787</v>
      </c>
      <c r="O905" s="91" t="s">
        <v>6788</v>
      </c>
      <c r="P905" s="91">
        <v>14000303</v>
      </c>
      <c r="Q905" s="155">
        <f>U905</f>
        <v>45</v>
      </c>
      <c r="R905" s="155">
        <v>0</v>
      </c>
      <c r="S905" s="155">
        <v>0</v>
      </c>
      <c r="T905" s="155">
        <v>45</v>
      </c>
      <c r="U905" s="155">
        <f>R905+S905+T905</f>
        <v>45</v>
      </c>
      <c r="V905" s="161">
        <v>0.85</v>
      </c>
      <c r="W905" s="156">
        <v>100</v>
      </c>
      <c r="X905" s="204" t="s">
        <v>6789</v>
      </c>
      <c r="Y905" s="83">
        <v>3</v>
      </c>
      <c r="Z905" s="83">
        <v>10</v>
      </c>
      <c r="AA905" s="83">
        <v>6</v>
      </c>
      <c r="AB905" s="83">
        <v>46</v>
      </c>
      <c r="AC905" s="83"/>
      <c r="AD905" s="83">
        <v>45</v>
      </c>
      <c r="AE905" s="83">
        <v>5</v>
      </c>
      <c r="AF905" s="156">
        <f>AI905+AL905+AO905</f>
        <v>13.16</v>
      </c>
      <c r="AG905" s="156" t="s">
        <v>6673</v>
      </c>
      <c r="AH905" s="156" t="s">
        <v>6680</v>
      </c>
      <c r="AI905" s="156">
        <v>13.16</v>
      </c>
      <c r="AJ905" s="156" t="s">
        <v>6614</v>
      </c>
      <c r="AK905" s="156" t="s">
        <v>6680</v>
      </c>
      <c r="AL905" s="156">
        <v>0</v>
      </c>
      <c r="AM905" s="156"/>
      <c r="AN905" s="156"/>
      <c r="AO905" s="156"/>
      <c r="AP905" s="83"/>
      <c r="AQ905" s="83"/>
      <c r="AR905" s="161"/>
      <c r="AS905" s="83"/>
      <c r="AT905" s="83"/>
      <c r="AU905" s="91"/>
      <c r="AV905" s="83"/>
      <c r="AW905" s="91"/>
      <c r="AX905" s="91"/>
      <c r="AY905" s="91"/>
      <c r="AZ905" s="91"/>
      <c r="BA905" s="91"/>
      <c r="BB905" s="91"/>
      <c r="BC905" s="91"/>
      <c r="BD905" s="91"/>
    </row>
    <row r="906" spans="1:56" s="274" customFormat="1" ht="50">
      <c r="A906" s="83">
        <v>782</v>
      </c>
      <c r="B906" s="83" t="s">
        <v>12807</v>
      </c>
      <c r="C906" s="83" t="s">
        <v>6585</v>
      </c>
      <c r="D906" s="83" t="s">
        <v>6586</v>
      </c>
      <c r="E906" s="91" t="s">
        <v>6790</v>
      </c>
      <c r="F906" s="197">
        <v>15646</v>
      </c>
      <c r="G906" s="91" t="s">
        <v>6791</v>
      </c>
      <c r="H906" s="197">
        <v>2016</v>
      </c>
      <c r="I906" s="197" t="s">
        <v>6792</v>
      </c>
      <c r="J906" s="70">
        <v>62379.67</v>
      </c>
      <c r="K906" s="197" t="s">
        <v>233</v>
      </c>
      <c r="L906" s="83" t="s">
        <v>6590</v>
      </c>
      <c r="M906" s="83" t="s">
        <v>6591</v>
      </c>
      <c r="N906" s="91" t="s">
        <v>6793</v>
      </c>
      <c r="O906" s="91" t="s">
        <v>6794</v>
      </c>
      <c r="P906" s="91">
        <v>16000313</v>
      </c>
      <c r="Q906" s="155">
        <v>45</v>
      </c>
      <c r="R906" s="155">
        <v>0</v>
      </c>
      <c r="S906" s="155">
        <v>0</v>
      </c>
      <c r="T906" s="155">
        <v>45</v>
      </c>
      <c r="U906" s="155">
        <f>R906+S906+T906</f>
        <v>45</v>
      </c>
      <c r="V906" s="161">
        <v>0.85</v>
      </c>
      <c r="W906" s="156">
        <v>100</v>
      </c>
      <c r="X906" s="204" t="s">
        <v>6795</v>
      </c>
      <c r="Y906" s="83">
        <v>1</v>
      </c>
      <c r="Z906" s="83">
        <v>6</v>
      </c>
      <c r="AA906" s="83">
        <v>1</v>
      </c>
      <c r="AB906" s="83">
        <v>161</v>
      </c>
      <c r="AC906" s="83">
        <v>133</v>
      </c>
      <c r="AD906" s="83">
        <v>45</v>
      </c>
      <c r="AE906" s="83">
        <v>5</v>
      </c>
      <c r="AF906" s="155">
        <f>AI906</f>
        <v>38.159999999999997</v>
      </c>
      <c r="AG906" s="155" t="s">
        <v>6586</v>
      </c>
      <c r="AH906" s="155" t="s">
        <v>6594</v>
      </c>
      <c r="AI906" s="155">
        <v>38.159999999999997</v>
      </c>
      <c r="AJ906" s="83"/>
      <c r="AK906" s="83"/>
      <c r="AL906" s="161"/>
      <c r="AM906" s="83"/>
      <c r="AN906" s="83"/>
      <c r="AO906" s="161"/>
      <c r="AP906" s="83"/>
      <c r="AQ906" s="83"/>
      <c r="AR906" s="161"/>
      <c r="AS906" s="83"/>
      <c r="AT906" s="83"/>
      <c r="AU906" s="91"/>
      <c r="AV906" s="83"/>
      <c r="AW906" s="91"/>
      <c r="AX906" s="91"/>
      <c r="AY906" s="91"/>
      <c r="AZ906" s="91"/>
      <c r="BA906" s="91"/>
      <c r="BB906" s="91"/>
      <c r="BC906" s="91"/>
      <c r="BD906" s="91"/>
    </row>
    <row r="907" spans="1:56" s="274" customFormat="1" ht="40">
      <c r="A907" s="83">
        <v>782</v>
      </c>
      <c r="B907" s="83" t="s">
        <v>12807</v>
      </c>
      <c r="C907" s="83" t="s">
        <v>6547</v>
      </c>
      <c r="D907" s="178" t="s">
        <v>6548</v>
      </c>
      <c r="E907" s="91" t="s">
        <v>6549</v>
      </c>
      <c r="F907" s="178">
        <v>8782</v>
      </c>
      <c r="G907" s="91" t="s">
        <v>6796</v>
      </c>
      <c r="H907" s="178">
        <v>2015</v>
      </c>
      <c r="I907" s="178" t="s">
        <v>6797</v>
      </c>
      <c r="J907" s="70">
        <v>14575.84</v>
      </c>
      <c r="K907" s="178" t="s">
        <v>233</v>
      </c>
      <c r="L907" s="83" t="s">
        <v>6690</v>
      </c>
      <c r="M907" s="201" t="s">
        <v>6798</v>
      </c>
      <c r="N907" s="91" t="s">
        <v>6799</v>
      </c>
      <c r="O907" s="91" t="s">
        <v>6800</v>
      </c>
      <c r="P907" s="91">
        <v>15000204</v>
      </c>
      <c r="Q907" s="155">
        <v>45</v>
      </c>
      <c r="R907" s="155">
        <v>0</v>
      </c>
      <c r="S907" s="155">
        <v>0</v>
      </c>
      <c r="T907" s="155">
        <v>45</v>
      </c>
      <c r="U907" s="155">
        <v>45</v>
      </c>
      <c r="V907" s="161">
        <v>0.85</v>
      </c>
      <c r="W907" s="156">
        <v>100</v>
      </c>
      <c r="X907" s="204" t="s">
        <v>6801</v>
      </c>
      <c r="Y907" s="83">
        <v>4</v>
      </c>
      <c r="Z907" s="83">
        <v>4</v>
      </c>
      <c r="AA907" s="83">
        <v>5</v>
      </c>
      <c r="AB907" s="83">
        <v>46</v>
      </c>
      <c r="AC907" s="83">
        <v>98</v>
      </c>
      <c r="AD907" s="83">
        <v>45</v>
      </c>
      <c r="AE907" s="83">
        <v>5</v>
      </c>
      <c r="AF907" s="156">
        <f>AI907+AL907+AO907</f>
        <v>73.680000000000007</v>
      </c>
      <c r="AG907" s="156" t="s">
        <v>6548</v>
      </c>
      <c r="AH907" s="156" t="s">
        <v>6557</v>
      </c>
      <c r="AI907" s="156">
        <v>0</v>
      </c>
      <c r="AJ907" s="156" t="s">
        <v>6558</v>
      </c>
      <c r="AK907" s="156" t="s">
        <v>6557</v>
      </c>
      <c r="AL907" s="156">
        <v>52.63</v>
      </c>
      <c r="AM907" s="156" t="s">
        <v>6559</v>
      </c>
      <c r="AN907" s="156" t="s">
        <v>6557</v>
      </c>
      <c r="AO907" s="156">
        <v>21.05</v>
      </c>
      <c r="AP907" s="156"/>
      <c r="AQ907" s="156"/>
      <c r="AR907" s="273"/>
      <c r="AS907" s="83"/>
      <c r="AT907" s="83"/>
      <c r="AU907" s="91"/>
      <c r="AV907" s="83"/>
      <c r="AW907" s="91"/>
      <c r="AX907" s="91"/>
      <c r="AY907" s="91"/>
      <c r="AZ907" s="91"/>
      <c r="BA907" s="91"/>
      <c r="BB907" s="91"/>
      <c r="BC907" s="91"/>
      <c r="BD907" s="91"/>
    </row>
    <row r="908" spans="1:56" s="274" customFormat="1" ht="50">
      <c r="A908" s="83">
        <v>782</v>
      </c>
      <c r="B908" s="83" t="s">
        <v>12807</v>
      </c>
      <c r="C908" s="83" t="s">
        <v>6802</v>
      </c>
      <c r="D908" s="197" t="s">
        <v>6803</v>
      </c>
      <c r="E908" s="91" t="s">
        <v>6804</v>
      </c>
      <c r="F908" s="269">
        <v>23468</v>
      </c>
      <c r="G908" s="91" t="s">
        <v>6805</v>
      </c>
      <c r="H908" s="269">
        <v>2015</v>
      </c>
      <c r="I908" s="197" t="s">
        <v>6806</v>
      </c>
      <c r="J908" s="70">
        <v>21619.47</v>
      </c>
      <c r="K908" s="250" t="s">
        <v>8092</v>
      </c>
      <c r="L908" s="83" t="s">
        <v>6807</v>
      </c>
      <c r="M908" s="201" t="s">
        <v>6808</v>
      </c>
      <c r="N908" s="91" t="s">
        <v>6809</v>
      </c>
      <c r="O908" s="91" t="s">
        <v>6810</v>
      </c>
      <c r="P908" s="91">
        <v>15000158</v>
      </c>
      <c r="Q908" s="155">
        <v>45</v>
      </c>
      <c r="R908" s="155">
        <v>0</v>
      </c>
      <c r="S908" s="155">
        <v>0</v>
      </c>
      <c r="T908" s="155">
        <v>45</v>
      </c>
      <c r="U908" s="155">
        <v>45</v>
      </c>
      <c r="V908" s="161">
        <v>0.85</v>
      </c>
      <c r="W908" s="156">
        <v>100</v>
      </c>
      <c r="X908" s="204" t="s">
        <v>6811</v>
      </c>
      <c r="Y908" s="83">
        <v>4</v>
      </c>
      <c r="Z908" s="83">
        <v>9</v>
      </c>
      <c r="AA908" s="83">
        <v>3</v>
      </c>
      <c r="AB908" s="83">
        <v>32</v>
      </c>
      <c r="AC908" s="83"/>
      <c r="AD908" s="83">
        <v>45</v>
      </c>
      <c r="AE908" s="83">
        <v>5</v>
      </c>
      <c r="AF908" s="155">
        <f>AI908+AL908+AO908+AR908+AU908+AX908</f>
        <v>59.21</v>
      </c>
      <c r="AG908" s="155" t="s">
        <v>6803</v>
      </c>
      <c r="AH908" s="155" t="s">
        <v>6812</v>
      </c>
      <c r="AI908" s="155">
        <v>59.21</v>
      </c>
      <c r="AJ908" s="155" t="s">
        <v>6614</v>
      </c>
      <c r="AK908" s="155" t="s">
        <v>6812</v>
      </c>
      <c r="AL908" s="155">
        <v>0</v>
      </c>
      <c r="AM908" s="155" t="s">
        <v>6813</v>
      </c>
      <c r="AN908" s="155" t="s">
        <v>6812</v>
      </c>
      <c r="AO908" s="155">
        <v>0</v>
      </c>
      <c r="AP908" s="155" t="s">
        <v>6814</v>
      </c>
      <c r="AQ908" s="155" t="s">
        <v>6812</v>
      </c>
      <c r="AR908" s="155">
        <v>0</v>
      </c>
      <c r="AS908" s="155" t="s">
        <v>6815</v>
      </c>
      <c r="AT908" s="155" t="s">
        <v>6812</v>
      </c>
      <c r="AU908" s="155">
        <v>0</v>
      </c>
      <c r="AV908" s="155" t="s">
        <v>6816</v>
      </c>
      <c r="AW908" s="155" t="s">
        <v>6812</v>
      </c>
      <c r="AX908" s="155">
        <v>0</v>
      </c>
      <c r="AY908" s="70"/>
      <c r="AZ908" s="91"/>
      <c r="BA908" s="91"/>
      <c r="BB908" s="91"/>
      <c r="BC908" s="91"/>
      <c r="BD908" s="91"/>
    </row>
    <row r="909" spans="1:56" s="274" customFormat="1" ht="120">
      <c r="A909" s="83">
        <v>782</v>
      </c>
      <c r="B909" s="83" t="s">
        <v>12807</v>
      </c>
      <c r="C909" s="83" t="s">
        <v>6616</v>
      </c>
      <c r="D909" s="197" t="s">
        <v>6617</v>
      </c>
      <c r="E909" s="276" t="s">
        <v>6618</v>
      </c>
      <c r="F909" s="197">
        <v>26559</v>
      </c>
      <c r="G909" s="91" t="s">
        <v>6817</v>
      </c>
      <c r="H909" s="269">
        <v>2015</v>
      </c>
      <c r="I909" s="197" t="s">
        <v>6818</v>
      </c>
      <c r="J909" s="70">
        <v>42294.38</v>
      </c>
      <c r="K909" s="250" t="s">
        <v>8092</v>
      </c>
      <c r="L909" s="83" t="s">
        <v>6819</v>
      </c>
      <c r="M909" s="201" t="s">
        <v>6820</v>
      </c>
      <c r="N909" s="91" t="s">
        <v>6821</v>
      </c>
      <c r="O909" s="91" t="s">
        <v>6822</v>
      </c>
      <c r="P909" s="91">
        <v>15000301</v>
      </c>
      <c r="Q909" s="155">
        <v>45</v>
      </c>
      <c r="R909" s="155">
        <v>0</v>
      </c>
      <c r="S909" s="155">
        <v>0</v>
      </c>
      <c r="T909" s="155">
        <v>45</v>
      </c>
      <c r="U909" s="155">
        <v>45</v>
      </c>
      <c r="V909" s="161">
        <v>0.85</v>
      </c>
      <c r="W909" s="156">
        <v>100</v>
      </c>
      <c r="X909" s="204" t="s">
        <v>6823</v>
      </c>
      <c r="Y909" s="83">
        <v>6</v>
      </c>
      <c r="Z909" s="83">
        <v>3</v>
      </c>
      <c r="AA909" s="83">
        <v>1</v>
      </c>
      <c r="AB909" s="83"/>
      <c r="AC909" s="83"/>
      <c r="AD909" s="83">
        <v>45</v>
      </c>
      <c r="AE909" s="83">
        <v>5</v>
      </c>
      <c r="AF909" s="156">
        <f>AI909+AL909+AO909+AR909+AU909</f>
        <v>15.79</v>
      </c>
      <c r="AG909" s="156" t="s">
        <v>6617</v>
      </c>
      <c r="AH909" s="156" t="s">
        <v>6627</v>
      </c>
      <c r="AI909" s="156">
        <v>0</v>
      </c>
      <c r="AJ909" s="156" t="s">
        <v>6570</v>
      </c>
      <c r="AK909" s="156" t="s">
        <v>6627</v>
      </c>
      <c r="AL909" s="156">
        <v>0</v>
      </c>
      <c r="AM909" s="156" t="s">
        <v>6614</v>
      </c>
      <c r="AN909" s="156" t="s">
        <v>6627</v>
      </c>
      <c r="AO909" s="156">
        <v>0</v>
      </c>
      <c r="AP909" s="156" t="s">
        <v>6754</v>
      </c>
      <c r="AQ909" s="156" t="s">
        <v>6627</v>
      </c>
      <c r="AR909" s="156">
        <v>0</v>
      </c>
      <c r="AS909" s="156" t="s">
        <v>9849</v>
      </c>
      <c r="AT909" s="156" t="s">
        <v>6627</v>
      </c>
      <c r="AU909" s="156">
        <v>15.79</v>
      </c>
      <c r="AV909" s="83"/>
      <c r="AW909" s="91"/>
      <c r="AX909" s="91"/>
      <c r="AY909" s="91"/>
      <c r="AZ909" s="91"/>
      <c r="BA909" s="91"/>
      <c r="BB909" s="91"/>
      <c r="BC909" s="91"/>
      <c r="BD909" s="91"/>
    </row>
    <row r="910" spans="1:56" s="274" customFormat="1" ht="80">
      <c r="A910" s="83">
        <v>782</v>
      </c>
      <c r="B910" s="83" t="s">
        <v>12807</v>
      </c>
      <c r="C910" s="83" t="s">
        <v>6560</v>
      </c>
      <c r="D910" s="197" t="s">
        <v>6561</v>
      </c>
      <c r="E910" s="276" t="s">
        <v>6562</v>
      </c>
      <c r="F910" s="197">
        <v>5566</v>
      </c>
      <c r="G910" s="91" t="s">
        <v>6824</v>
      </c>
      <c r="H910" s="269">
        <v>2016</v>
      </c>
      <c r="I910" s="197" t="s">
        <v>6825</v>
      </c>
      <c r="J910" s="70">
        <v>65766.48</v>
      </c>
      <c r="K910" s="197" t="s">
        <v>233</v>
      </c>
      <c r="L910" s="83" t="s">
        <v>6826</v>
      </c>
      <c r="M910" s="201" t="s">
        <v>6827</v>
      </c>
      <c r="N910" s="91" t="s">
        <v>6828</v>
      </c>
      <c r="O910" s="91" t="s">
        <v>6829</v>
      </c>
      <c r="P910" s="91">
        <v>16000040</v>
      </c>
      <c r="Q910" s="155">
        <v>45</v>
      </c>
      <c r="R910" s="155">
        <v>0</v>
      </c>
      <c r="S910" s="155">
        <v>0</v>
      </c>
      <c r="T910" s="155">
        <v>45</v>
      </c>
      <c r="U910" s="155">
        <v>45</v>
      </c>
      <c r="V910" s="161">
        <v>0.85</v>
      </c>
      <c r="W910" s="156">
        <v>100</v>
      </c>
      <c r="X910" s="204" t="s">
        <v>6830</v>
      </c>
      <c r="Y910" s="83">
        <v>4</v>
      </c>
      <c r="Z910" s="83">
        <v>3</v>
      </c>
      <c r="AA910" s="83">
        <v>1</v>
      </c>
      <c r="AB910" s="83">
        <v>4</v>
      </c>
      <c r="AC910" s="83">
        <v>132</v>
      </c>
      <c r="AD910" s="83">
        <v>45</v>
      </c>
      <c r="AE910" s="83">
        <v>5</v>
      </c>
      <c r="AF910" s="156">
        <f>AI910+AL910</f>
        <v>100</v>
      </c>
      <c r="AG910" s="156" t="s">
        <v>6561</v>
      </c>
      <c r="AH910" s="156" t="s">
        <v>6569</v>
      </c>
      <c r="AI910" s="203">
        <v>100</v>
      </c>
      <c r="AJ910" s="156" t="s">
        <v>6570</v>
      </c>
      <c r="AK910" s="156" t="s">
        <v>6569</v>
      </c>
      <c r="AL910" s="156">
        <v>0</v>
      </c>
      <c r="AM910" s="156"/>
      <c r="AN910" s="156"/>
      <c r="AO910" s="156"/>
      <c r="AP910" s="156"/>
      <c r="AQ910" s="156"/>
      <c r="AR910" s="156"/>
      <c r="AS910" s="83"/>
      <c r="AT910" s="83"/>
      <c r="AU910" s="91"/>
      <c r="AV910" s="83"/>
      <c r="AW910" s="91"/>
      <c r="AX910" s="91"/>
      <c r="AY910" s="91"/>
      <c r="AZ910" s="91"/>
      <c r="BA910" s="91"/>
      <c r="BB910" s="91"/>
      <c r="BC910" s="91"/>
      <c r="BD910" s="91"/>
    </row>
    <row r="911" spans="1:56" s="274" customFormat="1" ht="100">
      <c r="A911" s="83">
        <v>782</v>
      </c>
      <c r="B911" s="83" t="s">
        <v>12807</v>
      </c>
      <c r="C911" s="83" t="s">
        <v>6571</v>
      </c>
      <c r="D911" s="83" t="s">
        <v>6572</v>
      </c>
      <c r="E911" s="91" t="s">
        <v>6573</v>
      </c>
      <c r="F911" s="91">
        <v>14556</v>
      </c>
      <c r="G911" s="91" t="s">
        <v>6831</v>
      </c>
      <c r="H911" s="91">
        <v>2016</v>
      </c>
      <c r="I911" s="91" t="s">
        <v>6832</v>
      </c>
      <c r="J911" s="70">
        <v>195200</v>
      </c>
      <c r="K911" s="91" t="s">
        <v>233</v>
      </c>
      <c r="L911" s="91" t="s">
        <v>6833</v>
      </c>
      <c r="M911" s="91" t="s">
        <v>6834</v>
      </c>
      <c r="N911" s="91" t="s">
        <v>6835</v>
      </c>
      <c r="O911" s="91" t="s">
        <v>6836</v>
      </c>
      <c r="P911" s="91">
        <v>16000114</v>
      </c>
      <c r="Q911" s="70">
        <v>45</v>
      </c>
      <c r="R911" s="70">
        <v>0</v>
      </c>
      <c r="S911" s="70">
        <v>0</v>
      </c>
      <c r="T911" s="70">
        <v>45</v>
      </c>
      <c r="U911" s="155">
        <v>45</v>
      </c>
      <c r="V911" s="161">
        <v>0.85</v>
      </c>
      <c r="W911" s="156">
        <v>100</v>
      </c>
      <c r="X911" s="204" t="s">
        <v>6837</v>
      </c>
      <c r="Y911" s="83">
        <v>3</v>
      </c>
      <c r="Z911" s="83">
        <v>5</v>
      </c>
      <c r="AA911" s="83">
        <v>1</v>
      </c>
      <c r="AB911" s="83">
        <v>4</v>
      </c>
      <c r="AC911" s="83">
        <v>3</v>
      </c>
      <c r="AD911" s="83">
        <v>45</v>
      </c>
      <c r="AE911" s="83">
        <v>5</v>
      </c>
      <c r="AF911" s="156">
        <f>AI911+AL911+AO911+AR911+AU911</f>
        <v>70.39</v>
      </c>
      <c r="AG911" s="156" t="s">
        <v>6572</v>
      </c>
      <c r="AH911" s="156" t="s">
        <v>6581</v>
      </c>
      <c r="AI911" s="156">
        <v>18.420000000000002</v>
      </c>
      <c r="AJ911" s="156" t="s">
        <v>6602</v>
      </c>
      <c r="AK911" s="156" t="s">
        <v>6581</v>
      </c>
      <c r="AL911" s="156">
        <v>11.84</v>
      </c>
      <c r="AM911" s="156" t="s">
        <v>6582</v>
      </c>
      <c r="AN911" s="156" t="s">
        <v>6583</v>
      </c>
      <c r="AO911" s="156">
        <v>21.71</v>
      </c>
      <c r="AP911" s="156" t="s">
        <v>6584</v>
      </c>
      <c r="AQ911" s="156" t="s">
        <v>6581</v>
      </c>
      <c r="AR911" s="156">
        <v>18.420000000000002</v>
      </c>
      <c r="AS911" s="156"/>
      <c r="AT911" s="83"/>
      <c r="AU911" s="273"/>
      <c r="AV911" s="83"/>
      <c r="AW911" s="91"/>
      <c r="AX911" s="91"/>
      <c r="AY911" s="91"/>
      <c r="AZ911" s="91"/>
      <c r="BA911" s="91"/>
      <c r="BB911" s="91"/>
      <c r="BC911" s="91"/>
      <c r="BD911" s="91"/>
    </row>
    <row r="912" spans="1:56" s="274" customFormat="1" ht="150">
      <c r="A912" s="83">
        <v>782</v>
      </c>
      <c r="B912" s="83" t="s">
        <v>12807</v>
      </c>
      <c r="C912" s="83" t="s">
        <v>6571</v>
      </c>
      <c r="D912" s="197" t="s">
        <v>6617</v>
      </c>
      <c r="E912" s="276" t="s">
        <v>6618</v>
      </c>
      <c r="F912" s="197">
        <v>26559</v>
      </c>
      <c r="G912" s="91" t="s">
        <v>6838</v>
      </c>
      <c r="H912" s="91">
        <v>2016</v>
      </c>
      <c r="I912" s="91" t="s">
        <v>6839</v>
      </c>
      <c r="J912" s="70">
        <v>86010</v>
      </c>
      <c r="K912" s="91" t="s">
        <v>233</v>
      </c>
      <c r="L912" s="91" t="s">
        <v>6840</v>
      </c>
      <c r="M912" s="91" t="s">
        <v>6841</v>
      </c>
      <c r="N912" s="91" t="s">
        <v>6842</v>
      </c>
      <c r="O912" s="91" t="s">
        <v>6843</v>
      </c>
      <c r="P912" s="91">
        <v>16000117</v>
      </c>
      <c r="Q912" s="70">
        <v>45</v>
      </c>
      <c r="R912" s="70">
        <v>0</v>
      </c>
      <c r="S912" s="70">
        <v>0</v>
      </c>
      <c r="T912" s="70">
        <v>45</v>
      </c>
      <c r="U912" s="155">
        <v>45</v>
      </c>
      <c r="V912" s="161">
        <v>0.85</v>
      </c>
      <c r="W912" s="156">
        <v>100</v>
      </c>
      <c r="X912" s="204" t="s">
        <v>6844</v>
      </c>
      <c r="Y912" s="83">
        <v>3</v>
      </c>
      <c r="Z912" s="83">
        <v>4</v>
      </c>
      <c r="AA912" s="83">
        <v>1</v>
      </c>
      <c r="AB912" s="83">
        <v>46</v>
      </c>
      <c r="AC912" s="83">
        <v>88</v>
      </c>
      <c r="AD912" s="83">
        <v>45</v>
      </c>
      <c r="AE912" s="83">
        <v>5</v>
      </c>
      <c r="AF912" s="156">
        <f>AI912+AL912+AO912+AR912+AU912</f>
        <v>39.479999999999997</v>
      </c>
      <c r="AG912" s="156" t="s">
        <v>6626</v>
      </c>
      <c r="AH912" s="156" t="s">
        <v>6627</v>
      </c>
      <c r="AI912" s="156">
        <v>0</v>
      </c>
      <c r="AJ912" s="156" t="s">
        <v>6754</v>
      </c>
      <c r="AK912" s="156" t="s">
        <v>6627</v>
      </c>
      <c r="AL912" s="156">
        <v>4.6100000000000003</v>
      </c>
      <c r="AM912" s="156" t="s">
        <v>3928</v>
      </c>
      <c r="AN912" s="156" t="s">
        <v>6627</v>
      </c>
      <c r="AO912" s="156">
        <v>15.79</v>
      </c>
      <c r="AP912" s="156" t="s">
        <v>6614</v>
      </c>
      <c r="AQ912" s="156" t="s">
        <v>6627</v>
      </c>
      <c r="AR912" s="156">
        <v>0</v>
      </c>
      <c r="AS912" s="156" t="s">
        <v>9850</v>
      </c>
      <c r="AT912" s="156" t="s">
        <v>6627</v>
      </c>
      <c r="AU912" s="156">
        <v>19.079999999999998</v>
      </c>
      <c r="AV912" s="83"/>
      <c r="AW912" s="91"/>
      <c r="AX912" s="91"/>
      <c r="AY912" s="91"/>
      <c r="AZ912" s="91"/>
      <c r="BA912" s="91"/>
      <c r="BB912" s="91"/>
      <c r="BC912" s="91"/>
      <c r="BD912" s="91"/>
    </row>
    <row r="913" spans="1:56" s="274" customFormat="1" ht="60">
      <c r="A913" s="83">
        <v>782</v>
      </c>
      <c r="B913" s="83" t="s">
        <v>12807</v>
      </c>
      <c r="C913" s="83" t="s">
        <v>6571</v>
      </c>
      <c r="D913" s="197" t="s">
        <v>6743</v>
      </c>
      <c r="E913" s="91" t="s">
        <v>6735</v>
      </c>
      <c r="F913" s="269">
        <v>21238</v>
      </c>
      <c r="G913" s="91" t="s">
        <v>6845</v>
      </c>
      <c r="H913" s="91">
        <v>2016</v>
      </c>
      <c r="I913" s="91" t="s">
        <v>6846</v>
      </c>
      <c r="J913" s="70">
        <v>129761.86</v>
      </c>
      <c r="K913" s="91" t="s">
        <v>233</v>
      </c>
      <c r="L913" s="91" t="s">
        <v>6847</v>
      </c>
      <c r="M913" s="91" t="s">
        <v>6848</v>
      </c>
      <c r="N913" s="91" t="s">
        <v>6849</v>
      </c>
      <c r="O913" s="91" t="s">
        <v>6850</v>
      </c>
      <c r="P913" s="91">
        <v>15000352</v>
      </c>
      <c r="Q913" s="70">
        <v>45</v>
      </c>
      <c r="R913" s="70">
        <v>0</v>
      </c>
      <c r="S913" s="70">
        <v>0</v>
      </c>
      <c r="T913" s="70">
        <v>45</v>
      </c>
      <c r="U913" s="155">
        <v>45</v>
      </c>
      <c r="V913" s="161">
        <v>0.85</v>
      </c>
      <c r="W913" s="156">
        <v>100</v>
      </c>
      <c r="X913" s="204" t="s">
        <v>6851</v>
      </c>
      <c r="Y913" s="83">
        <v>4</v>
      </c>
      <c r="Z913" s="83">
        <v>3</v>
      </c>
      <c r="AA913" s="83">
        <v>1</v>
      </c>
      <c r="AB913" s="83">
        <v>60</v>
      </c>
      <c r="AC913" s="83">
        <v>44</v>
      </c>
      <c r="AD913" s="83">
        <v>45</v>
      </c>
      <c r="AE913" s="83">
        <v>5</v>
      </c>
      <c r="AF913" s="156">
        <f>AI913+AL913</f>
        <v>78.95</v>
      </c>
      <c r="AG913" s="156" t="s">
        <v>6743</v>
      </c>
      <c r="AH913" s="156" t="s">
        <v>6744</v>
      </c>
      <c r="AI913" s="156">
        <v>52.63</v>
      </c>
      <c r="AJ913" s="156" t="s">
        <v>6614</v>
      </c>
      <c r="AK913" s="156" t="s">
        <v>6852</v>
      </c>
      <c r="AL913" s="156">
        <v>26.32</v>
      </c>
      <c r="AM913" s="156"/>
      <c r="AN913" s="156"/>
      <c r="AO913" s="156"/>
      <c r="AP913" s="74"/>
      <c r="AQ913" s="156"/>
      <c r="AR913" s="74"/>
      <c r="AS913" s="91"/>
      <c r="AT913" s="83"/>
      <c r="AU913" s="91"/>
      <c r="AV913" s="83"/>
      <c r="AW913" s="91"/>
      <c r="AX913" s="91"/>
      <c r="AY913" s="91"/>
      <c r="AZ913" s="91"/>
      <c r="BA913" s="91"/>
      <c r="BB913" s="91"/>
      <c r="BC913" s="91"/>
      <c r="BD913" s="91"/>
    </row>
    <row r="914" spans="1:56" s="274" customFormat="1" ht="110">
      <c r="A914" s="83">
        <v>782</v>
      </c>
      <c r="B914" s="83" t="s">
        <v>12807</v>
      </c>
      <c r="C914" s="83" t="s">
        <v>6734</v>
      </c>
      <c r="D914" s="269" t="s">
        <v>6743</v>
      </c>
      <c r="E914" s="270" t="s">
        <v>6735</v>
      </c>
      <c r="F914" s="197">
        <v>21238</v>
      </c>
      <c r="G914" s="91" t="s">
        <v>6853</v>
      </c>
      <c r="H914" s="269">
        <v>2016</v>
      </c>
      <c r="I914" s="91" t="s">
        <v>6854</v>
      </c>
      <c r="J914" s="283">
        <f>55144+3172.31</f>
        <v>58316.31</v>
      </c>
      <c r="K914" s="83" t="s">
        <v>233</v>
      </c>
      <c r="L914" s="83" t="s">
        <v>6855</v>
      </c>
      <c r="M914" s="91" t="s">
        <v>6856</v>
      </c>
      <c r="N914" s="83" t="s">
        <v>6857</v>
      </c>
      <c r="O914" s="83" t="s">
        <v>12773</v>
      </c>
      <c r="P914" s="83">
        <v>16000483</v>
      </c>
      <c r="Q914" s="155">
        <f t="shared" ref="Q914:Q939" si="14">U914</f>
        <v>45</v>
      </c>
      <c r="R914" s="155">
        <v>0</v>
      </c>
      <c r="S914" s="155">
        <v>0</v>
      </c>
      <c r="T914" s="155">
        <v>45</v>
      </c>
      <c r="U914" s="155">
        <f t="shared" ref="U914:U930" si="15">R914+S914+T914</f>
        <v>45</v>
      </c>
      <c r="V914" s="161">
        <v>0.85</v>
      </c>
      <c r="W914" s="156">
        <v>100</v>
      </c>
      <c r="X914" s="204" t="s">
        <v>6858</v>
      </c>
      <c r="Y914" s="83">
        <v>4</v>
      </c>
      <c r="Z914" s="83">
        <v>4</v>
      </c>
      <c r="AA914" s="83">
        <v>5</v>
      </c>
      <c r="AB914" s="83">
        <v>46</v>
      </c>
      <c r="AC914" s="83">
        <v>73</v>
      </c>
      <c r="AD914" s="83">
        <v>45</v>
      </c>
      <c r="AE914" s="83">
        <v>5</v>
      </c>
      <c r="AF914" s="156">
        <f>AI914+AL914+AO914</f>
        <v>52.63</v>
      </c>
      <c r="AG914" s="156" t="s">
        <v>6743</v>
      </c>
      <c r="AH914" s="156" t="s">
        <v>6744</v>
      </c>
      <c r="AI914" s="156">
        <v>52.63</v>
      </c>
      <c r="AJ914" s="156" t="s">
        <v>6614</v>
      </c>
      <c r="AK914" s="156" t="s">
        <v>6744</v>
      </c>
      <c r="AL914" s="156">
        <v>0</v>
      </c>
      <c r="AM914" s="156" t="s">
        <v>4023</v>
      </c>
      <c r="AN914" s="156" t="s">
        <v>6746</v>
      </c>
      <c r="AO914" s="156">
        <v>0</v>
      </c>
      <c r="AP914" s="74"/>
      <c r="AQ914" s="156"/>
      <c r="AR914" s="74"/>
      <c r="AS914" s="91"/>
      <c r="AT914" s="83"/>
      <c r="AU914" s="91"/>
      <c r="AV914" s="83"/>
      <c r="AW914" s="91"/>
      <c r="AX914" s="91"/>
      <c r="AY914" s="91"/>
      <c r="AZ914" s="91"/>
      <c r="BA914" s="91"/>
      <c r="BB914" s="91"/>
      <c r="BC914" s="91"/>
      <c r="BD914" s="91"/>
    </row>
    <row r="915" spans="1:56" s="274" customFormat="1" ht="50">
      <c r="A915" s="83">
        <v>782</v>
      </c>
      <c r="B915" s="83" t="s">
        <v>12807</v>
      </c>
      <c r="C915" s="83" t="s">
        <v>6641</v>
      </c>
      <c r="D915" s="269" t="s">
        <v>6586</v>
      </c>
      <c r="E915" s="270" t="s">
        <v>6642</v>
      </c>
      <c r="F915" s="197">
        <v>13026</v>
      </c>
      <c r="G915" s="91" t="s">
        <v>6859</v>
      </c>
      <c r="H915" s="269">
        <v>2016</v>
      </c>
      <c r="I915" s="91" t="s">
        <v>6860</v>
      </c>
      <c r="J915" s="271">
        <v>131167.07999999999</v>
      </c>
      <c r="K915" s="83" t="s">
        <v>233</v>
      </c>
      <c r="L915" s="83" t="s">
        <v>6861</v>
      </c>
      <c r="M915" s="83" t="s">
        <v>6862</v>
      </c>
      <c r="N915" s="83" t="s">
        <v>6863</v>
      </c>
      <c r="O915" s="83" t="s">
        <v>6864</v>
      </c>
      <c r="P915" s="83">
        <v>16000422</v>
      </c>
      <c r="Q915" s="155">
        <f t="shared" si="14"/>
        <v>45</v>
      </c>
      <c r="R915" s="155">
        <v>0</v>
      </c>
      <c r="S915" s="155">
        <v>0</v>
      </c>
      <c r="T915" s="155">
        <v>45</v>
      </c>
      <c r="U915" s="155">
        <f t="shared" si="15"/>
        <v>45</v>
      </c>
      <c r="V915" s="161">
        <v>0.85</v>
      </c>
      <c r="W915" s="156">
        <v>100</v>
      </c>
      <c r="X915" s="204" t="s">
        <v>6865</v>
      </c>
      <c r="Y915" s="83">
        <v>3</v>
      </c>
      <c r="Z915" s="83">
        <v>8</v>
      </c>
      <c r="AA915" s="83">
        <v>1</v>
      </c>
      <c r="AB915" s="83">
        <v>42</v>
      </c>
      <c r="AC915" s="83">
        <v>78</v>
      </c>
      <c r="AD915" s="83">
        <v>45</v>
      </c>
      <c r="AE915" s="83">
        <v>5</v>
      </c>
      <c r="AF915" s="156">
        <f>AI915+AL915</f>
        <v>20.39</v>
      </c>
      <c r="AG915" s="156" t="s">
        <v>6586</v>
      </c>
      <c r="AH915" s="156" t="s">
        <v>6594</v>
      </c>
      <c r="AI915" s="156">
        <v>20.39</v>
      </c>
      <c r="AJ915" s="156" t="s">
        <v>6614</v>
      </c>
      <c r="AK915" s="156" t="s">
        <v>6649</v>
      </c>
      <c r="AL915" s="156">
        <v>0</v>
      </c>
      <c r="AM915" s="156"/>
      <c r="AN915" s="156"/>
      <c r="AO915" s="156"/>
      <c r="AP915" s="74"/>
      <c r="AQ915" s="156"/>
      <c r="AR915" s="91"/>
      <c r="AS915" s="91"/>
      <c r="AT915" s="83"/>
      <c r="AU915" s="91"/>
      <c r="AV915" s="83"/>
      <c r="AW915" s="91"/>
      <c r="AX915" s="91"/>
      <c r="AY915" s="91"/>
      <c r="AZ915" s="91"/>
      <c r="BA915" s="91"/>
      <c r="BB915" s="91"/>
      <c r="BC915" s="91"/>
      <c r="BD915" s="91"/>
    </row>
    <row r="916" spans="1:56" s="274" customFormat="1" ht="90">
      <c r="A916" s="83">
        <v>782</v>
      </c>
      <c r="B916" s="83" t="s">
        <v>12807</v>
      </c>
      <c r="C916" s="83" t="s">
        <v>6547</v>
      </c>
      <c r="D916" s="269" t="s">
        <v>6548</v>
      </c>
      <c r="E916" s="270" t="s">
        <v>6866</v>
      </c>
      <c r="F916" s="197">
        <v>20270</v>
      </c>
      <c r="G916" s="91" t="s">
        <v>6867</v>
      </c>
      <c r="H916" s="269">
        <v>2018</v>
      </c>
      <c r="I916" s="91" t="s">
        <v>6868</v>
      </c>
      <c r="J916" s="271">
        <v>90016.48</v>
      </c>
      <c r="K916" s="83" t="s">
        <v>351</v>
      </c>
      <c r="L916" s="91" t="s">
        <v>6869</v>
      </c>
      <c r="M916" s="91" t="s">
        <v>6870</v>
      </c>
      <c r="N916" s="91" t="s">
        <v>6871</v>
      </c>
      <c r="O916" s="91" t="s">
        <v>6872</v>
      </c>
      <c r="P916" s="83">
        <v>18000161</v>
      </c>
      <c r="Q916" s="155">
        <f t="shared" si="14"/>
        <v>45</v>
      </c>
      <c r="R916" s="155">
        <v>0</v>
      </c>
      <c r="S916" s="155">
        <v>0</v>
      </c>
      <c r="T916" s="155">
        <v>45</v>
      </c>
      <c r="U916" s="155">
        <f t="shared" si="15"/>
        <v>45</v>
      </c>
      <c r="V916" s="161">
        <v>0.85</v>
      </c>
      <c r="W916" s="156">
        <v>100</v>
      </c>
      <c r="X916" s="204" t="s">
        <v>6873</v>
      </c>
      <c r="Y916" s="91">
        <v>3</v>
      </c>
      <c r="Z916" s="91">
        <v>4</v>
      </c>
      <c r="AA916" s="91">
        <v>4</v>
      </c>
      <c r="AB916" s="91">
        <v>46</v>
      </c>
      <c r="AC916" s="83">
        <v>116</v>
      </c>
      <c r="AD916" s="83">
        <v>45</v>
      </c>
      <c r="AE916" s="83">
        <v>5</v>
      </c>
      <c r="AF916" s="156">
        <f>AI916+AL916+AO916+AR916</f>
        <v>20.39</v>
      </c>
      <c r="AG916" s="156" t="s">
        <v>6874</v>
      </c>
      <c r="AH916" s="156" t="s">
        <v>6875</v>
      </c>
      <c r="AI916" s="156">
        <v>20.39</v>
      </c>
      <c r="AJ916" s="156" t="s">
        <v>6614</v>
      </c>
      <c r="AK916" s="156" t="s">
        <v>6876</v>
      </c>
      <c r="AL916" s="156">
        <v>0</v>
      </c>
      <c r="AM916" s="156" t="s">
        <v>6877</v>
      </c>
      <c r="AN916" s="156" t="s">
        <v>6557</v>
      </c>
      <c r="AO916" s="156">
        <v>0</v>
      </c>
      <c r="AP916" s="156"/>
      <c r="AQ916" s="156"/>
      <c r="AR916" s="161"/>
      <c r="AS916" s="91"/>
      <c r="AT916" s="83"/>
      <c r="AU916" s="91"/>
      <c r="AV916" s="83"/>
      <c r="AW916" s="91"/>
      <c r="AX916" s="91"/>
      <c r="AY916" s="91"/>
      <c r="AZ916" s="91"/>
      <c r="BA916" s="91"/>
      <c r="BB916" s="91"/>
      <c r="BC916" s="91"/>
      <c r="BD916" s="91"/>
    </row>
    <row r="917" spans="1:56" s="274" customFormat="1" ht="90">
      <c r="A917" s="83">
        <v>782</v>
      </c>
      <c r="B917" s="83" t="s">
        <v>12807</v>
      </c>
      <c r="C917" s="83" t="s">
        <v>12774</v>
      </c>
      <c r="D917" s="83" t="s">
        <v>6659</v>
      </c>
      <c r="E917" s="276" t="s">
        <v>12775</v>
      </c>
      <c r="F917" s="197" t="s">
        <v>12776</v>
      </c>
      <c r="G917" s="91" t="s">
        <v>6878</v>
      </c>
      <c r="H917" s="197" t="s">
        <v>12777</v>
      </c>
      <c r="I917" s="91" t="s">
        <v>6879</v>
      </c>
      <c r="J917" s="283">
        <f>236767.5+189482.59</f>
        <v>426250.08999999997</v>
      </c>
      <c r="K917" s="83" t="s">
        <v>12778</v>
      </c>
      <c r="L917" s="91" t="s">
        <v>6880</v>
      </c>
      <c r="M917" s="91" t="s">
        <v>6881</v>
      </c>
      <c r="N917" s="91" t="s">
        <v>6882</v>
      </c>
      <c r="O917" s="91" t="s">
        <v>6883</v>
      </c>
      <c r="P917" s="91">
        <v>16000357</v>
      </c>
      <c r="Q917" s="155">
        <f t="shared" si="14"/>
        <v>45</v>
      </c>
      <c r="R917" s="155">
        <v>0</v>
      </c>
      <c r="S917" s="155">
        <v>0</v>
      </c>
      <c r="T917" s="155">
        <v>45</v>
      </c>
      <c r="U917" s="155">
        <f t="shared" si="15"/>
        <v>45</v>
      </c>
      <c r="V917" s="161">
        <v>0.85</v>
      </c>
      <c r="W917" s="156">
        <v>39</v>
      </c>
      <c r="X917" s="204" t="s">
        <v>6884</v>
      </c>
      <c r="Y917" s="91">
        <v>3</v>
      </c>
      <c r="Z917" s="91">
        <v>10</v>
      </c>
      <c r="AA917" s="91">
        <v>3</v>
      </c>
      <c r="AB917" s="91">
        <v>46</v>
      </c>
      <c r="AC917" s="83" t="s">
        <v>6885</v>
      </c>
      <c r="AD917" s="83">
        <v>45</v>
      </c>
      <c r="AE917" s="91">
        <v>5</v>
      </c>
      <c r="AF917" s="156">
        <f>AI917+AL917</f>
        <v>100</v>
      </c>
      <c r="AG917" s="83" t="s">
        <v>6659</v>
      </c>
      <c r="AH917" s="83" t="s">
        <v>6666</v>
      </c>
      <c r="AI917" s="156">
        <v>65.790000000000006</v>
      </c>
      <c r="AJ917" s="83" t="s">
        <v>6614</v>
      </c>
      <c r="AK917" s="83" t="s">
        <v>6886</v>
      </c>
      <c r="AL917" s="156">
        <v>34.21</v>
      </c>
      <c r="AM917" s="91"/>
      <c r="AN917" s="83"/>
      <c r="AO917" s="91"/>
      <c r="AP917" s="91"/>
      <c r="AQ917" s="83"/>
      <c r="AR917" s="91"/>
      <c r="AS917" s="91"/>
      <c r="AT917" s="83"/>
      <c r="AU917" s="91"/>
      <c r="AV917" s="83"/>
      <c r="AW917" s="91"/>
      <c r="AX917" s="91"/>
      <c r="AY917" s="91"/>
      <c r="AZ917" s="91"/>
      <c r="BA917" s="91"/>
      <c r="BB917" s="91"/>
      <c r="BC917" s="91"/>
      <c r="BD917" s="91"/>
    </row>
    <row r="918" spans="1:56" s="274" customFormat="1" ht="170">
      <c r="A918" s="83">
        <v>782</v>
      </c>
      <c r="B918" s="83" t="s">
        <v>12807</v>
      </c>
      <c r="C918" s="83" t="s">
        <v>6571</v>
      </c>
      <c r="D918" s="83" t="s">
        <v>6572</v>
      </c>
      <c r="E918" s="270" t="s">
        <v>6573</v>
      </c>
      <c r="F918" s="197">
        <v>14556</v>
      </c>
      <c r="G918" s="91" t="s">
        <v>6887</v>
      </c>
      <c r="H918" s="197">
        <v>2018</v>
      </c>
      <c r="I918" s="91" t="s">
        <v>6888</v>
      </c>
      <c r="J918" s="283">
        <f>114700+25234</f>
        <v>139934</v>
      </c>
      <c r="K918" s="83" t="s">
        <v>351</v>
      </c>
      <c r="L918" s="91" t="s">
        <v>6833</v>
      </c>
      <c r="M918" s="91" t="s">
        <v>6834</v>
      </c>
      <c r="N918" s="91" t="s">
        <v>6889</v>
      </c>
      <c r="O918" s="91" t="s">
        <v>6890</v>
      </c>
      <c r="P918" s="91">
        <v>18000404</v>
      </c>
      <c r="Q918" s="155">
        <f t="shared" si="14"/>
        <v>45</v>
      </c>
      <c r="R918" s="155">
        <v>0</v>
      </c>
      <c r="S918" s="155">
        <v>0</v>
      </c>
      <c r="T918" s="155">
        <v>45</v>
      </c>
      <c r="U918" s="155">
        <f t="shared" si="15"/>
        <v>45</v>
      </c>
      <c r="V918" s="161">
        <v>0.85</v>
      </c>
      <c r="W918" s="156">
        <v>100</v>
      </c>
      <c r="X918" s="204" t="s">
        <v>6891</v>
      </c>
      <c r="Y918" s="91">
        <v>3</v>
      </c>
      <c r="Z918" s="91">
        <v>6</v>
      </c>
      <c r="AA918" s="91">
        <v>1</v>
      </c>
      <c r="AB918" s="91">
        <v>4</v>
      </c>
      <c r="AC918" s="83">
        <v>11</v>
      </c>
      <c r="AD918" s="83">
        <v>45</v>
      </c>
      <c r="AE918" s="91">
        <v>5</v>
      </c>
      <c r="AF918" s="156">
        <f>AI918+AL918+AO918+AR918+AU918</f>
        <v>60.52</v>
      </c>
      <c r="AG918" s="156" t="s">
        <v>6572</v>
      </c>
      <c r="AH918" s="156" t="s">
        <v>6581</v>
      </c>
      <c r="AI918" s="156">
        <v>14.47</v>
      </c>
      <c r="AJ918" s="156" t="s">
        <v>6602</v>
      </c>
      <c r="AK918" s="156" t="s">
        <v>6581</v>
      </c>
      <c r="AL918" s="156">
        <v>5.26</v>
      </c>
      <c r="AM918" s="156" t="s">
        <v>6582</v>
      </c>
      <c r="AN918" s="156" t="s">
        <v>6583</v>
      </c>
      <c r="AO918" s="156">
        <v>8.5500000000000007</v>
      </c>
      <c r="AP918" s="156" t="s">
        <v>6584</v>
      </c>
      <c r="AQ918" s="156" t="s">
        <v>6581</v>
      </c>
      <c r="AR918" s="156">
        <v>32.24</v>
      </c>
      <c r="AS918" s="156"/>
      <c r="AT918" s="83"/>
      <c r="AU918" s="273"/>
      <c r="AV918" s="83"/>
      <c r="AW918" s="91"/>
      <c r="AX918" s="91"/>
      <c r="AY918" s="91"/>
      <c r="AZ918" s="91"/>
      <c r="BA918" s="91"/>
      <c r="BB918" s="91"/>
      <c r="BC918" s="91"/>
      <c r="BD918" s="91"/>
    </row>
    <row r="919" spans="1:56" s="274" customFormat="1" ht="50">
      <c r="A919" s="83">
        <v>782</v>
      </c>
      <c r="B919" s="83" t="s">
        <v>12807</v>
      </c>
      <c r="C919" s="83" t="s">
        <v>6892</v>
      </c>
      <c r="D919" s="83" t="s">
        <v>6561</v>
      </c>
      <c r="E919" s="270" t="s">
        <v>6893</v>
      </c>
      <c r="F919" s="197">
        <v>18580</v>
      </c>
      <c r="G919" s="91" t="s">
        <v>6894</v>
      </c>
      <c r="H919" s="197">
        <v>2018</v>
      </c>
      <c r="I919" s="91" t="s">
        <v>6895</v>
      </c>
      <c r="J919" s="283">
        <v>43555.22</v>
      </c>
      <c r="K919" s="83" t="s">
        <v>351</v>
      </c>
      <c r="L919" s="91" t="s">
        <v>6896</v>
      </c>
      <c r="M919" s="91" t="s">
        <v>6897</v>
      </c>
      <c r="N919" s="91" t="s">
        <v>6898</v>
      </c>
      <c r="O919" s="91" t="s">
        <v>6899</v>
      </c>
      <c r="P919" s="91">
        <v>18000444</v>
      </c>
      <c r="Q919" s="70">
        <f t="shared" si="14"/>
        <v>45</v>
      </c>
      <c r="R919" s="155">
        <v>0</v>
      </c>
      <c r="S919" s="155">
        <v>0</v>
      </c>
      <c r="T919" s="155">
        <v>45</v>
      </c>
      <c r="U919" s="155">
        <f t="shared" si="15"/>
        <v>45</v>
      </c>
      <c r="V919" s="161">
        <v>0.85</v>
      </c>
      <c r="W919" s="156">
        <v>100</v>
      </c>
      <c r="X919" s="204" t="s">
        <v>6900</v>
      </c>
      <c r="Y919" s="91">
        <v>6</v>
      </c>
      <c r="Z919" s="91">
        <v>4</v>
      </c>
      <c r="AA919" s="91">
        <v>1</v>
      </c>
      <c r="AB919" s="91">
        <v>46</v>
      </c>
      <c r="AC919" s="83">
        <v>128</v>
      </c>
      <c r="AD919" s="83">
        <v>45</v>
      </c>
      <c r="AE919" s="91">
        <v>5</v>
      </c>
      <c r="AF919" s="156">
        <f>AI919+AL919</f>
        <v>57.89</v>
      </c>
      <c r="AG919" s="156" t="s">
        <v>6561</v>
      </c>
      <c r="AH919" s="156" t="s">
        <v>6569</v>
      </c>
      <c r="AI919" s="156">
        <v>0</v>
      </c>
      <c r="AJ919" s="156" t="s">
        <v>6614</v>
      </c>
      <c r="AK919" s="156" t="s">
        <v>6901</v>
      </c>
      <c r="AL919" s="156">
        <v>57.89</v>
      </c>
      <c r="AM919" s="74"/>
      <c r="AN919" s="156"/>
      <c r="AO919" s="74"/>
      <c r="AP919" s="74"/>
      <c r="AQ919" s="156"/>
      <c r="AR919" s="74"/>
      <c r="AS919" s="91"/>
      <c r="AT919" s="83"/>
      <c r="AU919" s="91"/>
      <c r="AV919" s="83"/>
      <c r="AW919" s="91"/>
      <c r="AX919" s="91"/>
      <c r="AY919" s="91"/>
      <c r="AZ919" s="91"/>
      <c r="BA919" s="91"/>
      <c r="BB919" s="91"/>
      <c r="BC919" s="91"/>
      <c r="BD919" s="91"/>
    </row>
    <row r="920" spans="1:56" s="274" customFormat="1" ht="50">
      <c r="A920" s="83">
        <v>782</v>
      </c>
      <c r="B920" s="91" t="s">
        <v>12807</v>
      </c>
      <c r="C920" s="154" t="s">
        <v>6902</v>
      </c>
      <c r="D920" s="83" t="s">
        <v>6903</v>
      </c>
      <c r="E920" s="91" t="s">
        <v>6904</v>
      </c>
      <c r="F920" s="91">
        <v>23471</v>
      </c>
      <c r="G920" s="91" t="s">
        <v>6905</v>
      </c>
      <c r="H920" s="91">
        <v>2019</v>
      </c>
      <c r="I920" s="91" t="s">
        <v>6906</v>
      </c>
      <c r="J920" s="70">
        <v>48190</v>
      </c>
      <c r="K920" s="91" t="s">
        <v>351</v>
      </c>
      <c r="L920" s="91" t="s">
        <v>6907</v>
      </c>
      <c r="M920" s="91" t="s">
        <v>6908</v>
      </c>
      <c r="N920" s="91" t="s">
        <v>6909</v>
      </c>
      <c r="O920" s="91" t="s">
        <v>6910</v>
      </c>
      <c r="P920" s="91">
        <v>18000403</v>
      </c>
      <c r="Q920" s="155">
        <f t="shared" si="14"/>
        <v>45</v>
      </c>
      <c r="R920" s="155">
        <v>0</v>
      </c>
      <c r="S920" s="155">
        <v>0</v>
      </c>
      <c r="T920" s="155">
        <v>45</v>
      </c>
      <c r="U920" s="155">
        <f t="shared" si="15"/>
        <v>45</v>
      </c>
      <c r="V920" s="273">
        <v>0.85</v>
      </c>
      <c r="W920" s="156">
        <v>100</v>
      </c>
      <c r="X920" s="204" t="s">
        <v>6911</v>
      </c>
      <c r="Y920" s="91">
        <v>4</v>
      </c>
      <c r="Z920" s="91">
        <v>3</v>
      </c>
      <c r="AA920" s="91">
        <v>1</v>
      </c>
      <c r="AB920" s="91">
        <v>4</v>
      </c>
      <c r="AC920" s="91">
        <v>89</v>
      </c>
      <c r="AD920" s="91">
        <v>45</v>
      </c>
      <c r="AE920" s="91">
        <v>5</v>
      </c>
      <c r="AF920" s="156">
        <f>AI920+AL920+AO920+AR920+AU920+AX920</f>
        <v>0</v>
      </c>
      <c r="AG920" s="83" t="s">
        <v>6903</v>
      </c>
      <c r="AH920" s="83" t="s">
        <v>6912</v>
      </c>
      <c r="AI920" s="273"/>
      <c r="AJ920" s="83" t="s">
        <v>6595</v>
      </c>
      <c r="AK920" s="83" t="s">
        <v>6913</v>
      </c>
      <c r="AL920" s="273"/>
      <c r="AM920" s="83" t="s">
        <v>6570</v>
      </c>
      <c r="AN920" s="83" t="s">
        <v>6913</v>
      </c>
      <c r="AO920" s="273"/>
      <c r="AP920" s="83" t="s">
        <v>6914</v>
      </c>
      <c r="AQ920" s="83" t="s">
        <v>6912</v>
      </c>
      <c r="AR920" s="273"/>
      <c r="AS920" s="83"/>
      <c r="AT920" s="83"/>
      <c r="AU920" s="273"/>
      <c r="AV920" s="83"/>
      <c r="AW920" s="91"/>
      <c r="AX920" s="273"/>
      <c r="AY920" s="91"/>
      <c r="AZ920" s="91"/>
      <c r="BA920" s="91"/>
      <c r="BB920" s="91"/>
      <c r="BC920" s="91"/>
      <c r="BD920" s="91"/>
    </row>
    <row r="921" spans="1:56" s="274" customFormat="1" ht="50">
      <c r="A921" s="83">
        <v>782</v>
      </c>
      <c r="B921" s="91" t="s">
        <v>12807</v>
      </c>
      <c r="C921" s="154" t="s">
        <v>6734</v>
      </c>
      <c r="D921" s="83" t="s">
        <v>6743</v>
      </c>
      <c r="E921" s="91" t="s">
        <v>6735</v>
      </c>
      <c r="F921" s="91">
        <v>21238</v>
      </c>
      <c r="G921" s="91" t="s">
        <v>6915</v>
      </c>
      <c r="H921" s="91">
        <v>2019</v>
      </c>
      <c r="I921" s="91" t="s">
        <v>6916</v>
      </c>
      <c r="J921" s="70">
        <v>126575</v>
      </c>
      <c r="K921" s="91" t="s">
        <v>351</v>
      </c>
      <c r="L921" s="83" t="s">
        <v>6917</v>
      </c>
      <c r="M921" s="83" t="s">
        <v>6918</v>
      </c>
      <c r="N921" s="91" t="s">
        <v>6919</v>
      </c>
      <c r="O921" s="91" t="s">
        <v>6920</v>
      </c>
      <c r="P921" s="91">
        <v>18000525</v>
      </c>
      <c r="Q921" s="155">
        <f t="shared" si="14"/>
        <v>45</v>
      </c>
      <c r="R921" s="155">
        <v>0</v>
      </c>
      <c r="S921" s="155">
        <v>0</v>
      </c>
      <c r="T921" s="155">
        <v>45</v>
      </c>
      <c r="U921" s="155">
        <f t="shared" si="15"/>
        <v>45</v>
      </c>
      <c r="V921" s="273">
        <v>0.85</v>
      </c>
      <c r="W921" s="156">
        <v>100</v>
      </c>
      <c r="X921" s="204" t="s">
        <v>6921</v>
      </c>
      <c r="Y921" s="91">
        <v>4</v>
      </c>
      <c r="Z921" s="91">
        <v>4</v>
      </c>
      <c r="AA921" s="91">
        <v>6</v>
      </c>
      <c r="AB921" s="91">
        <v>46</v>
      </c>
      <c r="AC921" s="91">
        <v>44</v>
      </c>
      <c r="AD921" s="91">
        <v>45</v>
      </c>
      <c r="AE921" s="91">
        <v>5</v>
      </c>
      <c r="AF921" s="156">
        <f>AI921+AL921</f>
        <v>78.95</v>
      </c>
      <c r="AG921" s="156" t="s">
        <v>6743</v>
      </c>
      <c r="AH921" s="156" t="s">
        <v>6744</v>
      </c>
      <c r="AI921" s="156">
        <v>26.32</v>
      </c>
      <c r="AJ921" s="156" t="s">
        <v>6614</v>
      </c>
      <c r="AK921" s="156" t="s">
        <v>6745</v>
      </c>
      <c r="AL921" s="156">
        <v>52.63</v>
      </c>
      <c r="AM921" s="156"/>
      <c r="AN921" s="156"/>
      <c r="AO921" s="156"/>
      <c r="AP921" s="156"/>
      <c r="AQ921" s="156"/>
      <c r="AR921" s="156"/>
      <c r="AS921" s="83"/>
      <c r="AT921" s="83"/>
      <c r="AU921" s="273"/>
      <c r="AV921" s="83"/>
      <c r="AW921" s="91"/>
      <c r="AX921" s="91"/>
      <c r="AY921" s="91"/>
      <c r="AZ921" s="91"/>
      <c r="BA921" s="91"/>
      <c r="BB921" s="91"/>
      <c r="BC921" s="91"/>
      <c r="BD921" s="91"/>
    </row>
    <row r="922" spans="1:56" s="274" customFormat="1" ht="70">
      <c r="A922" s="83">
        <v>782</v>
      </c>
      <c r="B922" s="91" t="s">
        <v>12807</v>
      </c>
      <c r="C922" s="154" t="s">
        <v>6922</v>
      </c>
      <c r="D922" s="83" t="s">
        <v>6561</v>
      </c>
      <c r="E922" s="91" t="s">
        <v>6923</v>
      </c>
      <c r="F922" s="91">
        <v>20047</v>
      </c>
      <c r="G922" s="91" t="s">
        <v>6924</v>
      </c>
      <c r="H922" s="91">
        <v>2019</v>
      </c>
      <c r="I922" s="91" t="s">
        <v>6925</v>
      </c>
      <c r="J922" s="70">
        <v>94733</v>
      </c>
      <c r="K922" s="91" t="s">
        <v>351</v>
      </c>
      <c r="L922" s="91" t="s">
        <v>6926</v>
      </c>
      <c r="M922" s="91" t="s">
        <v>6927</v>
      </c>
      <c r="N922" s="91" t="s">
        <v>6928</v>
      </c>
      <c r="O922" s="91" t="s">
        <v>6929</v>
      </c>
      <c r="P922" s="91">
        <v>19000110</v>
      </c>
      <c r="Q922" s="155">
        <f t="shared" si="14"/>
        <v>45</v>
      </c>
      <c r="R922" s="155">
        <v>0</v>
      </c>
      <c r="S922" s="155">
        <v>0</v>
      </c>
      <c r="T922" s="155">
        <v>45</v>
      </c>
      <c r="U922" s="155">
        <f t="shared" si="15"/>
        <v>45</v>
      </c>
      <c r="V922" s="273">
        <v>0.85</v>
      </c>
      <c r="W922" s="156">
        <v>95</v>
      </c>
      <c r="X922" s="204" t="s">
        <v>6930</v>
      </c>
      <c r="Y922" s="91">
        <v>4</v>
      </c>
      <c r="Z922" s="91">
        <v>4</v>
      </c>
      <c r="AA922" s="91">
        <v>6</v>
      </c>
      <c r="AB922" s="91">
        <v>60</v>
      </c>
      <c r="AC922" s="91">
        <v>77</v>
      </c>
      <c r="AD922" s="91">
        <v>45</v>
      </c>
      <c r="AE922" s="91">
        <v>5</v>
      </c>
      <c r="AF922" s="156">
        <f>AI922+AL922+AO922+AR922</f>
        <v>59.87</v>
      </c>
      <c r="AG922" s="156" t="s">
        <v>6561</v>
      </c>
      <c r="AH922" s="156" t="s">
        <v>6569</v>
      </c>
      <c r="AI922" s="156">
        <v>26.32</v>
      </c>
      <c r="AJ922" s="156" t="s">
        <v>6931</v>
      </c>
      <c r="AK922" s="156" t="s">
        <v>6932</v>
      </c>
      <c r="AL922" s="156">
        <v>33.549999999999997</v>
      </c>
      <c r="AM922" s="156" t="s">
        <v>6614</v>
      </c>
      <c r="AN922" s="156" t="s">
        <v>6932</v>
      </c>
      <c r="AO922" s="156">
        <v>0</v>
      </c>
      <c r="AP922" s="83"/>
      <c r="AQ922" s="83"/>
      <c r="AR922" s="273"/>
      <c r="AS922" s="83"/>
      <c r="AT922" s="83"/>
      <c r="AU922" s="91"/>
      <c r="AV922" s="83"/>
      <c r="AW922" s="91"/>
      <c r="AX922" s="91"/>
      <c r="AY922" s="91"/>
      <c r="AZ922" s="91"/>
      <c r="BA922" s="91"/>
      <c r="BB922" s="91"/>
      <c r="BC922" s="91"/>
      <c r="BD922" s="91"/>
    </row>
    <row r="923" spans="1:56" s="274" customFormat="1" ht="90">
      <c r="A923" s="83">
        <v>782</v>
      </c>
      <c r="B923" s="91" t="s">
        <v>12807</v>
      </c>
      <c r="C923" s="154" t="s">
        <v>6802</v>
      </c>
      <c r="D923" s="83" t="s">
        <v>6803</v>
      </c>
      <c r="E923" s="91" t="s">
        <v>6804</v>
      </c>
      <c r="F923" s="91">
        <v>23468</v>
      </c>
      <c r="G923" s="91" t="s">
        <v>6933</v>
      </c>
      <c r="H923" s="91">
        <v>2019</v>
      </c>
      <c r="I923" s="91" t="s">
        <v>6934</v>
      </c>
      <c r="J923" s="70">
        <v>97337.7</v>
      </c>
      <c r="K923" s="91" t="s">
        <v>351</v>
      </c>
      <c r="L923" s="91" t="s">
        <v>6935</v>
      </c>
      <c r="M923" s="91" t="s">
        <v>6936</v>
      </c>
      <c r="N923" s="91" t="s">
        <v>6937</v>
      </c>
      <c r="O923" s="91" t="s">
        <v>6938</v>
      </c>
      <c r="P923" s="91">
        <v>19000150</v>
      </c>
      <c r="Q923" s="155">
        <f t="shared" si="14"/>
        <v>45</v>
      </c>
      <c r="R923" s="155">
        <v>0</v>
      </c>
      <c r="S923" s="155">
        <v>0</v>
      </c>
      <c r="T923" s="155">
        <v>45</v>
      </c>
      <c r="U923" s="155">
        <f t="shared" si="15"/>
        <v>45</v>
      </c>
      <c r="V923" s="273">
        <v>0.85</v>
      </c>
      <c r="W923" s="156">
        <v>95</v>
      </c>
      <c r="X923" s="204" t="s">
        <v>6939</v>
      </c>
      <c r="Y923" s="91">
        <v>4</v>
      </c>
      <c r="Z923" s="91">
        <v>9</v>
      </c>
      <c r="AA923" s="91">
        <v>1</v>
      </c>
      <c r="AB923" s="91" t="s">
        <v>6940</v>
      </c>
      <c r="AC923" s="91">
        <v>160</v>
      </c>
      <c r="AD923" s="91">
        <v>45</v>
      </c>
      <c r="AE923" s="91">
        <v>5</v>
      </c>
      <c r="AF923" s="155">
        <f>AI923+AL923+AO923+AR923+AU923+AX923</f>
        <v>59.21</v>
      </c>
      <c r="AG923" s="155" t="s">
        <v>6803</v>
      </c>
      <c r="AH923" s="155" t="s">
        <v>6812</v>
      </c>
      <c r="AI923" s="155">
        <v>59.21</v>
      </c>
      <c r="AJ923" s="155" t="s">
        <v>6614</v>
      </c>
      <c r="AK923" s="155" t="s">
        <v>6812</v>
      </c>
      <c r="AL923" s="155">
        <v>0</v>
      </c>
      <c r="AM923" s="155" t="s">
        <v>6615</v>
      </c>
      <c r="AN923" s="155" t="s">
        <v>6812</v>
      </c>
      <c r="AO923" s="155">
        <v>0</v>
      </c>
      <c r="AP923" s="155" t="s">
        <v>6941</v>
      </c>
      <c r="AQ923" s="155" t="s">
        <v>6812</v>
      </c>
      <c r="AR923" s="155">
        <v>0</v>
      </c>
      <c r="AS923" s="155" t="s">
        <v>6813</v>
      </c>
      <c r="AT923" s="155" t="s">
        <v>6812</v>
      </c>
      <c r="AU923" s="155">
        <v>0</v>
      </c>
      <c r="AV923" s="155" t="s">
        <v>6816</v>
      </c>
      <c r="AW923" s="155" t="s">
        <v>6812</v>
      </c>
      <c r="AX923" s="155">
        <v>0</v>
      </c>
      <c r="AY923" s="70"/>
      <c r="AZ923" s="91"/>
      <c r="BA923" s="91"/>
      <c r="BB923" s="91"/>
      <c r="BC923" s="91"/>
      <c r="BD923" s="91"/>
    </row>
    <row r="924" spans="1:56" s="274" customFormat="1" ht="40">
      <c r="A924" s="83">
        <v>782</v>
      </c>
      <c r="B924" s="91" t="s">
        <v>12807</v>
      </c>
      <c r="C924" s="154" t="s">
        <v>6585</v>
      </c>
      <c r="D924" s="83" t="s">
        <v>6586</v>
      </c>
      <c r="E924" s="91" t="s">
        <v>6587</v>
      </c>
      <c r="F924" s="91">
        <v>15646</v>
      </c>
      <c r="G924" s="91" t="s">
        <v>6942</v>
      </c>
      <c r="H924" s="91">
        <v>2019</v>
      </c>
      <c r="I924" s="83" t="s">
        <v>6943</v>
      </c>
      <c r="J924" s="70">
        <v>96697.56</v>
      </c>
      <c r="K924" s="91" t="s">
        <v>351</v>
      </c>
      <c r="L924" s="91" t="s">
        <v>6682</v>
      </c>
      <c r="M924" s="91" t="s">
        <v>6683</v>
      </c>
      <c r="N924" s="91" t="s">
        <v>6944</v>
      </c>
      <c r="O924" s="91" t="s">
        <v>6945</v>
      </c>
      <c r="P924" s="91">
        <v>18000453</v>
      </c>
      <c r="Q924" s="155">
        <f t="shared" si="14"/>
        <v>45</v>
      </c>
      <c r="R924" s="155">
        <v>0</v>
      </c>
      <c r="S924" s="155">
        <v>0</v>
      </c>
      <c r="T924" s="155">
        <v>45</v>
      </c>
      <c r="U924" s="155">
        <f t="shared" si="15"/>
        <v>45</v>
      </c>
      <c r="V924" s="273">
        <v>0.85</v>
      </c>
      <c r="W924" s="156">
        <v>89</v>
      </c>
      <c r="X924" s="204" t="s">
        <v>6946</v>
      </c>
      <c r="Y924" s="91">
        <v>4</v>
      </c>
      <c r="Z924" s="91">
        <v>4</v>
      </c>
      <c r="AA924" s="91">
        <v>5</v>
      </c>
      <c r="AB924" s="91">
        <v>46</v>
      </c>
      <c r="AC924" s="91">
        <v>52</v>
      </c>
      <c r="AD924" s="91">
        <v>45</v>
      </c>
      <c r="AE924" s="91">
        <v>5</v>
      </c>
      <c r="AF924" s="156">
        <f>AI924+AL924</f>
        <v>44.74</v>
      </c>
      <c r="AG924" s="156" t="s">
        <v>6586</v>
      </c>
      <c r="AH924" s="156" t="s">
        <v>6594</v>
      </c>
      <c r="AI924" s="156">
        <v>44.74</v>
      </c>
      <c r="AJ924" s="156" t="s">
        <v>6614</v>
      </c>
      <c r="AK924" s="156" t="s">
        <v>6594</v>
      </c>
      <c r="AL924" s="156">
        <v>0</v>
      </c>
      <c r="AM924" s="156"/>
      <c r="AN924" s="83"/>
      <c r="AO924" s="161"/>
      <c r="AP924" s="83"/>
      <c r="AQ924" s="83"/>
      <c r="AR924" s="83"/>
      <c r="AS924" s="83"/>
      <c r="AT924" s="83"/>
      <c r="AU924" s="91"/>
      <c r="AV924" s="83"/>
      <c r="AW924" s="91"/>
      <c r="AX924" s="91"/>
      <c r="AY924" s="91"/>
      <c r="AZ924" s="91"/>
      <c r="BA924" s="91"/>
      <c r="BB924" s="91"/>
      <c r="BC924" s="91"/>
      <c r="BD924" s="91"/>
    </row>
    <row r="925" spans="1:56" s="274" customFormat="1" ht="40">
      <c r="A925" s="83">
        <v>782</v>
      </c>
      <c r="B925" s="91" t="s">
        <v>12807</v>
      </c>
      <c r="C925" s="91" t="s">
        <v>6603</v>
      </c>
      <c r="D925" s="83" t="s">
        <v>6604</v>
      </c>
      <c r="E925" s="91" t="s">
        <v>6947</v>
      </c>
      <c r="F925" s="91">
        <v>22701</v>
      </c>
      <c r="G925" s="91" t="s">
        <v>6948</v>
      </c>
      <c r="H925" s="91">
        <v>2019</v>
      </c>
      <c r="I925" s="91" t="s">
        <v>6949</v>
      </c>
      <c r="J925" s="70">
        <v>42724.18</v>
      </c>
      <c r="K925" s="91" t="s">
        <v>12783</v>
      </c>
      <c r="L925" s="83" t="s">
        <v>6950</v>
      </c>
      <c r="M925" s="83" t="s">
        <v>6951</v>
      </c>
      <c r="N925" s="91" t="s">
        <v>6952</v>
      </c>
      <c r="O925" s="91" t="s">
        <v>6953</v>
      </c>
      <c r="P925" s="91">
        <v>19000024</v>
      </c>
      <c r="Q925" s="155">
        <f t="shared" si="14"/>
        <v>45</v>
      </c>
      <c r="R925" s="155">
        <v>0</v>
      </c>
      <c r="S925" s="155">
        <v>0</v>
      </c>
      <c r="T925" s="155">
        <v>45</v>
      </c>
      <c r="U925" s="155">
        <f t="shared" si="15"/>
        <v>45</v>
      </c>
      <c r="V925" s="273">
        <v>0.85</v>
      </c>
      <c r="W925" s="156">
        <v>98</v>
      </c>
      <c r="X925" s="204" t="s">
        <v>6954</v>
      </c>
      <c r="Y925" s="91">
        <v>3</v>
      </c>
      <c r="Z925" s="91">
        <v>10</v>
      </c>
      <c r="AA925" s="91">
        <v>2</v>
      </c>
      <c r="AB925" s="91">
        <v>44</v>
      </c>
      <c r="AC925" s="91"/>
      <c r="AD925" s="91">
        <v>45</v>
      </c>
      <c r="AE925" s="91">
        <v>5</v>
      </c>
      <c r="AF925" s="156">
        <f>AI925+AL925+AO925+AR925+AU925+AX925</f>
        <v>51.32</v>
      </c>
      <c r="AG925" s="156" t="s">
        <v>6604</v>
      </c>
      <c r="AH925" s="156" t="s">
        <v>6613</v>
      </c>
      <c r="AI925" s="156">
        <v>0</v>
      </c>
      <c r="AJ925" s="156" t="s">
        <v>4218</v>
      </c>
      <c r="AK925" s="156" t="s">
        <v>6613</v>
      </c>
      <c r="AL925" s="156">
        <v>0</v>
      </c>
      <c r="AM925" s="156" t="s">
        <v>6614</v>
      </c>
      <c r="AN925" s="156" t="s">
        <v>6613</v>
      </c>
      <c r="AO925" s="156">
        <v>51.32</v>
      </c>
      <c r="AP925" s="156" t="s">
        <v>6615</v>
      </c>
      <c r="AQ925" s="156" t="s">
        <v>6613</v>
      </c>
      <c r="AR925" s="156">
        <v>0</v>
      </c>
      <c r="AS925" s="156" t="s">
        <v>6955</v>
      </c>
      <c r="AT925" s="156" t="s">
        <v>6956</v>
      </c>
      <c r="AU925" s="156">
        <v>0</v>
      </c>
      <c r="AV925" s="83"/>
      <c r="AW925" s="91"/>
      <c r="AX925" s="273"/>
      <c r="AY925" s="91"/>
      <c r="AZ925" s="91"/>
      <c r="BA925" s="91"/>
      <c r="BB925" s="91"/>
      <c r="BC925" s="91"/>
      <c r="BD925" s="91"/>
    </row>
    <row r="926" spans="1:56" s="274" customFormat="1" ht="60">
      <c r="A926" s="83">
        <v>782</v>
      </c>
      <c r="B926" s="91" t="s">
        <v>12807</v>
      </c>
      <c r="C926" s="154" t="s">
        <v>6571</v>
      </c>
      <c r="D926" s="83" t="s">
        <v>6572</v>
      </c>
      <c r="E926" s="91" t="s">
        <v>6957</v>
      </c>
      <c r="F926" s="91">
        <v>24749</v>
      </c>
      <c r="G926" s="91" t="s">
        <v>6958</v>
      </c>
      <c r="H926" s="91">
        <v>2019</v>
      </c>
      <c r="I926" s="91" t="s">
        <v>6959</v>
      </c>
      <c r="J926" s="70">
        <v>36783.01</v>
      </c>
      <c r="K926" s="91" t="s">
        <v>351</v>
      </c>
      <c r="L926" s="91" t="s">
        <v>6960</v>
      </c>
      <c r="M926" s="91" t="s">
        <v>6961</v>
      </c>
      <c r="N926" s="91" t="s">
        <v>6962</v>
      </c>
      <c r="O926" s="91" t="s">
        <v>6963</v>
      </c>
      <c r="P926" s="91">
        <v>18000501</v>
      </c>
      <c r="Q926" s="155">
        <f t="shared" si="14"/>
        <v>45</v>
      </c>
      <c r="R926" s="155">
        <v>0</v>
      </c>
      <c r="S926" s="155">
        <v>0</v>
      </c>
      <c r="T926" s="155">
        <v>45</v>
      </c>
      <c r="U926" s="155">
        <f t="shared" si="15"/>
        <v>45</v>
      </c>
      <c r="V926" s="273">
        <v>0.85</v>
      </c>
      <c r="W926" s="156">
        <v>92</v>
      </c>
      <c r="X926" s="204" t="s">
        <v>6964</v>
      </c>
      <c r="Y926" s="91">
        <v>3</v>
      </c>
      <c r="Z926" s="91">
        <v>12</v>
      </c>
      <c r="AA926" s="91">
        <v>1</v>
      </c>
      <c r="AB926" s="91">
        <v>46</v>
      </c>
      <c r="AC926" s="91">
        <v>135</v>
      </c>
      <c r="AD926" s="91">
        <v>45</v>
      </c>
      <c r="AE926" s="91">
        <v>5</v>
      </c>
      <c r="AF926" s="156">
        <f>AI926+AL926+AO926+AR926+AU926</f>
        <v>100</v>
      </c>
      <c r="AG926" s="156" t="s">
        <v>6572</v>
      </c>
      <c r="AH926" s="156" t="s">
        <v>6581</v>
      </c>
      <c r="AI926" s="156">
        <v>0</v>
      </c>
      <c r="AJ926" s="156" t="s">
        <v>6965</v>
      </c>
      <c r="AK926" s="156" t="s">
        <v>6583</v>
      </c>
      <c r="AL926" s="203">
        <v>100</v>
      </c>
      <c r="AM926" s="156"/>
      <c r="AN926" s="156"/>
      <c r="AO926" s="156"/>
      <c r="AP926" s="156"/>
      <c r="AQ926" s="156"/>
      <c r="AR926" s="156"/>
      <c r="AS926" s="83"/>
      <c r="AT926" s="83"/>
      <c r="AU926" s="91"/>
      <c r="AV926" s="83"/>
      <c r="AW926" s="91"/>
      <c r="AX926" s="91"/>
      <c r="AY926" s="91"/>
      <c r="AZ926" s="91"/>
      <c r="BA926" s="91"/>
      <c r="BB926" s="91"/>
      <c r="BC926" s="91"/>
      <c r="BD926" s="91"/>
    </row>
    <row r="927" spans="1:56" s="274" customFormat="1" ht="60">
      <c r="A927" s="83">
        <v>782</v>
      </c>
      <c r="B927" s="91" t="s">
        <v>12807</v>
      </c>
      <c r="C927" s="154" t="s">
        <v>6616</v>
      </c>
      <c r="D927" s="83" t="s">
        <v>6617</v>
      </c>
      <c r="E927" s="91" t="s">
        <v>6966</v>
      </c>
      <c r="F927" s="91">
        <v>26559</v>
      </c>
      <c r="G927" s="91" t="s">
        <v>6967</v>
      </c>
      <c r="H927" s="91">
        <v>2019</v>
      </c>
      <c r="I927" s="91" t="s">
        <v>6968</v>
      </c>
      <c r="J927" s="70">
        <v>189100</v>
      </c>
      <c r="K927" s="91" t="s">
        <v>351</v>
      </c>
      <c r="L927" s="91" t="s">
        <v>6969</v>
      </c>
      <c r="M927" s="91" t="s">
        <v>6970</v>
      </c>
      <c r="N927" s="91" t="s">
        <v>6971</v>
      </c>
      <c r="O927" s="91" t="s">
        <v>6972</v>
      </c>
      <c r="P927" s="91">
        <v>19000190</v>
      </c>
      <c r="Q927" s="155">
        <f t="shared" si="14"/>
        <v>45</v>
      </c>
      <c r="R927" s="155">
        <v>0</v>
      </c>
      <c r="S927" s="155">
        <v>0</v>
      </c>
      <c r="T927" s="155">
        <v>45</v>
      </c>
      <c r="U927" s="155">
        <f t="shared" si="15"/>
        <v>45</v>
      </c>
      <c r="V927" s="273">
        <v>0.85</v>
      </c>
      <c r="W927" s="156">
        <v>92</v>
      </c>
      <c r="X927" s="204" t="s">
        <v>6973</v>
      </c>
      <c r="Y927" s="91">
        <v>6</v>
      </c>
      <c r="Z927" s="91">
        <v>3</v>
      </c>
      <c r="AA927" s="91">
        <v>1</v>
      </c>
      <c r="AB927" s="91">
        <v>46</v>
      </c>
      <c r="AC927" s="91">
        <v>5</v>
      </c>
      <c r="AD927" s="91">
        <v>45</v>
      </c>
      <c r="AE927" s="91">
        <v>5</v>
      </c>
      <c r="AF927" s="272">
        <f>AI927+AL927+AO927+AR927+AU927+AX927</f>
        <v>0</v>
      </c>
      <c r="AG927" s="83" t="s">
        <v>6626</v>
      </c>
      <c r="AH927" s="83" t="s">
        <v>6627</v>
      </c>
      <c r="AI927" s="273"/>
      <c r="AJ927" s="83" t="s">
        <v>6754</v>
      </c>
      <c r="AK927" s="83" t="s">
        <v>6627</v>
      </c>
      <c r="AL927" s="273"/>
      <c r="AM927" s="83" t="s">
        <v>6614</v>
      </c>
      <c r="AN927" s="83" t="s">
        <v>6627</v>
      </c>
      <c r="AO927" s="273"/>
      <c r="AP927" s="83" t="s">
        <v>3928</v>
      </c>
      <c r="AQ927" s="83" t="s">
        <v>6627</v>
      </c>
      <c r="AR927" s="273"/>
      <c r="AS927" s="269" t="s">
        <v>6629</v>
      </c>
      <c r="AT927" s="83" t="s">
        <v>6627</v>
      </c>
      <c r="AU927" s="273"/>
      <c r="AV927" s="83" t="s">
        <v>9851</v>
      </c>
      <c r="AW927" s="83" t="s">
        <v>6627</v>
      </c>
      <c r="AX927" s="273"/>
      <c r="AY927" s="91"/>
      <c r="AZ927" s="91"/>
      <c r="BA927" s="91"/>
      <c r="BB927" s="91"/>
      <c r="BC927" s="91"/>
      <c r="BD927" s="91"/>
    </row>
    <row r="928" spans="1:56" s="274" customFormat="1" ht="90">
      <c r="A928" s="83">
        <v>782</v>
      </c>
      <c r="B928" s="91" t="s">
        <v>12807</v>
      </c>
      <c r="C928" s="91" t="s">
        <v>6974</v>
      </c>
      <c r="D928" s="83" t="s">
        <v>6975</v>
      </c>
      <c r="E928" s="91" t="s">
        <v>6976</v>
      </c>
      <c r="F928" s="91">
        <v>16173</v>
      </c>
      <c r="G928" s="91" t="s">
        <v>6977</v>
      </c>
      <c r="H928" s="91">
        <v>2019</v>
      </c>
      <c r="I928" s="91" t="s">
        <v>6978</v>
      </c>
      <c r="J928" s="70">
        <v>38722.81</v>
      </c>
      <c r="K928" s="91" t="s">
        <v>12783</v>
      </c>
      <c r="L928" s="91" t="s">
        <v>6979</v>
      </c>
      <c r="M928" s="91" t="s">
        <v>6980</v>
      </c>
      <c r="N928" s="91" t="s">
        <v>6981</v>
      </c>
      <c r="O928" s="91" t="s">
        <v>6982</v>
      </c>
      <c r="P928" s="91">
        <v>19000108</v>
      </c>
      <c r="Q928" s="155">
        <f t="shared" si="14"/>
        <v>45</v>
      </c>
      <c r="R928" s="155">
        <v>0</v>
      </c>
      <c r="S928" s="155">
        <v>0</v>
      </c>
      <c r="T928" s="155">
        <v>45</v>
      </c>
      <c r="U928" s="155">
        <f t="shared" si="15"/>
        <v>45</v>
      </c>
      <c r="V928" s="273">
        <v>0.85</v>
      </c>
      <c r="W928" s="156">
        <v>88</v>
      </c>
      <c r="X928" s="204" t="s">
        <v>6983</v>
      </c>
      <c r="Y928" s="91">
        <v>5</v>
      </c>
      <c r="Z928" s="91">
        <v>1</v>
      </c>
      <c r="AA928" s="91">
        <v>3</v>
      </c>
      <c r="AB928" s="91">
        <v>60</v>
      </c>
      <c r="AC928" s="91"/>
      <c r="AD928" s="91">
        <v>45</v>
      </c>
      <c r="AE928" s="91">
        <v>5</v>
      </c>
      <c r="AF928" s="156">
        <f>AI928+AL928+AO928</f>
        <v>14.47</v>
      </c>
      <c r="AG928" s="156" t="s">
        <v>6975</v>
      </c>
      <c r="AH928" s="156" t="s">
        <v>6984</v>
      </c>
      <c r="AI928" s="156">
        <v>14.47</v>
      </c>
      <c r="AJ928" s="156" t="s">
        <v>6614</v>
      </c>
      <c r="AK928" s="156" t="s">
        <v>6984</v>
      </c>
      <c r="AL928" s="156">
        <v>0</v>
      </c>
      <c r="AM928" s="156" t="s">
        <v>6985</v>
      </c>
      <c r="AN928" s="156" t="s">
        <v>6986</v>
      </c>
      <c r="AO928" s="156">
        <v>0</v>
      </c>
      <c r="AP928" s="83"/>
      <c r="AQ928" s="83"/>
      <c r="AR928" s="273"/>
      <c r="AS928" s="83"/>
      <c r="AT928" s="83"/>
      <c r="AU928" s="91"/>
      <c r="AV928" s="83"/>
      <c r="AW928" s="91"/>
      <c r="AX928" s="91"/>
      <c r="AY928" s="91"/>
      <c r="AZ928" s="91"/>
      <c r="BA928" s="91"/>
      <c r="BB928" s="91"/>
      <c r="BC928" s="91"/>
      <c r="BD928" s="91"/>
    </row>
    <row r="929" spans="1:56" s="274" customFormat="1" ht="80">
      <c r="A929" s="83">
        <v>782</v>
      </c>
      <c r="B929" s="91" t="s">
        <v>12807</v>
      </c>
      <c r="C929" s="154" t="s">
        <v>6987</v>
      </c>
      <c r="D929" s="83" t="s">
        <v>6586</v>
      </c>
      <c r="E929" s="91" t="s">
        <v>6988</v>
      </c>
      <c r="F929" s="91">
        <v>30914</v>
      </c>
      <c r="G929" s="91" t="s">
        <v>6989</v>
      </c>
      <c r="H929" s="91">
        <v>2019</v>
      </c>
      <c r="I929" s="91" t="s">
        <v>6990</v>
      </c>
      <c r="J929" s="70">
        <v>64121.98</v>
      </c>
      <c r="K929" s="91" t="s">
        <v>351</v>
      </c>
      <c r="L929" s="91" t="s">
        <v>6991</v>
      </c>
      <c r="M929" s="91" t="s">
        <v>6992</v>
      </c>
      <c r="N929" s="91" t="s">
        <v>6993</v>
      </c>
      <c r="O929" s="91" t="s">
        <v>6994</v>
      </c>
      <c r="P929" s="91" t="s">
        <v>6995</v>
      </c>
      <c r="Q929" s="155">
        <f t="shared" si="14"/>
        <v>45</v>
      </c>
      <c r="R929" s="155">
        <v>0</v>
      </c>
      <c r="S929" s="155">
        <v>0</v>
      </c>
      <c r="T929" s="155">
        <v>45</v>
      </c>
      <c r="U929" s="155">
        <f t="shared" si="15"/>
        <v>45</v>
      </c>
      <c r="V929" s="273">
        <v>0.85</v>
      </c>
      <c r="W929" s="156">
        <v>100</v>
      </c>
      <c r="X929" s="204" t="s">
        <v>6996</v>
      </c>
      <c r="Y929" s="91">
        <v>6</v>
      </c>
      <c r="Z929" s="91">
        <v>3</v>
      </c>
      <c r="AA929" s="91">
        <v>1</v>
      </c>
      <c r="AB929" s="91">
        <v>46</v>
      </c>
      <c r="AC929" s="91">
        <v>143</v>
      </c>
      <c r="AD929" s="91">
        <v>45</v>
      </c>
      <c r="AE929" s="91">
        <v>5</v>
      </c>
      <c r="AF929" s="156">
        <f>AI929+AL929+AO929+AR929+AU929</f>
        <v>0</v>
      </c>
      <c r="AG929" s="83" t="s">
        <v>6693</v>
      </c>
      <c r="AH929" s="83"/>
      <c r="AI929" s="273"/>
      <c r="AJ929" s="83"/>
      <c r="AK929" s="83"/>
      <c r="AL929" s="273"/>
      <c r="AM929" s="83"/>
      <c r="AN929" s="83"/>
      <c r="AO929" s="273"/>
      <c r="AP929" s="83"/>
      <c r="AQ929" s="83"/>
      <c r="AR929" s="273"/>
      <c r="AS929" s="83"/>
      <c r="AT929" s="83"/>
      <c r="AU929" s="273"/>
      <c r="AV929" s="83"/>
      <c r="AW929" s="91"/>
      <c r="AX929" s="91"/>
      <c r="AY929" s="91"/>
      <c r="AZ929" s="91"/>
      <c r="BA929" s="91"/>
      <c r="BB929" s="91"/>
      <c r="BC929" s="91"/>
      <c r="BD929" s="91"/>
    </row>
    <row r="930" spans="1:56" s="274" customFormat="1" ht="40">
      <c r="A930" s="83">
        <v>782</v>
      </c>
      <c r="B930" s="91" t="s">
        <v>12807</v>
      </c>
      <c r="C930" s="154" t="s">
        <v>6616</v>
      </c>
      <c r="D930" s="83" t="s">
        <v>6617</v>
      </c>
      <c r="E930" s="91" t="s">
        <v>6966</v>
      </c>
      <c r="F930" s="91">
        <v>26559</v>
      </c>
      <c r="G930" s="91" t="s">
        <v>6997</v>
      </c>
      <c r="H930" s="91">
        <v>2019</v>
      </c>
      <c r="I930" s="91" t="s">
        <v>6998</v>
      </c>
      <c r="J930" s="70">
        <v>70914.070000000007</v>
      </c>
      <c r="K930" s="91" t="s">
        <v>12783</v>
      </c>
      <c r="L930" s="91" t="s">
        <v>6969</v>
      </c>
      <c r="M930" s="91" t="s">
        <v>6970</v>
      </c>
      <c r="N930" s="91" t="s">
        <v>6999</v>
      </c>
      <c r="O930" s="91" t="s">
        <v>7000</v>
      </c>
      <c r="P930" s="91">
        <v>19000313</v>
      </c>
      <c r="Q930" s="155">
        <f t="shared" si="14"/>
        <v>45</v>
      </c>
      <c r="R930" s="155">
        <v>0</v>
      </c>
      <c r="S930" s="155">
        <v>0</v>
      </c>
      <c r="T930" s="155">
        <v>45</v>
      </c>
      <c r="U930" s="155">
        <f t="shared" si="15"/>
        <v>45</v>
      </c>
      <c r="V930" s="273">
        <v>0.85</v>
      </c>
      <c r="W930" s="156">
        <v>85</v>
      </c>
      <c r="X930" s="204" t="s">
        <v>7001</v>
      </c>
      <c r="Y930" s="91">
        <v>6</v>
      </c>
      <c r="Z930" s="91">
        <v>3</v>
      </c>
      <c r="AA930" s="91">
        <v>1</v>
      </c>
      <c r="AB930" s="91">
        <v>46</v>
      </c>
      <c r="AC930" s="91"/>
      <c r="AD930" s="91">
        <v>45</v>
      </c>
      <c r="AE930" s="91">
        <v>5</v>
      </c>
      <c r="AF930" s="272">
        <f t="shared" ref="AF930:AF941" si="16">AI930+AL930+AO930+AR930+AU930+AX930</f>
        <v>5.2862999999999998</v>
      </c>
      <c r="AG930" s="83" t="s">
        <v>6626</v>
      </c>
      <c r="AH930" s="83" t="s">
        <v>6627</v>
      </c>
      <c r="AI930" s="273">
        <v>0</v>
      </c>
      <c r="AJ930" s="83" t="s">
        <v>6754</v>
      </c>
      <c r="AK930" s="83" t="s">
        <v>6627</v>
      </c>
      <c r="AL930" s="156">
        <v>0</v>
      </c>
      <c r="AM930" s="83" t="s">
        <v>3928</v>
      </c>
      <c r="AN930" s="83" t="s">
        <v>6627</v>
      </c>
      <c r="AO930" s="273">
        <v>2.63E-2</v>
      </c>
      <c r="AP930" s="83" t="s">
        <v>6614</v>
      </c>
      <c r="AQ930" s="83" t="s">
        <v>6627</v>
      </c>
      <c r="AR930" s="156">
        <v>0</v>
      </c>
      <c r="AS930" s="269" t="s">
        <v>6629</v>
      </c>
      <c r="AT930" s="83" t="s">
        <v>6627</v>
      </c>
      <c r="AU930" s="156">
        <v>0</v>
      </c>
      <c r="AV930" s="83" t="s">
        <v>7002</v>
      </c>
      <c r="AW930" s="83" t="s">
        <v>6627</v>
      </c>
      <c r="AX930" s="156">
        <v>5.26</v>
      </c>
      <c r="AY930" s="91"/>
      <c r="AZ930" s="91"/>
      <c r="BA930" s="91"/>
      <c r="BB930" s="91"/>
      <c r="BC930" s="91"/>
      <c r="BD930" s="91"/>
    </row>
    <row r="931" spans="1:56" s="274" customFormat="1" ht="70">
      <c r="A931" s="83">
        <v>782</v>
      </c>
      <c r="B931" s="91" t="s">
        <v>12807</v>
      </c>
      <c r="C931" s="154" t="s">
        <v>6781</v>
      </c>
      <c r="D931" s="83" t="s">
        <v>6673</v>
      </c>
      <c r="E931" s="91" t="s">
        <v>6756</v>
      </c>
      <c r="F931" s="91">
        <v>23010</v>
      </c>
      <c r="G931" s="91" t="s">
        <v>7003</v>
      </c>
      <c r="H931" s="91">
        <v>2020</v>
      </c>
      <c r="I931" s="91" t="s">
        <v>7004</v>
      </c>
      <c r="J931" s="70">
        <f>110158+8540</f>
        <v>118698</v>
      </c>
      <c r="K931" s="91" t="s">
        <v>351</v>
      </c>
      <c r="L931" s="91" t="s">
        <v>7005</v>
      </c>
      <c r="M931" s="91" t="s">
        <v>7006</v>
      </c>
      <c r="N931" s="91" t="s">
        <v>7007</v>
      </c>
      <c r="O931" s="91" t="s">
        <v>7008</v>
      </c>
      <c r="P931" s="91">
        <v>20000281</v>
      </c>
      <c r="Q931" s="155">
        <f t="shared" si="14"/>
        <v>45</v>
      </c>
      <c r="R931" s="155">
        <v>0</v>
      </c>
      <c r="S931" s="155">
        <v>0</v>
      </c>
      <c r="T931" s="155">
        <v>45</v>
      </c>
      <c r="U931" s="155">
        <f>R931+S931+T931</f>
        <v>45</v>
      </c>
      <c r="V931" s="273">
        <v>0.85</v>
      </c>
      <c r="W931" s="156">
        <v>66</v>
      </c>
      <c r="X931" s="244" t="s">
        <v>7009</v>
      </c>
      <c r="Y931" s="91">
        <v>3</v>
      </c>
      <c r="Z931" s="91">
        <v>10</v>
      </c>
      <c r="AA931" s="91">
        <v>6</v>
      </c>
      <c r="AB931" s="91">
        <v>46</v>
      </c>
      <c r="AC931" s="83">
        <v>118</v>
      </c>
      <c r="AD931" s="91">
        <v>45</v>
      </c>
      <c r="AE931" s="91">
        <v>5</v>
      </c>
      <c r="AF931" s="272">
        <f t="shared" si="16"/>
        <v>13.16</v>
      </c>
      <c r="AG931" s="156" t="s">
        <v>6673</v>
      </c>
      <c r="AH931" s="156" t="s">
        <v>6680</v>
      </c>
      <c r="AI931" s="156">
        <v>13.16</v>
      </c>
      <c r="AJ931" s="156" t="s">
        <v>7010</v>
      </c>
      <c r="AK931" s="156" t="s">
        <v>7011</v>
      </c>
      <c r="AL931" s="156">
        <v>0</v>
      </c>
      <c r="AM931" s="156"/>
      <c r="AN931" s="156"/>
      <c r="AO931" s="156"/>
      <c r="AP931" s="269"/>
      <c r="AQ931" s="83"/>
      <c r="AR931" s="273"/>
      <c r="AS931" s="269"/>
      <c r="AT931" s="83"/>
      <c r="AU931" s="273"/>
      <c r="AV931" s="83"/>
      <c r="AW931" s="83"/>
      <c r="AX931" s="273"/>
      <c r="AY931" s="91"/>
      <c r="AZ931" s="91"/>
      <c r="BA931" s="91"/>
      <c r="BB931" s="91"/>
      <c r="BC931" s="91"/>
      <c r="BD931" s="91"/>
    </row>
    <row r="932" spans="1:56" s="274" customFormat="1" ht="50">
      <c r="A932" s="83">
        <v>782</v>
      </c>
      <c r="B932" s="91" t="s">
        <v>12807</v>
      </c>
      <c r="C932" s="154" t="s">
        <v>7012</v>
      </c>
      <c r="D932" s="156" t="s">
        <v>6673</v>
      </c>
      <c r="E932" s="83" t="s">
        <v>7013</v>
      </c>
      <c r="F932" s="91">
        <v>20443</v>
      </c>
      <c r="G932" s="83" t="s">
        <v>7014</v>
      </c>
      <c r="H932" s="91">
        <v>2019</v>
      </c>
      <c r="I932" s="284" t="s">
        <v>7015</v>
      </c>
      <c r="J932" s="106">
        <v>60288.74</v>
      </c>
      <c r="K932" s="91" t="s">
        <v>351</v>
      </c>
      <c r="L932" s="284" t="s">
        <v>7016</v>
      </c>
      <c r="M932" s="284" t="s">
        <v>7017</v>
      </c>
      <c r="N932" s="284" t="s">
        <v>7018</v>
      </c>
      <c r="O932" s="284" t="s">
        <v>7019</v>
      </c>
      <c r="P932" s="91">
        <v>19000385</v>
      </c>
      <c r="Q932" s="155">
        <f t="shared" si="14"/>
        <v>45</v>
      </c>
      <c r="R932" s="155">
        <v>0</v>
      </c>
      <c r="S932" s="155">
        <v>0</v>
      </c>
      <c r="T932" s="155">
        <v>45</v>
      </c>
      <c r="U932" s="155">
        <f t="shared" ref="U932:U939" si="17">R932+S932+T932</f>
        <v>45</v>
      </c>
      <c r="V932" s="273">
        <v>0.85</v>
      </c>
      <c r="W932" s="156">
        <v>80</v>
      </c>
      <c r="X932" s="244" t="s">
        <v>7020</v>
      </c>
      <c r="Y932" s="284">
        <v>3</v>
      </c>
      <c r="Z932" s="284">
        <v>12</v>
      </c>
      <c r="AA932" s="284">
        <v>4</v>
      </c>
      <c r="AB932" s="284">
        <v>44</v>
      </c>
      <c r="AC932" s="83">
        <v>75</v>
      </c>
      <c r="AD932" s="91">
        <v>45</v>
      </c>
      <c r="AE932" s="91">
        <v>5</v>
      </c>
      <c r="AF932" s="281">
        <f t="shared" si="16"/>
        <v>65.13</v>
      </c>
      <c r="AG932" s="155" t="s">
        <v>6673</v>
      </c>
      <c r="AH932" s="155" t="s">
        <v>6680</v>
      </c>
      <c r="AI932" s="155">
        <v>9.8699999999999992</v>
      </c>
      <c r="AJ932" s="155" t="s">
        <v>6614</v>
      </c>
      <c r="AK932" s="155" t="s">
        <v>6956</v>
      </c>
      <c r="AL932" s="155">
        <v>55.26</v>
      </c>
      <c r="AM932" s="83"/>
      <c r="AN932" s="83"/>
      <c r="AO932" s="273"/>
      <c r="AP932" s="269"/>
      <c r="AQ932" s="83"/>
      <c r="AR932" s="273"/>
      <c r="AS932" s="269"/>
      <c r="AT932" s="83"/>
      <c r="AU932" s="273"/>
      <c r="AV932" s="83"/>
      <c r="AW932" s="83"/>
      <c r="AX932" s="273"/>
      <c r="AY932" s="91"/>
      <c r="AZ932" s="91"/>
      <c r="BA932" s="91"/>
      <c r="BB932" s="91"/>
      <c r="BC932" s="91"/>
      <c r="BD932" s="91"/>
    </row>
    <row r="933" spans="1:56" s="274" customFormat="1" ht="40">
      <c r="A933" s="83">
        <v>782</v>
      </c>
      <c r="B933" s="91" t="s">
        <v>12807</v>
      </c>
      <c r="C933" s="154" t="s">
        <v>6641</v>
      </c>
      <c r="D933" s="83" t="s">
        <v>6586</v>
      </c>
      <c r="E933" s="83" t="s">
        <v>7021</v>
      </c>
      <c r="F933" s="91">
        <v>13026</v>
      </c>
      <c r="G933" s="83" t="s">
        <v>7022</v>
      </c>
      <c r="H933" s="91">
        <v>2020</v>
      </c>
      <c r="I933" s="91" t="s">
        <v>7023</v>
      </c>
      <c r="J933" s="70">
        <v>19931.349999999999</v>
      </c>
      <c r="K933" s="91" t="s">
        <v>343</v>
      </c>
      <c r="L933" s="91" t="s">
        <v>7024</v>
      </c>
      <c r="M933" s="91" t="s">
        <v>7025</v>
      </c>
      <c r="N933" s="91" t="s">
        <v>7026</v>
      </c>
      <c r="O933" s="91" t="s">
        <v>7027</v>
      </c>
      <c r="P933" s="91">
        <v>20000283</v>
      </c>
      <c r="Q933" s="155">
        <f t="shared" si="14"/>
        <v>45</v>
      </c>
      <c r="R933" s="155">
        <v>0</v>
      </c>
      <c r="S933" s="155">
        <v>0</v>
      </c>
      <c r="T933" s="155">
        <v>45</v>
      </c>
      <c r="U933" s="155">
        <f t="shared" si="17"/>
        <v>45</v>
      </c>
      <c r="V933" s="273">
        <v>0.85</v>
      </c>
      <c r="W933" s="156">
        <v>68</v>
      </c>
      <c r="X933" s="244" t="s">
        <v>7028</v>
      </c>
      <c r="Y933" s="91">
        <v>3</v>
      </c>
      <c r="Z933" s="91">
        <v>10</v>
      </c>
      <c r="AA933" s="91">
        <v>4</v>
      </c>
      <c r="AB933" s="275">
        <v>46</v>
      </c>
      <c r="AC933" s="83">
        <v>127</v>
      </c>
      <c r="AD933" s="91">
        <v>45</v>
      </c>
      <c r="AE933" s="91">
        <v>5</v>
      </c>
      <c r="AF933" s="272">
        <f t="shared" si="16"/>
        <v>20.39</v>
      </c>
      <c r="AG933" s="156" t="s">
        <v>6586</v>
      </c>
      <c r="AH933" s="156" t="s">
        <v>6594</v>
      </c>
      <c r="AI933" s="156">
        <v>20.39</v>
      </c>
      <c r="AJ933" s="156" t="s">
        <v>6614</v>
      </c>
      <c r="AK933" s="156" t="s">
        <v>6649</v>
      </c>
      <c r="AL933" s="156">
        <v>0</v>
      </c>
      <c r="AM933" s="156"/>
      <c r="AN933" s="156"/>
      <c r="AO933" s="156"/>
      <c r="AP933" s="285"/>
      <c r="AQ933" s="156"/>
      <c r="AR933" s="273"/>
      <c r="AS933" s="269"/>
      <c r="AT933" s="83"/>
      <c r="AU933" s="273"/>
      <c r="AV933" s="83"/>
      <c r="AW933" s="83"/>
      <c r="AX933" s="273"/>
      <c r="AY933" s="91"/>
      <c r="AZ933" s="91"/>
      <c r="BA933" s="91"/>
      <c r="BB933" s="91"/>
      <c r="BC933" s="91"/>
      <c r="BD933" s="91"/>
    </row>
    <row r="934" spans="1:56" s="274" customFormat="1" ht="60">
      <c r="A934" s="83">
        <v>782</v>
      </c>
      <c r="B934" s="91" t="s">
        <v>12807</v>
      </c>
      <c r="C934" s="154" t="s">
        <v>6694</v>
      </c>
      <c r="D934" s="83" t="s">
        <v>6561</v>
      </c>
      <c r="E934" s="83" t="s">
        <v>6893</v>
      </c>
      <c r="F934" s="91">
        <v>18580</v>
      </c>
      <c r="G934" s="83" t="s">
        <v>7029</v>
      </c>
      <c r="H934" s="91">
        <v>2020</v>
      </c>
      <c r="I934" s="91" t="s">
        <v>7030</v>
      </c>
      <c r="J934" s="70">
        <v>76359.070000000007</v>
      </c>
      <c r="K934" s="91" t="s">
        <v>343</v>
      </c>
      <c r="L934" s="91" t="s">
        <v>7031</v>
      </c>
      <c r="M934" s="91" t="s">
        <v>7032</v>
      </c>
      <c r="N934" s="91" t="s">
        <v>7033</v>
      </c>
      <c r="O934" s="91" t="s">
        <v>7034</v>
      </c>
      <c r="P934" s="91">
        <v>20000212</v>
      </c>
      <c r="Q934" s="155">
        <f t="shared" si="14"/>
        <v>45</v>
      </c>
      <c r="R934" s="155">
        <v>0</v>
      </c>
      <c r="S934" s="155">
        <v>0</v>
      </c>
      <c r="T934" s="155">
        <v>45</v>
      </c>
      <c r="U934" s="155">
        <f t="shared" si="17"/>
        <v>45</v>
      </c>
      <c r="V934" s="273">
        <v>0.85</v>
      </c>
      <c r="W934" s="156">
        <v>72</v>
      </c>
      <c r="X934" s="244" t="s">
        <v>7035</v>
      </c>
      <c r="Y934" s="91">
        <v>3</v>
      </c>
      <c r="Z934" s="91">
        <v>10</v>
      </c>
      <c r="AA934" s="91">
        <v>1</v>
      </c>
      <c r="AB934" s="91">
        <v>47</v>
      </c>
      <c r="AC934" s="83">
        <v>105</v>
      </c>
      <c r="AD934" s="91">
        <v>45</v>
      </c>
      <c r="AE934" s="91">
        <v>5</v>
      </c>
      <c r="AF934" s="272">
        <f t="shared" si="16"/>
        <v>73.680000000000007</v>
      </c>
      <c r="AG934" s="156" t="s">
        <v>6561</v>
      </c>
      <c r="AH934" s="156" t="s">
        <v>6569</v>
      </c>
      <c r="AI934" s="156">
        <v>0</v>
      </c>
      <c r="AJ934" s="156" t="s">
        <v>6614</v>
      </c>
      <c r="AK934" s="156" t="s">
        <v>6901</v>
      </c>
      <c r="AL934" s="156">
        <v>73.680000000000007</v>
      </c>
      <c r="AM934" s="156" t="s">
        <v>7036</v>
      </c>
      <c r="AN934" s="156" t="s">
        <v>7037</v>
      </c>
      <c r="AO934" s="156">
        <v>0</v>
      </c>
      <c r="AP934" s="156"/>
      <c r="AQ934" s="156"/>
      <c r="AR934" s="273"/>
      <c r="AS934" s="269"/>
      <c r="AT934" s="83"/>
      <c r="AU934" s="273"/>
      <c r="AV934" s="83"/>
      <c r="AW934" s="83"/>
      <c r="AX934" s="273"/>
      <c r="AY934" s="91"/>
      <c r="AZ934" s="91"/>
      <c r="BA934" s="91"/>
      <c r="BB934" s="91"/>
      <c r="BC934" s="91"/>
      <c r="BD934" s="91"/>
    </row>
    <row r="935" spans="1:56" s="274" customFormat="1" ht="80">
      <c r="A935" s="83">
        <v>782</v>
      </c>
      <c r="B935" s="91" t="s">
        <v>12807</v>
      </c>
      <c r="C935" s="154" t="s">
        <v>6571</v>
      </c>
      <c r="D935" s="83" t="s">
        <v>6572</v>
      </c>
      <c r="E935" s="83" t="s">
        <v>6573</v>
      </c>
      <c r="F935" s="91">
        <v>14556</v>
      </c>
      <c r="G935" s="83" t="s">
        <v>7038</v>
      </c>
      <c r="H935" s="91">
        <v>2020</v>
      </c>
      <c r="I935" s="91" t="s">
        <v>7039</v>
      </c>
      <c r="J935" s="70">
        <v>158889.14000000001</v>
      </c>
      <c r="K935" s="91" t="s">
        <v>343</v>
      </c>
      <c r="L935" s="91" t="s">
        <v>6833</v>
      </c>
      <c r="M935" s="91" t="s">
        <v>7040</v>
      </c>
      <c r="N935" s="91" t="s">
        <v>7041</v>
      </c>
      <c r="O935" s="91" t="s">
        <v>7042</v>
      </c>
      <c r="P935" s="91">
        <v>20000588</v>
      </c>
      <c r="Q935" s="155">
        <f t="shared" si="14"/>
        <v>45</v>
      </c>
      <c r="R935" s="155">
        <v>0</v>
      </c>
      <c r="S935" s="155">
        <v>0</v>
      </c>
      <c r="T935" s="155">
        <v>45</v>
      </c>
      <c r="U935" s="155">
        <f t="shared" si="17"/>
        <v>45</v>
      </c>
      <c r="V935" s="273">
        <v>0.85</v>
      </c>
      <c r="W935" s="156">
        <v>68</v>
      </c>
      <c r="X935" s="244" t="s">
        <v>7043</v>
      </c>
      <c r="Y935" s="91">
        <v>3</v>
      </c>
      <c r="Z935" s="91">
        <v>10</v>
      </c>
      <c r="AA935" s="91">
        <v>5</v>
      </c>
      <c r="AB935" s="91">
        <v>46</v>
      </c>
      <c r="AC935" s="83">
        <v>3</v>
      </c>
      <c r="AD935" s="91">
        <v>45</v>
      </c>
      <c r="AE935" s="91">
        <v>5</v>
      </c>
      <c r="AF935" s="156">
        <f>AI935+AL935+AO935+AR935+AU935</f>
        <v>47.370000000000005</v>
      </c>
      <c r="AG935" s="156" t="s">
        <v>6572</v>
      </c>
      <c r="AH935" s="156" t="s">
        <v>6581</v>
      </c>
      <c r="AI935" s="156">
        <v>18.420000000000002</v>
      </c>
      <c r="AJ935" s="156" t="s">
        <v>6602</v>
      </c>
      <c r="AK935" s="156" t="s">
        <v>6581</v>
      </c>
      <c r="AL935" s="156">
        <v>6.58</v>
      </c>
      <c r="AM935" s="156" t="s">
        <v>6582</v>
      </c>
      <c r="AN935" s="156" t="s">
        <v>6583</v>
      </c>
      <c r="AO935" s="156">
        <v>22.37</v>
      </c>
      <c r="AP935" s="156" t="s">
        <v>6584</v>
      </c>
      <c r="AQ935" s="156" t="s">
        <v>6581</v>
      </c>
      <c r="AR935" s="156">
        <v>0</v>
      </c>
      <c r="AS935" s="83"/>
      <c r="AT935" s="83"/>
      <c r="AU935" s="273"/>
      <c r="AV935" s="83"/>
      <c r="AW935" s="83"/>
      <c r="AX935" s="273"/>
      <c r="AY935" s="91"/>
      <c r="AZ935" s="91"/>
      <c r="BA935" s="91"/>
      <c r="BB935" s="91"/>
      <c r="BC935" s="91"/>
      <c r="BD935" s="91"/>
    </row>
    <row r="936" spans="1:56" s="274" customFormat="1" ht="170">
      <c r="A936" s="83">
        <v>782</v>
      </c>
      <c r="B936" s="91" t="s">
        <v>12807</v>
      </c>
      <c r="C936" s="154" t="s">
        <v>6616</v>
      </c>
      <c r="D936" s="83" t="s">
        <v>6617</v>
      </c>
      <c r="E936" s="83" t="s">
        <v>6966</v>
      </c>
      <c r="F936" s="91">
        <v>26559</v>
      </c>
      <c r="G936" s="83" t="s">
        <v>7044</v>
      </c>
      <c r="H936" s="91">
        <v>2020</v>
      </c>
      <c r="I936" s="91" t="s">
        <v>7045</v>
      </c>
      <c r="J936" s="70">
        <v>170486.97</v>
      </c>
      <c r="K936" s="91" t="s">
        <v>343</v>
      </c>
      <c r="L936" s="91" t="s">
        <v>7046</v>
      </c>
      <c r="M936" s="91" t="s">
        <v>7047</v>
      </c>
      <c r="N936" s="91" t="s">
        <v>7048</v>
      </c>
      <c r="O936" s="91" t="s">
        <v>7049</v>
      </c>
      <c r="P936" s="91">
        <v>20000200</v>
      </c>
      <c r="Q936" s="155">
        <f t="shared" si="14"/>
        <v>45</v>
      </c>
      <c r="R936" s="155">
        <v>0</v>
      </c>
      <c r="S936" s="155">
        <v>0</v>
      </c>
      <c r="T936" s="155">
        <v>45</v>
      </c>
      <c r="U936" s="155">
        <f t="shared" si="17"/>
        <v>45</v>
      </c>
      <c r="V936" s="273">
        <v>0.85</v>
      </c>
      <c r="W936" s="156">
        <v>63</v>
      </c>
      <c r="X936" s="244" t="s">
        <v>7050</v>
      </c>
      <c r="Y936" s="91">
        <v>6</v>
      </c>
      <c r="Z936" s="91">
        <v>3</v>
      </c>
      <c r="AA936" s="91">
        <v>1</v>
      </c>
      <c r="AB936" s="91">
        <v>46</v>
      </c>
      <c r="AC936" s="83">
        <v>97</v>
      </c>
      <c r="AD936" s="91">
        <v>45</v>
      </c>
      <c r="AE936" s="91">
        <v>5</v>
      </c>
      <c r="AF936" s="272">
        <f>AI936+AL936+AO936+AR936+AU936+AX936</f>
        <v>10.53</v>
      </c>
      <c r="AG936" s="83" t="s">
        <v>6626</v>
      </c>
      <c r="AH936" s="83" t="s">
        <v>6627</v>
      </c>
      <c r="AI936" s="156">
        <v>0</v>
      </c>
      <c r="AJ936" s="83" t="s">
        <v>6754</v>
      </c>
      <c r="AK936" s="83" t="s">
        <v>6627</v>
      </c>
      <c r="AL936" s="156">
        <v>0</v>
      </c>
      <c r="AM936" s="83" t="s">
        <v>6614</v>
      </c>
      <c r="AN936" s="83" t="s">
        <v>6627</v>
      </c>
      <c r="AO936" s="156">
        <v>0</v>
      </c>
      <c r="AP936" s="269" t="s">
        <v>6570</v>
      </c>
      <c r="AQ936" s="83" t="s">
        <v>6627</v>
      </c>
      <c r="AR936" s="156">
        <v>0</v>
      </c>
      <c r="AS936" s="269" t="s">
        <v>6629</v>
      </c>
      <c r="AT936" s="83" t="s">
        <v>6627</v>
      </c>
      <c r="AU936" s="156">
        <v>0</v>
      </c>
      <c r="AV936" s="83" t="s">
        <v>9850</v>
      </c>
      <c r="AW936" s="83" t="s">
        <v>6627</v>
      </c>
      <c r="AX936" s="155">
        <v>10.53</v>
      </c>
      <c r="AY936" s="91"/>
      <c r="AZ936" s="91"/>
      <c r="BA936" s="91"/>
      <c r="BB936" s="91"/>
      <c r="BC936" s="91"/>
      <c r="BD936" s="91"/>
    </row>
    <row r="937" spans="1:56" s="274" customFormat="1" ht="60">
      <c r="A937" s="83">
        <v>782</v>
      </c>
      <c r="B937" s="91" t="s">
        <v>12807</v>
      </c>
      <c r="C937" s="154" t="s">
        <v>7051</v>
      </c>
      <c r="D937" s="83" t="s">
        <v>6586</v>
      </c>
      <c r="E937" s="83" t="s">
        <v>7052</v>
      </c>
      <c r="F937" s="91">
        <v>17059</v>
      </c>
      <c r="G937" s="83" t="s">
        <v>7053</v>
      </c>
      <c r="H937" s="91">
        <v>2020</v>
      </c>
      <c r="I937" s="91" t="s">
        <v>7054</v>
      </c>
      <c r="J937" s="70">
        <v>166774</v>
      </c>
      <c r="K937" s="91" t="s">
        <v>343</v>
      </c>
      <c r="L937" s="91" t="s">
        <v>7055</v>
      </c>
      <c r="M937" s="91" t="s">
        <v>7056</v>
      </c>
      <c r="N937" s="91" t="s">
        <v>7057</v>
      </c>
      <c r="O937" s="91" t="s">
        <v>7058</v>
      </c>
      <c r="P937" s="91">
        <v>20000324</v>
      </c>
      <c r="Q937" s="155">
        <f t="shared" si="14"/>
        <v>45</v>
      </c>
      <c r="R937" s="155">
        <v>0</v>
      </c>
      <c r="S937" s="155">
        <v>0</v>
      </c>
      <c r="T937" s="155">
        <v>45</v>
      </c>
      <c r="U937" s="155">
        <f t="shared" si="17"/>
        <v>45</v>
      </c>
      <c r="V937" s="273">
        <v>0.85</v>
      </c>
      <c r="W937" s="156">
        <v>68</v>
      </c>
      <c r="X937" s="244" t="s">
        <v>7059</v>
      </c>
      <c r="Y937" s="91">
        <v>6</v>
      </c>
      <c r="Z937" s="91">
        <v>3</v>
      </c>
      <c r="AA937" s="91">
        <v>1</v>
      </c>
      <c r="AB937" s="91">
        <v>46</v>
      </c>
      <c r="AC937" s="83">
        <v>13</v>
      </c>
      <c r="AD937" s="91">
        <v>45</v>
      </c>
      <c r="AE937" s="91">
        <v>5</v>
      </c>
      <c r="AF937" s="156">
        <f>AI937+AL937+AO937+AR937+AU937</f>
        <v>47.37</v>
      </c>
      <c r="AG937" s="156" t="s">
        <v>6586</v>
      </c>
      <c r="AH937" s="156" t="s">
        <v>6594</v>
      </c>
      <c r="AI937" s="156">
        <v>47.37</v>
      </c>
      <c r="AJ937" s="156" t="s">
        <v>6614</v>
      </c>
      <c r="AK937" s="156" t="s">
        <v>7060</v>
      </c>
      <c r="AL937" s="156">
        <v>0</v>
      </c>
      <c r="AM937" s="156"/>
      <c r="AN937" s="156"/>
      <c r="AO937" s="156"/>
      <c r="AP937" s="156"/>
      <c r="AQ937" s="156"/>
      <c r="AR937" s="156"/>
      <c r="AS937" s="83"/>
      <c r="AT937" s="83"/>
      <c r="AU937" s="273"/>
      <c r="AV937" s="83"/>
      <c r="AW937" s="83"/>
      <c r="AX937" s="273"/>
      <c r="AY937" s="91"/>
      <c r="AZ937" s="91"/>
      <c r="BA937" s="91"/>
      <c r="BB937" s="91"/>
      <c r="BC937" s="91"/>
      <c r="BD937" s="91"/>
    </row>
    <row r="938" spans="1:56" s="274" customFormat="1" ht="80">
      <c r="A938" s="83">
        <v>782</v>
      </c>
      <c r="B938" s="91" t="s">
        <v>12807</v>
      </c>
      <c r="C938" s="154" t="s">
        <v>6603</v>
      </c>
      <c r="D938" s="83" t="s">
        <v>6604</v>
      </c>
      <c r="E938" s="83" t="s">
        <v>6605</v>
      </c>
      <c r="F938" s="91">
        <v>22701</v>
      </c>
      <c r="G938" s="83" t="s">
        <v>7061</v>
      </c>
      <c r="H938" s="91">
        <v>2020</v>
      </c>
      <c r="I938" s="91" t="s">
        <v>7062</v>
      </c>
      <c r="J938" s="70">
        <v>142656.76999999999</v>
      </c>
      <c r="K938" s="91" t="s">
        <v>343</v>
      </c>
      <c r="L938" s="91" t="s">
        <v>6950</v>
      </c>
      <c r="M938" s="91" t="s">
        <v>6951</v>
      </c>
      <c r="N938" s="91" t="s">
        <v>7063</v>
      </c>
      <c r="O938" s="91" t="s">
        <v>7064</v>
      </c>
      <c r="P938" s="91">
        <v>20000296</v>
      </c>
      <c r="Q938" s="155">
        <f t="shared" si="14"/>
        <v>45</v>
      </c>
      <c r="R938" s="155">
        <v>0</v>
      </c>
      <c r="S938" s="155">
        <v>0</v>
      </c>
      <c r="T938" s="155">
        <v>45</v>
      </c>
      <c r="U938" s="155">
        <f t="shared" si="17"/>
        <v>45</v>
      </c>
      <c r="V938" s="273">
        <v>0.85</v>
      </c>
      <c r="W938" s="156">
        <v>68</v>
      </c>
      <c r="X938" s="244" t="s">
        <v>7065</v>
      </c>
      <c r="Y938" s="91">
        <v>3</v>
      </c>
      <c r="Z938" s="91">
        <v>10</v>
      </c>
      <c r="AA938" s="91">
        <v>2</v>
      </c>
      <c r="AB938" s="91">
        <v>44</v>
      </c>
      <c r="AC938" s="83">
        <v>93</v>
      </c>
      <c r="AD938" s="91">
        <v>45</v>
      </c>
      <c r="AE938" s="91">
        <v>5</v>
      </c>
      <c r="AF938" s="272">
        <f t="shared" si="16"/>
        <v>100</v>
      </c>
      <c r="AG938" s="156" t="s">
        <v>6604</v>
      </c>
      <c r="AH938" s="156" t="s">
        <v>6613</v>
      </c>
      <c r="AI938" s="156">
        <v>0</v>
      </c>
      <c r="AJ938" s="156" t="s">
        <v>4218</v>
      </c>
      <c r="AK938" s="156" t="s">
        <v>6613</v>
      </c>
      <c r="AL938" s="156">
        <v>42</v>
      </c>
      <c r="AM938" s="156" t="s">
        <v>6614</v>
      </c>
      <c r="AN938" s="156" t="s">
        <v>6613</v>
      </c>
      <c r="AO938" s="156">
        <v>58</v>
      </c>
      <c r="AP938" s="156" t="s">
        <v>6570</v>
      </c>
      <c r="AQ938" s="156" t="s">
        <v>6613</v>
      </c>
      <c r="AR938" s="156">
        <v>0</v>
      </c>
      <c r="AS938" s="83"/>
      <c r="AT938" s="83"/>
      <c r="AU938" s="273"/>
      <c r="AV938" s="83"/>
      <c r="AW938" s="83"/>
      <c r="AX938" s="273"/>
      <c r="AY938" s="91"/>
      <c r="AZ938" s="91"/>
      <c r="BA938" s="91"/>
      <c r="BB938" s="91"/>
      <c r="BC938" s="91"/>
      <c r="BD938" s="91"/>
    </row>
    <row r="939" spans="1:56" s="274" customFormat="1" ht="140">
      <c r="A939" s="83">
        <v>782</v>
      </c>
      <c r="B939" s="91" t="s">
        <v>12807</v>
      </c>
      <c r="C939" s="91" t="s">
        <v>6560</v>
      </c>
      <c r="D939" s="83" t="s">
        <v>6561</v>
      </c>
      <c r="E939" s="91" t="s">
        <v>6562</v>
      </c>
      <c r="F939" s="91">
        <v>5566</v>
      </c>
      <c r="G939" s="91" t="s">
        <v>7066</v>
      </c>
      <c r="H939" s="91">
        <v>2020</v>
      </c>
      <c r="I939" s="91" t="s">
        <v>7067</v>
      </c>
      <c r="J939" s="70">
        <v>117778.8</v>
      </c>
      <c r="K939" s="91" t="s">
        <v>12790</v>
      </c>
      <c r="L939" s="179" t="s">
        <v>7068</v>
      </c>
      <c r="M939" s="91" t="s">
        <v>7069</v>
      </c>
      <c r="N939" s="91" t="s">
        <v>7070</v>
      </c>
      <c r="O939" s="91" t="s">
        <v>7071</v>
      </c>
      <c r="P939" s="91">
        <v>20000224</v>
      </c>
      <c r="Q939" s="155">
        <f t="shared" si="14"/>
        <v>45</v>
      </c>
      <c r="R939" s="155">
        <v>0</v>
      </c>
      <c r="S939" s="155">
        <v>0</v>
      </c>
      <c r="T939" s="155">
        <v>45</v>
      </c>
      <c r="U939" s="155">
        <f t="shared" si="17"/>
        <v>45</v>
      </c>
      <c r="V939" s="273">
        <v>0.85</v>
      </c>
      <c r="W939" s="156">
        <v>67</v>
      </c>
      <c r="X939" s="244" t="s">
        <v>7072</v>
      </c>
      <c r="Y939" s="91" t="s">
        <v>7073</v>
      </c>
      <c r="Z939" s="91" t="s">
        <v>7074</v>
      </c>
      <c r="AA939" s="91" t="s">
        <v>7075</v>
      </c>
      <c r="AB939" s="91">
        <v>47</v>
      </c>
      <c r="AC939" s="91">
        <v>147</v>
      </c>
      <c r="AD939" s="91">
        <v>45</v>
      </c>
      <c r="AE939" s="91">
        <v>5</v>
      </c>
      <c r="AF939" s="272">
        <f t="shared" si="16"/>
        <v>100</v>
      </c>
      <c r="AG939" s="156" t="s">
        <v>6561</v>
      </c>
      <c r="AH939" s="156" t="s">
        <v>6569</v>
      </c>
      <c r="AI939" s="156">
        <v>100</v>
      </c>
      <c r="AJ939" s="156"/>
      <c r="AK939" s="156"/>
      <c r="AL939" s="156"/>
      <c r="AM939" s="156"/>
      <c r="AN939" s="156"/>
      <c r="AO939" s="156"/>
      <c r="AP939" s="285"/>
      <c r="AQ939" s="156"/>
      <c r="AR939" s="156"/>
      <c r="AS939" s="269"/>
      <c r="AT939" s="83"/>
      <c r="AU939" s="273"/>
      <c r="AV939" s="83"/>
      <c r="AW939" s="83"/>
      <c r="AX939" s="273"/>
      <c r="AY939" s="91"/>
      <c r="AZ939" s="91"/>
      <c r="BA939" s="91"/>
      <c r="BB939" s="91"/>
      <c r="BC939" s="91"/>
      <c r="BD939" s="91"/>
    </row>
    <row r="940" spans="1:56" s="274" customFormat="1" ht="40">
      <c r="A940" s="83">
        <v>782</v>
      </c>
      <c r="B940" s="83" t="s">
        <v>12807</v>
      </c>
      <c r="C940" s="91" t="s">
        <v>6585</v>
      </c>
      <c r="D940" s="83" t="s">
        <v>6586</v>
      </c>
      <c r="E940" s="91" t="s">
        <v>7076</v>
      </c>
      <c r="F940" s="91">
        <v>32091</v>
      </c>
      <c r="G940" s="83" t="s">
        <v>7077</v>
      </c>
      <c r="H940" s="91">
        <v>2021</v>
      </c>
      <c r="I940" s="91" t="s">
        <v>7078</v>
      </c>
      <c r="J940" s="70">
        <v>48776.52</v>
      </c>
      <c r="K940" s="91" t="s">
        <v>351</v>
      </c>
      <c r="L940" s="91" t="s">
        <v>6682</v>
      </c>
      <c r="M940" s="91" t="s">
        <v>7079</v>
      </c>
      <c r="N940" s="91" t="s">
        <v>7080</v>
      </c>
      <c r="O940" s="91" t="s">
        <v>7081</v>
      </c>
      <c r="P940" s="91">
        <v>21000119</v>
      </c>
      <c r="Q940" s="279">
        <v>45</v>
      </c>
      <c r="R940" s="155">
        <v>0</v>
      </c>
      <c r="S940" s="280">
        <v>0</v>
      </c>
      <c r="T940" s="280">
        <v>45</v>
      </c>
      <c r="U940" s="280">
        <f t="shared" ref="U940:U951" si="18">SUM(R940:T940)</f>
        <v>45</v>
      </c>
      <c r="V940" s="273">
        <v>0.85</v>
      </c>
      <c r="W940" s="155">
        <v>53</v>
      </c>
      <c r="X940" s="244" t="s">
        <v>7082</v>
      </c>
      <c r="Y940" s="91">
        <v>4</v>
      </c>
      <c r="Z940" s="91">
        <v>4</v>
      </c>
      <c r="AA940" s="91">
        <v>6</v>
      </c>
      <c r="AB940" s="91">
        <v>46</v>
      </c>
      <c r="AC940" s="91">
        <v>136</v>
      </c>
      <c r="AD940" s="91">
        <v>45</v>
      </c>
      <c r="AE940" s="91">
        <v>5</v>
      </c>
      <c r="AF940" s="272">
        <f t="shared" si="16"/>
        <v>27.63</v>
      </c>
      <c r="AG940" s="83" t="s">
        <v>6586</v>
      </c>
      <c r="AH940" s="83" t="s">
        <v>6594</v>
      </c>
      <c r="AI940" s="156">
        <v>27.63</v>
      </c>
      <c r="AJ940" s="83"/>
      <c r="AK940" s="83"/>
      <c r="AL940" s="91"/>
      <c r="AM940" s="83"/>
      <c r="AN940" s="83"/>
      <c r="AO940" s="91"/>
      <c r="AP940" s="83"/>
      <c r="AQ940" s="83"/>
      <c r="AR940" s="91"/>
      <c r="AS940" s="83"/>
      <c r="AT940" s="83"/>
      <c r="AU940" s="91"/>
      <c r="AV940" s="83"/>
      <c r="AW940" s="91"/>
      <c r="AX940" s="91"/>
      <c r="AY940" s="91"/>
      <c r="AZ940" s="91"/>
      <c r="BA940" s="91"/>
      <c r="BB940" s="91"/>
      <c r="BC940" s="91"/>
      <c r="BD940" s="91"/>
    </row>
    <row r="941" spans="1:56" s="274" customFormat="1" ht="50">
      <c r="A941" s="83">
        <v>782</v>
      </c>
      <c r="B941" s="83" t="s">
        <v>12807</v>
      </c>
      <c r="C941" s="91" t="s">
        <v>6585</v>
      </c>
      <c r="D941" s="83" t="s">
        <v>6586</v>
      </c>
      <c r="E941" s="91" t="s">
        <v>7083</v>
      </c>
      <c r="F941" s="91">
        <v>20441</v>
      </c>
      <c r="G941" s="83" t="s">
        <v>7084</v>
      </c>
      <c r="H941" s="91" t="s">
        <v>7085</v>
      </c>
      <c r="I941" s="91" t="s">
        <v>7086</v>
      </c>
      <c r="J941" s="70">
        <f>49183.96+117293.58</f>
        <v>166477.54</v>
      </c>
      <c r="K941" s="91" t="s">
        <v>7087</v>
      </c>
      <c r="L941" s="91" t="s">
        <v>7088</v>
      </c>
      <c r="M941" s="91" t="s">
        <v>7089</v>
      </c>
      <c r="N941" s="91" t="s">
        <v>7090</v>
      </c>
      <c r="O941" s="91" t="s">
        <v>7091</v>
      </c>
      <c r="P941" s="91">
        <v>9000451</v>
      </c>
      <c r="Q941" s="279">
        <v>45</v>
      </c>
      <c r="R941" s="155">
        <v>0</v>
      </c>
      <c r="S941" s="280">
        <v>0</v>
      </c>
      <c r="T941" s="280">
        <v>45</v>
      </c>
      <c r="U941" s="280">
        <f t="shared" si="18"/>
        <v>45</v>
      </c>
      <c r="V941" s="273">
        <v>0.85</v>
      </c>
      <c r="W941" s="155">
        <v>46</v>
      </c>
      <c r="X941" s="244" t="s">
        <v>7092</v>
      </c>
      <c r="Y941" s="91" t="s">
        <v>7093</v>
      </c>
      <c r="Z941" s="91" t="s">
        <v>7094</v>
      </c>
      <c r="AA941" s="91" t="s">
        <v>7095</v>
      </c>
      <c r="AB941" s="91" t="s">
        <v>7096</v>
      </c>
      <c r="AC941" s="91" t="s">
        <v>7097</v>
      </c>
      <c r="AD941" s="91">
        <v>45</v>
      </c>
      <c r="AE941" s="91">
        <v>5</v>
      </c>
      <c r="AF941" s="272">
        <f t="shared" si="16"/>
        <v>43.42</v>
      </c>
      <c r="AG941" s="156" t="s">
        <v>6586</v>
      </c>
      <c r="AH941" s="156" t="s">
        <v>6594</v>
      </c>
      <c r="AI941" s="156">
        <v>0</v>
      </c>
      <c r="AJ941" s="156" t="s">
        <v>6614</v>
      </c>
      <c r="AK941" s="156" t="s">
        <v>7098</v>
      </c>
      <c r="AL941" s="156">
        <v>21.05</v>
      </c>
      <c r="AM941" s="156" t="s">
        <v>7099</v>
      </c>
      <c r="AN941" s="156" t="s">
        <v>7098</v>
      </c>
      <c r="AO941" s="156">
        <v>22.37</v>
      </c>
      <c r="AP941" s="156"/>
      <c r="AQ941" s="156"/>
      <c r="AR941" s="74"/>
      <c r="AS941" s="156"/>
      <c r="AT941" s="156"/>
      <c r="AU941" s="91"/>
      <c r="AV941" s="83"/>
      <c r="AW941" s="91"/>
      <c r="AX941" s="91"/>
      <c r="AY941" s="91"/>
      <c r="AZ941" s="91"/>
      <c r="BA941" s="91"/>
      <c r="BB941" s="91"/>
      <c r="BC941" s="91"/>
      <c r="BD941" s="91"/>
    </row>
    <row r="942" spans="1:56" s="274" customFormat="1" ht="100">
      <c r="A942" s="83">
        <v>782</v>
      </c>
      <c r="B942" s="83" t="s">
        <v>12807</v>
      </c>
      <c r="C942" s="91" t="s">
        <v>6547</v>
      </c>
      <c r="D942" s="83" t="s">
        <v>6548</v>
      </c>
      <c r="E942" s="91" t="s">
        <v>7100</v>
      </c>
      <c r="F942" s="83" t="s">
        <v>7101</v>
      </c>
      <c r="G942" s="83" t="s">
        <v>7102</v>
      </c>
      <c r="H942" s="91" t="s">
        <v>7085</v>
      </c>
      <c r="I942" s="91" t="s">
        <v>7103</v>
      </c>
      <c r="J942" s="70">
        <f>393047.4+75298.4</f>
        <v>468345.80000000005</v>
      </c>
      <c r="K942" s="91" t="s">
        <v>7104</v>
      </c>
      <c r="L942" s="91" t="s">
        <v>7105</v>
      </c>
      <c r="M942" s="91" t="s">
        <v>7106</v>
      </c>
      <c r="N942" s="91" t="s">
        <v>7107</v>
      </c>
      <c r="O942" s="91" t="s">
        <v>7108</v>
      </c>
      <c r="P942" s="91">
        <v>21000103</v>
      </c>
      <c r="Q942" s="279">
        <v>45</v>
      </c>
      <c r="R942" s="155">
        <v>0</v>
      </c>
      <c r="S942" s="280">
        <v>0</v>
      </c>
      <c r="T942" s="280">
        <v>45</v>
      </c>
      <c r="U942" s="280">
        <f t="shared" si="18"/>
        <v>45</v>
      </c>
      <c r="V942" s="273">
        <v>0.85</v>
      </c>
      <c r="W942" s="155">
        <v>50</v>
      </c>
      <c r="X942" s="244" t="s">
        <v>7109</v>
      </c>
      <c r="Y942" s="91">
        <v>1</v>
      </c>
      <c r="Z942" s="91">
        <v>2</v>
      </c>
      <c r="AA942" s="91">
        <v>4</v>
      </c>
      <c r="AB942" s="91">
        <v>46</v>
      </c>
      <c r="AC942" s="91" t="s">
        <v>7110</v>
      </c>
      <c r="AD942" s="91">
        <v>45</v>
      </c>
      <c r="AE942" s="91">
        <v>5</v>
      </c>
      <c r="AF942" s="272">
        <f>AI942</f>
        <v>69.739999999999995</v>
      </c>
      <c r="AG942" s="156" t="s">
        <v>6548</v>
      </c>
      <c r="AH942" s="156" t="s">
        <v>7111</v>
      </c>
      <c r="AI942" s="156">
        <v>69.739999999999995</v>
      </c>
      <c r="AJ942" s="83"/>
      <c r="AK942" s="83"/>
      <c r="AL942" s="273"/>
      <c r="AM942" s="83"/>
      <c r="AN942" s="83"/>
      <c r="AO942" s="273"/>
      <c r="AP942" s="269"/>
      <c r="AQ942" s="83"/>
      <c r="AR942" s="273"/>
      <c r="AS942" s="269"/>
      <c r="AT942" s="83"/>
      <c r="AU942" s="273"/>
      <c r="AV942" s="83"/>
      <c r="AW942" s="91"/>
      <c r="AX942" s="91"/>
      <c r="AY942" s="91"/>
      <c r="AZ942" s="91"/>
      <c r="BA942" s="91"/>
      <c r="BB942" s="91"/>
      <c r="BC942" s="91"/>
      <c r="BD942" s="91"/>
    </row>
    <row r="943" spans="1:56" s="274" customFormat="1" ht="70">
      <c r="A943" s="83">
        <v>782</v>
      </c>
      <c r="B943" s="83" t="s">
        <v>12807</v>
      </c>
      <c r="C943" s="91" t="s">
        <v>6585</v>
      </c>
      <c r="D943" s="83" t="s">
        <v>6586</v>
      </c>
      <c r="E943" s="91" t="s">
        <v>6587</v>
      </c>
      <c r="F943" s="83">
        <v>15646</v>
      </c>
      <c r="G943" s="83" t="s">
        <v>7112</v>
      </c>
      <c r="H943" s="91">
        <v>2021</v>
      </c>
      <c r="I943" s="201" t="s">
        <v>7113</v>
      </c>
      <c r="J943" s="70">
        <v>143222.20000000001</v>
      </c>
      <c r="K943" s="91" t="s">
        <v>343</v>
      </c>
      <c r="L943" s="91" t="s">
        <v>6682</v>
      </c>
      <c r="M943" s="91" t="s">
        <v>7079</v>
      </c>
      <c r="N943" s="201" t="s">
        <v>7114</v>
      </c>
      <c r="O943" s="201" t="s">
        <v>7115</v>
      </c>
      <c r="P943" s="91">
        <v>20000560</v>
      </c>
      <c r="Q943" s="279">
        <v>45</v>
      </c>
      <c r="R943" s="155">
        <v>0</v>
      </c>
      <c r="S943" s="280">
        <v>0</v>
      </c>
      <c r="T943" s="280">
        <v>45</v>
      </c>
      <c r="U943" s="280">
        <f t="shared" si="18"/>
        <v>45</v>
      </c>
      <c r="V943" s="273">
        <v>0.85</v>
      </c>
      <c r="W943" s="155">
        <v>55</v>
      </c>
      <c r="X943" s="244" t="s">
        <v>7116</v>
      </c>
      <c r="Y943" s="201">
        <v>4</v>
      </c>
      <c r="Z943" s="201">
        <v>4</v>
      </c>
      <c r="AA943" s="201">
        <v>5</v>
      </c>
      <c r="AB943" s="201">
        <v>46</v>
      </c>
      <c r="AC943" s="91">
        <v>89</v>
      </c>
      <c r="AD943" s="91">
        <v>45</v>
      </c>
      <c r="AE943" s="91">
        <v>5</v>
      </c>
      <c r="AF943" s="272">
        <f>AI943</f>
        <v>35.53</v>
      </c>
      <c r="AG943" s="156" t="s">
        <v>6586</v>
      </c>
      <c r="AH943" s="156" t="s">
        <v>6594</v>
      </c>
      <c r="AI943" s="156">
        <v>35.53</v>
      </c>
      <c r="AJ943" s="156"/>
      <c r="AK943" s="156"/>
      <c r="AL943" s="156"/>
      <c r="AM943" s="156"/>
      <c r="AN943" s="156"/>
      <c r="AO943" s="273"/>
      <c r="AP943" s="269"/>
      <c r="AQ943" s="83"/>
      <c r="AR943" s="273"/>
      <c r="AS943" s="269"/>
      <c r="AT943" s="83"/>
      <c r="AU943" s="273"/>
      <c r="AV943" s="83"/>
      <c r="AW943" s="91"/>
      <c r="AX943" s="91"/>
      <c r="AY943" s="91"/>
      <c r="AZ943" s="91"/>
      <c r="BA943" s="91"/>
      <c r="BB943" s="91"/>
      <c r="BC943" s="91"/>
      <c r="BD943" s="91"/>
    </row>
    <row r="944" spans="1:56" s="274" customFormat="1" ht="60">
      <c r="A944" s="83">
        <v>782</v>
      </c>
      <c r="B944" s="83" t="s">
        <v>12807</v>
      </c>
      <c r="C944" s="91" t="s">
        <v>6781</v>
      </c>
      <c r="D944" s="83" t="s">
        <v>6673</v>
      </c>
      <c r="E944" s="91" t="s">
        <v>6756</v>
      </c>
      <c r="F944" s="91">
        <v>23010</v>
      </c>
      <c r="G944" s="83" t="s">
        <v>7117</v>
      </c>
      <c r="H944" s="91">
        <v>2021</v>
      </c>
      <c r="I944" s="91" t="s">
        <v>7118</v>
      </c>
      <c r="J944" s="70">
        <v>172651.96</v>
      </c>
      <c r="K944" s="91" t="s">
        <v>1813</v>
      </c>
      <c r="L944" s="91" t="s">
        <v>7119</v>
      </c>
      <c r="M944" s="91" t="s">
        <v>7006</v>
      </c>
      <c r="N944" s="91" t="s">
        <v>7120</v>
      </c>
      <c r="O944" s="91" t="s">
        <v>7121</v>
      </c>
      <c r="P944" s="91">
        <v>21000189</v>
      </c>
      <c r="Q944" s="279">
        <v>45</v>
      </c>
      <c r="R944" s="155">
        <v>0</v>
      </c>
      <c r="S944" s="280">
        <v>0</v>
      </c>
      <c r="T944" s="280">
        <v>45</v>
      </c>
      <c r="U944" s="280">
        <f t="shared" si="18"/>
        <v>45</v>
      </c>
      <c r="V944" s="273">
        <v>0.85</v>
      </c>
      <c r="W944" s="155">
        <v>45</v>
      </c>
      <c r="X944" s="244" t="s">
        <v>7122</v>
      </c>
      <c r="Y944" s="91">
        <v>3</v>
      </c>
      <c r="Z944" s="91">
        <v>3</v>
      </c>
      <c r="AA944" s="91">
        <v>3</v>
      </c>
      <c r="AB944" s="91">
        <v>46</v>
      </c>
      <c r="AC944" s="91">
        <v>134</v>
      </c>
      <c r="AD944" s="91">
        <v>45</v>
      </c>
      <c r="AE944" s="91">
        <v>5</v>
      </c>
      <c r="AF944" s="272">
        <f>AI944+AL944+AO944+AR944</f>
        <v>13.16</v>
      </c>
      <c r="AG944" s="156" t="s">
        <v>6673</v>
      </c>
      <c r="AH944" s="156" t="s">
        <v>6680</v>
      </c>
      <c r="AI944" s="156">
        <v>0</v>
      </c>
      <c r="AJ944" s="156" t="s">
        <v>7123</v>
      </c>
      <c r="AK944" s="156" t="s">
        <v>6680</v>
      </c>
      <c r="AL944" s="156">
        <v>0</v>
      </c>
      <c r="AM944" s="156" t="s">
        <v>4221</v>
      </c>
      <c r="AN944" s="156" t="s">
        <v>7011</v>
      </c>
      <c r="AO944" s="156">
        <v>13.16</v>
      </c>
      <c r="AP944" s="83"/>
      <c r="AQ944" s="83"/>
      <c r="AR944" s="273"/>
      <c r="AS944" s="269"/>
      <c r="AT944" s="83"/>
      <c r="AU944" s="273"/>
      <c r="AV944" s="83"/>
      <c r="AW944" s="83"/>
      <c r="AX944" s="273"/>
      <c r="AY944" s="91"/>
      <c r="AZ944" s="91"/>
      <c r="BA944" s="91"/>
      <c r="BB944" s="91"/>
      <c r="BC944" s="91"/>
      <c r="BD944" s="91"/>
    </row>
    <row r="945" spans="1:56" s="274" customFormat="1" ht="150">
      <c r="A945" s="83">
        <v>782</v>
      </c>
      <c r="B945" s="83" t="s">
        <v>12807</v>
      </c>
      <c r="C945" s="91" t="s">
        <v>6571</v>
      </c>
      <c r="D945" s="83" t="s">
        <v>6975</v>
      </c>
      <c r="E945" s="91" t="s">
        <v>7124</v>
      </c>
      <c r="F945" s="83">
        <v>16173</v>
      </c>
      <c r="G945" s="83" t="s">
        <v>7125</v>
      </c>
      <c r="H945" s="91" t="s">
        <v>7126</v>
      </c>
      <c r="I945" s="91" t="s">
        <v>7127</v>
      </c>
      <c r="J945" s="70">
        <f>95038+108776.42</f>
        <v>203814.41999999998</v>
      </c>
      <c r="K945" s="91" t="s">
        <v>7128</v>
      </c>
      <c r="L945" s="91" t="s">
        <v>7129</v>
      </c>
      <c r="M945" s="91" t="s">
        <v>7130</v>
      </c>
      <c r="N945" s="91" t="s">
        <v>7131</v>
      </c>
      <c r="O945" s="91" t="s">
        <v>7132</v>
      </c>
      <c r="P945" s="91">
        <v>21000187</v>
      </c>
      <c r="Q945" s="279">
        <v>45</v>
      </c>
      <c r="R945" s="155">
        <v>0</v>
      </c>
      <c r="S945" s="280">
        <v>0</v>
      </c>
      <c r="T945" s="280">
        <v>45</v>
      </c>
      <c r="U945" s="280">
        <f t="shared" si="18"/>
        <v>45</v>
      </c>
      <c r="V945" s="273">
        <v>0.85</v>
      </c>
      <c r="W945" s="155">
        <v>23</v>
      </c>
      <c r="X945" s="244" t="s">
        <v>7133</v>
      </c>
      <c r="Y945" s="91">
        <v>3</v>
      </c>
      <c r="Z945" s="91">
        <v>10</v>
      </c>
      <c r="AA945" s="91">
        <v>1</v>
      </c>
      <c r="AB945" s="91">
        <v>46</v>
      </c>
      <c r="AC945" s="91" t="s">
        <v>7134</v>
      </c>
      <c r="AD945" s="91">
        <v>45</v>
      </c>
      <c r="AE945" s="91">
        <v>5</v>
      </c>
      <c r="AF945" s="272">
        <f>AI945+AL945+AO945</f>
        <v>100</v>
      </c>
      <c r="AG945" s="83" t="s">
        <v>6975</v>
      </c>
      <c r="AH945" s="83" t="s">
        <v>6984</v>
      </c>
      <c r="AI945" s="156">
        <v>100</v>
      </c>
      <c r="AJ945" s="83" t="s">
        <v>7036</v>
      </c>
      <c r="AK945" s="83" t="s">
        <v>7037</v>
      </c>
      <c r="AL945" s="156">
        <v>0</v>
      </c>
      <c r="AM945" s="83" t="s">
        <v>7135</v>
      </c>
      <c r="AN945" s="83" t="s">
        <v>6984</v>
      </c>
      <c r="AO945" s="156">
        <v>0</v>
      </c>
      <c r="AP945" s="269"/>
      <c r="AQ945" s="83"/>
      <c r="AR945" s="273"/>
      <c r="AS945" s="269"/>
      <c r="AT945" s="83"/>
      <c r="AU945" s="273"/>
      <c r="AV945" s="83"/>
      <c r="AW945" s="91"/>
      <c r="AX945" s="91"/>
      <c r="AY945" s="91"/>
      <c r="AZ945" s="91"/>
      <c r="BA945" s="91"/>
      <c r="BB945" s="91"/>
      <c r="BC945" s="91"/>
      <c r="BD945" s="91"/>
    </row>
    <row r="946" spans="1:56" s="274" customFormat="1" ht="40">
      <c r="A946" s="83">
        <v>782</v>
      </c>
      <c r="B946" s="83" t="s">
        <v>12807</v>
      </c>
      <c r="C946" s="91" t="s">
        <v>6641</v>
      </c>
      <c r="D946" s="83" t="s">
        <v>6586</v>
      </c>
      <c r="E946" s="91" t="s">
        <v>6642</v>
      </c>
      <c r="F946" s="83">
        <v>13026</v>
      </c>
      <c r="G946" s="83" t="s">
        <v>7136</v>
      </c>
      <c r="H946" s="91">
        <v>2021</v>
      </c>
      <c r="I946" s="91" t="s">
        <v>7137</v>
      </c>
      <c r="J946" s="70">
        <v>44071.71</v>
      </c>
      <c r="K946" s="91" t="s">
        <v>1813</v>
      </c>
      <c r="L946" s="91" t="s">
        <v>7024</v>
      </c>
      <c r="M946" s="91" t="s">
        <v>7025</v>
      </c>
      <c r="N946" s="91" t="s">
        <v>7138</v>
      </c>
      <c r="O946" s="91" t="s">
        <v>7139</v>
      </c>
      <c r="P946" s="91">
        <v>21000111</v>
      </c>
      <c r="Q946" s="279">
        <v>45</v>
      </c>
      <c r="R946" s="155">
        <v>0</v>
      </c>
      <c r="S946" s="280">
        <v>0</v>
      </c>
      <c r="T946" s="280">
        <v>45</v>
      </c>
      <c r="U946" s="280">
        <f t="shared" si="18"/>
        <v>45</v>
      </c>
      <c r="V946" s="273">
        <v>0.85</v>
      </c>
      <c r="W946" s="155">
        <v>53</v>
      </c>
      <c r="X946" s="244" t="s">
        <v>7140</v>
      </c>
      <c r="Y946" s="91">
        <v>3</v>
      </c>
      <c r="Z946" s="91">
        <v>4</v>
      </c>
      <c r="AA946" s="91">
        <v>4</v>
      </c>
      <c r="AB946" s="91">
        <v>46</v>
      </c>
      <c r="AC946" s="91">
        <v>142</v>
      </c>
      <c r="AD946" s="91">
        <v>45</v>
      </c>
      <c r="AE946" s="91">
        <v>5</v>
      </c>
      <c r="AF946" s="272">
        <f>AI946+AL946</f>
        <v>22.37</v>
      </c>
      <c r="AG946" s="156" t="s">
        <v>6586</v>
      </c>
      <c r="AH946" s="156" t="s">
        <v>6594</v>
      </c>
      <c r="AI946" s="156">
        <v>22.37</v>
      </c>
      <c r="AJ946" s="156" t="s">
        <v>6614</v>
      </c>
      <c r="AK946" s="156" t="s">
        <v>6649</v>
      </c>
      <c r="AL946" s="156">
        <v>0</v>
      </c>
      <c r="AM946" s="156"/>
      <c r="AN946" s="83"/>
      <c r="AO946" s="273"/>
      <c r="AP946" s="269"/>
      <c r="AQ946" s="83"/>
      <c r="AR946" s="273"/>
      <c r="AS946" s="269"/>
      <c r="AT946" s="83"/>
      <c r="AU946" s="273"/>
      <c r="AV946" s="83"/>
      <c r="AW946" s="91"/>
      <c r="AX946" s="91"/>
      <c r="AY946" s="91"/>
      <c r="AZ946" s="91"/>
      <c r="BA946" s="91"/>
      <c r="BB946" s="91"/>
      <c r="BC946" s="91"/>
      <c r="BD946" s="91"/>
    </row>
    <row r="947" spans="1:56" s="274" customFormat="1" ht="80">
      <c r="A947" s="83">
        <v>782</v>
      </c>
      <c r="B947" s="83" t="s">
        <v>12807</v>
      </c>
      <c r="C947" s="91" t="s">
        <v>6571</v>
      </c>
      <c r="D947" s="83" t="s">
        <v>6572</v>
      </c>
      <c r="E947" s="91" t="s">
        <v>6573</v>
      </c>
      <c r="F947" s="83">
        <v>14556</v>
      </c>
      <c r="G947" s="83" t="s">
        <v>7141</v>
      </c>
      <c r="H947" s="91">
        <v>2021</v>
      </c>
      <c r="I947" s="91" t="s">
        <v>7142</v>
      </c>
      <c r="J947" s="70">
        <v>120262.83</v>
      </c>
      <c r="K947" s="91" t="s">
        <v>1813</v>
      </c>
      <c r="L947" s="91" t="s">
        <v>6833</v>
      </c>
      <c r="M947" s="91" t="s">
        <v>6834</v>
      </c>
      <c r="N947" s="91" t="s">
        <v>12779</v>
      </c>
      <c r="O947" s="91" t="s">
        <v>7143</v>
      </c>
      <c r="P947" s="91">
        <v>21000215</v>
      </c>
      <c r="Q947" s="279">
        <v>45</v>
      </c>
      <c r="R947" s="155">
        <v>0</v>
      </c>
      <c r="S947" s="280">
        <v>0</v>
      </c>
      <c r="T947" s="280">
        <v>45</v>
      </c>
      <c r="U947" s="280">
        <f t="shared" si="18"/>
        <v>45</v>
      </c>
      <c r="V947" s="273">
        <v>0.85</v>
      </c>
      <c r="W947" s="155">
        <v>48</v>
      </c>
      <c r="X947" s="244" t="s">
        <v>7144</v>
      </c>
      <c r="Y947" s="91">
        <v>1</v>
      </c>
      <c r="Z947" s="91">
        <v>6</v>
      </c>
      <c r="AA947" s="91">
        <v>2</v>
      </c>
      <c r="AB947" s="91">
        <v>4</v>
      </c>
      <c r="AC947" s="91">
        <v>7</v>
      </c>
      <c r="AD947" s="91">
        <v>45</v>
      </c>
      <c r="AE947" s="91">
        <v>5</v>
      </c>
      <c r="AF947" s="156">
        <f>AI947+AL947+AO947+AR947+AU947</f>
        <v>55.93</v>
      </c>
      <c r="AG947" s="156" t="s">
        <v>6572</v>
      </c>
      <c r="AH947" s="156" t="s">
        <v>6581</v>
      </c>
      <c r="AI947" s="156">
        <v>17.11</v>
      </c>
      <c r="AJ947" s="156" t="s">
        <v>6602</v>
      </c>
      <c r="AK947" s="156" t="s">
        <v>6581</v>
      </c>
      <c r="AL947" s="156">
        <v>15.79</v>
      </c>
      <c r="AM947" s="156" t="s">
        <v>6582</v>
      </c>
      <c r="AN947" s="156" t="s">
        <v>6583</v>
      </c>
      <c r="AO947" s="156">
        <v>7.24</v>
      </c>
      <c r="AP947" s="156" t="s">
        <v>6584</v>
      </c>
      <c r="AQ947" s="156" t="s">
        <v>6581</v>
      </c>
      <c r="AR947" s="156">
        <v>15.79</v>
      </c>
      <c r="AS947" s="285"/>
      <c r="AT947" s="83"/>
      <c r="AU947" s="273"/>
      <c r="AV947" s="83"/>
      <c r="AW947" s="91"/>
      <c r="AX947" s="91"/>
      <c r="AY947" s="91"/>
      <c r="AZ947" s="91"/>
      <c r="BA947" s="91"/>
      <c r="BB947" s="91"/>
      <c r="BC947" s="91"/>
      <c r="BD947" s="91"/>
    </row>
    <row r="948" spans="1:56" s="274" customFormat="1" ht="110">
      <c r="A948" s="83">
        <v>782</v>
      </c>
      <c r="B948" s="83" t="s">
        <v>12807</v>
      </c>
      <c r="C948" s="91" t="s">
        <v>6922</v>
      </c>
      <c r="D948" s="83" t="s">
        <v>6561</v>
      </c>
      <c r="E948" s="91" t="s">
        <v>6923</v>
      </c>
      <c r="F948" s="83">
        <v>20047</v>
      </c>
      <c r="G948" s="83" t="s">
        <v>7145</v>
      </c>
      <c r="H948" s="91">
        <v>2021</v>
      </c>
      <c r="I948" s="91" t="s">
        <v>7146</v>
      </c>
      <c r="J948" s="70">
        <v>39088.800000000003</v>
      </c>
      <c r="K948" s="91" t="s">
        <v>1813</v>
      </c>
      <c r="L948" s="91" t="s">
        <v>7147</v>
      </c>
      <c r="M948" s="91" t="s">
        <v>7148</v>
      </c>
      <c r="N948" s="91" t="s">
        <v>7149</v>
      </c>
      <c r="O948" s="91" t="s">
        <v>7150</v>
      </c>
      <c r="P948" s="91">
        <v>21000289</v>
      </c>
      <c r="Q948" s="279">
        <v>45</v>
      </c>
      <c r="R948" s="155">
        <v>0</v>
      </c>
      <c r="S948" s="280">
        <v>0</v>
      </c>
      <c r="T948" s="280">
        <v>45</v>
      </c>
      <c r="U948" s="280">
        <f t="shared" si="18"/>
        <v>45</v>
      </c>
      <c r="V948" s="273">
        <v>0.85</v>
      </c>
      <c r="W948" s="155">
        <v>45</v>
      </c>
      <c r="X948" s="244" t="s">
        <v>7151</v>
      </c>
      <c r="Y948" s="91">
        <v>6</v>
      </c>
      <c r="Z948" s="91">
        <v>4</v>
      </c>
      <c r="AA948" s="91">
        <v>1</v>
      </c>
      <c r="AB948" s="91">
        <v>46</v>
      </c>
      <c r="AC948" s="91">
        <v>90</v>
      </c>
      <c r="AD948" s="91">
        <v>45</v>
      </c>
      <c r="AE948" s="91">
        <v>5</v>
      </c>
      <c r="AF948" s="272">
        <f>AI948+AL948</f>
        <v>6.58</v>
      </c>
      <c r="AG948" s="83" t="s">
        <v>6561</v>
      </c>
      <c r="AH948" s="83" t="s">
        <v>6569</v>
      </c>
      <c r="AI948" s="156">
        <v>0</v>
      </c>
      <c r="AJ948" s="83" t="s">
        <v>7152</v>
      </c>
      <c r="AK948" s="83" t="s">
        <v>7153</v>
      </c>
      <c r="AL948" s="156">
        <v>6.58</v>
      </c>
      <c r="AM948" s="83"/>
      <c r="AN948" s="83"/>
      <c r="AO948" s="273"/>
      <c r="AP948" s="269"/>
      <c r="AQ948" s="83"/>
      <c r="AR948" s="273"/>
      <c r="AS948" s="269"/>
      <c r="AT948" s="83"/>
      <c r="AU948" s="273"/>
      <c r="AV948" s="83"/>
      <c r="AW948" s="91"/>
      <c r="AX948" s="91"/>
      <c r="AY948" s="91"/>
      <c r="AZ948" s="91"/>
      <c r="BA948" s="91"/>
      <c r="BB948" s="91"/>
      <c r="BC948" s="91"/>
      <c r="BD948" s="91"/>
    </row>
    <row r="949" spans="1:56" s="274" customFormat="1" ht="60">
      <c r="A949" s="83">
        <v>782</v>
      </c>
      <c r="B949" s="83" t="s">
        <v>12807</v>
      </c>
      <c r="C949" s="91" t="s">
        <v>6616</v>
      </c>
      <c r="D949" s="83" t="s">
        <v>6617</v>
      </c>
      <c r="E949" s="91" t="s">
        <v>6966</v>
      </c>
      <c r="F949" s="83">
        <v>26559</v>
      </c>
      <c r="G949" s="83" t="s">
        <v>7154</v>
      </c>
      <c r="H949" s="91">
        <v>2021</v>
      </c>
      <c r="I949" s="91" t="s">
        <v>7155</v>
      </c>
      <c r="J949" s="70">
        <v>157014.87</v>
      </c>
      <c r="K949" s="91" t="s">
        <v>1813</v>
      </c>
      <c r="L949" s="91" t="s">
        <v>7156</v>
      </c>
      <c r="M949" s="91" t="s">
        <v>7157</v>
      </c>
      <c r="N949" s="91" t="s">
        <v>7158</v>
      </c>
      <c r="O949" s="91" t="s">
        <v>7159</v>
      </c>
      <c r="P949" s="91">
        <v>21000083</v>
      </c>
      <c r="Q949" s="279">
        <v>45</v>
      </c>
      <c r="R949" s="155">
        <v>0</v>
      </c>
      <c r="S949" s="280">
        <v>0</v>
      </c>
      <c r="T949" s="280">
        <v>45</v>
      </c>
      <c r="U949" s="280">
        <f t="shared" si="18"/>
        <v>45</v>
      </c>
      <c r="V949" s="273">
        <v>0.85</v>
      </c>
      <c r="W949" s="155">
        <v>50</v>
      </c>
      <c r="X949" s="244" t="s">
        <v>7160</v>
      </c>
      <c r="Y949" s="91" t="s">
        <v>7161</v>
      </c>
      <c r="Z949" s="91" t="s">
        <v>7162</v>
      </c>
      <c r="AA949" s="91" t="s">
        <v>7163</v>
      </c>
      <c r="AB949" s="91" t="s">
        <v>7164</v>
      </c>
      <c r="AC949" s="91">
        <v>61</v>
      </c>
      <c r="AD949" s="91">
        <v>45</v>
      </c>
      <c r="AE949" s="91">
        <v>5</v>
      </c>
      <c r="AF949" s="272">
        <f>AI949+AL949+AO949+AR949+AU949</f>
        <v>28.95</v>
      </c>
      <c r="AG949" s="156" t="s">
        <v>6617</v>
      </c>
      <c r="AH949" s="156" t="s">
        <v>6627</v>
      </c>
      <c r="AI949" s="156">
        <v>0</v>
      </c>
      <c r="AJ949" s="156" t="s">
        <v>7165</v>
      </c>
      <c r="AK949" s="156" t="s">
        <v>6627</v>
      </c>
      <c r="AL949" s="156">
        <v>0</v>
      </c>
      <c r="AM949" s="156" t="s">
        <v>7166</v>
      </c>
      <c r="AN949" s="156" t="s">
        <v>6812</v>
      </c>
      <c r="AO949" s="156">
        <v>0</v>
      </c>
      <c r="AP949" s="156" t="s">
        <v>6754</v>
      </c>
      <c r="AQ949" s="156" t="s">
        <v>6627</v>
      </c>
      <c r="AR949" s="156">
        <v>0</v>
      </c>
      <c r="AS949" s="156" t="s">
        <v>7167</v>
      </c>
      <c r="AT949" s="156" t="s">
        <v>7168</v>
      </c>
      <c r="AU949" s="156">
        <v>28.95</v>
      </c>
      <c r="AV949" s="156"/>
      <c r="AW949" s="91"/>
      <c r="AX949" s="91"/>
      <c r="AY949" s="91"/>
      <c r="AZ949" s="91"/>
      <c r="BA949" s="91"/>
      <c r="BB949" s="91"/>
      <c r="BC949" s="91"/>
      <c r="BD949" s="91"/>
    </row>
    <row r="950" spans="1:56" s="274" customFormat="1" ht="60">
      <c r="A950" s="83">
        <v>782</v>
      </c>
      <c r="B950" s="83" t="s">
        <v>12807</v>
      </c>
      <c r="C950" s="91" t="s">
        <v>6603</v>
      </c>
      <c r="D950" s="83" t="s">
        <v>6604</v>
      </c>
      <c r="E950" s="91" t="s">
        <v>7169</v>
      </c>
      <c r="F950" s="83">
        <v>22701</v>
      </c>
      <c r="G950" s="83" t="s">
        <v>7170</v>
      </c>
      <c r="H950" s="91">
        <v>2021</v>
      </c>
      <c r="I950" s="83" t="s">
        <v>7171</v>
      </c>
      <c r="J950" s="70">
        <v>62830</v>
      </c>
      <c r="K950" s="91" t="s">
        <v>12783</v>
      </c>
      <c r="L950" s="91" t="s">
        <v>6950</v>
      </c>
      <c r="M950" s="91" t="s">
        <v>6951</v>
      </c>
      <c r="N950" s="91" t="s">
        <v>7172</v>
      </c>
      <c r="O950" s="91" t="s">
        <v>7173</v>
      </c>
      <c r="P950" s="91">
        <v>20000643</v>
      </c>
      <c r="Q950" s="279">
        <v>45</v>
      </c>
      <c r="R950" s="155">
        <v>0</v>
      </c>
      <c r="S950" s="280">
        <v>0</v>
      </c>
      <c r="T950" s="280">
        <v>45</v>
      </c>
      <c r="U950" s="280">
        <f t="shared" si="18"/>
        <v>45</v>
      </c>
      <c r="V950" s="273">
        <v>0.85</v>
      </c>
      <c r="W950" s="155">
        <v>59</v>
      </c>
      <c r="X950" s="244" t="s">
        <v>7174</v>
      </c>
      <c r="Y950" s="91">
        <v>3</v>
      </c>
      <c r="Z950" s="91">
        <v>12</v>
      </c>
      <c r="AA950" s="91">
        <v>3</v>
      </c>
      <c r="AB950" s="91">
        <v>44</v>
      </c>
      <c r="AC950" s="91"/>
      <c r="AD950" s="91">
        <v>45</v>
      </c>
      <c r="AE950" s="91">
        <v>5</v>
      </c>
      <c r="AF950" s="155">
        <f>AI950+AL950+AO950+AR950+AU950</f>
        <v>178.95</v>
      </c>
      <c r="AG950" s="155" t="s">
        <v>6604</v>
      </c>
      <c r="AH950" s="155" t="s">
        <v>6613</v>
      </c>
      <c r="AI950" s="155">
        <v>0</v>
      </c>
      <c r="AJ950" s="155" t="s">
        <v>4218</v>
      </c>
      <c r="AK950" s="155" t="s">
        <v>6613</v>
      </c>
      <c r="AL950" s="155">
        <v>0</v>
      </c>
      <c r="AM950" s="155" t="s">
        <v>6614</v>
      </c>
      <c r="AN950" s="155" t="s">
        <v>6613</v>
      </c>
      <c r="AO950" s="155">
        <v>178.95</v>
      </c>
      <c r="AP950" s="155" t="s">
        <v>6615</v>
      </c>
      <c r="AQ950" s="155" t="s">
        <v>6613</v>
      </c>
      <c r="AR950" s="155">
        <v>0</v>
      </c>
      <c r="AS950" s="83"/>
      <c r="AT950" s="83"/>
      <c r="AU950" s="273"/>
      <c r="AV950" s="83"/>
      <c r="AW950" s="91"/>
      <c r="AX950" s="91"/>
      <c r="AY950" s="91"/>
      <c r="AZ950" s="91"/>
      <c r="BA950" s="91"/>
      <c r="BB950" s="91"/>
      <c r="BC950" s="91"/>
      <c r="BD950" s="91"/>
    </row>
    <row r="951" spans="1:56" s="274" customFormat="1" ht="60">
      <c r="A951" s="83">
        <v>782</v>
      </c>
      <c r="B951" s="83" t="s">
        <v>12807</v>
      </c>
      <c r="C951" s="91" t="s">
        <v>7175</v>
      </c>
      <c r="D951" s="83" t="s">
        <v>7176</v>
      </c>
      <c r="E951" s="91" t="s">
        <v>7177</v>
      </c>
      <c r="F951" s="83">
        <v>10499</v>
      </c>
      <c r="G951" s="91" t="s">
        <v>7178</v>
      </c>
      <c r="H951" s="91">
        <v>2021</v>
      </c>
      <c r="I951" s="91" t="s">
        <v>7179</v>
      </c>
      <c r="J951" s="70">
        <v>81981.48</v>
      </c>
      <c r="K951" s="91" t="s">
        <v>12783</v>
      </c>
      <c r="L951" s="83" t="s">
        <v>7180</v>
      </c>
      <c r="M951" s="83" t="s">
        <v>7181</v>
      </c>
      <c r="N951" s="91" t="s">
        <v>7182</v>
      </c>
      <c r="O951" s="91" t="s">
        <v>7183</v>
      </c>
      <c r="P951" s="91">
        <v>21000208</v>
      </c>
      <c r="Q951" s="279">
        <v>45</v>
      </c>
      <c r="R951" s="155">
        <v>0</v>
      </c>
      <c r="S951" s="280">
        <v>0</v>
      </c>
      <c r="T951" s="280">
        <v>45</v>
      </c>
      <c r="U951" s="280">
        <f t="shared" si="18"/>
        <v>45</v>
      </c>
      <c r="V951" s="273">
        <v>0.85</v>
      </c>
      <c r="W951" s="155">
        <v>42</v>
      </c>
      <c r="X951" s="244" t="s">
        <v>7184</v>
      </c>
      <c r="Y951" s="91">
        <v>6</v>
      </c>
      <c r="Z951" s="91">
        <v>1</v>
      </c>
      <c r="AA951" s="91">
        <v>5</v>
      </c>
      <c r="AB951" s="91">
        <v>46</v>
      </c>
      <c r="AC951" s="91"/>
      <c r="AD951" s="91">
        <v>45</v>
      </c>
      <c r="AE951" s="91">
        <v>5</v>
      </c>
      <c r="AF951" s="272">
        <f>AI951+AL951</f>
        <v>53.94</v>
      </c>
      <c r="AG951" s="156" t="s">
        <v>7185</v>
      </c>
      <c r="AH951" s="156" t="s">
        <v>7186</v>
      </c>
      <c r="AI951" s="156">
        <v>26.97</v>
      </c>
      <c r="AJ951" s="156" t="s">
        <v>6614</v>
      </c>
      <c r="AK951" s="156" t="s">
        <v>7186</v>
      </c>
      <c r="AL951" s="156">
        <v>26.97</v>
      </c>
      <c r="AM951" s="156"/>
      <c r="AN951" s="83"/>
      <c r="AO951" s="91"/>
      <c r="AP951" s="269"/>
      <c r="AQ951" s="83"/>
      <c r="AR951" s="91"/>
      <c r="AS951" s="83"/>
      <c r="AT951" s="83"/>
      <c r="AU951" s="273"/>
      <c r="AV951" s="83"/>
      <c r="AW951" s="91"/>
      <c r="AX951" s="91"/>
      <c r="AY951" s="91"/>
      <c r="AZ951" s="91"/>
      <c r="BA951" s="91"/>
      <c r="BB951" s="91"/>
      <c r="BC951" s="91"/>
      <c r="BD951" s="91"/>
    </row>
    <row r="952" spans="1:56" s="274" customFormat="1" ht="100">
      <c r="A952" s="83">
        <v>782</v>
      </c>
      <c r="B952" s="83" t="s">
        <v>12807</v>
      </c>
      <c r="C952" s="91" t="s">
        <v>6630</v>
      </c>
      <c r="D952" s="83" t="s">
        <v>6631</v>
      </c>
      <c r="E952" s="91" t="s">
        <v>6632</v>
      </c>
      <c r="F952" s="83">
        <v>4101</v>
      </c>
      <c r="G952" s="83" t="s">
        <v>7187</v>
      </c>
      <c r="H952" s="91">
        <v>2021</v>
      </c>
      <c r="I952" s="91" t="s">
        <v>7188</v>
      </c>
      <c r="J952" s="70">
        <v>22268.42</v>
      </c>
      <c r="K952" s="91" t="s">
        <v>12783</v>
      </c>
      <c r="L952" s="91" t="s">
        <v>7189</v>
      </c>
      <c r="M952" s="91" t="s">
        <v>7190</v>
      </c>
      <c r="N952" s="91" t="s">
        <v>7191</v>
      </c>
      <c r="O952" s="91" t="s">
        <v>7192</v>
      </c>
      <c r="P952" s="91">
        <v>21000212</v>
      </c>
      <c r="Q952" s="279">
        <v>45</v>
      </c>
      <c r="R952" s="155">
        <v>0</v>
      </c>
      <c r="S952" s="280">
        <v>0</v>
      </c>
      <c r="T952" s="280">
        <v>45</v>
      </c>
      <c r="U952" s="280">
        <f t="shared" ref="U952:U968" si="19">SUM(R952:T952)</f>
        <v>45</v>
      </c>
      <c r="V952" s="273">
        <v>0.85</v>
      </c>
      <c r="W952" s="155">
        <v>60</v>
      </c>
      <c r="X952" s="244" t="s">
        <v>7193</v>
      </c>
      <c r="Y952" s="91">
        <v>6</v>
      </c>
      <c r="Z952" s="91">
        <v>1</v>
      </c>
      <c r="AA952" s="91">
        <v>1</v>
      </c>
      <c r="AB952" s="91">
        <v>14</v>
      </c>
      <c r="AC952" s="91"/>
      <c r="AD952" s="91">
        <v>45</v>
      </c>
      <c r="AE952" s="91">
        <v>4</v>
      </c>
      <c r="AF952" s="272">
        <f>AI952+AL952</f>
        <v>100</v>
      </c>
      <c r="AG952" s="156" t="s">
        <v>6631</v>
      </c>
      <c r="AH952" s="156" t="s">
        <v>6640</v>
      </c>
      <c r="AI952" s="156">
        <v>100</v>
      </c>
      <c r="AJ952" s="156" t="s">
        <v>6614</v>
      </c>
      <c r="AK952" s="156" t="s">
        <v>6640</v>
      </c>
      <c r="AL952" s="156">
        <v>0</v>
      </c>
      <c r="AM952" s="156"/>
      <c r="AN952" s="74" t="s">
        <v>7194</v>
      </c>
      <c r="AO952" s="74" t="s">
        <v>7195</v>
      </c>
      <c r="AP952" s="285"/>
      <c r="AQ952" s="156"/>
      <c r="AR952" s="74"/>
      <c r="AS952" s="83"/>
      <c r="AT952" s="83"/>
      <c r="AU952" s="273"/>
      <c r="AV952" s="83"/>
      <c r="AW952" s="91"/>
      <c r="AX952" s="91"/>
      <c r="AY952" s="91"/>
      <c r="AZ952" s="91"/>
      <c r="BA952" s="91"/>
      <c r="BB952" s="91"/>
      <c r="BC952" s="91"/>
      <c r="BD952" s="91"/>
    </row>
    <row r="953" spans="1:56" s="274" customFormat="1" ht="110">
      <c r="A953" s="83">
        <v>782</v>
      </c>
      <c r="B953" s="83" t="s">
        <v>12807</v>
      </c>
      <c r="C953" s="91" t="s">
        <v>7196</v>
      </c>
      <c r="D953" s="83" t="s">
        <v>6659</v>
      </c>
      <c r="E953" s="91" t="s">
        <v>7197</v>
      </c>
      <c r="F953" s="83" t="s">
        <v>7198</v>
      </c>
      <c r="G953" s="83" t="s">
        <v>7199</v>
      </c>
      <c r="H953" s="91">
        <v>2021</v>
      </c>
      <c r="I953" s="83" t="s">
        <v>7200</v>
      </c>
      <c r="J953" s="70">
        <v>37132.300000000003</v>
      </c>
      <c r="K953" s="91" t="s">
        <v>12783</v>
      </c>
      <c r="L953" s="91" t="s">
        <v>7201</v>
      </c>
      <c r="M953" s="91" t="s">
        <v>6881</v>
      </c>
      <c r="N953" s="91" t="s">
        <v>7202</v>
      </c>
      <c r="O953" s="91" t="s">
        <v>7203</v>
      </c>
      <c r="P953" s="91">
        <v>21000216</v>
      </c>
      <c r="Q953" s="279">
        <v>45</v>
      </c>
      <c r="R953" s="155">
        <v>0</v>
      </c>
      <c r="S953" s="280">
        <v>0</v>
      </c>
      <c r="T953" s="280">
        <v>45</v>
      </c>
      <c r="U953" s="280">
        <f t="shared" si="19"/>
        <v>45</v>
      </c>
      <c r="V953" s="273">
        <v>0.85</v>
      </c>
      <c r="W953" s="155">
        <v>50</v>
      </c>
      <c r="X953" s="244" t="s">
        <v>7204</v>
      </c>
      <c r="Y953" s="91">
        <v>4</v>
      </c>
      <c r="Z953" s="91">
        <v>1</v>
      </c>
      <c r="AA953" s="91">
        <v>4</v>
      </c>
      <c r="AB953" s="91">
        <v>46</v>
      </c>
      <c r="AC953" s="91"/>
      <c r="AD953" s="91">
        <v>45</v>
      </c>
      <c r="AE953" s="91">
        <v>5</v>
      </c>
      <c r="AF953" s="272">
        <f>AI953+AL953</f>
        <v>100</v>
      </c>
      <c r="AG953" s="156" t="s">
        <v>6659</v>
      </c>
      <c r="AH953" s="156" t="s">
        <v>6666</v>
      </c>
      <c r="AI953" s="156">
        <v>100</v>
      </c>
      <c r="AJ953" s="156" t="s">
        <v>6614</v>
      </c>
      <c r="AK953" s="156" t="s">
        <v>7205</v>
      </c>
      <c r="AL953" s="156">
        <v>0</v>
      </c>
      <c r="AM953" s="156"/>
      <c r="AN953" s="156"/>
      <c r="AO953" s="74"/>
      <c r="AP953" s="285"/>
      <c r="AQ953" s="156"/>
      <c r="AR953" s="74"/>
      <c r="AS953" s="83"/>
      <c r="AT953" s="83"/>
      <c r="AU953" s="273"/>
      <c r="AV953" s="83"/>
      <c r="AW953" s="91"/>
      <c r="AX953" s="91"/>
      <c r="AY953" s="91"/>
      <c r="AZ953" s="91"/>
      <c r="BA953" s="91"/>
      <c r="BB953" s="91"/>
      <c r="BC953" s="91"/>
      <c r="BD953" s="91"/>
    </row>
    <row r="954" spans="1:56" s="274" customFormat="1" ht="70">
      <c r="A954" s="83">
        <v>782</v>
      </c>
      <c r="B954" s="83" t="s">
        <v>12807</v>
      </c>
      <c r="C954" s="91" t="s">
        <v>7206</v>
      </c>
      <c r="D954" s="83" t="s">
        <v>7207</v>
      </c>
      <c r="E954" s="91" t="s">
        <v>7208</v>
      </c>
      <c r="F954" s="83">
        <v>29224</v>
      </c>
      <c r="G954" s="83" t="s">
        <v>7209</v>
      </c>
      <c r="H954" s="91">
        <v>2022</v>
      </c>
      <c r="I954" s="91" t="s">
        <v>7210</v>
      </c>
      <c r="J954" s="70">
        <v>182871.9</v>
      </c>
      <c r="K954" s="91" t="s">
        <v>1833</v>
      </c>
      <c r="L954" s="91" t="s">
        <v>7211</v>
      </c>
      <c r="M954" s="91" t="s">
        <v>7212</v>
      </c>
      <c r="N954" s="91" t="s">
        <v>7213</v>
      </c>
      <c r="O954" s="91" t="s">
        <v>7214</v>
      </c>
      <c r="P954" s="91">
        <v>22000235</v>
      </c>
      <c r="Q954" s="279">
        <v>45</v>
      </c>
      <c r="R954" s="155">
        <v>0</v>
      </c>
      <c r="S954" s="280">
        <v>0</v>
      </c>
      <c r="T954" s="280">
        <v>45</v>
      </c>
      <c r="U954" s="280">
        <f t="shared" si="19"/>
        <v>45</v>
      </c>
      <c r="V954" s="273">
        <v>0.85</v>
      </c>
      <c r="W954" s="155">
        <v>25</v>
      </c>
      <c r="X954" s="244" t="s">
        <v>7215</v>
      </c>
      <c r="Y954" s="91">
        <v>1</v>
      </c>
      <c r="Z954" s="91">
        <v>1</v>
      </c>
      <c r="AA954" s="91">
        <v>3</v>
      </c>
      <c r="AB954" s="91">
        <v>41</v>
      </c>
      <c r="AC954" s="91">
        <v>63</v>
      </c>
      <c r="AD954" s="91">
        <v>45</v>
      </c>
      <c r="AE954" s="91">
        <v>5</v>
      </c>
      <c r="AF954" s="156">
        <f>AI954+AL954+AO954+AR954+AU954</f>
        <v>78.95</v>
      </c>
      <c r="AG954" s="156" t="s">
        <v>6743</v>
      </c>
      <c r="AH954" s="156" t="s">
        <v>6744</v>
      </c>
      <c r="AI954" s="156">
        <v>0</v>
      </c>
      <c r="AJ954" s="156" t="s">
        <v>6614</v>
      </c>
      <c r="AK954" s="156" t="s">
        <v>7216</v>
      </c>
      <c r="AL954" s="156">
        <v>78.95</v>
      </c>
      <c r="AM954" s="156" t="s">
        <v>4023</v>
      </c>
      <c r="AN954" s="156" t="s">
        <v>6746</v>
      </c>
      <c r="AO954" s="156">
        <v>0</v>
      </c>
      <c r="AP954" s="285"/>
      <c r="AQ954" s="156"/>
      <c r="AR954" s="74"/>
      <c r="AS954" s="83"/>
      <c r="AT954" s="83"/>
      <c r="AU954" s="273"/>
      <c r="AV954" s="83"/>
      <c r="AW954" s="91"/>
      <c r="AX954" s="91"/>
      <c r="AY954" s="91"/>
      <c r="AZ954" s="91"/>
      <c r="BA954" s="91"/>
      <c r="BB954" s="91"/>
      <c r="BC954" s="91"/>
      <c r="BD954" s="91"/>
    </row>
    <row r="955" spans="1:56" s="274" customFormat="1" ht="210">
      <c r="A955" s="83">
        <v>782</v>
      </c>
      <c r="B955" s="83" t="s">
        <v>12807</v>
      </c>
      <c r="C955" s="91" t="s">
        <v>6571</v>
      </c>
      <c r="D955" s="83" t="s">
        <v>6572</v>
      </c>
      <c r="E955" s="91" t="s">
        <v>6573</v>
      </c>
      <c r="F955" s="83">
        <v>14556</v>
      </c>
      <c r="G955" s="83" t="s">
        <v>7217</v>
      </c>
      <c r="H955" s="91">
        <v>2022</v>
      </c>
      <c r="I955" s="91" t="s">
        <v>7218</v>
      </c>
      <c r="J955" s="70">
        <v>139984.01999999999</v>
      </c>
      <c r="K955" s="91" t="s">
        <v>1833</v>
      </c>
      <c r="L955" s="91" t="s">
        <v>7219</v>
      </c>
      <c r="M955" s="91" t="s">
        <v>7220</v>
      </c>
      <c r="N955" s="91" t="s">
        <v>7221</v>
      </c>
      <c r="O955" s="91" t="s">
        <v>7222</v>
      </c>
      <c r="P955" s="91">
        <v>22000269</v>
      </c>
      <c r="Q955" s="279">
        <v>45</v>
      </c>
      <c r="R955" s="155">
        <v>0</v>
      </c>
      <c r="S955" s="280">
        <v>0</v>
      </c>
      <c r="T955" s="280">
        <v>45</v>
      </c>
      <c r="U955" s="280">
        <f t="shared" si="19"/>
        <v>45</v>
      </c>
      <c r="V955" s="273">
        <v>0.85</v>
      </c>
      <c r="W955" s="155">
        <v>25</v>
      </c>
      <c r="X955" s="244" t="s">
        <v>7223</v>
      </c>
      <c r="Y955" s="91">
        <v>3</v>
      </c>
      <c r="Z955" s="91">
        <v>1</v>
      </c>
      <c r="AA955" s="91">
        <v>1</v>
      </c>
      <c r="AB955" s="91">
        <v>46</v>
      </c>
      <c r="AC955" s="91">
        <v>64</v>
      </c>
      <c r="AD955" s="91">
        <v>45</v>
      </c>
      <c r="AE955" s="91">
        <v>5</v>
      </c>
      <c r="AF955" s="156">
        <f>AI955+AL955+AO955+AR955+AU955</f>
        <v>43.42</v>
      </c>
      <c r="AG955" s="156" t="s">
        <v>6572</v>
      </c>
      <c r="AH955" s="156" t="s">
        <v>6581</v>
      </c>
      <c r="AI955" s="156">
        <v>13.16</v>
      </c>
      <c r="AJ955" s="156" t="s">
        <v>6602</v>
      </c>
      <c r="AK955" s="156" t="s">
        <v>6581</v>
      </c>
      <c r="AL955" s="156">
        <v>5.26</v>
      </c>
      <c r="AM955" s="156" t="s">
        <v>6582</v>
      </c>
      <c r="AN955" s="156" t="s">
        <v>6583</v>
      </c>
      <c r="AO955" s="156">
        <v>0</v>
      </c>
      <c r="AP955" s="156" t="s">
        <v>6584</v>
      </c>
      <c r="AQ955" s="156" t="s">
        <v>6581</v>
      </c>
      <c r="AR955" s="156">
        <v>25</v>
      </c>
      <c r="AS955" s="156"/>
      <c r="AT955" s="156"/>
      <c r="AU955" s="273"/>
      <c r="AV955" s="83"/>
      <c r="AW955" s="91"/>
      <c r="AX955" s="91"/>
      <c r="AY955" s="91"/>
      <c r="AZ955" s="91"/>
      <c r="BA955" s="91"/>
      <c r="BB955" s="91"/>
      <c r="BC955" s="91"/>
      <c r="BD955" s="91"/>
    </row>
    <row r="956" spans="1:56" s="274" customFormat="1" ht="90">
      <c r="A956" s="83">
        <v>782</v>
      </c>
      <c r="B956" s="83" t="s">
        <v>12807</v>
      </c>
      <c r="C956" s="91" t="s">
        <v>6694</v>
      </c>
      <c r="D956" s="83" t="s">
        <v>6561</v>
      </c>
      <c r="E956" s="91" t="s">
        <v>6893</v>
      </c>
      <c r="F956" s="83">
        <v>18580</v>
      </c>
      <c r="G956" s="83" t="s">
        <v>7224</v>
      </c>
      <c r="H956" s="91">
        <v>2022</v>
      </c>
      <c r="I956" s="91" t="s">
        <v>7225</v>
      </c>
      <c r="J956" s="70">
        <v>128084.14</v>
      </c>
      <c r="K956" s="91" t="s">
        <v>1833</v>
      </c>
      <c r="L956" s="91" t="s">
        <v>7226</v>
      </c>
      <c r="M956" s="91" t="s">
        <v>7227</v>
      </c>
      <c r="N956" s="91" t="s">
        <v>7228</v>
      </c>
      <c r="O956" s="91" t="s">
        <v>7229</v>
      </c>
      <c r="P956" s="91">
        <v>22000252</v>
      </c>
      <c r="Q956" s="279">
        <v>45</v>
      </c>
      <c r="R956" s="155">
        <v>0</v>
      </c>
      <c r="S956" s="280">
        <v>0</v>
      </c>
      <c r="T956" s="280">
        <v>45</v>
      </c>
      <c r="U956" s="280">
        <f t="shared" si="19"/>
        <v>45</v>
      </c>
      <c r="V956" s="273">
        <v>0.85</v>
      </c>
      <c r="W956" s="155">
        <v>25</v>
      </c>
      <c r="X956" s="244" t="s">
        <v>7230</v>
      </c>
      <c r="Y956" s="91">
        <v>3</v>
      </c>
      <c r="Z956" s="91">
        <v>12</v>
      </c>
      <c r="AA956" s="91">
        <v>3</v>
      </c>
      <c r="AB956" s="91">
        <v>46</v>
      </c>
      <c r="AC956" s="91">
        <v>65</v>
      </c>
      <c r="AD956" s="91">
        <v>45</v>
      </c>
      <c r="AE956" s="91">
        <v>5</v>
      </c>
      <c r="AF956" s="156">
        <f>AI956+AL956</f>
        <v>63</v>
      </c>
      <c r="AG956" s="156" t="s">
        <v>6561</v>
      </c>
      <c r="AH956" s="156" t="s">
        <v>6569</v>
      </c>
      <c r="AI956" s="156">
        <v>0</v>
      </c>
      <c r="AJ956" s="156" t="s">
        <v>6614</v>
      </c>
      <c r="AK956" s="156" t="s">
        <v>6901</v>
      </c>
      <c r="AL956" s="156">
        <v>63</v>
      </c>
      <c r="AM956" s="83"/>
      <c r="AN956" s="83"/>
      <c r="AO956" s="91"/>
      <c r="AP956" s="269"/>
      <c r="AQ956" s="83"/>
      <c r="AR956" s="91"/>
      <c r="AS956" s="83"/>
      <c r="AT956" s="83"/>
      <c r="AU956" s="273"/>
      <c r="AV956" s="83"/>
      <c r="AW956" s="91"/>
      <c r="AX956" s="91"/>
      <c r="AY956" s="91"/>
      <c r="AZ956" s="91"/>
      <c r="BA956" s="91"/>
      <c r="BB956" s="91"/>
      <c r="BC956" s="91"/>
      <c r="BD956" s="91"/>
    </row>
    <row r="957" spans="1:56" s="274" customFormat="1" ht="50">
      <c r="A957" s="83">
        <v>782</v>
      </c>
      <c r="B957" s="83" t="s">
        <v>12807</v>
      </c>
      <c r="C957" s="91" t="s">
        <v>6922</v>
      </c>
      <c r="D957" s="83" t="s">
        <v>6561</v>
      </c>
      <c r="E957" s="91" t="s">
        <v>6923</v>
      </c>
      <c r="F957" s="83">
        <v>20047</v>
      </c>
      <c r="G957" s="83" t="s">
        <v>7231</v>
      </c>
      <c r="H957" s="91">
        <v>2022</v>
      </c>
      <c r="I957" s="91" t="s">
        <v>7232</v>
      </c>
      <c r="J957" s="70">
        <v>57693.8</v>
      </c>
      <c r="K957" s="91" t="s">
        <v>1833</v>
      </c>
      <c r="L957" s="91" t="s">
        <v>6926</v>
      </c>
      <c r="M957" s="91" t="s">
        <v>6927</v>
      </c>
      <c r="N957" s="91" t="s">
        <v>7233</v>
      </c>
      <c r="O957" s="91" t="s">
        <v>7234</v>
      </c>
      <c r="P957" s="91">
        <v>22000249</v>
      </c>
      <c r="Q957" s="279">
        <v>45</v>
      </c>
      <c r="R957" s="155">
        <v>0</v>
      </c>
      <c r="S957" s="280">
        <v>0</v>
      </c>
      <c r="T957" s="280">
        <v>45</v>
      </c>
      <c r="U957" s="280">
        <f t="shared" si="19"/>
        <v>45</v>
      </c>
      <c r="V957" s="273">
        <v>0.85</v>
      </c>
      <c r="W957" s="155">
        <v>25</v>
      </c>
      <c r="X957" s="244" t="s">
        <v>7235</v>
      </c>
      <c r="Y957" s="91">
        <v>4</v>
      </c>
      <c r="Z957" s="91">
        <v>3</v>
      </c>
      <c r="AA957" s="91">
        <v>4</v>
      </c>
      <c r="AB957" s="91">
        <v>60</v>
      </c>
      <c r="AC957" s="91">
        <v>67</v>
      </c>
      <c r="AD957" s="91">
        <v>45</v>
      </c>
      <c r="AE957" s="91">
        <v>5</v>
      </c>
      <c r="AF957" s="156">
        <f>AI957+AL957+AO957+AR957</f>
        <v>18.420000000000002</v>
      </c>
      <c r="AG957" s="156" t="s">
        <v>6561</v>
      </c>
      <c r="AH957" s="156" t="s">
        <v>6569</v>
      </c>
      <c r="AI957" s="156">
        <v>18.420000000000002</v>
      </c>
      <c r="AJ957" s="156" t="s">
        <v>6614</v>
      </c>
      <c r="AK957" s="156" t="s">
        <v>6932</v>
      </c>
      <c r="AL957" s="156">
        <v>0</v>
      </c>
      <c r="AM957" s="156" t="s">
        <v>7236</v>
      </c>
      <c r="AN957" s="156" t="s">
        <v>6932</v>
      </c>
      <c r="AO957" s="156">
        <v>0</v>
      </c>
      <c r="AP957" s="156" t="s">
        <v>6931</v>
      </c>
      <c r="AQ957" s="156" t="s">
        <v>6932</v>
      </c>
      <c r="AR957" s="156">
        <v>0</v>
      </c>
      <c r="AS957" s="156"/>
      <c r="AT957" s="83"/>
      <c r="AU957" s="273"/>
      <c r="AV957" s="83"/>
      <c r="AW957" s="91"/>
      <c r="AX957" s="91"/>
      <c r="AY957" s="91"/>
      <c r="AZ957" s="91"/>
      <c r="BA957" s="91"/>
      <c r="BB957" s="91"/>
      <c r="BC957" s="91"/>
      <c r="BD957" s="91"/>
    </row>
    <row r="958" spans="1:56" s="274" customFormat="1" ht="70">
      <c r="A958" s="83">
        <v>782</v>
      </c>
      <c r="B958" s="83" t="s">
        <v>12807</v>
      </c>
      <c r="C958" s="91" t="s">
        <v>6585</v>
      </c>
      <c r="D958" s="83" t="s">
        <v>6586</v>
      </c>
      <c r="E958" s="91" t="s">
        <v>6587</v>
      </c>
      <c r="F958" s="83">
        <v>15646</v>
      </c>
      <c r="G958" s="83" t="s">
        <v>7237</v>
      </c>
      <c r="H958" s="91">
        <v>2022</v>
      </c>
      <c r="I958" s="91" t="s">
        <v>7238</v>
      </c>
      <c r="J958" s="70">
        <v>130678.65</v>
      </c>
      <c r="K958" s="91" t="s">
        <v>1833</v>
      </c>
      <c r="L958" s="91" t="s">
        <v>6682</v>
      </c>
      <c r="M958" s="91" t="s">
        <v>7079</v>
      </c>
      <c r="N958" s="91" t="s">
        <v>7239</v>
      </c>
      <c r="O958" s="91" t="s">
        <v>7240</v>
      </c>
      <c r="P958" s="91">
        <v>22000201</v>
      </c>
      <c r="Q958" s="279">
        <v>45</v>
      </c>
      <c r="R958" s="155">
        <v>0</v>
      </c>
      <c r="S958" s="280">
        <v>0</v>
      </c>
      <c r="T958" s="280">
        <v>45</v>
      </c>
      <c r="U958" s="280">
        <f t="shared" si="19"/>
        <v>45</v>
      </c>
      <c r="V958" s="273">
        <v>0.85</v>
      </c>
      <c r="W958" s="155">
        <v>23</v>
      </c>
      <c r="X958" s="244" t="s">
        <v>7241</v>
      </c>
      <c r="Y958" s="91">
        <v>4</v>
      </c>
      <c r="Z958" s="91">
        <v>4</v>
      </c>
      <c r="AA958" s="91">
        <v>7</v>
      </c>
      <c r="AB958" s="91">
        <v>46</v>
      </c>
      <c r="AC958" s="91">
        <v>68</v>
      </c>
      <c r="AD958" s="91">
        <v>45</v>
      </c>
      <c r="AE958" s="91">
        <v>5</v>
      </c>
      <c r="AF958" s="272">
        <f>AI958+AL958</f>
        <v>35.53</v>
      </c>
      <c r="AG958" s="156" t="s">
        <v>6586</v>
      </c>
      <c r="AH958" s="156" t="s">
        <v>6594</v>
      </c>
      <c r="AI958" s="156">
        <v>35.53</v>
      </c>
      <c r="AJ958" s="156" t="s">
        <v>6614</v>
      </c>
      <c r="AK958" s="156" t="s">
        <v>6594</v>
      </c>
      <c r="AL958" s="156">
        <v>0</v>
      </c>
      <c r="AM958" s="156"/>
      <c r="AN958" s="156"/>
      <c r="AO958" s="91"/>
      <c r="AP958" s="269"/>
      <c r="AQ958" s="83"/>
      <c r="AR958" s="91"/>
      <c r="AS958" s="83"/>
      <c r="AT958" s="83"/>
      <c r="AU958" s="273"/>
      <c r="AV958" s="83"/>
      <c r="AW958" s="91"/>
      <c r="AX958" s="91"/>
      <c r="AY958" s="91"/>
      <c r="AZ958" s="91"/>
      <c r="BA958" s="91"/>
      <c r="BB958" s="91"/>
      <c r="BC958" s="91"/>
      <c r="BD958" s="91"/>
    </row>
    <row r="959" spans="1:56" s="274" customFormat="1" ht="60">
      <c r="A959" s="83">
        <v>782</v>
      </c>
      <c r="B959" s="83" t="s">
        <v>12807</v>
      </c>
      <c r="C959" s="91" t="s">
        <v>6616</v>
      </c>
      <c r="D959" s="83" t="s">
        <v>6617</v>
      </c>
      <c r="E959" s="91" t="s">
        <v>7242</v>
      </c>
      <c r="F959" s="83">
        <v>26559</v>
      </c>
      <c r="G959" s="83" t="s">
        <v>7243</v>
      </c>
      <c r="H959" s="91">
        <v>2022</v>
      </c>
      <c r="I959" s="91" t="s">
        <v>7244</v>
      </c>
      <c r="J959" s="70">
        <v>311100</v>
      </c>
      <c r="K959" s="91" t="s">
        <v>1833</v>
      </c>
      <c r="L959" s="91" t="s">
        <v>7156</v>
      </c>
      <c r="M959" s="91" t="s">
        <v>7157</v>
      </c>
      <c r="N959" s="91" t="s">
        <v>7245</v>
      </c>
      <c r="O959" s="91" t="s">
        <v>7246</v>
      </c>
      <c r="P959" s="91">
        <v>22000351</v>
      </c>
      <c r="Q959" s="279">
        <v>45</v>
      </c>
      <c r="R959" s="155">
        <v>0</v>
      </c>
      <c r="S959" s="280">
        <v>0</v>
      </c>
      <c r="T959" s="280">
        <v>45</v>
      </c>
      <c r="U959" s="280">
        <f t="shared" si="19"/>
        <v>45</v>
      </c>
      <c r="V959" s="273">
        <v>0.85</v>
      </c>
      <c r="W959" s="155">
        <v>23</v>
      </c>
      <c r="X959" s="244" t="s">
        <v>7247</v>
      </c>
      <c r="Y959" s="78" t="s">
        <v>7161</v>
      </c>
      <c r="Z959" s="78" t="s">
        <v>7162</v>
      </c>
      <c r="AA959" s="78" t="s">
        <v>7163</v>
      </c>
      <c r="AB959" s="91" t="s">
        <v>7164</v>
      </c>
      <c r="AC959" s="91">
        <v>69</v>
      </c>
      <c r="AD959" s="91">
        <v>45</v>
      </c>
      <c r="AE959" s="91">
        <v>5</v>
      </c>
      <c r="AF959" s="272">
        <f>AI959+AL959+AO959+AR959+AU959+AX959</f>
        <v>17.11</v>
      </c>
      <c r="AG959" s="156" t="s">
        <v>6626</v>
      </c>
      <c r="AH959" s="156" t="s">
        <v>6627</v>
      </c>
      <c r="AI959" s="156">
        <v>0</v>
      </c>
      <c r="AJ959" s="156" t="s">
        <v>6754</v>
      </c>
      <c r="AK959" s="156" t="s">
        <v>6627</v>
      </c>
      <c r="AL959" s="156">
        <v>17.11</v>
      </c>
      <c r="AM959" s="156" t="s">
        <v>6614</v>
      </c>
      <c r="AN959" s="156" t="s">
        <v>6627</v>
      </c>
      <c r="AO959" s="156">
        <v>0</v>
      </c>
      <c r="AP959" s="156" t="s">
        <v>7248</v>
      </c>
      <c r="AQ959" s="156" t="s">
        <v>6627</v>
      </c>
      <c r="AR959" s="156">
        <v>0</v>
      </c>
      <c r="AS959" s="156" t="s">
        <v>6570</v>
      </c>
      <c r="AT959" s="156" t="s">
        <v>6627</v>
      </c>
      <c r="AU959" s="156">
        <v>0</v>
      </c>
      <c r="AV959" s="156"/>
      <c r="AW959" s="91"/>
      <c r="AX959" s="273"/>
      <c r="AY959" s="91"/>
      <c r="AZ959" s="91"/>
      <c r="BA959" s="91"/>
      <c r="BB959" s="91"/>
      <c r="BC959" s="91"/>
      <c r="BD959" s="91"/>
    </row>
    <row r="960" spans="1:56" s="274" customFormat="1" ht="100">
      <c r="A960" s="83">
        <v>782</v>
      </c>
      <c r="B960" s="83" t="s">
        <v>12807</v>
      </c>
      <c r="C960" s="91" t="s">
        <v>7249</v>
      </c>
      <c r="D960" s="83" t="s">
        <v>6803</v>
      </c>
      <c r="E960" s="91" t="s">
        <v>7250</v>
      </c>
      <c r="F960" s="83">
        <v>14342</v>
      </c>
      <c r="G960" s="83" t="s">
        <v>7251</v>
      </c>
      <c r="H960" s="91">
        <v>2022</v>
      </c>
      <c r="I960" s="91" t="s">
        <v>7252</v>
      </c>
      <c r="J960" s="70">
        <v>118563.26</v>
      </c>
      <c r="K960" s="91" t="s">
        <v>1833</v>
      </c>
      <c r="L960" s="91" t="s">
        <v>7253</v>
      </c>
      <c r="M960" s="91" t="s">
        <v>7254</v>
      </c>
      <c r="N960" s="91" t="s">
        <v>7255</v>
      </c>
      <c r="O960" s="83" t="s">
        <v>7256</v>
      </c>
      <c r="P960" s="91">
        <v>22000255</v>
      </c>
      <c r="Q960" s="279">
        <v>45</v>
      </c>
      <c r="R960" s="155">
        <v>0</v>
      </c>
      <c r="S960" s="280">
        <v>0</v>
      </c>
      <c r="T960" s="280">
        <v>45</v>
      </c>
      <c r="U960" s="280">
        <f t="shared" si="19"/>
        <v>45</v>
      </c>
      <c r="V960" s="273">
        <v>0.85</v>
      </c>
      <c r="W960" s="155">
        <v>25</v>
      </c>
      <c r="X960" s="244" t="s">
        <v>7257</v>
      </c>
      <c r="Y960" s="91">
        <v>4</v>
      </c>
      <c r="Z960" s="91">
        <v>9</v>
      </c>
      <c r="AA960" s="91">
        <v>3</v>
      </c>
      <c r="AB960" s="91" t="s">
        <v>7258</v>
      </c>
      <c r="AC960" s="91">
        <v>70</v>
      </c>
      <c r="AD960" s="91">
        <v>45</v>
      </c>
      <c r="AE960" s="91">
        <v>5</v>
      </c>
      <c r="AF960" s="155">
        <f>AI960+AL960+AO960+AR960+AU960+AX960</f>
        <v>59.21</v>
      </c>
      <c r="AG960" s="155" t="s">
        <v>6803</v>
      </c>
      <c r="AH960" s="155" t="s">
        <v>6812</v>
      </c>
      <c r="AI960" s="155">
        <v>59.21</v>
      </c>
      <c r="AJ960" s="155" t="s">
        <v>6614</v>
      </c>
      <c r="AK960" s="155" t="s">
        <v>6812</v>
      </c>
      <c r="AL960" s="155">
        <v>0</v>
      </c>
      <c r="AM960" s="155" t="s">
        <v>6816</v>
      </c>
      <c r="AN960" s="155" t="s">
        <v>6812</v>
      </c>
      <c r="AO960" s="155">
        <v>0</v>
      </c>
      <c r="AP960" s="155" t="s">
        <v>7259</v>
      </c>
      <c r="AQ960" s="155" t="s">
        <v>6812</v>
      </c>
      <c r="AR960" s="155">
        <v>0</v>
      </c>
      <c r="AS960" s="155"/>
      <c r="AT960" s="155"/>
      <c r="AU960" s="155"/>
      <c r="AV960" s="155"/>
      <c r="AW960" s="70"/>
      <c r="AX960" s="70"/>
      <c r="AY960" s="70"/>
      <c r="AZ960" s="91"/>
      <c r="BA960" s="91"/>
      <c r="BB960" s="91"/>
      <c r="BC960" s="91"/>
      <c r="BD960" s="91"/>
    </row>
    <row r="961" spans="1:56" s="274" customFormat="1" ht="90">
      <c r="A961" s="83">
        <v>782</v>
      </c>
      <c r="B961" s="83" t="s">
        <v>12807</v>
      </c>
      <c r="C961" s="91" t="s">
        <v>6630</v>
      </c>
      <c r="D961" s="83" t="s">
        <v>6631</v>
      </c>
      <c r="E961" s="91" t="s">
        <v>6632</v>
      </c>
      <c r="F961" s="83">
        <v>4101</v>
      </c>
      <c r="G961" s="83" t="s">
        <v>7260</v>
      </c>
      <c r="H961" s="91">
        <v>2022</v>
      </c>
      <c r="I961" s="91" t="s">
        <v>7261</v>
      </c>
      <c r="J961" s="70">
        <v>202483.4</v>
      </c>
      <c r="K961" s="91" t="s">
        <v>1833</v>
      </c>
      <c r="L961" s="91" t="s">
        <v>7262</v>
      </c>
      <c r="M961" s="91" t="s">
        <v>7263</v>
      </c>
      <c r="N961" s="91" t="s">
        <v>7264</v>
      </c>
      <c r="O961" s="91" t="s">
        <v>7265</v>
      </c>
      <c r="P961" s="91">
        <v>22000236</v>
      </c>
      <c r="Q961" s="279">
        <v>45</v>
      </c>
      <c r="R961" s="155">
        <v>0</v>
      </c>
      <c r="S961" s="280">
        <v>0</v>
      </c>
      <c r="T961" s="280">
        <v>45</v>
      </c>
      <c r="U961" s="280">
        <f t="shared" si="19"/>
        <v>45</v>
      </c>
      <c r="V961" s="273">
        <v>0.85</v>
      </c>
      <c r="W961" s="155">
        <v>25</v>
      </c>
      <c r="X961" s="244" t="s">
        <v>7266</v>
      </c>
      <c r="Y961" s="91">
        <v>4</v>
      </c>
      <c r="Z961" s="91">
        <v>3</v>
      </c>
      <c r="AA961" s="91">
        <v>4</v>
      </c>
      <c r="AB961" s="91">
        <v>46</v>
      </c>
      <c r="AC961" s="91">
        <v>71</v>
      </c>
      <c r="AD961" s="91">
        <v>45</v>
      </c>
      <c r="AE961" s="91">
        <v>5</v>
      </c>
      <c r="AF961" s="156">
        <f>AI961+AL961+AO961</f>
        <v>100</v>
      </c>
      <c r="AG961" s="156" t="s">
        <v>6631</v>
      </c>
      <c r="AH961" s="156" t="s">
        <v>6640</v>
      </c>
      <c r="AI961" s="156">
        <v>0</v>
      </c>
      <c r="AJ961" s="156" t="s">
        <v>6614</v>
      </c>
      <c r="AK961" s="156" t="s">
        <v>6640</v>
      </c>
      <c r="AL961" s="156">
        <v>0</v>
      </c>
      <c r="AM961" s="156" t="s">
        <v>7267</v>
      </c>
      <c r="AN961" s="156" t="s">
        <v>6912</v>
      </c>
      <c r="AO961" s="156">
        <v>100</v>
      </c>
      <c r="AP961" s="285"/>
      <c r="AQ961" s="156"/>
      <c r="AR961" s="74"/>
      <c r="AS961" s="83"/>
      <c r="AT961" s="83"/>
      <c r="AU961" s="273"/>
      <c r="AV961" s="83"/>
      <c r="AW961" s="91"/>
      <c r="AX961" s="91"/>
      <c r="AY961" s="91"/>
      <c r="AZ961" s="91"/>
      <c r="BA961" s="91"/>
      <c r="BB961" s="91"/>
      <c r="BC961" s="91"/>
      <c r="BD961" s="91"/>
    </row>
    <row r="962" spans="1:56" s="274" customFormat="1" ht="80">
      <c r="A962" s="83">
        <v>782</v>
      </c>
      <c r="B962" s="83" t="s">
        <v>12807</v>
      </c>
      <c r="C962" s="91" t="s">
        <v>7268</v>
      </c>
      <c r="D962" s="83" t="s">
        <v>7269</v>
      </c>
      <c r="E962" s="91" t="s">
        <v>7270</v>
      </c>
      <c r="F962" s="83">
        <v>18553</v>
      </c>
      <c r="G962" s="83" t="s">
        <v>7271</v>
      </c>
      <c r="H962" s="91">
        <v>2022</v>
      </c>
      <c r="I962" s="91" t="s">
        <v>7272</v>
      </c>
      <c r="J962" s="70">
        <v>184189.51</v>
      </c>
      <c r="K962" s="91" t="s">
        <v>1833</v>
      </c>
      <c r="L962" s="91" t="s">
        <v>7273</v>
      </c>
      <c r="M962" s="91" t="s">
        <v>12780</v>
      </c>
      <c r="N962" s="91" t="s">
        <v>7274</v>
      </c>
      <c r="O962" s="91" t="s">
        <v>7275</v>
      </c>
      <c r="P962" s="91">
        <v>22000237</v>
      </c>
      <c r="Q962" s="279">
        <v>45</v>
      </c>
      <c r="R962" s="155">
        <v>0</v>
      </c>
      <c r="S962" s="280">
        <v>0</v>
      </c>
      <c r="T962" s="280">
        <v>45</v>
      </c>
      <c r="U962" s="280">
        <f t="shared" si="19"/>
        <v>45</v>
      </c>
      <c r="V962" s="273">
        <v>0.85</v>
      </c>
      <c r="W962" s="155">
        <v>25</v>
      </c>
      <c r="X962" s="244" t="s">
        <v>7276</v>
      </c>
      <c r="Y962" s="91" t="s">
        <v>1469</v>
      </c>
      <c r="Z962" s="91" t="s">
        <v>1487</v>
      </c>
      <c r="AA962" s="91" t="s">
        <v>1489</v>
      </c>
      <c r="AB962" s="91" t="s">
        <v>7277</v>
      </c>
      <c r="AC962" s="91">
        <v>72</v>
      </c>
      <c r="AD962" s="91">
        <v>45</v>
      </c>
      <c r="AE962" s="91">
        <v>5</v>
      </c>
      <c r="AF962" s="272">
        <f>AI962+AL962</f>
        <v>46.05</v>
      </c>
      <c r="AG962" s="156" t="s">
        <v>7185</v>
      </c>
      <c r="AH962" s="156" t="s">
        <v>7186</v>
      </c>
      <c r="AI962" s="156">
        <v>46.05</v>
      </c>
      <c r="AJ962" s="156" t="s">
        <v>6614</v>
      </c>
      <c r="AK962" s="156" t="s">
        <v>7278</v>
      </c>
      <c r="AL962" s="156">
        <v>0</v>
      </c>
      <c r="AM962" s="83"/>
      <c r="AN962" s="83"/>
      <c r="AO962" s="91"/>
      <c r="AP962" s="269"/>
      <c r="AQ962" s="83"/>
      <c r="AR962" s="91"/>
      <c r="AS962" s="83"/>
      <c r="AT962" s="83"/>
      <c r="AU962" s="273"/>
      <c r="AV962" s="83"/>
      <c r="AW962" s="91"/>
      <c r="AX962" s="91"/>
      <c r="AY962" s="91"/>
      <c r="AZ962" s="91"/>
      <c r="BA962" s="91"/>
      <c r="BB962" s="91"/>
      <c r="BC962" s="91"/>
      <c r="BD962" s="91"/>
    </row>
    <row r="963" spans="1:56" s="274" customFormat="1" ht="60">
      <c r="A963" s="83">
        <v>782</v>
      </c>
      <c r="B963" s="83" t="s">
        <v>12807</v>
      </c>
      <c r="C963" s="91" t="s">
        <v>6781</v>
      </c>
      <c r="D963" s="83" t="s">
        <v>7279</v>
      </c>
      <c r="E963" s="91" t="s">
        <v>6756</v>
      </c>
      <c r="F963" s="83">
        <v>23010</v>
      </c>
      <c r="G963" s="83" t="s">
        <v>7280</v>
      </c>
      <c r="H963" s="91">
        <v>2022</v>
      </c>
      <c r="I963" s="91" t="s">
        <v>7281</v>
      </c>
      <c r="J963" s="70">
        <v>180871.19</v>
      </c>
      <c r="K963" s="91" t="s">
        <v>1833</v>
      </c>
      <c r="L963" s="91" t="s">
        <v>7119</v>
      </c>
      <c r="M963" s="91" t="s">
        <v>7006</v>
      </c>
      <c r="N963" s="91" t="s">
        <v>7282</v>
      </c>
      <c r="O963" s="91" t="s">
        <v>7283</v>
      </c>
      <c r="P963" s="91">
        <v>22000060</v>
      </c>
      <c r="Q963" s="279">
        <v>45</v>
      </c>
      <c r="R963" s="155">
        <v>0</v>
      </c>
      <c r="S963" s="280">
        <v>0</v>
      </c>
      <c r="T963" s="280">
        <v>45</v>
      </c>
      <c r="U963" s="280">
        <f t="shared" si="19"/>
        <v>45</v>
      </c>
      <c r="V963" s="273">
        <v>0.85</v>
      </c>
      <c r="W963" s="155">
        <v>23</v>
      </c>
      <c r="X963" s="244" t="s">
        <v>7284</v>
      </c>
      <c r="Y963" s="91">
        <v>3</v>
      </c>
      <c r="Z963" s="91">
        <v>3</v>
      </c>
      <c r="AA963" s="91">
        <v>3</v>
      </c>
      <c r="AB963" s="91">
        <v>46</v>
      </c>
      <c r="AC963" s="91">
        <v>73</v>
      </c>
      <c r="AD963" s="91">
        <v>45</v>
      </c>
      <c r="AE963" s="91">
        <v>5</v>
      </c>
      <c r="AF963" s="272">
        <f>AI963+AL963+AO963+AR963+AU963+AX963</f>
        <v>13.16</v>
      </c>
      <c r="AG963" s="156" t="s">
        <v>6673</v>
      </c>
      <c r="AH963" s="156" t="s">
        <v>6680</v>
      </c>
      <c r="AI963" s="156">
        <v>0</v>
      </c>
      <c r="AJ963" s="156" t="s">
        <v>4221</v>
      </c>
      <c r="AK963" s="156" t="s">
        <v>7011</v>
      </c>
      <c r="AL963" s="156">
        <v>13.16</v>
      </c>
      <c r="AM963" s="156"/>
      <c r="AN963" s="156"/>
      <c r="AO963" s="74"/>
      <c r="AP963" s="269"/>
      <c r="AQ963" s="83"/>
      <c r="AR963" s="91"/>
      <c r="AS963" s="83"/>
      <c r="AT963" s="83"/>
      <c r="AU963" s="273"/>
      <c r="AV963" s="83"/>
      <c r="AW963" s="91"/>
      <c r="AX963" s="91"/>
      <c r="AY963" s="91"/>
      <c r="AZ963" s="91"/>
      <c r="BA963" s="91"/>
      <c r="BB963" s="91"/>
      <c r="BC963" s="91"/>
      <c r="BD963" s="91"/>
    </row>
    <row r="964" spans="1:56" s="274" customFormat="1" ht="60">
      <c r="A964" s="83">
        <v>782</v>
      </c>
      <c r="B964" s="83" t="s">
        <v>12807</v>
      </c>
      <c r="C964" s="91" t="s">
        <v>6658</v>
      </c>
      <c r="D964" s="83" t="s">
        <v>7285</v>
      </c>
      <c r="E964" s="91" t="s">
        <v>7286</v>
      </c>
      <c r="F964" s="83">
        <v>16334</v>
      </c>
      <c r="G964" s="83" t="s">
        <v>7287</v>
      </c>
      <c r="H964" s="91">
        <v>2022</v>
      </c>
      <c r="I964" s="91" t="s">
        <v>7288</v>
      </c>
      <c r="J964" s="70">
        <v>74338.679999999993</v>
      </c>
      <c r="K964" s="91" t="s">
        <v>1833</v>
      </c>
      <c r="L964" s="91" t="s">
        <v>7289</v>
      </c>
      <c r="M964" s="91" t="s">
        <v>7290</v>
      </c>
      <c r="N964" s="91" t="s">
        <v>7291</v>
      </c>
      <c r="O964" s="91" t="s">
        <v>7292</v>
      </c>
      <c r="P964" s="91">
        <v>22000242</v>
      </c>
      <c r="Q964" s="279">
        <v>45</v>
      </c>
      <c r="R964" s="155">
        <v>0</v>
      </c>
      <c r="S964" s="280">
        <v>0</v>
      </c>
      <c r="T964" s="280">
        <v>45</v>
      </c>
      <c r="U964" s="280">
        <f t="shared" si="19"/>
        <v>45</v>
      </c>
      <c r="V964" s="273">
        <v>0.85</v>
      </c>
      <c r="W964" s="155">
        <v>25</v>
      </c>
      <c r="X964" s="244" t="s">
        <v>7293</v>
      </c>
      <c r="Y964" s="91">
        <v>4</v>
      </c>
      <c r="Z964" s="91">
        <v>3</v>
      </c>
      <c r="AA964" s="91">
        <v>1</v>
      </c>
      <c r="AB964" s="91">
        <v>46</v>
      </c>
      <c r="AC964" s="91">
        <v>74</v>
      </c>
      <c r="AD964" s="91">
        <v>45</v>
      </c>
      <c r="AE964" s="91">
        <v>5</v>
      </c>
      <c r="AF964" s="272">
        <f>AI964+AL964</f>
        <v>100</v>
      </c>
      <c r="AG964" s="156" t="s">
        <v>6659</v>
      </c>
      <c r="AH964" s="156" t="s">
        <v>6666</v>
      </c>
      <c r="AI964" s="156">
        <v>100</v>
      </c>
      <c r="AJ964" s="156" t="s">
        <v>6614</v>
      </c>
      <c r="AK964" s="156" t="s">
        <v>7205</v>
      </c>
      <c r="AL964" s="156">
        <v>0</v>
      </c>
      <c r="AM964" s="156"/>
      <c r="AN964" s="156"/>
      <c r="AO964" s="74"/>
      <c r="AP964" s="285"/>
      <c r="AQ964" s="156"/>
      <c r="AR964" s="74"/>
      <c r="AS964" s="83"/>
      <c r="AT964" s="83"/>
      <c r="AU964" s="273"/>
      <c r="AV964" s="83"/>
      <c r="AW964" s="91"/>
      <c r="AX964" s="91"/>
      <c r="AY964" s="91"/>
      <c r="AZ964" s="91"/>
      <c r="BA964" s="91"/>
      <c r="BB964" s="91"/>
      <c r="BC964" s="91"/>
      <c r="BD964" s="91"/>
    </row>
    <row r="965" spans="1:56" s="274" customFormat="1" ht="90">
      <c r="A965" s="83">
        <v>782</v>
      </c>
      <c r="B965" s="83" t="s">
        <v>12807</v>
      </c>
      <c r="C965" s="91" t="s">
        <v>6571</v>
      </c>
      <c r="D965" s="83" t="s">
        <v>6572</v>
      </c>
      <c r="E965" s="91" t="s">
        <v>6573</v>
      </c>
      <c r="F965" s="83">
        <v>14556</v>
      </c>
      <c r="G965" s="91" t="s">
        <v>7294</v>
      </c>
      <c r="H965" s="91">
        <v>2022</v>
      </c>
      <c r="I965" s="91" t="s">
        <v>7295</v>
      </c>
      <c r="J965" s="70">
        <v>40577.199999999997</v>
      </c>
      <c r="K965" s="91" t="s">
        <v>12783</v>
      </c>
      <c r="L965" s="91" t="s">
        <v>7219</v>
      </c>
      <c r="M965" s="91" t="s">
        <v>7220</v>
      </c>
      <c r="N965" s="91" t="s">
        <v>7296</v>
      </c>
      <c r="O965" s="91" t="s">
        <v>7297</v>
      </c>
      <c r="P965" s="91">
        <v>22000055</v>
      </c>
      <c r="Q965" s="279">
        <v>45</v>
      </c>
      <c r="R965" s="155">
        <v>0</v>
      </c>
      <c r="S965" s="280">
        <v>0</v>
      </c>
      <c r="T965" s="280">
        <v>45</v>
      </c>
      <c r="U965" s="280">
        <f t="shared" si="19"/>
        <v>45</v>
      </c>
      <c r="V965" s="273">
        <v>0.85</v>
      </c>
      <c r="W965" s="155">
        <v>37</v>
      </c>
      <c r="X965" s="244" t="s">
        <v>7298</v>
      </c>
      <c r="Y965" s="91">
        <v>3</v>
      </c>
      <c r="Z965" s="91">
        <v>4</v>
      </c>
      <c r="AA965" s="91">
        <v>3</v>
      </c>
      <c r="AB965" s="91">
        <v>46</v>
      </c>
      <c r="AC965" s="91"/>
      <c r="AD965" s="91">
        <v>45</v>
      </c>
      <c r="AE965" s="91">
        <v>5</v>
      </c>
      <c r="AF965" s="155">
        <f>AI965+AL965+AO965+AR965+AU965</f>
        <v>59.21</v>
      </c>
      <c r="AG965" s="155" t="s">
        <v>6572</v>
      </c>
      <c r="AH965" s="155" t="s">
        <v>6581</v>
      </c>
      <c r="AI965" s="155">
        <v>11.84</v>
      </c>
      <c r="AJ965" s="155" t="s">
        <v>6602</v>
      </c>
      <c r="AK965" s="155" t="s">
        <v>6581</v>
      </c>
      <c r="AL965" s="155">
        <v>22.37</v>
      </c>
      <c r="AM965" s="155" t="s">
        <v>6582</v>
      </c>
      <c r="AN965" s="155" t="s">
        <v>6583</v>
      </c>
      <c r="AO965" s="155">
        <v>7.89</v>
      </c>
      <c r="AP965" s="155" t="s">
        <v>6584</v>
      </c>
      <c r="AQ965" s="155" t="s">
        <v>6581</v>
      </c>
      <c r="AR965" s="155">
        <v>17.11</v>
      </c>
      <c r="AS965" s="155"/>
      <c r="AT965" s="155"/>
      <c r="AU965" s="155"/>
      <c r="AV965" s="155"/>
      <c r="AW965" s="70"/>
      <c r="AX965" s="70"/>
      <c r="AY965" s="70"/>
      <c r="AZ965" s="91"/>
      <c r="BA965" s="91"/>
      <c r="BB965" s="91"/>
      <c r="BC965" s="91"/>
      <c r="BD965" s="91"/>
    </row>
    <row r="966" spans="1:56" s="274" customFormat="1" ht="100">
      <c r="A966" s="83">
        <v>782</v>
      </c>
      <c r="B966" s="83" t="s">
        <v>12807</v>
      </c>
      <c r="C966" s="91" t="s">
        <v>6571</v>
      </c>
      <c r="D966" s="83" t="s">
        <v>6572</v>
      </c>
      <c r="E966" s="91" t="s">
        <v>6573</v>
      </c>
      <c r="F966" s="83">
        <v>14556</v>
      </c>
      <c r="G966" s="91" t="s">
        <v>7299</v>
      </c>
      <c r="H966" s="91">
        <v>2022</v>
      </c>
      <c r="I966" s="91" t="s">
        <v>7300</v>
      </c>
      <c r="J966" s="70">
        <v>95608.960000000006</v>
      </c>
      <c r="K966" s="91" t="s">
        <v>12783</v>
      </c>
      <c r="L966" s="91" t="s">
        <v>7219</v>
      </c>
      <c r="M966" s="91" t="s">
        <v>7220</v>
      </c>
      <c r="N966" s="91" t="s">
        <v>7301</v>
      </c>
      <c r="O966" s="91" t="s">
        <v>7302</v>
      </c>
      <c r="P966" s="91">
        <v>22000204</v>
      </c>
      <c r="Q966" s="279">
        <v>45</v>
      </c>
      <c r="R966" s="155">
        <v>0</v>
      </c>
      <c r="S966" s="280">
        <v>0</v>
      </c>
      <c r="T966" s="280">
        <v>45</v>
      </c>
      <c r="U966" s="280">
        <f t="shared" si="19"/>
        <v>45</v>
      </c>
      <c r="V966" s="273">
        <v>0.85</v>
      </c>
      <c r="W966" s="74">
        <v>28</v>
      </c>
      <c r="X966" s="244" t="s">
        <v>7303</v>
      </c>
      <c r="Y966" s="91">
        <v>1</v>
      </c>
      <c r="Z966" s="91">
        <v>6</v>
      </c>
      <c r="AA966" s="91">
        <v>2</v>
      </c>
      <c r="AB966" s="91">
        <v>46</v>
      </c>
      <c r="AC966" s="91"/>
      <c r="AD966" s="91">
        <v>45</v>
      </c>
      <c r="AE966" s="91">
        <v>5</v>
      </c>
      <c r="AF966" s="156">
        <f>AI966+AL966+AO966+AR966+AU966</f>
        <v>45.39</v>
      </c>
      <c r="AG966" s="156" t="s">
        <v>6572</v>
      </c>
      <c r="AH966" s="156" t="s">
        <v>6581</v>
      </c>
      <c r="AI966" s="156">
        <v>12.5</v>
      </c>
      <c r="AJ966" s="156" t="s">
        <v>6602</v>
      </c>
      <c r="AK966" s="156" t="s">
        <v>6581</v>
      </c>
      <c r="AL966" s="156">
        <v>5.26</v>
      </c>
      <c r="AM966" s="156" t="s">
        <v>6582</v>
      </c>
      <c r="AN966" s="156" t="s">
        <v>6583</v>
      </c>
      <c r="AO966" s="156">
        <v>0</v>
      </c>
      <c r="AP966" s="156" t="s">
        <v>6584</v>
      </c>
      <c r="AQ966" s="156" t="s">
        <v>6581</v>
      </c>
      <c r="AR966" s="156">
        <v>27.63</v>
      </c>
      <c r="AS966" s="83"/>
      <c r="AT966" s="83"/>
      <c r="AU966" s="273"/>
      <c r="AV966" s="83"/>
      <c r="AW966" s="91"/>
      <c r="AX966" s="91"/>
      <c r="AY966" s="91"/>
      <c r="AZ966" s="91"/>
      <c r="BA966" s="91"/>
      <c r="BB966" s="91"/>
      <c r="BC966" s="91"/>
      <c r="BD966" s="91"/>
    </row>
    <row r="967" spans="1:56" s="274" customFormat="1" ht="60">
      <c r="A967" s="83">
        <v>782</v>
      </c>
      <c r="B967" s="83" t="s">
        <v>12807</v>
      </c>
      <c r="C967" s="91" t="s">
        <v>6603</v>
      </c>
      <c r="D967" s="83" t="s">
        <v>6604</v>
      </c>
      <c r="E967" s="83" t="s">
        <v>6605</v>
      </c>
      <c r="F967" s="91">
        <v>22701</v>
      </c>
      <c r="G967" s="91" t="s">
        <v>7304</v>
      </c>
      <c r="H967" s="91">
        <v>2022</v>
      </c>
      <c r="I967" s="91" t="s">
        <v>7305</v>
      </c>
      <c r="J967" s="70">
        <v>42517</v>
      </c>
      <c r="K967" s="91" t="s">
        <v>12783</v>
      </c>
      <c r="L967" s="91" t="s">
        <v>6950</v>
      </c>
      <c r="M967" s="91" t="s">
        <v>6951</v>
      </c>
      <c r="N967" s="91" t="s">
        <v>7306</v>
      </c>
      <c r="O967" s="91" t="s">
        <v>7307</v>
      </c>
      <c r="P967" s="91">
        <v>22000257</v>
      </c>
      <c r="Q967" s="279">
        <v>45</v>
      </c>
      <c r="R967" s="155">
        <v>0</v>
      </c>
      <c r="S967" s="280">
        <v>0</v>
      </c>
      <c r="T967" s="280">
        <v>45</v>
      </c>
      <c r="U967" s="280">
        <f t="shared" si="19"/>
        <v>45</v>
      </c>
      <c r="V967" s="273">
        <v>0.85</v>
      </c>
      <c r="W967" s="74">
        <v>25</v>
      </c>
      <c r="X967" s="244" t="s">
        <v>7308</v>
      </c>
      <c r="Y967" s="91">
        <v>1</v>
      </c>
      <c r="Z967" s="91">
        <v>8</v>
      </c>
      <c r="AA967" s="91">
        <v>1</v>
      </c>
      <c r="AB967" s="91">
        <v>44</v>
      </c>
      <c r="AC967" s="91"/>
      <c r="AD967" s="91">
        <v>45</v>
      </c>
      <c r="AE967" s="91">
        <v>5</v>
      </c>
      <c r="AF967" s="155">
        <f>AI967+AL967+AO967+AR967+AU967</f>
        <v>36.840000000000003</v>
      </c>
      <c r="AG967" s="155" t="s">
        <v>6604</v>
      </c>
      <c r="AH967" s="155" t="s">
        <v>6613</v>
      </c>
      <c r="AI967" s="155">
        <v>0</v>
      </c>
      <c r="AJ967" s="155" t="s">
        <v>6614</v>
      </c>
      <c r="AK967" s="155" t="s">
        <v>6613</v>
      </c>
      <c r="AL967" s="155">
        <v>36.840000000000003</v>
      </c>
      <c r="AM967" s="155" t="s">
        <v>6615</v>
      </c>
      <c r="AN967" s="155" t="s">
        <v>6613</v>
      </c>
      <c r="AO967" s="155">
        <v>0</v>
      </c>
      <c r="AP967" s="155" t="s">
        <v>4218</v>
      </c>
      <c r="AQ967" s="155" t="s">
        <v>6613</v>
      </c>
      <c r="AR967" s="155">
        <v>0</v>
      </c>
      <c r="AS967" s="155" t="s">
        <v>7309</v>
      </c>
      <c r="AT967" s="155" t="s">
        <v>6613</v>
      </c>
      <c r="AU967" s="155">
        <v>0</v>
      </c>
      <c r="AV967" s="155"/>
      <c r="AW967" s="91"/>
      <c r="AX967" s="91"/>
      <c r="AY967" s="91"/>
      <c r="AZ967" s="91"/>
      <c r="BA967" s="91"/>
      <c r="BB967" s="91"/>
      <c r="BC967" s="91"/>
      <c r="BD967" s="91"/>
    </row>
    <row r="968" spans="1:56" s="274" customFormat="1" ht="60">
      <c r="A968" s="83">
        <v>782</v>
      </c>
      <c r="B968" s="83" t="s">
        <v>12807</v>
      </c>
      <c r="C968" s="91" t="s">
        <v>7051</v>
      </c>
      <c r="D968" s="83" t="s">
        <v>6586</v>
      </c>
      <c r="E968" s="91" t="s">
        <v>7310</v>
      </c>
      <c r="F968" s="91">
        <v>17059</v>
      </c>
      <c r="G968" s="91" t="s">
        <v>7311</v>
      </c>
      <c r="H968" s="91">
        <v>2022</v>
      </c>
      <c r="I968" s="91" t="s">
        <v>7312</v>
      </c>
      <c r="J968" s="70">
        <v>27450</v>
      </c>
      <c r="K968" s="91" t="s">
        <v>12783</v>
      </c>
      <c r="L968" s="91" t="s">
        <v>7313</v>
      </c>
      <c r="M968" s="91" t="s">
        <v>7314</v>
      </c>
      <c r="N968" s="91" t="s">
        <v>7315</v>
      </c>
      <c r="O968" s="91" t="s">
        <v>7316</v>
      </c>
      <c r="P968" s="91">
        <v>22000505</v>
      </c>
      <c r="Q968" s="279">
        <v>45</v>
      </c>
      <c r="R968" s="155">
        <v>0</v>
      </c>
      <c r="S968" s="280">
        <v>0</v>
      </c>
      <c r="T968" s="280">
        <v>45</v>
      </c>
      <c r="U968" s="280">
        <f t="shared" si="19"/>
        <v>45</v>
      </c>
      <c r="V968" s="273">
        <v>0.85</v>
      </c>
      <c r="W968" s="74">
        <v>20</v>
      </c>
      <c r="X968" s="244" t="s">
        <v>7317</v>
      </c>
      <c r="Y968" s="91">
        <v>6</v>
      </c>
      <c r="Z968" s="91">
        <v>1</v>
      </c>
      <c r="AA968" s="91">
        <v>5</v>
      </c>
      <c r="AB968" s="91">
        <v>4</v>
      </c>
      <c r="AC968" s="91"/>
      <c r="AD968" s="91">
        <v>45</v>
      </c>
      <c r="AE968" s="91">
        <v>5</v>
      </c>
      <c r="AF968" s="155">
        <f>AI968+AL968+AO968+AR968+AU968</f>
        <v>20.65</v>
      </c>
      <c r="AG968" s="155" t="s">
        <v>6586</v>
      </c>
      <c r="AH968" s="155" t="s">
        <v>6594</v>
      </c>
      <c r="AI968" s="155">
        <v>20.65</v>
      </c>
      <c r="AJ968" s="155" t="s">
        <v>6614</v>
      </c>
      <c r="AK968" s="155" t="s">
        <v>7318</v>
      </c>
      <c r="AL968" s="155">
        <v>0</v>
      </c>
      <c r="AM968" s="155"/>
      <c r="AN968" s="83"/>
      <c r="AO968" s="91"/>
      <c r="AP968" s="269"/>
      <c r="AQ968" s="83"/>
      <c r="AR968" s="91"/>
      <c r="AS968" s="83"/>
      <c r="AT968" s="83"/>
      <c r="AU968" s="273"/>
      <c r="AV968" s="83"/>
      <c r="AW968" s="91"/>
      <c r="AX968" s="91"/>
      <c r="AY968" s="91"/>
      <c r="AZ968" s="91"/>
      <c r="BA968" s="91"/>
      <c r="BB968" s="91"/>
      <c r="BC968" s="91"/>
      <c r="BD968" s="91"/>
    </row>
    <row r="969" spans="1:56" s="274" customFormat="1" ht="50">
      <c r="A969" s="83">
        <v>782</v>
      </c>
      <c r="B969" s="83" t="s">
        <v>12807</v>
      </c>
      <c r="C969" s="91" t="s">
        <v>6734</v>
      </c>
      <c r="D969" s="83" t="s">
        <v>7207</v>
      </c>
      <c r="E969" s="83" t="s">
        <v>6735</v>
      </c>
      <c r="F969" s="91">
        <v>21238</v>
      </c>
      <c r="G969" s="83" t="s">
        <v>7319</v>
      </c>
      <c r="H969" s="91">
        <v>2023</v>
      </c>
      <c r="I969" s="91" t="s">
        <v>7320</v>
      </c>
      <c r="J969" s="155">
        <v>135773.79999999999</v>
      </c>
      <c r="K969" s="91" t="s">
        <v>1879</v>
      </c>
      <c r="L969" s="91" t="s">
        <v>7321</v>
      </c>
      <c r="M969" s="91" t="s">
        <v>7322</v>
      </c>
      <c r="N969" s="91" t="s">
        <v>7323</v>
      </c>
      <c r="O969" s="91" t="s">
        <v>7324</v>
      </c>
      <c r="P969" s="83" t="s">
        <v>7325</v>
      </c>
      <c r="Q969" s="279">
        <v>45</v>
      </c>
      <c r="R969" s="155">
        <v>0</v>
      </c>
      <c r="S969" s="280">
        <v>0</v>
      </c>
      <c r="T969" s="280">
        <v>45</v>
      </c>
      <c r="U969" s="280">
        <f t="shared" ref="U969:U983" si="20">SUM(R969:T969)</f>
        <v>45</v>
      </c>
      <c r="V969" s="273">
        <v>0</v>
      </c>
      <c r="W969" s="70">
        <v>5</v>
      </c>
      <c r="X969" s="204" t="s">
        <v>7326</v>
      </c>
      <c r="Y969" s="91">
        <v>6</v>
      </c>
      <c r="Z969" s="91">
        <v>4</v>
      </c>
      <c r="AA969" s="91">
        <v>7</v>
      </c>
      <c r="AB969" s="91">
        <v>60</v>
      </c>
      <c r="AC969" s="91">
        <v>16</v>
      </c>
      <c r="AD969" s="91">
        <v>45</v>
      </c>
      <c r="AE969" s="91">
        <v>5</v>
      </c>
      <c r="AF969" s="156">
        <f>AI969+AL969+AO969</f>
        <v>78.95</v>
      </c>
      <c r="AG969" s="83" t="s">
        <v>6743</v>
      </c>
      <c r="AH969" s="83" t="s">
        <v>6744</v>
      </c>
      <c r="AI969" s="156">
        <v>78.95</v>
      </c>
      <c r="AJ969" s="83" t="s">
        <v>6614</v>
      </c>
      <c r="AK969" s="83" t="s">
        <v>6745</v>
      </c>
      <c r="AL969" s="155">
        <v>0</v>
      </c>
      <c r="AM969" s="83" t="s">
        <v>7327</v>
      </c>
      <c r="AN969" s="83" t="s">
        <v>7328</v>
      </c>
      <c r="AO969" s="155">
        <v>0</v>
      </c>
      <c r="AP969" s="83"/>
      <c r="AQ969" s="83"/>
      <c r="AR969" s="91"/>
      <c r="AS969" s="91"/>
      <c r="AT969" s="83"/>
      <c r="AU969" s="273"/>
      <c r="AV969" s="91"/>
      <c r="AW969" s="91"/>
      <c r="AX969" s="91"/>
      <c r="AY969" s="91"/>
      <c r="AZ969" s="91"/>
      <c r="BA969" s="91"/>
      <c r="BB969" s="91"/>
      <c r="BC969" s="91"/>
      <c r="BD969" s="91"/>
    </row>
    <row r="970" spans="1:56" s="274" customFormat="1" ht="70">
      <c r="A970" s="83">
        <v>782</v>
      </c>
      <c r="B970" s="83" t="s">
        <v>12807</v>
      </c>
      <c r="C970" s="91" t="s">
        <v>6781</v>
      </c>
      <c r="D970" s="83" t="s">
        <v>7279</v>
      </c>
      <c r="E970" s="83" t="s">
        <v>7329</v>
      </c>
      <c r="F970" s="91">
        <v>25798</v>
      </c>
      <c r="G970" s="83" t="s">
        <v>7330</v>
      </c>
      <c r="H970" s="91">
        <v>2023</v>
      </c>
      <c r="I970" s="91" t="s">
        <v>7331</v>
      </c>
      <c r="J970" s="155">
        <v>250872.39</v>
      </c>
      <c r="K970" s="91" t="s">
        <v>1879</v>
      </c>
      <c r="L970" s="91" t="s">
        <v>7332</v>
      </c>
      <c r="M970" s="91" t="s">
        <v>7333</v>
      </c>
      <c r="N970" s="91" t="s">
        <v>7334</v>
      </c>
      <c r="O970" s="91" t="s">
        <v>7335</v>
      </c>
      <c r="P970" s="83" t="s">
        <v>7336</v>
      </c>
      <c r="Q970" s="279">
        <v>45</v>
      </c>
      <c r="R970" s="155">
        <v>0</v>
      </c>
      <c r="S970" s="280">
        <v>0</v>
      </c>
      <c r="T970" s="280">
        <v>45</v>
      </c>
      <c r="U970" s="280">
        <f t="shared" si="20"/>
        <v>45</v>
      </c>
      <c r="V970" s="273">
        <v>0</v>
      </c>
      <c r="W970" s="70">
        <v>7</v>
      </c>
      <c r="X970" s="204" t="s">
        <v>7337</v>
      </c>
      <c r="Y970" s="91">
        <v>4</v>
      </c>
      <c r="Z970" s="91">
        <v>4</v>
      </c>
      <c r="AA970" s="91">
        <v>1</v>
      </c>
      <c r="AB970" s="91">
        <v>4</v>
      </c>
      <c r="AC970" s="91">
        <v>15</v>
      </c>
      <c r="AD970" s="91">
        <v>45</v>
      </c>
      <c r="AE970" s="91">
        <v>5</v>
      </c>
      <c r="AF970" s="272">
        <v>13.16</v>
      </c>
      <c r="AG970" s="83" t="s">
        <v>6673</v>
      </c>
      <c r="AH970" s="83" t="s">
        <v>6680</v>
      </c>
      <c r="AI970" s="272">
        <v>13.16</v>
      </c>
      <c r="AJ970" s="83" t="s">
        <v>6614</v>
      </c>
      <c r="AK970" s="83" t="s">
        <v>7338</v>
      </c>
      <c r="AL970" s="156">
        <v>0</v>
      </c>
      <c r="AM970" s="91"/>
      <c r="AN970" s="83"/>
      <c r="AO970" s="273"/>
      <c r="AP970" s="91"/>
      <c r="AQ970" s="83"/>
      <c r="AR970" s="91"/>
      <c r="AS970" s="83"/>
      <c r="AT970" s="83"/>
      <c r="AU970" s="273"/>
      <c r="AV970" s="91"/>
      <c r="AW970" s="91"/>
      <c r="AX970" s="91"/>
      <c r="AY970" s="91"/>
      <c r="AZ970" s="91"/>
      <c r="BA970" s="91"/>
      <c r="BB970" s="91"/>
      <c r="BC970" s="91"/>
      <c r="BD970" s="91"/>
    </row>
    <row r="971" spans="1:56" s="274" customFormat="1" ht="90">
      <c r="A971" s="83">
        <v>782</v>
      </c>
      <c r="B971" s="83" t="s">
        <v>12807</v>
      </c>
      <c r="C971" s="91" t="s">
        <v>6571</v>
      </c>
      <c r="D971" s="83" t="s">
        <v>7339</v>
      </c>
      <c r="E971" s="83" t="s">
        <v>6573</v>
      </c>
      <c r="F971" s="91">
        <v>14556</v>
      </c>
      <c r="G971" s="83" t="s">
        <v>7340</v>
      </c>
      <c r="H971" s="91">
        <v>2023</v>
      </c>
      <c r="I971" s="91" t="s">
        <v>7341</v>
      </c>
      <c r="J971" s="155">
        <v>552541.66</v>
      </c>
      <c r="K971" s="91" t="s">
        <v>1879</v>
      </c>
      <c r="L971" s="91" t="s">
        <v>7342</v>
      </c>
      <c r="M971" s="91" t="s">
        <v>7343</v>
      </c>
      <c r="N971" s="91" t="s">
        <v>7344</v>
      </c>
      <c r="O971" s="91" t="s">
        <v>7345</v>
      </c>
      <c r="P971" s="83" t="s">
        <v>7346</v>
      </c>
      <c r="Q971" s="279">
        <v>45</v>
      </c>
      <c r="R971" s="155">
        <v>0</v>
      </c>
      <c r="S971" s="280">
        <v>0</v>
      </c>
      <c r="T971" s="280">
        <v>45</v>
      </c>
      <c r="U971" s="280">
        <f t="shared" si="20"/>
        <v>45</v>
      </c>
      <c r="V971" s="273">
        <v>0</v>
      </c>
      <c r="W971" s="70">
        <v>3</v>
      </c>
      <c r="X971" s="204" t="s">
        <v>7347</v>
      </c>
      <c r="Y971" s="91">
        <v>3</v>
      </c>
      <c r="Z971" s="91">
        <v>10</v>
      </c>
      <c r="AA971" s="91">
        <v>5</v>
      </c>
      <c r="AB971" s="91">
        <v>46</v>
      </c>
      <c r="AC971" s="91">
        <v>31</v>
      </c>
      <c r="AD971" s="91">
        <v>45</v>
      </c>
      <c r="AE971" s="91">
        <v>5</v>
      </c>
      <c r="AF971" s="155">
        <f>AI971+AL971+AO971+AR971+AU971</f>
        <v>59.209999999999994</v>
      </c>
      <c r="AG971" s="83" t="s">
        <v>6572</v>
      </c>
      <c r="AH971" s="83" t="s">
        <v>6581</v>
      </c>
      <c r="AI971" s="156">
        <v>11.84</v>
      </c>
      <c r="AJ971" s="83" t="s">
        <v>6602</v>
      </c>
      <c r="AK971" s="83" t="s">
        <v>6581</v>
      </c>
      <c r="AL971" s="156">
        <v>16.45</v>
      </c>
      <c r="AM971" s="83" t="s">
        <v>6582</v>
      </c>
      <c r="AN971" s="83" t="s">
        <v>6583</v>
      </c>
      <c r="AO971" s="156">
        <v>2.63</v>
      </c>
      <c r="AP971" s="83" t="s">
        <v>6584</v>
      </c>
      <c r="AQ971" s="83" t="s">
        <v>6581</v>
      </c>
      <c r="AR971" s="156">
        <v>28.29</v>
      </c>
      <c r="AS971" s="83"/>
      <c r="AT971" s="83"/>
      <c r="AU971" s="273"/>
      <c r="AV971" s="83"/>
      <c r="AW971" s="91"/>
      <c r="AX971" s="91"/>
      <c r="AY971" s="91"/>
      <c r="AZ971" s="91"/>
      <c r="BA971" s="91"/>
      <c r="BB971" s="91"/>
      <c r="BC971" s="91"/>
      <c r="BD971" s="91"/>
    </row>
    <row r="972" spans="1:56" s="274" customFormat="1" ht="40">
      <c r="A972" s="83">
        <v>782</v>
      </c>
      <c r="B972" s="83" t="s">
        <v>12807</v>
      </c>
      <c r="C972" s="91" t="s">
        <v>7348</v>
      </c>
      <c r="D972" s="83" t="s">
        <v>7349</v>
      </c>
      <c r="E972" s="83" t="s">
        <v>6642</v>
      </c>
      <c r="F972" s="83">
        <v>13026</v>
      </c>
      <c r="G972" s="83" t="s">
        <v>7350</v>
      </c>
      <c r="H972" s="91">
        <v>2023</v>
      </c>
      <c r="I972" s="91" t="s">
        <v>7351</v>
      </c>
      <c r="J972" s="155">
        <v>224249.42</v>
      </c>
      <c r="K972" s="91" t="s">
        <v>1879</v>
      </c>
      <c r="L972" s="91" t="s">
        <v>7352</v>
      </c>
      <c r="M972" s="91" t="s">
        <v>7353</v>
      </c>
      <c r="N972" s="91" t="s">
        <v>7354</v>
      </c>
      <c r="O972" s="91" t="s">
        <v>7355</v>
      </c>
      <c r="P972" s="83" t="s">
        <v>7356</v>
      </c>
      <c r="Q972" s="279">
        <v>45</v>
      </c>
      <c r="R972" s="155">
        <v>0</v>
      </c>
      <c r="S972" s="280">
        <v>0</v>
      </c>
      <c r="T972" s="280">
        <v>45</v>
      </c>
      <c r="U972" s="280">
        <f t="shared" si="20"/>
        <v>45</v>
      </c>
      <c r="V972" s="273">
        <v>0</v>
      </c>
      <c r="W972" s="70">
        <v>3</v>
      </c>
      <c r="X972" s="204" t="s">
        <v>7357</v>
      </c>
      <c r="Y972" s="91">
        <v>3</v>
      </c>
      <c r="Z972" s="91">
        <v>10</v>
      </c>
      <c r="AA972" s="91">
        <v>4</v>
      </c>
      <c r="AB972" s="91">
        <v>47</v>
      </c>
      <c r="AC972" s="91">
        <v>30</v>
      </c>
      <c r="AD972" s="91">
        <v>45</v>
      </c>
      <c r="AE972" s="91">
        <v>5</v>
      </c>
      <c r="AF972" s="272">
        <f>AI972+AL972</f>
        <v>0</v>
      </c>
      <c r="AG972" s="83" t="s">
        <v>6586</v>
      </c>
      <c r="AH972" s="83" t="s">
        <v>6594</v>
      </c>
      <c r="AI972" s="272">
        <f>AL972+AO972</f>
        <v>0</v>
      </c>
      <c r="AJ972" s="83" t="s">
        <v>6614</v>
      </c>
      <c r="AK972" s="83" t="s">
        <v>6649</v>
      </c>
      <c r="AL972" s="272">
        <f>AO972+AR972</f>
        <v>0</v>
      </c>
      <c r="AM972" s="83"/>
      <c r="AN972" s="83"/>
      <c r="AO972" s="161"/>
      <c r="AP972" s="83"/>
      <c r="AQ972" s="83"/>
      <c r="AR972" s="83"/>
      <c r="AS972" s="83"/>
      <c r="AT972" s="83"/>
      <c r="AU972" s="91"/>
      <c r="AV972" s="286" t="s">
        <v>7358</v>
      </c>
      <c r="AW972" s="91"/>
      <c r="AX972" s="91"/>
      <c r="AY972" s="91"/>
      <c r="AZ972" s="91"/>
      <c r="BA972" s="91"/>
      <c r="BB972" s="91"/>
      <c r="BC972" s="91"/>
      <c r="BD972" s="91"/>
    </row>
    <row r="973" spans="1:56" s="274" customFormat="1" ht="80">
      <c r="A973" s="83">
        <v>782</v>
      </c>
      <c r="B973" s="83" t="s">
        <v>12807</v>
      </c>
      <c r="C973" s="91" t="s">
        <v>6672</v>
      </c>
      <c r="D973" s="83" t="s">
        <v>7279</v>
      </c>
      <c r="E973" s="83" t="s">
        <v>6674</v>
      </c>
      <c r="F973" s="91">
        <v>24560</v>
      </c>
      <c r="G973" s="83" t="s">
        <v>7359</v>
      </c>
      <c r="H973" s="91">
        <v>2023</v>
      </c>
      <c r="I973" s="91" t="s">
        <v>7360</v>
      </c>
      <c r="J973" s="155">
        <v>289140</v>
      </c>
      <c r="K973" s="91" t="s">
        <v>1879</v>
      </c>
      <c r="L973" s="91" t="s">
        <v>7361</v>
      </c>
      <c r="M973" s="91" t="s">
        <v>7362</v>
      </c>
      <c r="N973" s="91" t="s">
        <v>7363</v>
      </c>
      <c r="O973" s="91" t="s">
        <v>7364</v>
      </c>
      <c r="P973" s="83" t="s">
        <v>7365</v>
      </c>
      <c r="Q973" s="279">
        <v>45</v>
      </c>
      <c r="R973" s="155">
        <v>0</v>
      </c>
      <c r="S973" s="280">
        <v>0</v>
      </c>
      <c r="T973" s="280">
        <v>45</v>
      </c>
      <c r="U973" s="280">
        <f t="shared" si="20"/>
        <v>45</v>
      </c>
      <c r="V973" s="273">
        <v>0</v>
      </c>
      <c r="W973" s="70">
        <v>5</v>
      </c>
      <c r="X973" s="204" t="s">
        <v>7366</v>
      </c>
      <c r="Y973" s="91">
        <v>3</v>
      </c>
      <c r="Z973" s="91">
        <v>10</v>
      </c>
      <c r="AA973" s="91">
        <v>3</v>
      </c>
      <c r="AB973" s="91">
        <v>46</v>
      </c>
      <c r="AC973" s="91">
        <v>32</v>
      </c>
      <c r="AD973" s="91">
        <v>45</v>
      </c>
      <c r="AE973" s="91">
        <v>5</v>
      </c>
      <c r="AF973" s="272">
        <f>AI973</f>
        <v>51.32</v>
      </c>
      <c r="AG973" s="83" t="s">
        <v>6673</v>
      </c>
      <c r="AH973" s="83" t="s">
        <v>6680</v>
      </c>
      <c r="AI973" s="155">
        <v>51.32</v>
      </c>
      <c r="AJ973" s="83"/>
      <c r="AK973" s="83"/>
      <c r="AL973" s="161"/>
      <c r="AM973" s="83"/>
      <c r="AN973" s="83"/>
      <c r="AO973" s="161"/>
      <c r="AP973" s="83"/>
      <c r="AQ973" s="83"/>
      <c r="AR973" s="83"/>
      <c r="AS973" s="83"/>
      <c r="AT973" s="83"/>
      <c r="AU973" s="91"/>
      <c r="AV973" s="83"/>
      <c r="AW973" s="91"/>
      <c r="AX973" s="91"/>
      <c r="AY973" s="91"/>
      <c r="AZ973" s="91"/>
      <c r="BA973" s="91"/>
      <c r="BB973" s="91"/>
      <c r="BC973" s="91"/>
      <c r="BD973" s="91"/>
    </row>
    <row r="974" spans="1:56" s="274" customFormat="1" ht="120">
      <c r="A974" s="83">
        <v>782</v>
      </c>
      <c r="B974" s="83" t="s">
        <v>12807</v>
      </c>
      <c r="C974" s="91" t="s">
        <v>6892</v>
      </c>
      <c r="D974" s="83" t="s">
        <v>7367</v>
      </c>
      <c r="E974" s="83" t="s">
        <v>6893</v>
      </c>
      <c r="F974" s="91" t="s">
        <v>7368</v>
      </c>
      <c r="G974" s="83" t="s">
        <v>7369</v>
      </c>
      <c r="H974" s="91">
        <v>2023</v>
      </c>
      <c r="I974" s="91" t="s">
        <v>7370</v>
      </c>
      <c r="J974" s="155">
        <v>75914.5</v>
      </c>
      <c r="K974" s="91" t="s">
        <v>1879</v>
      </c>
      <c r="L974" s="190" t="s">
        <v>7371</v>
      </c>
      <c r="M974" s="284" t="s">
        <v>7372</v>
      </c>
      <c r="N974" s="91" t="s">
        <v>7373</v>
      </c>
      <c r="O974" s="91" t="s">
        <v>7374</v>
      </c>
      <c r="P974" s="83" t="s">
        <v>7375</v>
      </c>
      <c r="Q974" s="279">
        <v>45</v>
      </c>
      <c r="R974" s="155">
        <v>0</v>
      </c>
      <c r="S974" s="280">
        <v>0</v>
      </c>
      <c r="T974" s="280">
        <v>45</v>
      </c>
      <c r="U974" s="280">
        <f t="shared" si="20"/>
        <v>45</v>
      </c>
      <c r="V974" s="273">
        <v>0</v>
      </c>
      <c r="W974" s="70">
        <v>10</v>
      </c>
      <c r="X974" s="204" t="s">
        <v>7376</v>
      </c>
      <c r="Y974" s="91">
        <v>3</v>
      </c>
      <c r="Z974" s="91">
        <v>12</v>
      </c>
      <c r="AA974" s="91">
        <v>3</v>
      </c>
      <c r="AB974" s="91">
        <v>46</v>
      </c>
      <c r="AC974" s="91">
        <v>21</v>
      </c>
      <c r="AD974" s="91">
        <v>45</v>
      </c>
      <c r="AE974" s="91">
        <v>5</v>
      </c>
      <c r="AF974" s="272">
        <f>AI974+AL974</f>
        <v>63.16</v>
      </c>
      <c r="AG974" s="83" t="s">
        <v>6561</v>
      </c>
      <c r="AH974" s="83" t="s">
        <v>6569</v>
      </c>
      <c r="AI974" s="156">
        <v>0</v>
      </c>
      <c r="AJ974" s="83" t="s">
        <v>6614</v>
      </c>
      <c r="AK974" s="83" t="s">
        <v>6901</v>
      </c>
      <c r="AL974" s="156">
        <v>63.16</v>
      </c>
      <c r="AM974" s="83"/>
      <c r="AN974" s="83"/>
      <c r="AO974" s="161"/>
      <c r="AP974" s="83"/>
      <c r="AQ974" s="83"/>
      <c r="AR974" s="83"/>
      <c r="AS974" s="83"/>
      <c r="AT974" s="83"/>
      <c r="AU974" s="91"/>
      <c r="AV974" s="83"/>
      <c r="AW974" s="91"/>
      <c r="AX974" s="91"/>
      <c r="AY974" s="91"/>
      <c r="AZ974" s="91"/>
      <c r="BA974" s="91"/>
      <c r="BB974" s="91"/>
      <c r="BC974" s="91"/>
      <c r="BD974" s="91"/>
    </row>
    <row r="975" spans="1:56" s="274" customFormat="1" ht="70">
      <c r="A975" s="83">
        <v>782</v>
      </c>
      <c r="B975" s="83" t="s">
        <v>12807</v>
      </c>
      <c r="C975" s="91" t="s">
        <v>6902</v>
      </c>
      <c r="D975" s="91" t="s">
        <v>6903</v>
      </c>
      <c r="E975" s="83" t="s">
        <v>6904</v>
      </c>
      <c r="F975" s="91">
        <v>23471</v>
      </c>
      <c r="G975" s="83" t="s">
        <v>7377</v>
      </c>
      <c r="H975" s="91">
        <v>2023</v>
      </c>
      <c r="I975" s="91" t="s">
        <v>7378</v>
      </c>
      <c r="J975" s="155">
        <v>270686.28000000003</v>
      </c>
      <c r="K975" s="91" t="s">
        <v>1879</v>
      </c>
      <c r="L975" s="91" t="s">
        <v>7379</v>
      </c>
      <c r="M975" s="91" t="s">
        <v>7380</v>
      </c>
      <c r="N975" s="91" t="s">
        <v>7381</v>
      </c>
      <c r="O975" s="91" t="s">
        <v>7382</v>
      </c>
      <c r="P975" s="83" t="s">
        <v>7383</v>
      </c>
      <c r="Q975" s="279">
        <v>45</v>
      </c>
      <c r="R975" s="155">
        <v>0</v>
      </c>
      <c r="S975" s="280">
        <v>0</v>
      </c>
      <c r="T975" s="280">
        <v>45</v>
      </c>
      <c r="U975" s="280">
        <f t="shared" si="20"/>
        <v>45</v>
      </c>
      <c r="V975" s="273">
        <v>0</v>
      </c>
      <c r="W975" s="70">
        <v>3</v>
      </c>
      <c r="X975" s="204" t="s">
        <v>7384</v>
      </c>
      <c r="Y975" s="91">
        <v>4</v>
      </c>
      <c r="Z975" s="91">
        <v>3</v>
      </c>
      <c r="AA975" s="91">
        <v>1</v>
      </c>
      <c r="AB975" s="91">
        <v>30</v>
      </c>
      <c r="AC975" s="91">
        <v>22</v>
      </c>
      <c r="AD975" s="91">
        <v>45</v>
      </c>
      <c r="AE975" s="91">
        <v>5</v>
      </c>
      <c r="AF975" s="155">
        <f>AI975+AL975+AO975+AR975+AU975+AX975</f>
        <v>52.63</v>
      </c>
      <c r="AG975" s="83" t="s">
        <v>6903</v>
      </c>
      <c r="AH975" s="83" t="s">
        <v>6912</v>
      </c>
      <c r="AI975" s="156">
        <v>0</v>
      </c>
      <c r="AJ975" s="83" t="s">
        <v>6595</v>
      </c>
      <c r="AK975" s="83" t="s">
        <v>6913</v>
      </c>
      <c r="AL975" s="156">
        <v>0</v>
      </c>
      <c r="AM975" s="83" t="s">
        <v>6570</v>
      </c>
      <c r="AN975" s="83" t="s">
        <v>6913</v>
      </c>
      <c r="AO975" s="156">
        <v>0</v>
      </c>
      <c r="AP975" s="83" t="s">
        <v>6914</v>
      </c>
      <c r="AQ975" s="83" t="s">
        <v>6912</v>
      </c>
      <c r="AR975" s="156">
        <v>52.63</v>
      </c>
      <c r="AS975" s="83"/>
      <c r="AT975" s="83"/>
      <c r="AU975" s="273"/>
      <c r="AV975" s="83"/>
      <c r="AW975" s="91"/>
      <c r="AX975" s="273"/>
      <c r="AY975" s="91"/>
      <c r="AZ975" s="91"/>
      <c r="BA975" s="91"/>
      <c r="BB975" s="91"/>
      <c r="BC975" s="91"/>
      <c r="BD975" s="91"/>
    </row>
    <row r="976" spans="1:56" s="274" customFormat="1" ht="110">
      <c r="A976" s="83">
        <v>782</v>
      </c>
      <c r="B976" s="83" t="s">
        <v>12807</v>
      </c>
      <c r="C976" s="91" t="s">
        <v>6616</v>
      </c>
      <c r="D976" s="83" t="s">
        <v>7385</v>
      </c>
      <c r="E976" s="83" t="s">
        <v>6966</v>
      </c>
      <c r="F976" s="91">
        <v>26559</v>
      </c>
      <c r="G976" s="83" t="s">
        <v>7386</v>
      </c>
      <c r="H976" s="91">
        <v>2023</v>
      </c>
      <c r="I976" s="91" t="s">
        <v>7387</v>
      </c>
      <c r="J976" s="155">
        <v>102892.68</v>
      </c>
      <c r="K976" s="91" t="s">
        <v>1879</v>
      </c>
      <c r="L976" s="91" t="s">
        <v>7388</v>
      </c>
      <c r="M976" s="91" t="s">
        <v>7389</v>
      </c>
      <c r="N976" s="91" t="s">
        <v>7390</v>
      </c>
      <c r="O976" s="91" t="s">
        <v>7391</v>
      </c>
      <c r="P976" s="83" t="s">
        <v>7392</v>
      </c>
      <c r="Q976" s="279">
        <v>45</v>
      </c>
      <c r="R976" s="155">
        <v>0</v>
      </c>
      <c r="S976" s="280">
        <v>0</v>
      </c>
      <c r="T976" s="280">
        <v>45</v>
      </c>
      <c r="U976" s="280">
        <f t="shared" si="20"/>
        <v>45</v>
      </c>
      <c r="V976" s="273">
        <v>0</v>
      </c>
      <c r="W976" s="70">
        <v>8</v>
      </c>
      <c r="X976" s="204" t="s">
        <v>7393</v>
      </c>
      <c r="Y976" s="91">
        <v>4</v>
      </c>
      <c r="Z976" s="91">
        <v>5</v>
      </c>
      <c r="AA976" s="91">
        <v>5</v>
      </c>
      <c r="AB976" s="91" t="s">
        <v>7394</v>
      </c>
      <c r="AC976" s="91">
        <v>29</v>
      </c>
      <c r="AD976" s="91">
        <v>45</v>
      </c>
      <c r="AE976" s="91">
        <v>5</v>
      </c>
      <c r="AF976" s="272">
        <v>8.5500000000000007</v>
      </c>
      <c r="AG976" s="83" t="s">
        <v>6626</v>
      </c>
      <c r="AH976" s="83" t="s">
        <v>6627</v>
      </c>
      <c r="AI976" s="156">
        <v>0</v>
      </c>
      <c r="AJ976" s="83" t="s">
        <v>6754</v>
      </c>
      <c r="AK976" s="83" t="s">
        <v>6627</v>
      </c>
      <c r="AL976" s="156">
        <v>0</v>
      </c>
      <c r="AM976" s="83" t="s">
        <v>3928</v>
      </c>
      <c r="AN976" s="83" t="s">
        <v>6627</v>
      </c>
      <c r="AO976" s="156">
        <v>0</v>
      </c>
      <c r="AP976" s="83" t="s">
        <v>6614</v>
      </c>
      <c r="AQ976" s="83" t="s">
        <v>6627</v>
      </c>
      <c r="AR976" s="156">
        <v>0</v>
      </c>
      <c r="AS976" s="269" t="s">
        <v>6629</v>
      </c>
      <c r="AT976" s="83" t="s">
        <v>6627</v>
      </c>
      <c r="AU976" s="156">
        <v>0</v>
      </c>
      <c r="AV976" s="83" t="s">
        <v>9852</v>
      </c>
      <c r="AW976" s="83" t="s">
        <v>6627</v>
      </c>
      <c r="AX976" s="272">
        <v>8.5500000000000007</v>
      </c>
      <c r="AY976" s="91"/>
      <c r="AZ976" s="91"/>
      <c r="BA976" s="91"/>
      <c r="BB976" s="91"/>
      <c r="BC976" s="91"/>
      <c r="BD976" s="91"/>
    </row>
    <row r="977" spans="1:56" s="274" customFormat="1" ht="80">
      <c r="A977" s="83">
        <v>782</v>
      </c>
      <c r="B977" s="83" t="s">
        <v>12807</v>
      </c>
      <c r="C977" s="91" t="s">
        <v>7395</v>
      </c>
      <c r="D977" s="83" t="s">
        <v>7367</v>
      </c>
      <c r="E977" s="83" t="s">
        <v>6562</v>
      </c>
      <c r="F977" s="91">
        <v>5566</v>
      </c>
      <c r="G977" s="83" t="s">
        <v>7396</v>
      </c>
      <c r="H977" s="91">
        <v>2023</v>
      </c>
      <c r="I977" s="91" t="s">
        <v>7397</v>
      </c>
      <c r="J977" s="155">
        <v>214542.03</v>
      </c>
      <c r="K977" s="91" t="s">
        <v>1879</v>
      </c>
      <c r="L977" s="91" t="s">
        <v>7398</v>
      </c>
      <c r="M977" s="91" t="s">
        <v>7399</v>
      </c>
      <c r="N977" s="91" t="s">
        <v>7400</v>
      </c>
      <c r="O977" s="91" t="s">
        <v>7401</v>
      </c>
      <c r="P977" s="83" t="s">
        <v>7402</v>
      </c>
      <c r="Q977" s="279">
        <v>45</v>
      </c>
      <c r="R977" s="155">
        <v>0</v>
      </c>
      <c r="S977" s="280">
        <v>0</v>
      </c>
      <c r="T977" s="280">
        <v>45</v>
      </c>
      <c r="U977" s="280">
        <f t="shared" si="20"/>
        <v>45</v>
      </c>
      <c r="V977" s="273">
        <v>0</v>
      </c>
      <c r="W977" s="70">
        <v>7</v>
      </c>
      <c r="X977" s="204" t="s">
        <v>7403</v>
      </c>
      <c r="Y977" s="91">
        <v>4</v>
      </c>
      <c r="Z977" s="91">
        <v>3</v>
      </c>
      <c r="AA977" s="91">
        <v>1</v>
      </c>
      <c r="AB977" s="91">
        <v>46</v>
      </c>
      <c r="AC977" s="91">
        <v>19</v>
      </c>
      <c r="AD977" s="91">
        <v>45</v>
      </c>
      <c r="AE977" s="91">
        <v>5</v>
      </c>
      <c r="AF977" s="156">
        <f>AI977+AL977</f>
        <v>100</v>
      </c>
      <c r="AG977" s="83" t="s">
        <v>6561</v>
      </c>
      <c r="AH977" s="83" t="s">
        <v>6569</v>
      </c>
      <c r="AI977" s="156">
        <v>100</v>
      </c>
      <c r="AJ977" s="83" t="s">
        <v>6570</v>
      </c>
      <c r="AK977" s="83" t="s">
        <v>6569</v>
      </c>
      <c r="AL977" s="156">
        <v>0</v>
      </c>
      <c r="AM977" s="83"/>
      <c r="AN977" s="83"/>
      <c r="AO977" s="161"/>
      <c r="AP977" s="83"/>
      <c r="AQ977" s="83"/>
      <c r="AR977" s="83"/>
      <c r="AS977" s="83"/>
      <c r="AT977" s="83"/>
      <c r="AU977" s="91"/>
      <c r="AV977" s="83"/>
      <c r="AW977" s="91"/>
      <c r="AX977" s="91"/>
      <c r="AY977" s="91"/>
      <c r="AZ977" s="91"/>
      <c r="BA977" s="91"/>
      <c r="BB977" s="91"/>
      <c r="BC977" s="91"/>
      <c r="BD977" s="91"/>
    </row>
    <row r="978" spans="1:56" s="274" customFormat="1" ht="50">
      <c r="A978" s="83">
        <v>782</v>
      </c>
      <c r="B978" s="83" t="s">
        <v>12807</v>
      </c>
      <c r="C978" s="91" t="s">
        <v>6585</v>
      </c>
      <c r="D978" s="83" t="s">
        <v>7207</v>
      </c>
      <c r="E978" s="83" t="s">
        <v>7404</v>
      </c>
      <c r="F978" s="91">
        <v>10926</v>
      </c>
      <c r="G978" s="83" t="s">
        <v>7405</v>
      </c>
      <c r="H978" s="91">
        <v>2023</v>
      </c>
      <c r="I978" s="91" t="s">
        <v>7406</v>
      </c>
      <c r="J978" s="155">
        <v>291023.68</v>
      </c>
      <c r="K978" s="91" t="s">
        <v>1879</v>
      </c>
      <c r="L978" s="91" t="s">
        <v>7407</v>
      </c>
      <c r="M978" s="91" t="s">
        <v>7408</v>
      </c>
      <c r="N978" s="91" t="s">
        <v>7409</v>
      </c>
      <c r="O978" s="91" t="s">
        <v>7410</v>
      </c>
      <c r="P978" s="83" t="s">
        <v>7411</v>
      </c>
      <c r="Q978" s="279">
        <v>45</v>
      </c>
      <c r="R978" s="155">
        <v>0</v>
      </c>
      <c r="S978" s="280">
        <v>0</v>
      </c>
      <c r="T978" s="280">
        <v>45</v>
      </c>
      <c r="U978" s="280">
        <f t="shared" si="20"/>
        <v>45</v>
      </c>
      <c r="V978" s="273">
        <v>0</v>
      </c>
      <c r="W978" s="70">
        <v>3</v>
      </c>
      <c r="X978" s="204" t="s">
        <v>7412</v>
      </c>
      <c r="Y978" s="91">
        <v>4</v>
      </c>
      <c r="Z978" s="91">
        <v>4</v>
      </c>
      <c r="AA978" s="91">
        <v>7</v>
      </c>
      <c r="AB978" s="91">
        <v>46</v>
      </c>
      <c r="AC978" s="91">
        <v>18</v>
      </c>
      <c r="AD978" s="91">
        <v>45</v>
      </c>
      <c r="AE978" s="91">
        <v>5</v>
      </c>
      <c r="AF978" s="156">
        <v>40.79</v>
      </c>
      <c r="AG978" s="83" t="s">
        <v>6586</v>
      </c>
      <c r="AH978" s="83" t="s">
        <v>6594</v>
      </c>
      <c r="AI978" s="156">
        <v>40.79</v>
      </c>
      <c r="AJ978" s="83" t="s">
        <v>6743</v>
      </c>
      <c r="AK978" s="83" t="s">
        <v>7413</v>
      </c>
      <c r="AL978" s="156">
        <v>0</v>
      </c>
      <c r="AM978" s="83" t="s">
        <v>6595</v>
      </c>
      <c r="AN978" s="83" t="s">
        <v>6596</v>
      </c>
      <c r="AO978" s="156">
        <v>0</v>
      </c>
      <c r="AP978" s="83"/>
      <c r="AQ978" s="83"/>
      <c r="AR978" s="161"/>
      <c r="AS978" s="83"/>
      <c r="AT978" s="83"/>
      <c r="AU978" s="91"/>
      <c r="AV978" s="83"/>
      <c r="AW978" s="91"/>
      <c r="AX978" s="91"/>
      <c r="AY978" s="91"/>
      <c r="AZ978" s="91"/>
      <c r="BA978" s="91"/>
      <c r="BB978" s="91"/>
      <c r="BC978" s="91"/>
      <c r="BD978" s="91"/>
    </row>
    <row r="979" spans="1:56" s="274" customFormat="1" ht="60">
      <c r="A979" s="83">
        <v>782</v>
      </c>
      <c r="B979" s="83" t="s">
        <v>12807</v>
      </c>
      <c r="C979" s="91" t="s">
        <v>6902</v>
      </c>
      <c r="D979" s="83" t="s">
        <v>6903</v>
      </c>
      <c r="E979" s="83" t="s">
        <v>7414</v>
      </c>
      <c r="F979" s="91">
        <v>33926</v>
      </c>
      <c r="G979" s="83" t="s">
        <v>7415</v>
      </c>
      <c r="H979" s="91">
        <v>2023</v>
      </c>
      <c r="I979" s="91" t="s">
        <v>7416</v>
      </c>
      <c r="J979" s="155">
        <v>139827.46</v>
      </c>
      <c r="K979" s="91" t="s">
        <v>1879</v>
      </c>
      <c r="L979" s="91" t="s">
        <v>7417</v>
      </c>
      <c r="M979" s="91" t="s">
        <v>7418</v>
      </c>
      <c r="N979" s="91" t="s">
        <v>7419</v>
      </c>
      <c r="O979" s="91" t="s">
        <v>7420</v>
      </c>
      <c r="P979" s="83" t="s">
        <v>7421</v>
      </c>
      <c r="Q979" s="279">
        <v>45</v>
      </c>
      <c r="R979" s="155">
        <v>0</v>
      </c>
      <c r="S979" s="280">
        <v>0</v>
      </c>
      <c r="T979" s="280">
        <v>45</v>
      </c>
      <c r="U979" s="280">
        <f t="shared" si="20"/>
        <v>45</v>
      </c>
      <c r="V979" s="273">
        <v>0</v>
      </c>
      <c r="W979" s="70">
        <v>3</v>
      </c>
      <c r="X979" s="204" t="s">
        <v>7422</v>
      </c>
      <c r="Y979" s="91">
        <v>4</v>
      </c>
      <c r="Z979" s="91">
        <v>4</v>
      </c>
      <c r="AA979" s="91">
        <v>7</v>
      </c>
      <c r="AB979" s="91">
        <v>46</v>
      </c>
      <c r="AC979" s="91">
        <v>17</v>
      </c>
      <c r="AD979" s="91">
        <v>45</v>
      </c>
      <c r="AE979" s="91">
        <v>5</v>
      </c>
      <c r="AF979" s="156">
        <v>26.32</v>
      </c>
      <c r="AG979" s="83" t="s">
        <v>6586</v>
      </c>
      <c r="AH979" s="83" t="s">
        <v>6594</v>
      </c>
      <c r="AI979" s="156">
        <v>26.32</v>
      </c>
      <c r="AJ979" s="83" t="s">
        <v>6903</v>
      </c>
      <c r="AK979" s="83" t="s">
        <v>6912</v>
      </c>
      <c r="AL979" s="156">
        <v>0</v>
      </c>
      <c r="AM979" s="83" t="s">
        <v>6595</v>
      </c>
      <c r="AN979" s="83" t="s">
        <v>7423</v>
      </c>
      <c r="AO979" s="156">
        <v>0</v>
      </c>
      <c r="AP979" s="83"/>
      <c r="AQ979" s="83"/>
      <c r="AR979" s="161"/>
      <c r="AS979" s="83"/>
      <c r="AT979" s="83"/>
      <c r="AU979" s="91"/>
      <c r="AV979" s="83"/>
      <c r="AW979" s="91"/>
      <c r="AX979" s="91"/>
      <c r="AY979" s="91"/>
      <c r="AZ979" s="91"/>
      <c r="BA979" s="91"/>
      <c r="BB979" s="91"/>
      <c r="BC979" s="91"/>
      <c r="BD979" s="91"/>
    </row>
    <row r="980" spans="1:56" s="274" customFormat="1" ht="150">
      <c r="A980" s="83">
        <v>782</v>
      </c>
      <c r="B980" s="83" t="s">
        <v>12807</v>
      </c>
      <c r="C980" s="91" t="s">
        <v>7424</v>
      </c>
      <c r="D980" s="83" t="s">
        <v>7425</v>
      </c>
      <c r="E980" s="83" t="s">
        <v>6605</v>
      </c>
      <c r="F980" s="91">
        <v>22701</v>
      </c>
      <c r="G980" s="83" t="s">
        <v>7426</v>
      </c>
      <c r="H980" s="91">
        <v>2023</v>
      </c>
      <c r="I980" s="91" t="s">
        <v>7427</v>
      </c>
      <c r="J980" s="155">
        <v>143249.96</v>
      </c>
      <c r="K980" s="91" t="s">
        <v>1879</v>
      </c>
      <c r="L980" s="91" t="s">
        <v>7428</v>
      </c>
      <c r="M980" s="91" t="s">
        <v>7429</v>
      </c>
      <c r="N980" s="91" t="s">
        <v>7430</v>
      </c>
      <c r="O980" s="91" t="s">
        <v>7431</v>
      </c>
      <c r="P980" s="83">
        <v>23000011</v>
      </c>
      <c r="Q980" s="279">
        <v>45</v>
      </c>
      <c r="R980" s="155">
        <v>0</v>
      </c>
      <c r="S980" s="280">
        <v>0</v>
      </c>
      <c r="T980" s="280">
        <v>45</v>
      </c>
      <c r="U980" s="280">
        <f t="shared" si="20"/>
        <v>45</v>
      </c>
      <c r="V980" s="273">
        <v>0</v>
      </c>
      <c r="W980" s="70">
        <v>12</v>
      </c>
      <c r="X980" s="204" t="s">
        <v>7432</v>
      </c>
      <c r="Y980" s="91">
        <v>1</v>
      </c>
      <c r="Z980" s="91">
        <v>8</v>
      </c>
      <c r="AA980" s="91">
        <v>1</v>
      </c>
      <c r="AB980" s="91">
        <v>44</v>
      </c>
      <c r="AC980" s="91">
        <v>24</v>
      </c>
      <c r="AD980" s="91">
        <v>45</v>
      </c>
      <c r="AE980" s="91">
        <v>5</v>
      </c>
      <c r="AF980" s="155">
        <f>AI980+AL980+AO980+AR980</f>
        <v>36.840000000000003</v>
      </c>
      <c r="AG980" s="83" t="s">
        <v>6604</v>
      </c>
      <c r="AH980" s="83" t="s">
        <v>6613</v>
      </c>
      <c r="AI980" s="156">
        <v>0</v>
      </c>
      <c r="AJ980" s="83" t="s">
        <v>6614</v>
      </c>
      <c r="AK980" s="83" t="s">
        <v>6613</v>
      </c>
      <c r="AL980" s="156">
        <v>36.840000000000003</v>
      </c>
      <c r="AM980" s="83" t="s">
        <v>6615</v>
      </c>
      <c r="AN980" s="83" t="s">
        <v>6613</v>
      </c>
      <c r="AO980" s="156">
        <v>0</v>
      </c>
      <c r="AP980" s="83"/>
      <c r="AQ980" s="83"/>
      <c r="AR980" s="273"/>
      <c r="AS980" s="83"/>
      <c r="AT980" s="83"/>
      <c r="AU980" s="91"/>
      <c r="AV980" s="83"/>
      <c r="AW980" s="91"/>
      <c r="AX980" s="91"/>
      <c r="AY980" s="91"/>
      <c r="AZ980" s="91"/>
      <c r="BA980" s="91"/>
      <c r="BB980" s="91"/>
      <c r="BC980" s="91"/>
      <c r="BD980" s="91"/>
    </row>
    <row r="981" spans="1:56" s="274" customFormat="1" ht="80">
      <c r="A981" s="83">
        <v>782</v>
      </c>
      <c r="B981" s="83" t="s">
        <v>12807</v>
      </c>
      <c r="C981" s="91" t="s">
        <v>7433</v>
      </c>
      <c r="D981" s="83" t="s">
        <v>7279</v>
      </c>
      <c r="E981" s="83" t="s">
        <v>7013</v>
      </c>
      <c r="F981" s="91">
        <v>20443</v>
      </c>
      <c r="G981" s="83" t="s">
        <v>7434</v>
      </c>
      <c r="H981" s="91">
        <v>2023</v>
      </c>
      <c r="I981" s="91" t="s">
        <v>7435</v>
      </c>
      <c r="J981" s="155">
        <v>20374</v>
      </c>
      <c r="K981" s="91" t="s">
        <v>1879</v>
      </c>
      <c r="L981" s="91" t="s">
        <v>7016</v>
      </c>
      <c r="M981" s="91" t="s">
        <v>7436</v>
      </c>
      <c r="N981" s="91" t="s">
        <v>7437</v>
      </c>
      <c r="O981" s="91" t="s">
        <v>7438</v>
      </c>
      <c r="P981" s="83" t="s">
        <v>7439</v>
      </c>
      <c r="Q981" s="279">
        <v>45</v>
      </c>
      <c r="R981" s="155">
        <v>0</v>
      </c>
      <c r="S981" s="280">
        <v>0</v>
      </c>
      <c r="T981" s="280">
        <v>45</v>
      </c>
      <c r="U981" s="280">
        <f t="shared" si="20"/>
        <v>45</v>
      </c>
      <c r="V981" s="273">
        <v>0</v>
      </c>
      <c r="W981" s="70">
        <v>5</v>
      </c>
      <c r="X981" s="204" t="s">
        <v>7440</v>
      </c>
      <c r="Y981" s="91">
        <v>3</v>
      </c>
      <c r="Z981" s="91">
        <v>10</v>
      </c>
      <c r="AA981" s="91">
        <v>1</v>
      </c>
      <c r="AB981" s="91">
        <v>46</v>
      </c>
      <c r="AC981" s="91">
        <v>26</v>
      </c>
      <c r="AD981" s="91">
        <v>45</v>
      </c>
      <c r="AE981" s="91">
        <v>5</v>
      </c>
      <c r="AF981" s="272">
        <f>AI981+AL981+AO981+AR981+AU981+AX981</f>
        <v>67.77</v>
      </c>
      <c r="AG981" s="83" t="s">
        <v>6673</v>
      </c>
      <c r="AH981" s="83" t="s">
        <v>6680</v>
      </c>
      <c r="AI981" s="156">
        <v>13.16</v>
      </c>
      <c r="AJ981" s="83" t="s">
        <v>6614</v>
      </c>
      <c r="AK981" s="83" t="s">
        <v>6956</v>
      </c>
      <c r="AL981" s="156">
        <v>54.61</v>
      </c>
      <c r="AM981" s="83"/>
      <c r="AN981" s="83"/>
      <c r="AO981" s="273"/>
      <c r="AP981" s="269"/>
      <c r="AQ981" s="83"/>
      <c r="AR981" s="273"/>
      <c r="AS981" s="269"/>
      <c r="AT981" s="83"/>
      <c r="AU981" s="273"/>
      <c r="AV981" s="83"/>
      <c r="AW981" s="83"/>
      <c r="AX981" s="273"/>
      <c r="AY981" s="91"/>
      <c r="AZ981" s="91"/>
      <c r="BA981" s="91"/>
      <c r="BB981" s="91"/>
      <c r="BC981" s="91"/>
      <c r="BD981" s="91"/>
    </row>
    <row r="982" spans="1:56" s="274" customFormat="1" ht="40">
      <c r="A982" s="83">
        <v>782</v>
      </c>
      <c r="B982" s="83" t="s">
        <v>12807</v>
      </c>
      <c r="C982" s="91" t="s">
        <v>7441</v>
      </c>
      <c r="D982" s="83" t="s">
        <v>7442</v>
      </c>
      <c r="E982" s="83" t="s">
        <v>6804</v>
      </c>
      <c r="F982" s="91" t="s">
        <v>7443</v>
      </c>
      <c r="G982" s="83" t="s">
        <v>7444</v>
      </c>
      <c r="H982" s="91">
        <v>2023</v>
      </c>
      <c r="I982" s="91" t="s">
        <v>7445</v>
      </c>
      <c r="J982" s="155">
        <v>292914.56</v>
      </c>
      <c r="K982" s="91" t="s">
        <v>1879</v>
      </c>
      <c r="L982" s="91" t="s">
        <v>7446</v>
      </c>
      <c r="M982" s="91" t="s">
        <v>7447</v>
      </c>
      <c r="N982" s="91" t="s">
        <v>7448</v>
      </c>
      <c r="O982" s="91" t="s">
        <v>7449</v>
      </c>
      <c r="P982" s="83" t="s">
        <v>7450</v>
      </c>
      <c r="Q982" s="279">
        <v>45</v>
      </c>
      <c r="R982" s="155">
        <v>0</v>
      </c>
      <c r="S982" s="280">
        <v>0</v>
      </c>
      <c r="T982" s="280">
        <v>45</v>
      </c>
      <c r="U982" s="280">
        <f t="shared" si="20"/>
        <v>45</v>
      </c>
      <c r="V982" s="273">
        <v>0</v>
      </c>
      <c r="W982" s="70">
        <v>3</v>
      </c>
      <c r="X982" s="204" t="s">
        <v>7451</v>
      </c>
      <c r="Y982" s="91">
        <v>1</v>
      </c>
      <c r="Z982" s="91">
        <v>4</v>
      </c>
      <c r="AA982" s="91">
        <v>4</v>
      </c>
      <c r="AB982" s="91">
        <v>46</v>
      </c>
      <c r="AC982" s="91">
        <v>28</v>
      </c>
      <c r="AD982" s="91">
        <v>45</v>
      </c>
      <c r="AE982" s="91">
        <v>5</v>
      </c>
      <c r="AF982" s="156">
        <f>AI982+AL982+AO982+AR982+AU982+AX982</f>
        <v>0</v>
      </c>
      <c r="AG982" s="83" t="s">
        <v>6803</v>
      </c>
      <c r="AH982" s="83" t="s">
        <v>6812</v>
      </c>
      <c r="AI982" s="272">
        <f>AL982+AO982</f>
        <v>0</v>
      </c>
      <c r="AJ982" s="83" t="s">
        <v>6614</v>
      </c>
      <c r="AK982" s="83" t="s">
        <v>6812</v>
      </c>
      <c r="AL982" s="272">
        <f>AO982+AR982</f>
        <v>0</v>
      </c>
      <c r="AM982" s="83" t="s">
        <v>6813</v>
      </c>
      <c r="AN982" s="83" t="s">
        <v>6812</v>
      </c>
      <c r="AO982" s="272">
        <f>AR982+AU982</f>
        <v>0</v>
      </c>
      <c r="AP982" s="83" t="s">
        <v>6814</v>
      </c>
      <c r="AQ982" s="83" t="s">
        <v>6812</v>
      </c>
      <c r="AR982" s="272">
        <f>AU982+AX982</f>
        <v>0</v>
      </c>
      <c r="AS982" s="83" t="s">
        <v>9853</v>
      </c>
      <c r="AT982" s="83" t="s">
        <v>6812</v>
      </c>
      <c r="AU982" s="272">
        <f>AX982+BA982</f>
        <v>0</v>
      </c>
      <c r="AV982" s="83" t="s">
        <v>6816</v>
      </c>
      <c r="AW982" s="83" t="s">
        <v>6812</v>
      </c>
      <c r="AX982" s="272">
        <f>BA982+BD982</f>
        <v>0</v>
      </c>
      <c r="AY982" s="277" t="s">
        <v>9854</v>
      </c>
      <c r="AZ982" s="91"/>
      <c r="BA982" s="91"/>
      <c r="BB982" s="91"/>
      <c r="BC982" s="91"/>
      <c r="BD982" s="91"/>
    </row>
    <row r="983" spans="1:56" s="274" customFormat="1" ht="50">
      <c r="A983" s="83">
        <v>782</v>
      </c>
      <c r="B983" s="83" t="s">
        <v>12807</v>
      </c>
      <c r="C983" s="91" t="s">
        <v>7441</v>
      </c>
      <c r="D983" s="83" t="s">
        <v>7442</v>
      </c>
      <c r="E983" s="83" t="s">
        <v>7452</v>
      </c>
      <c r="F983" s="91">
        <v>33516</v>
      </c>
      <c r="G983" s="83" t="s">
        <v>7453</v>
      </c>
      <c r="H983" s="91">
        <v>2023</v>
      </c>
      <c r="I983" s="91" t="s">
        <v>7454</v>
      </c>
      <c r="J983" s="155">
        <v>111264</v>
      </c>
      <c r="K983" s="91" t="s">
        <v>1879</v>
      </c>
      <c r="L983" s="91" t="s">
        <v>7455</v>
      </c>
      <c r="M983" s="91" t="s">
        <v>7456</v>
      </c>
      <c r="N983" s="91" t="s">
        <v>7457</v>
      </c>
      <c r="O983" s="91" t="s">
        <v>7458</v>
      </c>
      <c r="P983" s="83" t="s">
        <v>7459</v>
      </c>
      <c r="Q983" s="279">
        <v>45</v>
      </c>
      <c r="R983" s="155">
        <v>0</v>
      </c>
      <c r="S983" s="280">
        <v>0</v>
      </c>
      <c r="T983" s="280">
        <v>45</v>
      </c>
      <c r="U983" s="280">
        <f t="shared" si="20"/>
        <v>45</v>
      </c>
      <c r="V983" s="273">
        <v>0</v>
      </c>
      <c r="W983" s="70">
        <v>3</v>
      </c>
      <c r="X983" s="204" t="s">
        <v>7460</v>
      </c>
      <c r="Y983" s="91">
        <v>4</v>
      </c>
      <c r="Z983" s="91">
        <v>5</v>
      </c>
      <c r="AA983" s="91">
        <v>5</v>
      </c>
      <c r="AB983" s="91">
        <v>31</v>
      </c>
      <c r="AC983" s="91">
        <v>27</v>
      </c>
      <c r="AD983" s="91">
        <v>45</v>
      </c>
      <c r="AE983" s="91">
        <v>5</v>
      </c>
      <c r="AF983" s="155">
        <f>AI983+AL983+AO983+AR983+AU983+AX983</f>
        <v>68.41</v>
      </c>
      <c r="AG983" s="83" t="s">
        <v>6803</v>
      </c>
      <c r="AH983" s="83" t="s">
        <v>6812</v>
      </c>
      <c r="AI983" s="156">
        <v>7.89</v>
      </c>
      <c r="AJ983" s="83" t="s">
        <v>6614</v>
      </c>
      <c r="AK983" s="83" t="s">
        <v>7461</v>
      </c>
      <c r="AL983" s="156">
        <v>32.89</v>
      </c>
      <c r="AM983" s="83" t="s">
        <v>6813</v>
      </c>
      <c r="AN983" s="83" t="s">
        <v>6812</v>
      </c>
      <c r="AO983" s="156">
        <v>0</v>
      </c>
      <c r="AP983" s="83" t="s">
        <v>6814</v>
      </c>
      <c r="AQ983" s="83" t="s">
        <v>6812</v>
      </c>
      <c r="AR983" s="156">
        <v>0</v>
      </c>
      <c r="AS983" s="83" t="s">
        <v>9853</v>
      </c>
      <c r="AT983" s="83" t="s">
        <v>6812</v>
      </c>
      <c r="AU983" s="156">
        <v>0</v>
      </c>
      <c r="AV983" s="83" t="s">
        <v>6816</v>
      </c>
      <c r="AW983" s="83" t="s">
        <v>6812</v>
      </c>
      <c r="AX983" s="156">
        <v>27.63</v>
      </c>
      <c r="AY983" s="91"/>
      <c r="AZ983" s="91"/>
      <c r="BA983" s="91"/>
      <c r="BB983" s="91"/>
      <c r="BC983" s="91"/>
      <c r="BD983" s="91"/>
    </row>
    <row r="984" spans="1:56" s="274" customFormat="1" ht="70">
      <c r="A984" s="83">
        <v>782</v>
      </c>
      <c r="B984" s="83" t="s">
        <v>12807</v>
      </c>
      <c r="C984" s="91" t="s">
        <v>7268</v>
      </c>
      <c r="D984" s="83" t="s">
        <v>7269</v>
      </c>
      <c r="E984" s="83" t="s">
        <v>7462</v>
      </c>
      <c r="F984" s="91">
        <v>18553</v>
      </c>
      <c r="G984" s="83" t="s">
        <v>7463</v>
      </c>
      <c r="H984" s="91">
        <v>2023</v>
      </c>
      <c r="I984" s="83" t="s">
        <v>7464</v>
      </c>
      <c r="J984" s="155">
        <v>233416.5</v>
      </c>
      <c r="K984" s="91" t="s">
        <v>1879</v>
      </c>
      <c r="L984" s="91" t="s">
        <v>7465</v>
      </c>
      <c r="M984" s="91" t="s">
        <v>7466</v>
      </c>
      <c r="N984" s="91" t="s">
        <v>7467</v>
      </c>
      <c r="O984" s="91" t="s">
        <v>7468</v>
      </c>
      <c r="P984" s="83" t="s">
        <v>7469</v>
      </c>
      <c r="Q984" s="279">
        <v>45</v>
      </c>
      <c r="R984" s="155">
        <v>0</v>
      </c>
      <c r="S984" s="280">
        <v>0</v>
      </c>
      <c r="T984" s="280">
        <v>45</v>
      </c>
      <c r="U984" s="280">
        <f>SUM(R984:T984)</f>
        <v>45</v>
      </c>
      <c r="V984" s="273">
        <v>0</v>
      </c>
      <c r="W984" s="70">
        <v>5</v>
      </c>
      <c r="X984" s="204" t="s">
        <v>7470</v>
      </c>
      <c r="Y984" s="91">
        <v>1</v>
      </c>
      <c r="Z984" s="91">
        <v>3</v>
      </c>
      <c r="AA984" s="91">
        <v>2</v>
      </c>
      <c r="AB984" s="91">
        <v>46</v>
      </c>
      <c r="AC984" s="91">
        <v>23</v>
      </c>
      <c r="AD984" s="91">
        <v>45</v>
      </c>
      <c r="AE984" s="91">
        <v>5</v>
      </c>
      <c r="AF984" s="272">
        <f>AI984+AL984+AO984</f>
        <v>24.34</v>
      </c>
      <c r="AG984" s="83" t="s">
        <v>7185</v>
      </c>
      <c r="AH984" s="83" t="s">
        <v>7186</v>
      </c>
      <c r="AI984" s="155">
        <v>0</v>
      </c>
      <c r="AJ984" s="83" t="s">
        <v>6614</v>
      </c>
      <c r="AK984" s="83" t="s">
        <v>7278</v>
      </c>
      <c r="AL984" s="155">
        <v>0</v>
      </c>
      <c r="AM984" s="83" t="s">
        <v>7471</v>
      </c>
      <c r="AN984" s="83" t="s">
        <v>7278</v>
      </c>
      <c r="AO984" s="156">
        <v>24.34</v>
      </c>
      <c r="AP984" s="269"/>
      <c r="AQ984" s="83"/>
      <c r="AR984" s="91"/>
      <c r="AS984" s="83"/>
      <c r="AT984" s="83"/>
      <c r="AU984" s="273"/>
      <c r="AV984" s="83"/>
      <c r="AW984" s="91"/>
      <c r="AX984" s="91"/>
      <c r="AY984" s="91"/>
      <c r="AZ984" s="91"/>
      <c r="BA984" s="91"/>
      <c r="BB984" s="91"/>
      <c r="BC984" s="91"/>
      <c r="BD984" s="91"/>
    </row>
    <row r="985" spans="1:56" s="274" customFormat="1" ht="60">
      <c r="A985" s="83">
        <v>782</v>
      </c>
      <c r="B985" s="83" t="s">
        <v>12807</v>
      </c>
      <c r="C985" s="91" t="s">
        <v>7472</v>
      </c>
      <c r="D985" s="83"/>
      <c r="E985" s="91" t="s">
        <v>7473</v>
      </c>
      <c r="F985" s="91" t="s">
        <v>7474</v>
      </c>
      <c r="G985" s="83" t="s">
        <v>7475</v>
      </c>
      <c r="H985" s="91">
        <v>2023</v>
      </c>
      <c r="I985" s="91" t="s">
        <v>7476</v>
      </c>
      <c r="J985" s="155">
        <v>22246</v>
      </c>
      <c r="K985" s="91" t="s">
        <v>12783</v>
      </c>
      <c r="L985" s="91" t="s">
        <v>7477</v>
      </c>
      <c r="M985" s="91" t="s">
        <v>7478</v>
      </c>
      <c r="N985" s="91" t="s">
        <v>7479</v>
      </c>
      <c r="O985" s="91" t="s">
        <v>7480</v>
      </c>
      <c r="P985" s="91">
        <v>23000020</v>
      </c>
      <c r="Q985" s="279">
        <v>45</v>
      </c>
      <c r="R985" s="155">
        <v>0</v>
      </c>
      <c r="S985" s="280">
        <v>0</v>
      </c>
      <c r="T985" s="280">
        <v>45</v>
      </c>
      <c r="U985" s="280">
        <f>SUM(R985:T985)</f>
        <v>45</v>
      </c>
      <c r="V985" s="273">
        <v>0</v>
      </c>
      <c r="W985" s="70">
        <v>18</v>
      </c>
      <c r="X985" s="204" t="s">
        <v>7481</v>
      </c>
      <c r="Y985" s="91">
        <v>6</v>
      </c>
      <c r="Z985" s="91">
        <v>4</v>
      </c>
      <c r="AA985" s="91">
        <v>7</v>
      </c>
      <c r="AB985" s="91">
        <v>60</v>
      </c>
      <c r="AC985" s="91"/>
      <c r="AD985" s="91">
        <v>45</v>
      </c>
      <c r="AE985" s="91">
        <v>5</v>
      </c>
      <c r="AF985" s="281">
        <v>14.47</v>
      </c>
      <c r="AG985" s="83" t="s">
        <v>7482</v>
      </c>
      <c r="AH985" s="83" t="s">
        <v>7483</v>
      </c>
      <c r="AI985" s="281">
        <v>14.47</v>
      </c>
      <c r="AJ985" s="83" t="s">
        <v>6614</v>
      </c>
      <c r="AK985" s="83" t="s">
        <v>7484</v>
      </c>
      <c r="AL985" s="156">
        <v>0</v>
      </c>
      <c r="AM985" s="83"/>
      <c r="AN985" s="83"/>
      <c r="AO985" s="91"/>
      <c r="AP985" s="269"/>
      <c r="AQ985" s="83"/>
      <c r="AR985" s="91"/>
      <c r="AS985" s="83"/>
      <c r="AT985" s="83"/>
      <c r="AU985" s="273"/>
      <c r="AV985" s="83"/>
      <c r="AW985" s="91"/>
      <c r="AX985" s="91"/>
      <c r="AY985" s="91"/>
      <c r="AZ985" s="91"/>
      <c r="BA985" s="91"/>
      <c r="BB985" s="91"/>
      <c r="BC985" s="91"/>
      <c r="BD985" s="91"/>
    </row>
    <row r="986" spans="1:56" s="274" customFormat="1" ht="60">
      <c r="A986" s="83">
        <v>782</v>
      </c>
      <c r="B986" s="83" t="s">
        <v>12807</v>
      </c>
      <c r="C986" s="91" t="s">
        <v>7485</v>
      </c>
      <c r="D986" s="83" t="s">
        <v>6631</v>
      </c>
      <c r="E986" s="91" t="s">
        <v>6632</v>
      </c>
      <c r="F986" s="91">
        <v>4101</v>
      </c>
      <c r="G986" s="83" t="s">
        <v>7486</v>
      </c>
      <c r="H986" s="91">
        <v>2023</v>
      </c>
      <c r="I986" s="91" t="s">
        <v>7487</v>
      </c>
      <c r="J986" s="155">
        <v>35970.480000000003</v>
      </c>
      <c r="K986" s="91" t="s">
        <v>12783</v>
      </c>
      <c r="L986" s="91" t="s">
        <v>7488</v>
      </c>
      <c r="M986" s="91" t="s">
        <v>7489</v>
      </c>
      <c r="N986" s="91" t="s">
        <v>7490</v>
      </c>
      <c r="O986" s="91" t="s">
        <v>7491</v>
      </c>
      <c r="P986" s="91">
        <v>23000345</v>
      </c>
      <c r="Q986" s="279">
        <v>45</v>
      </c>
      <c r="R986" s="155">
        <v>0</v>
      </c>
      <c r="S986" s="280">
        <v>0</v>
      </c>
      <c r="T986" s="280">
        <v>45</v>
      </c>
      <c r="U986" s="280">
        <f>SUM(R986:T986)</f>
        <v>45</v>
      </c>
      <c r="V986" s="273">
        <v>0</v>
      </c>
      <c r="W986" s="70">
        <v>21</v>
      </c>
      <c r="X986" s="204" t="s">
        <v>7492</v>
      </c>
      <c r="Y986" s="91">
        <v>6</v>
      </c>
      <c r="Z986" s="91">
        <v>1</v>
      </c>
      <c r="AA986" s="91">
        <v>1</v>
      </c>
      <c r="AB986" s="91">
        <v>26</v>
      </c>
      <c r="AC986" s="91"/>
      <c r="AD986" s="91">
        <v>45</v>
      </c>
      <c r="AE986" s="91">
        <v>5</v>
      </c>
      <c r="AF986" s="156">
        <v>100</v>
      </c>
      <c r="AG986" s="83" t="s">
        <v>6631</v>
      </c>
      <c r="AH986" s="83" t="s">
        <v>6640</v>
      </c>
      <c r="AI986" s="156">
        <v>100</v>
      </c>
      <c r="AJ986" s="83" t="s">
        <v>6614</v>
      </c>
      <c r="AK986" s="83" t="s">
        <v>6640</v>
      </c>
      <c r="AL986" s="156">
        <v>0</v>
      </c>
      <c r="AM986" s="83"/>
      <c r="AN986" s="83"/>
      <c r="AO986" s="161"/>
      <c r="AP986" s="83"/>
      <c r="AQ986" s="83"/>
      <c r="AR986" s="83"/>
      <c r="AS986" s="83"/>
      <c r="AT986" s="83"/>
      <c r="AU986" s="91"/>
      <c r="AV986" s="83"/>
      <c r="AW986" s="91"/>
      <c r="AX986" s="91"/>
      <c r="AY986" s="91"/>
      <c r="AZ986" s="91"/>
      <c r="BA986" s="91"/>
      <c r="BB986" s="91"/>
      <c r="BC986" s="91"/>
      <c r="BD986" s="91"/>
    </row>
    <row r="987" spans="1:56" s="274" customFormat="1" ht="60">
      <c r="A987" s="83">
        <v>782</v>
      </c>
      <c r="B987" s="83" t="s">
        <v>12807</v>
      </c>
      <c r="C987" s="91" t="s">
        <v>7493</v>
      </c>
      <c r="D987" s="83" t="s">
        <v>6586</v>
      </c>
      <c r="E987" s="91" t="s">
        <v>7083</v>
      </c>
      <c r="F987" s="91">
        <v>20441</v>
      </c>
      <c r="G987" s="83" t="s">
        <v>7494</v>
      </c>
      <c r="H987" s="91">
        <v>2023</v>
      </c>
      <c r="I987" s="91" t="s">
        <v>7495</v>
      </c>
      <c r="J987" s="155">
        <v>110759.61</v>
      </c>
      <c r="K987" s="91" t="s">
        <v>12783</v>
      </c>
      <c r="L987" s="91" t="s">
        <v>7496</v>
      </c>
      <c r="M987" s="91" t="s">
        <v>7497</v>
      </c>
      <c r="N987" s="91" t="s">
        <v>7498</v>
      </c>
      <c r="O987" s="91" t="s">
        <v>7499</v>
      </c>
      <c r="P987" s="91">
        <v>23000460</v>
      </c>
      <c r="Q987" s="279">
        <v>45</v>
      </c>
      <c r="R987" s="155">
        <v>0</v>
      </c>
      <c r="S987" s="280">
        <v>0</v>
      </c>
      <c r="T987" s="280">
        <v>45</v>
      </c>
      <c r="U987" s="280">
        <f>SUM(R987:T987)</f>
        <v>45</v>
      </c>
      <c r="V987" s="273">
        <v>0</v>
      </c>
      <c r="W987" s="70">
        <v>5</v>
      </c>
      <c r="X987" s="204" t="s">
        <v>7500</v>
      </c>
      <c r="Y987" s="91">
        <v>6</v>
      </c>
      <c r="Z987" s="91">
        <v>3</v>
      </c>
      <c r="AA987" s="91">
        <v>4</v>
      </c>
      <c r="AB987" s="91">
        <v>46</v>
      </c>
      <c r="AC987" s="91"/>
      <c r="AD987" s="91">
        <v>45</v>
      </c>
      <c r="AE987" s="91">
        <v>5</v>
      </c>
      <c r="AF987" s="272">
        <v>25</v>
      </c>
      <c r="AG987" s="83" t="s">
        <v>6586</v>
      </c>
      <c r="AH987" s="83" t="s">
        <v>6594</v>
      </c>
      <c r="AI987" s="156">
        <v>0</v>
      </c>
      <c r="AJ987" s="83" t="s">
        <v>6614</v>
      </c>
      <c r="AK987" s="83" t="s">
        <v>7098</v>
      </c>
      <c r="AL987" s="272">
        <v>25</v>
      </c>
      <c r="AM987" s="83" t="s">
        <v>7099</v>
      </c>
      <c r="AN987" s="83" t="s">
        <v>7098</v>
      </c>
      <c r="AO987" s="156">
        <v>0</v>
      </c>
      <c r="AP987" s="83"/>
      <c r="AQ987" s="83"/>
      <c r="AR987" s="91"/>
      <c r="AS987" s="83"/>
      <c r="AT987" s="83"/>
      <c r="AU987" s="91"/>
      <c r="AV987" s="83"/>
      <c r="AW987" s="91"/>
      <c r="AX987" s="91"/>
      <c r="AY987" s="91"/>
      <c r="AZ987" s="91"/>
      <c r="BA987" s="91"/>
      <c r="BB987" s="91"/>
      <c r="BC987" s="91"/>
      <c r="BD987" s="91"/>
    </row>
    <row r="988" spans="1:56" s="72" customFormat="1" ht="70">
      <c r="A988" s="68">
        <v>787</v>
      </c>
      <c r="B988" s="68" t="s">
        <v>7501</v>
      </c>
      <c r="C988" s="68" t="s">
        <v>7502</v>
      </c>
      <c r="D988" s="88"/>
      <c r="E988" s="68" t="s">
        <v>7503</v>
      </c>
      <c r="F988" s="78" t="s">
        <v>7504</v>
      </c>
      <c r="G988" s="68" t="s">
        <v>7505</v>
      </c>
      <c r="H988" s="68">
        <v>2002</v>
      </c>
      <c r="I988" s="68" t="s">
        <v>7506</v>
      </c>
      <c r="J988" s="70">
        <v>80653</v>
      </c>
      <c r="K988" s="68" t="s">
        <v>519</v>
      </c>
      <c r="L988" s="68" t="s">
        <v>7507</v>
      </c>
      <c r="M988" s="68" t="s">
        <v>7508</v>
      </c>
      <c r="N988" s="68" t="s">
        <v>7505</v>
      </c>
      <c r="O988" s="68" t="s">
        <v>7509</v>
      </c>
      <c r="P988" s="68" t="s">
        <v>7510</v>
      </c>
      <c r="Q988" s="68">
        <v>44.672131147540988</v>
      </c>
      <c r="R988" s="68">
        <v>9.4885882352941184</v>
      </c>
      <c r="S988" s="68">
        <v>8</v>
      </c>
      <c r="T988" s="68">
        <v>31</v>
      </c>
      <c r="U988" s="68">
        <v>48.488588235294117</v>
      </c>
      <c r="V988" s="68">
        <v>0</v>
      </c>
      <c r="W988" s="68">
        <v>1</v>
      </c>
      <c r="X988" s="68" t="s">
        <v>7511</v>
      </c>
      <c r="Y988" s="68">
        <v>4</v>
      </c>
      <c r="Z988" s="68">
        <v>6</v>
      </c>
      <c r="AA988" s="68">
        <v>2</v>
      </c>
      <c r="AB988" s="68">
        <v>35</v>
      </c>
      <c r="AC988" s="68">
        <v>145</v>
      </c>
      <c r="AD988" s="68">
        <v>31</v>
      </c>
      <c r="AE988" s="68">
        <v>5</v>
      </c>
      <c r="AF988" s="68">
        <v>0</v>
      </c>
      <c r="AG988" s="68"/>
      <c r="AH988" s="68"/>
      <c r="AI988" s="68"/>
      <c r="AJ988" s="68"/>
      <c r="AK988" s="68"/>
      <c r="AL988" s="68"/>
      <c r="AM988" s="68"/>
      <c r="AN988" s="68"/>
      <c r="AO988" s="68"/>
      <c r="AP988" s="68"/>
      <c r="AQ988" s="68"/>
      <c r="AR988" s="68"/>
      <c r="AS988" s="68"/>
      <c r="AT988" s="68"/>
      <c r="AU988" s="68"/>
      <c r="AV988" s="68"/>
      <c r="AW988" s="68"/>
      <c r="AX988" s="68"/>
      <c r="AY988" s="68"/>
      <c r="AZ988" s="68"/>
      <c r="BA988" s="68"/>
      <c r="BB988" s="68"/>
      <c r="BC988" s="68"/>
      <c r="BD988" s="68"/>
    </row>
    <row r="989" spans="1:56" s="72" customFormat="1" ht="70">
      <c r="A989" s="68">
        <v>787</v>
      </c>
      <c r="B989" s="68" t="s">
        <v>7501</v>
      </c>
      <c r="C989" s="68" t="s">
        <v>7502</v>
      </c>
      <c r="D989" s="88"/>
      <c r="E989" s="68" t="s">
        <v>1990</v>
      </c>
      <c r="F989" s="78">
        <v>4648</v>
      </c>
      <c r="G989" s="68" t="s">
        <v>7512</v>
      </c>
      <c r="H989" s="68">
        <v>2006</v>
      </c>
      <c r="I989" s="68" t="s">
        <v>7513</v>
      </c>
      <c r="J989" s="70">
        <v>122252</v>
      </c>
      <c r="K989" s="68" t="s">
        <v>257</v>
      </c>
      <c r="L989" s="68" t="s">
        <v>7507</v>
      </c>
      <c r="M989" s="68" t="s">
        <v>7508</v>
      </c>
      <c r="N989" s="68" t="s">
        <v>7514</v>
      </c>
      <c r="O989" s="68" t="s">
        <v>7515</v>
      </c>
      <c r="P989" s="68" t="s">
        <v>7516</v>
      </c>
      <c r="Q989" s="68">
        <v>57.377049180327873</v>
      </c>
      <c r="R989" s="68">
        <v>14.382588235294117</v>
      </c>
      <c r="S989" s="68">
        <v>11</v>
      </c>
      <c r="T989" s="68">
        <v>36</v>
      </c>
      <c r="U989" s="68">
        <v>61.382588235294115</v>
      </c>
      <c r="V989" s="68">
        <v>95</v>
      </c>
      <c r="W989" s="68">
        <v>1</v>
      </c>
      <c r="X989" s="68" t="s">
        <v>7511</v>
      </c>
      <c r="Y989" s="68">
        <v>3</v>
      </c>
      <c r="Z989" s="68">
        <v>4</v>
      </c>
      <c r="AA989" s="68">
        <v>7</v>
      </c>
      <c r="AB989" s="68">
        <v>11</v>
      </c>
      <c r="AC989" s="68">
        <v>321</v>
      </c>
      <c r="AD989" s="68">
        <v>36</v>
      </c>
      <c r="AE989" s="68">
        <v>5</v>
      </c>
      <c r="AF989" s="68">
        <v>95</v>
      </c>
      <c r="AG989" s="68" t="s">
        <v>1989</v>
      </c>
      <c r="AH989" s="68" t="s">
        <v>7517</v>
      </c>
      <c r="AI989" s="68">
        <v>35</v>
      </c>
      <c r="AJ989" s="68"/>
      <c r="AK989" s="68"/>
      <c r="AL989" s="68"/>
      <c r="AM989" s="68" t="s">
        <v>7518</v>
      </c>
      <c r="AN989" s="68" t="s">
        <v>7519</v>
      </c>
      <c r="AO989" s="68">
        <v>0.25</v>
      </c>
      <c r="AP989" s="68" t="s">
        <v>7520</v>
      </c>
      <c r="AQ989" s="68"/>
      <c r="AR989" s="68">
        <v>0.25</v>
      </c>
      <c r="AS989" s="68" t="s">
        <v>7521</v>
      </c>
      <c r="AT989" s="68"/>
      <c r="AU989" s="68">
        <v>0.25</v>
      </c>
      <c r="AV989" s="68"/>
      <c r="AW989" s="68"/>
      <c r="AX989" s="68"/>
      <c r="AY989" s="68"/>
      <c r="AZ989" s="68"/>
      <c r="BA989" s="68"/>
      <c r="BB989" s="68"/>
      <c r="BC989" s="68"/>
      <c r="BD989" s="68"/>
    </row>
    <row r="990" spans="1:56" s="72" customFormat="1" ht="70">
      <c r="A990" s="68">
        <v>787</v>
      </c>
      <c r="B990" s="68" t="s">
        <v>7501</v>
      </c>
      <c r="C990" s="68" t="s">
        <v>7502</v>
      </c>
      <c r="D990" s="88"/>
      <c r="E990" s="68" t="s">
        <v>7503</v>
      </c>
      <c r="F990" s="78">
        <v>12189</v>
      </c>
      <c r="G990" s="68" t="s">
        <v>7522</v>
      </c>
      <c r="H990" s="68">
        <v>2007</v>
      </c>
      <c r="I990" s="68" t="s">
        <v>7523</v>
      </c>
      <c r="J990" s="70">
        <v>103320</v>
      </c>
      <c r="K990" s="68" t="s">
        <v>240</v>
      </c>
      <c r="L990" s="68" t="s">
        <v>7507</v>
      </c>
      <c r="M990" s="68" t="s">
        <v>7508</v>
      </c>
      <c r="N990" s="68" t="s">
        <v>7524</v>
      </c>
      <c r="O990" s="68" t="s">
        <v>7525</v>
      </c>
      <c r="P990" s="68" t="s">
        <v>7526</v>
      </c>
      <c r="Q990" s="68">
        <v>47.540983606557376</v>
      </c>
      <c r="R990" s="68">
        <v>12.15529411764706</v>
      </c>
      <c r="S990" s="68">
        <v>10</v>
      </c>
      <c r="T990" s="68">
        <v>31</v>
      </c>
      <c r="U990" s="68">
        <v>53.15529411764706</v>
      </c>
      <c r="V990" s="68">
        <v>0</v>
      </c>
      <c r="W990" s="68">
        <v>1</v>
      </c>
      <c r="X990" s="68" t="s">
        <v>7511</v>
      </c>
      <c r="Y990" s="68">
        <v>4</v>
      </c>
      <c r="Z990" s="68">
        <v>6</v>
      </c>
      <c r="AA990" s="68">
        <v>5</v>
      </c>
      <c r="AB990" s="68">
        <v>35</v>
      </c>
      <c r="AC990" s="68">
        <v>149</v>
      </c>
      <c r="AD990" s="68">
        <v>31</v>
      </c>
      <c r="AE990" s="68">
        <v>5</v>
      </c>
      <c r="AF990" s="68">
        <v>0</v>
      </c>
      <c r="AG990" s="68"/>
      <c r="AH990" s="68"/>
      <c r="AI990" s="68"/>
      <c r="AJ990" s="68"/>
      <c r="AK990" s="68"/>
      <c r="AL990" s="68"/>
      <c r="AM990" s="68"/>
      <c r="AN990" s="68"/>
      <c r="AO990" s="68"/>
      <c r="AP990" s="68"/>
      <c r="AQ990" s="68"/>
      <c r="AR990" s="68"/>
      <c r="AS990" s="68"/>
      <c r="AT990" s="68"/>
      <c r="AU990" s="68"/>
      <c r="AV990" s="68"/>
      <c r="AW990" s="68"/>
      <c r="AX990" s="68"/>
      <c r="AY990" s="68"/>
      <c r="AZ990" s="68"/>
      <c r="BA990" s="68"/>
      <c r="BB990" s="68"/>
      <c r="BC990" s="68"/>
      <c r="BD990" s="68"/>
    </row>
    <row r="991" spans="1:56" s="72" customFormat="1" ht="70">
      <c r="A991" s="68">
        <v>787</v>
      </c>
      <c r="B991" s="68" t="s">
        <v>7501</v>
      </c>
      <c r="C991" s="68" t="s">
        <v>7502</v>
      </c>
      <c r="D991" s="88"/>
      <c r="E991" s="68" t="s">
        <v>1990</v>
      </c>
      <c r="F991" s="78">
        <v>4648</v>
      </c>
      <c r="G991" s="68" t="s">
        <v>7527</v>
      </c>
      <c r="H991" s="68">
        <v>2007</v>
      </c>
      <c r="I991" s="68" t="s">
        <v>7528</v>
      </c>
      <c r="J991" s="70">
        <v>142560</v>
      </c>
      <c r="K991" s="68" t="s">
        <v>240</v>
      </c>
      <c r="L991" s="68" t="s">
        <v>7507</v>
      </c>
      <c r="M991" s="68" t="s">
        <v>7508</v>
      </c>
      <c r="N991" s="68" t="s">
        <v>7529</v>
      </c>
      <c r="O991" s="68" t="s">
        <v>7530</v>
      </c>
      <c r="P991" s="68" t="s">
        <v>7531</v>
      </c>
      <c r="Q991" s="68">
        <v>58.196721311475414</v>
      </c>
      <c r="R991" s="68">
        <v>16.771764705882354</v>
      </c>
      <c r="S991" s="68">
        <v>12</v>
      </c>
      <c r="T991" s="68">
        <v>36</v>
      </c>
      <c r="U991" s="68">
        <v>64.771764705882362</v>
      </c>
      <c r="V991" s="68">
        <v>90</v>
      </c>
      <c r="W991" s="68">
        <v>1</v>
      </c>
      <c r="X991" s="68" t="s">
        <v>7511</v>
      </c>
      <c r="Y991" s="68">
        <v>2</v>
      </c>
      <c r="Z991" s="68">
        <v>5</v>
      </c>
      <c r="AA991" s="68">
        <v>4</v>
      </c>
      <c r="AB991" s="68">
        <v>11</v>
      </c>
      <c r="AC991" s="68">
        <v>148</v>
      </c>
      <c r="AD991" s="68">
        <v>36</v>
      </c>
      <c r="AE991" s="68">
        <v>5</v>
      </c>
      <c r="AF991" s="68">
        <v>90</v>
      </c>
      <c r="AG991" s="68" t="s">
        <v>1989</v>
      </c>
      <c r="AH991" s="68" t="s">
        <v>7517</v>
      </c>
      <c r="AI991" s="68">
        <v>45</v>
      </c>
      <c r="AJ991" s="68" t="s">
        <v>7518</v>
      </c>
      <c r="AK991" s="68"/>
      <c r="AL991" s="68">
        <v>0.15</v>
      </c>
      <c r="AM991" s="68" t="s">
        <v>7520</v>
      </c>
      <c r="AN991" s="68" t="s">
        <v>7519</v>
      </c>
      <c r="AO991" s="68">
        <v>0.1</v>
      </c>
      <c r="AP991" s="68"/>
      <c r="AQ991" s="68"/>
      <c r="AR991" s="68"/>
      <c r="AS991" s="68" t="s">
        <v>7521</v>
      </c>
      <c r="AT991" s="68"/>
      <c r="AU991" s="68">
        <v>0.3</v>
      </c>
      <c r="AV991" s="68"/>
      <c r="AW991" s="68"/>
      <c r="AX991" s="68"/>
      <c r="AY991" s="68"/>
      <c r="AZ991" s="68"/>
      <c r="BA991" s="68"/>
      <c r="BB991" s="68"/>
      <c r="BC991" s="68"/>
      <c r="BD991" s="68"/>
    </row>
    <row r="992" spans="1:56" s="72" customFormat="1" ht="70">
      <c r="A992" s="68">
        <v>787</v>
      </c>
      <c r="B992" s="68" t="s">
        <v>7501</v>
      </c>
      <c r="C992" s="68" t="s">
        <v>7532</v>
      </c>
      <c r="D992" s="88"/>
      <c r="E992" s="68" t="s">
        <v>7533</v>
      </c>
      <c r="F992" s="78">
        <v>11124</v>
      </c>
      <c r="G992" s="68" t="s">
        <v>7534</v>
      </c>
      <c r="H992" s="68">
        <v>2007</v>
      </c>
      <c r="I992" s="68" t="s">
        <v>7535</v>
      </c>
      <c r="J992" s="70">
        <v>100836</v>
      </c>
      <c r="K992" s="68" t="s">
        <v>240</v>
      </c>
      <c r="L992" s="68" t="s">
        <v>7507</v>
      </c>
      <c r="M992" s="68" t="s">
        <v>7508</v>
      </c>
      <c r="N992" s="68" t="s">
        <v>7536</v>
      </c>
      <c r="O992" s="68" t="s">
        <v>7537</v>
      </c>
      <c r="P992" s="68" t="s">
        <v>7538</v>
      </c>
      <c r="Q992" s="68">
        <v>45.901639344262293</v>
      </c>
      <c r="R992" s="68">
        <v>11.863058823529412</v>
      </c>
      <c r="S992" s="68">
        <v>10</v>
      </c>
      <c r="T992" s="68">
        <v>30</v>
      </c>
      <c r="U992" s="68">
        <v>51.863058823529414</v>
      </c>
      <c r="V992" s="68">
        <v>50</v>
      </c>
      <c r="W992" s="68">
        <v>1</v>
      </c>
      <c r="X992" s="68" t="s">
        <v>7511</v>
      </c>
      <c r="Y992" s="68">
        <v>3</v>
      </c>
      <c r="Z992" s="68">
        <v>2</v>
      </c>
      <c r="AA992" s="68">
        <v>1</v>
      </c>
      <c r="AB992" s="68">
        <v>4</v>
      </c>
      <c r="AC992" s="68">
        <v>138</v>
      </c>
      <c r="AD992" s="68">
        <v>30</v>
      </c>
      <c r="AE992" s="68">
        <v>5</v>
      </c>
      <c r="AF992" s="68">
        <v>50</v>
      </c>
      <c r="AG992" s="68" t="s">
        <v>1950</v>
      </c>
      <c r="AH992" s="68"/>
      <c r="AI992" s="68">
        <v>25</v>
      </c>
      <c r="AJ992" s="68"/>
      <c r="AK992" s="68"/>
      <c r="AL992" s="68"/>
      <c r="AM992" s="68"/>
      <c r="AN992" s="68"/>
      <c r="AO992" s="68"/>
      <c r="AP992" s="68"/>
      <c r="AQ992" s="68"/>
      <c r="AR992" s="68"/>
      <c r="AS992" s="68" t="s">
        <v>1663</v>
      </c>
      <c r="AT992" s="68"/>
      <c r="AU992" s="68">
        <v>0.25</v>
      </c>
      <c r="AV992" s="68"/>
      <c r="AW992" s="68"/>
      <c r="AX992" s="68"/>
      <c r="AY992" s="68"/>
      <c r="AZ992" s="68"/>
      <c r="BA992" s="68"/>
      <c r="BB992" s="68"/>
      <c r="BC992" s="68"/>
      <c r="BD992" s="68"/>
    </row>
    <row r="993" spans="1:56" s="72" customFormat="1" ht="150">
      <c r="A993" s="68">
        <v>787</v>
      </c>
      <c r="B993" s="68" t="s">
        <v>7501</v>
      </c>
      <c r="C993" s="68" t="s">
        <v>7502</v>
      </c>
      <c r="D993" s="88" t="s">
        <v>1989</v>
      </c>
      <c r="E993" s="68" t="s">
        <v>7539</v>
      </c>
      <c r="F993" s="78">
        <v>23598</v>
      </c>
      <c r="G993" s="68" t="s">
        <v>7540</v>
      </c>
      <c r="H993" s="68">
        <v>2008</v>
      </c>
      <c r="I993" s="68" t="s">
        <v>7541</v>
      </c>
      <c r="J993" s="70">
        <v>82427</v>
      </c>
      <c r="K993" s="91" t="s">
        <v>12795</v>
      </c>
      <c r="L993" s="68" t="s">
        <v>7507</v>
      </c>
      <c r="M993" s="68" t="s">
        <v>7508</v>
      </c>
      <c r="N993" s="68" t="s">
        <v>7542</v>
      </c>
      <c r="O993" s="68" t="s">
        <v>7543</v>
      </c>
      <c r="P993" s="68">
        <v>11796</v>
      </c>
      <c r="Q993" s="68">
        <v>38.934426229508198</v>
      </c>
      <c r="R993" s="68">
        <v>9.6972941176470595</v>
      </c>
      <c r="S993" s="68">
        <v>9.5</v>
      </c>
      <c r="T993" s="68">
        <v>21</v>
      </c>
      <c r="U993" s="68">
        <v>40.197294117647061</v>
      </c>
      <c r="V993" s="68">
        <v>70</v>
      </c>
      <c r="W993" s="68">
        <v>1</v>
      </c>
      <c r="X993" s="68" t="s">
        <v>7511</v>
      </c>
      <c r="Y993" s="68">
        <v>3</v>
      </c>
      <c r="Z993" s="68">
        <v>11</v>
      </c>
      <c r="AA993" s="68">
        <v>5</v>
      </c>
      <c r="AB993" s="68">
        <v>35</v>
      </c>
      <c r="AC993" s="68"/>
      <c r="AD993" s="68">
        <v>21</v>
      </c>
      <c r="AE993" s="68">
        <v>5</v>
      </c>
      <c r="AF993" s="68">
        <v>70</v>
      </c>
      <c r="AG993" s="68" t="s">
        <v>7544</v>
      </c>
      <c r="AH993" s="68" t="s">
        <v>7545</v>
      </c>
      <c r="AI993" s="68">
        <v>25</v>
      </c>
      <c r="AJ993" s="68" t="s">
        <v>7546</v>
      </c>
      <c r="AK993" s="68" t="s">
        <v>7547</v>
      </c>
      <c r="AL993" s="68">
        <v>35</v>
      </c>
      <c r="AM993" s="68" t="s">
        <v>7548</v>
      </c>
      <c r="AN993" s="68" t="s">
        <v>7549</v>
      </c>
      <c r="AO993" s="68">
        <v>5</v>
      </c>
      <c r="AP993" s="68"/>
      <c r="AQ993" s="68"/>
      <c r="AR993" s="68"/>
      <c r="AS993" s="68" t="s">
        <v>1663</v>
      </c>
      <c r="AT993" s="68"/>
      <c r="AU993" s="68">
        <v>5</v>
      </c>
      <c r="AV993" s="68"/>
      <c r="AW993" s="68"/>
      <c r="AX993" s="68"/>
      <c r="AY993" s="68"/>
      <c r="AZ993" s="68"/>
      <c r="BA993" s="68"/>
      <c r="BB993" s="68"/>
      <c r="BC993" s="68"/>
      <c r="BD993" s="68"/>
    </row>
    <row r="994" spans="1:56" s="72" customFormat="1" ht="70">
      <c r="A994" s="68">
        <v>787</v>
      </c>
      <c r="B994" s="68" t="s">
        <v>7501</v>
      </c>
      <c r="C994" s="68" t="s">
        <v>7532</v>
      </c>
      <c r="D994" s="88" t="s">
        <v>1989</v>
      </c>
      <c r="E994" s="68" t="s">
        <v>7550</v>
      </c>
      <c r="F994" s="78" t="s">
        <v>7551</v>
      </c>
      <c r="G994" s="68" t="s">
        <v>7552</v>
      </c>
      <c r="H994" s="68">
        <v>2010</v>
      </c>
      <c r="I994" s="68" t="s">
        <v>7553</v>
      </c>
      <c r="J994" s="70">
        <v>376685</v>
      </c>
      <c r="K994" s="68" t="s">
        <v>278</v>
      </c>
      <c r="L994" s="68" t="s">
        <v>7507</v>
      </c>
      <c r="M994" s="68" t="s">
        <v>7508</v>
      </c>
      <c r="N994" s="68" t="s">
        <v>7554</v>
      </c>
      <c r="O994" s="68" t="s">
        <v>7555</v>
      </c>
      <c r="P994" s="68">
        <v>12280</v>
      </c>
      <c r="Q994" s="68">
        <v>43.442622950819676</v>
      </c>
      <c r="R994" s="68">
        <v>44.315882352941173</v>
      </c>
      <c r="S994" s="68">
        <v>11</v>
      </c>
      <c r="T994" s="68">
        <v>23</v>
      </c>
      <c r="U994" s="68">
        <v>78.315882352941173</v>
      </c>
      <c r="V994" s="68">
        <v>40</v>
      </c>
      <c r="W994" s="68">
        <v>1</v>
      </c>
      <c r="X994" s="68" t="s">
        <v>7556</v>
      </c>
      <c r="Y994" s="68">
        <v>3</v>
      </c>
      <c r="Z994" s="68">
        <v>2</v>
      </c>
      <c r="AA994" s="68">
        <v>3</v>
      </c>
      <c r="AB994" s="68">
        <v>4</v>
      </c>
      <c r="AC994" s="68">
        <v>149</v>
      </c>
      <c r="AD994" s="68">
        <v>23</v>
      </c>
      <c r="AE994" s="68">
        <v>5</v>
      </c>
      <c r="AF994" s="68">
        <v>40</v>
      </c>
      <c r="AG994" s="68" t="s">
        <v>1950</v>
      </c>
      <c r="AH994" s="68" t="s">
        <v>7557</v>
      </c>
      <c r="AI994" s="68">
        <v>10</v>
      </c>
      <c r="AJ994" s="68"/>
      <c r="AK994" s="68"/>
      <c r="AL994" s="68"/>
      <c r="AM994" s="68"/>
      <c r="AN994" s="68"/>
      <c r="AO994" s="68"/>
      <c r="AP994" s="68"/>
      <c r="AQ994" s="68"/>
      <c r="AR994" s="68"/>
      <c r="AS994" s="68" t="s">
        <v>7558</v>
      </c>
      <c r="AT994" s="68" t="s">
        <v>7559</v>
      </c>
      <c r="AU994" s="68">
        <v>10</v>
      </c>
      <c r="AV994" s="68" t="s">
        <v>7560</v>
      </c>
      <c r="AW994" s="68" t="s">
        <v>7561</v>
      </c>
      <c r="AX994" s="68">
        <v>80</v>
      </c>
      <c r="AY994" s="68"/>
      <c r="AZ994" s="68"/>
      <c r="BA994" s="68"/>
      <c r="BB994" s="68"/>
      <c r="BC994" s="68"/>
      <c r="BD994" s="68"/>
    </row>
    <row r="995" spans="1:56" s="72" customFormat="1" ht="90">
      <c r="A995" s="68">
        <v>787</v>
      </c>
      <c r="B995" s="68" t="s">
        <v>7501</v>
      </c>
      <c r="C995" s="68" t="s">
        <v>7502</v>
      </c>
      <c r="D995" s="88" t="s">
        <v>7518</v>
      </c>
      <c r="E995" s="68" t="s">
        <v>7562</v>
      </c>
      <c r="F995" s="78" t="s">
        <v>7563</v>
      </c>
      <c r="G995" s="68" t="s">
        <v>7564</v>
      </c>
      <c r="H995" s="68">
        <v>2010</v>
      </c>
      <c r="I995" s="68" t="s">
        <v>7565</v>
      </c>
      <c r="J995" s="70">
        <v>124979.19</v>
      </c>
      <c r="K995" s="91" t="s">
        <v>12795</v>
      </c>
      <c r="L995" s="68" t="s">
        <v>7507</v>
      </c>
      <c r="M995" s="68" t="s">
        <v>7508</v>
      </c>
      <c r="N995" s="68" t="s">
        <v>7566</v>
      </c>
      <c r="O995" s="68" t="s">
        <v>7567</v>
      </c>
      <c r="P995" s="68">
        <v>12554</v>
      </c>
      <c r="Q995" s="68">
        <v>40.16393442622951</v>
      </c>
      <c r="R995" s="68">
        <v>14.70343411764706</v>
      </c>
      <c r="S995" s="68">
        <v>9</v>
      </c>
      <c r="T995" s="68">
        <v>18</v>
      </c>
      <c r="U995" s="68">
        <v>41.703434117647063</v>
      </c>
      <c r="V995" s="68">
        <v>80</v>
      </c>
      <c r="W995" s="68">
        <v>100</v>
      </c>
      <c r="X995" s="68" t="s">
        <v>7511</v>
      </c>
      <c r="Y995" s="68">
        <v>3</v>
      </c>
      <c r="Z995" s="68">
        <v>1</v>
      </c>
      <c r="AA995" s="68">
        <v>4</v>
      </c>
      <c r="AB995" s="68">
        <v>4</v>
      </c>
      <c r="AC995" s="68"/>
      <c r="AD995" s="68">
        <v>18</v>
      </c>
      <c r="AE995" s="68">
        <v>5</v>
      </c>
      <c r="AF995" s="68">
        <v>80</v>
      </c>
      <c r="AG995" s="68" t="s">
        <v>7518</v>
      </c>
      <c r="AH995" s="68" t="s">
        <v>7568</v>
      </c>
      <c r="AI995" s="68">
        <v>30</v>
      </c>
      <c r="AJ995" s="68" t="s">
        <v>4265</v>
      </c>
      <c r="AK995" s="68" t="s">
        <v>7569</v>
      </c>
      <c r="AL995" s="68">
        <v>10</v>
      </c>
      <c r="AM995" s="68" t="s">
        <v>7570</v>
      </c>
      <c r="AN995" s="68" t="s">
        <v>7571</v>
      </c>
      <c r="AO995" s="68">
        <v>20</v>
      </c>
      <c r="AP995" s="68" t="s">
        <v>7572</v>
      </c>
      <c r="AQ995" s="68" t="s">
        <v>7571</v>
      </c>
      <c r="AR995" s="68">
        <v>10</v>
      </c>
      <c r="AS995" s="68" t="s">
        <v>7573</v>
      </c>
      <c r="AT995" s="68" t="s">
        <v>7571</v>
      </c>
      <c r="AU995" s="68">
        <v>5</v>
      </c>
      <c r="AV995" s="68" t="s">
        <v>7574</v>
      </c>
      <c r="AW995" s="68" t="s">
        <v>7571</v>
      </c>
      <c r="AX995" s="68">
        <v>5</v>
      </c>
      <c r="AY995" s="68"/>
      <c r="AZ995" s="68"/>
      <c r="BA995" s="68"/>
      <c r="BB995" s="68"/>
      <c r="BC995" s="68"/>
      <c r="BD995" s="68"/>
    </row>
    <row r="996" spans="1:56" s="72" customFormat="1" ht="110">
      <c r="A996" s="68">
        <v>787</v>
      </c>
      <c r="B996" s="68" t="s">
        <v>7501</v>
      </c>
      <c r="C996" s="68" t="s">
        <v>7502</v>
      </c>
      <c r="D996" s="88"/>
      <c r="E996" s="68" t="s">
        <v>7575</v>
      </c>
      <c r="F996" s="78">
        <v>25809</v>
      </c>
      <c r="G996" s="68" t="s">
        <v>7576</v>
      </c>
      <c r="H996" s="68">
        <v>2010</v>
      </c>
      <c r="I996" s="68" t="s">
        <v>7577</v>
      </c>
      <c r="J996" s="70">
        <v>95302.78</v>
      </c>
      <c r="K996" s="91" t="s">
        <v>12795</v>
      </c>
      <c r="L996" s="68" t="s">
        <v>7507</v>
      </c>
      <c r="M996" s="68" t="s">
        <v>7508</v>
      </c>
      <c r="N996" s="68" t="s">
        <v>7578</v>
      </c>
      <c r="O996" s="68" t="s">
        <v>7579</v>
      </c>
      <c r="P996" s="68">
        <v>12568</v>
      </c>
      <c r="Q996" s="68">
        <v>37.295081967213115</v>
      </c>
      <c r="R996" s="68">
        <v>11.212091764705882</v>
      </c>
      <c r="S996" s="68">
        <v>9.5</v>
      </c>
      <c r="T996" s="68">
        <v>18</v>
      </c>
      <c r="U996" s="68">
        <v>38.712091764705882</v>
      </c>
      <c r="V996" s="68">
        <v>30</v>
      </c>
      <c r="W996" s="68">
        <v>1</v>
      </c>
      <c r="X996" s="68" t="s">
        <v>7511</v>
      </c>
      <c r="Y996" s="68">
        <v>4</v>
      </c>
      <c r="Z996" s="68">
        <v>6</v>
      </c>
      <c r="AA996" s="68">
        <v>3</v>
      </c>
      <c r="AB996" s="68">
        <v>4</v>
      </c>
      <c r="AC996" s="68"/>
      <c r="AD996" s="68">
        <v>18</v>
      </c>
      <c r="AE996" s="68">
        <v>5</v>
      </c>
      <c r="AF996" s="68">
        <v>30</v>
      </c>
      <c r="AG996" s="68"/>
      <c r="AH996" s="68" t="s">
        <v>7580</v>
      </c>
      <c r="AI996" s="68"/>
      <c r="AJ996" s="68"/>
      <c r="AK996" s="68"/>
      <c r="AL996" s="68"/>
      <c r="AM996" s="68"/>
      <c r="AN996" s="68"/>
      <c r="AO996" s="68"/>
      <c r="AP996" s="68"/>
      <c r="AQ996" s="68"/>
      <c r="AR996" s="68"/>
      <c r="AS996" s="68" t="s">
        <v>7581</v>
      </c>
      <c r="AT996" s="68"/>
      <c r="AU996" s="68">
        <v>20</v>
      </c>
      <c r="AV996" s="68" t="s">
        <v>7582</v>
      </c>
      <c r="AW996" s="68" t="s">
        <v>7583</v>
      </c>
      <c r="AX996" s="68">
        <v>10</v>
      </c>
      <c r="AY996" s="68"/>
      <c r="AZ996" s="68"/>
      <c r="BA996" s="68"/>
      <c r="BB996" s="68"/>
      <c r="BC996" s="68"/>
      <c r="BD996" s="68"/>
    </row>
    <row r="997" spans="1:56" s="72" customFormat="1" ht="120">
      <c r="A997" s="68">
        <v>787</v>
      </c>
      <c r="B997" s="68" t="s">
        <v>7501</v>
      </c>
      <c r="C997" s="68" t="s">
        <v>7532</v>
      </c>
      <c r="D997" s="88"/>
      <c r="E997" s="68" t="s">
        <v>7584</v>
      </c>
      <c r="F997" s="78">
        <v>24402</v>
      </c>
      <c r="G997" s="68" t="s">
        <v>7585</v>
      </c>
      <c r="H997" s="68">
        <v>2011</v>
      </c>
      <c r="I997" s="68" t="s">
        <v>7586</v>
      </c>
      <c r="J997" s="70">
        <v>96037</v>
      </c>
      <c r="K997" s="91" t="s">
        <v>12795</v>
      </c>
      <c r="L997" s="68" t="s">
        <v>7507</v>
      </c>
      <c r="M997" s="68" t="s">
        <v>7508</v>
      </c>
      <c r="N997" s="68" t="s">
        <v>7587</v>
      </c>
      <c r="O997" s="68" t="s">
        <v>7588</v>
      </c>
      <c r="P997" s="68">
        <v>12553</v>
      </c>
      <c r="Q997" s="68">
        <v>40.16393442622951</v>
      </c>
      <c r="R997" s="68">
        <v>11.298470588235293</v>
      </c>
      <c r="S997" s="68">
        <v>9.5</v>
      </c>
      <c r="T997" s="68">
        <v>21</v>
      </c>
      <c r="U997" s="68">
        <v>41.79847058823529</v>
      </c>
      <c r="V997" s="68">
        <v>50</v>
      </c>
      <c r="W997" s="68">
        <v>1</v>
      </c>
      <c r="X997" s="68" t="s">
        <v>7511</v>
      </c>
      <c r="Y997" s="68">
        <v>2</v>
      </c>
      <c r="Z997" s="68">
        <v>2</v>
      </c>
      <c r="AA997" s="68">
        <v>1</v>
      </c>
      <c r="AB997" s="68">
        <v>60</v>
      </c>
      <c r="AC997" s="68"/>
      <c r="AD997" s="68">
        <v>21</v>
      </c>
      <c r="AE997" s="68">
        <v>5</v>
      </c>
      <c r="AF997" s="68">
        <v>50</v>
      </c>
      <c r="AG997" s="68" t="s">
        <v>1950</v>
      </c>
      <c r="AH997" s="68" t="s">
        <v>7568</v>
      </c>
      <c r="AI997" s="68">
        <v>20</v>
      </c>
      <c r="AJ997" s="68" t="s">
        <v>7589</v>
      </c>
      <c r="AK997" s="68" t="s">
        <v>7568</v>
      </c>
      <c r="AL997" s="68">
        <v>15</v>
      </c>
      <c r="AM997" s="68" t="s">
        <v>1989</v>
      </c>
      <c r="AN997" s="68" t="s">
        <v>7568</v>
      </c>
      <c r="AO997" s="68">
        <v>5</v>
      </c>
      <c r="AP997" s="68" t="s">
        <v>4243</v>
      </c>
      <c r="AQ997" s="68" t="s">
        <v>7568</v>
      </c>
      <c r="AR997" s="68">
        <v>5</v>
      </c>
      <c r="AS997" s="68" t="s">
        <v>7590</v>
      </c>
      <c r="AT997" s="68" t="s">
        <v>7568</v>
      </c>
      <c r="AU997" s="68">
        <v>5</v>
      </c>
      <c r="AV997" s="68"/>
      <c r="AW997" s="68"/>
      <c r="AX997" s="68"/>
      <c r="AY997" s="68"/>
      <c r="AZ997" s="68"/>
      <c r="BA997" s="68"/>
      <c r="BB997" s="68"/>
      <c r="BC997" s="68"/>
      <c r="BD997" s="68"/>
    </row>
    <row r="998" spans="1:56" s="72" customFormat="1" ht="230">
      <c r="A998" s="68">
        <v>787</v>
      </c>
      <c r="B998" s="68" t="s">
        <v>7501</v>
      </c>
      <c r="C998" s="68" t="s">
        <v>7532</v>
      </c>
      <c r="D998" s="88" t="s">
        <v>1950</v>
      </c>
      <c r="E998" s="68" t="s">
        <v>7591</v>
      </c>
      <c r="F998" s="78">
        <v>15104</v>
      </c>
      <c r="G998" s="68" t="s">
        <v>7592</v>
      </c>
      <c r="H998" s="68">
        <v>2011</v>
      </c>
      <c r="I998" s="68" t="s">
        <v>7593</v>
      </c>
      <c r="J998" s="70">
        <v>92557.03</v>
      </c>
      <c r="K998" s="91" t="s">
        <v>12795</v>
      </c>
      <c r="L998" s="68" t="s">
        <v>7507</v>
      </c>
      <c r="M998" s="68" t="s">
        <v>7508</v>
      </c>
      <c r="N998" s="68" t="s">
        <v>7594</v>
      </c>
      <c r="O998" s="68" t="s">
        <v>7595</v>
      </c>
      <c r="P998" s="68">
        <v>12665</v>
      </c>
      <c r="Q998" s="68">
        <v>36.885245901639344</v>
      </c>
      <c r="R998" s="68">
        <v>10.889062352941176</v>
      </c>
      <c r="S998" s="68">
        <v>9.5</v>
      </c>
      <c r="T998" s="68">
        <v>18</v>
      </c>
      <c r="U998" s="68">
        <v>38.389062352941174</v>
      </c>
      <c r="V998" s="68">
        <v>40</v>
      </c>
      <c r="W998" s="68">
        <v>1</v>
      </c>
      <c r="X998" s="68" t="s">
        <v>7511</v>
      </c>
      <c r="Y998" s="68">
        <v>3</v>
      </c>
      <c r="Z998" s="68">
        <v>10</v>
      </c>
      <c r="AA998" s="68">
        <v>2</v>
      </c>
      <c r="AB998" s="68">
        <v>60</v>
      </c>
      <c r="AC998" s="68"/>
      <c r="AD998" s="68">
        <v>18</v>
      </c>
      <c r="AE998" s="68">
        <v>5</v>
      </c>
      <c r="AF998" s="68">
        <v>40</v>
      </c>
      <c r="AG998" s="68" t="s">
        <v>1950</v>
      </c>
      <c r="AH998" s="68" t="s">
        <v>7568</v>
      </c>
      <c r="AI998" s="68">
        <v>40</v>
      </c>
      <c r="AJ998" s="68"/>
      <c r="AK998" s="68"/>
      <c r="AL998" s="68"/>
      <c r="AM998" s="68"/>
      <c r="AN998" s="68"/>
      <c r="AO998" s="68"/>
      <c r="AP998" s="68"/>
      <c r="AQ998" s="68"/>
      <c r="AR998" s="68"/>
      <c r="AS998" s="68"/>
      <c r="AT998" s="68"/>
      <c r="AU998" s="68"/>
      <c r="AV998" s="68"/>
      <c r="AW998" s="68"/>
      <c r="AX998" s="68"/>
      <c r="AY998" s="68"/>
      <c r="AZ998" s="68"/>
      <c r="BA998" s="68"/>
      <c r="BB998" s="68"/>
      <c r="BC998" s="68"/>
      <c r="BD998" s="68"/>
    </row>
    <row r="999" spans="1:56" s="72" customFormat="1" ht="70">
      <c r="A999" s="68">
        <v>787</v>
      </c>
      <c r="B999" s="68" t="s">
        <v>7501</v>
      </c>
      <c r="C999" s="68" t="s">
        <v>7502</v>
      </c>
      <c r="D999" s="88"/>
      <c r="E999" s="68" t="s">
        <v>7575</v>
      </c>
      <c r="F999" s="78" t="s">
        <v>7596</v>
      </c>
      <c r="G999" s="68" t="s">
        <v>7597</v>
      </c>
      <c r="H999" s="68">
        <v>2011</v>
      </c>
      <c r="I999" s="68" t="s">
        <v>7598</v>
      </c>
      <c r="J999" s="70">
        <v>51240.97</v>
      </c>
      <c r="K999" s="91" t="s">
        <v>12795</v>
      </c>
      <c r="L999" s="68" t="s">
        <v>7507</v>
      </c>
      <c r="M999" s="68" t="s">
        <v>7508</v>
      </c>
      <c r="N999" s="68" t="s">
        <v>7599</v>
      </c>
      <c r="O999" s="68" t="s">
        <v>7600</v>
      </c>
      <c r="P999" s="68">
        <v>12828</v>
      </c>
      <c r="Q999" s="68">
        <v>31.557377049180328</v>
      </c>
      <c r="R999" s="68">
        <v>6.0283494117647063</v>
      </c>
      <c r="S999" s="68">
        <v>9.5</v>
      </c>
      <c r="T999" s="68">
        <v>18</v>
      </c>
      <c r="U999" s="68">
        <v>33.528349411764708</v>
      </c>
      <c r="V999" s="68">
        <v>100</v>
      </c>
      <c r="W999" s="68">
        <v>1</v>
      </c>
      <c r="X999" s="68" t="s">
        <v>7511</v>
      </c>
      <c r="Y999" s="68">
        <v>3</v>
      </c>
      <c r="Z999" s="68">
        <v>11</v>
      </c>
      <c r="AA999" s="68">
        <v>5</v>
      </c>
      <c r="AB999" s="68">
        <v>4</v>
      </c>
      <c r="AC999" s="68"/>
      <c r="AD999" s="68">
        <v>18</v>
      </c>
      <c r="AE999" s="68">
        <v>5</v>
      </c>
      <c r="AF999" s="68">
        <v>100</v>
      </c>
      <c r="AG999" s="68" t="s">
        <v>7518</v>
      </c>
      <c r="AH999" s="68" t="s">
        <v>7601</v>
      </c>
      <c r="AI999" s="68">
        <v>50</v>
      </c>
      <c r="AJ999" s="68"/>
      <c r="AK999" s="68"/>
      <c r="AL999" s="68"/>
      <c r="AM999" s="68"/>
      <c r="AN999" s="68"/>
      <c r="AO999" s="68"/>
      <c r="AP999" s="68"/>
      <c r="AQ999" s="68"/>
      <c r="AR999" s="68"/>
      <c r="AS999" s="68" t="s">
        <v>7582</v>
      </c>
      <c r="AT999" s="68"/>
      <c r="AU999" s="68">
        <v>50</v>
      </c>
      <c r="AV999" s="68"/>
      <c r="AW999" s="68"/>
      <c r="AX999" s="68"/>
      <c r="AY999" s="68"/>
      <c r="AZ999" s="68"/>
      <c r="BA999" s="68"/>
      <c r="BB999" s="68"/>
      <c r="BC999" s="68"/>
      <c r="BD999" s="68"/>
    </row>
    <row r="1000" spans="1:56" s="72" customFormat="1" ht="200">
      <c r="A1000" s="68">
        <v>787</v>
      </c>
      <c r="B1000" s="68" t="s">
        <v>7501</v>
      </c>
      <c r="C1000" s="68" t="s">
        <v>7502</v>
      </c>
      <c r="D1000" s="88" t="s">
        <v>7602</v>
      </c>
      <c r="E1000" s="68" t="s">
        <v>7603</v>
      </c>
      <c r="F1000" s="78" t="s">
        <v>7604</v>
      </c>
      <c r="G1000" s="68" t="s">
        <v>7605</v>
      </c>
      <c r="H1000" s="68">
        <v>2012</v>
      </c>
      <c r="I1000" s="68" t="s">
        <v>7605</v>
      </c>
      <c r="J1000" s="70">
        <v>218160</v>
      </c>
      <c r="K1000" s="68" t="s">
        <v>12783</v>
      </c>
      <c r="L1000" s="68" t="s">
        <v>7507</v>
      </c>
      <c r="M1000" s="68" t="s">
        <v>7508</v>
      </c>
      <c r="N1000" s="68" t="s">
        <v>7606</v>
      </c>
      <c r="O1000" s="68" t="s">
        <v>7607</v>
      </c>
      <c r="P1000" s="68">
        <v>13054</v>
      </c>
      <c r="Q1000" s="68">
        <v>50.819672131147541</v>
      </c>
      <c r="R1000" s="68">
        <v>25.665882352941175</v>
      </c>
      <c r="S1000" s="68">
        <v>11</v>
      </c>
      <c r="T1000" s="68">
        <v>27</v>
      </c>
      <c r="U1000" s="68">
        <v>63.665882352941175</v>
      </c>
      <c r="V1000" s="68">
        <v>100</v>
      </c>
      <c r="W1000" s="68">
        <v>1</v>
      </c>
      <c r="X1000" s="68" t="s">
        <v>7511</v>
      </c>
      <c r="Y1000" s="68">
        <v>3</v>
      </c>
      <c r="Z1000" s="68">
        <v>1</v>
      </c>
      <c r="AA1000" s="68">
        <v>3</v>
      </c>
      <c r="AB1000" s="68">
        <v>4</v>
      </c>
      <c r="AC1000" s="68">
        <v>159</v>
      </c>
      <c r="AD1000" s="68">
        <v>27</v>
      </c>
      <c r="AE1000" s="68">
        <v>5</v>
      </c>
      <c r="AF1000" s="68">
        <v>100</v>
      </c>
      <c r="AG1000" s="68" t="s">
        <v>7608</v>
      </c>
      <c r="AH1000" s="68" t="s">
        <v>7609</v>
      </c>
      <c r="AI1000" s="68" t="s">
        <v>7610</v>
      </c>
      <c r="AJ1000" s="68" t="s">
        <v>4243</v>
      </c>
      <c r="AK1000" s="68" t="s">
        <v>7611</v>
      </c>
      <c r="AL1000" s="68" t="s">
        <v>7612</v>
      </c>
      <c r="AM1000" s="68" t="s">
        <v>7613</v>
      </c>
      <c r="AN1000" s="68" t="s">
        <v>7614</v>
      </c>
      <c r="AO1000" s="68">
        <v>0.1</v>
      </c>
      <c r="AP1000" s="68" t="s">
        <v>7615</v>
      </c>
      <c r="AQ1000" s="68" t="s">
        <v>7616</v>
      </c>
      <c r="AR1000" s="68" t="s">
        <v>7617</v>
      </c>
      <c r="AS1000" s="68" t="s">
        <v>7618</v>
      </c>
      <c r="AT1000" s="68"/>
      <c r="AU1000" s="68" t="s">
        <v>7617</v>
      </c>
      <c r="AV1000" s="68"/>
      <c r="AW1000" s="68"/>
      <c r="AX1000" s="68"/>
      <c r="AY1000" s="68"/>
      <c r="AZ1000" s="68"/>
      <c r="BA1000" s="68"/>
      <c r="BB1000" s="68"/>
      <c r="BC1000" s="68"/>
      <c r="BD1000" s="68"/>
    </row>
    <row r="1001" spans="1:56" s="72" customFormat="1" ht="100">
      <c r="A1001" s="68">
        <v>787</v>
      </c>
      <c r="B1001" s="68" t="s">
        <v>7501</v>
      </c>
      <c r="C1001" s="68" t="s">
        <v>7532</v>
      </c>
      <c r="D1001" s="88"/>
      <c r="E1001" s="68" t="s">
        <v>7619</v>
      </c>
      <c r="F1001" s="78">
        <v>21455</v>
      </c>
      <c r="G1001" s="68" t="s">
        <v>7620</v>
      </c>
      <c r="H1001" s="68">
        <v>2012</v>
      </c>
      <c r="I1001" s="68" t="s">
        <v>7621</v>
      </c>
      <c r="J1001" s="70">
        <v>54844.800000000003</v>
      </c>
      <c r="K1001" s="91" t="s">
        <v>12800</v>
      </c>
      <c r="L1001" s="68" t="s">
        <v>7507</v>
      </c>
      <c r="M1001" s="68" t="s">
        <v>7508</v>
      </c>
      <c r="N1001" s="68" t="s">
        <v>7622</v>
      </c>
      <c r="O1001" s="68" t="s">
        <v>7623</v>
      </c>
      <c r="P1001" s="68">
        <v>13170</v>
      </c>
      <c r="Q1001" s="68">
        <v>36.885245901639344</v>
      </c>
      <c r="R1001" s="68">
        <v>6.4523294117647065</v>
      </c>
      <c r="S1001" s="68">
        <v>9</v>
      </c>
      <c r="T1001" s="68">
        <v>23</v>
      </c>
      <c r="U1001" s="68">
        <v>38.452329411764708</v>
      </c>
      <c r="V1001" s="68">
        <v>20</v>
      </c>
      <c r="W1001" s="68">
        <v>1</v>
      </c>
      <c r="X1001" s="68" t="s">
        <v>7511</v>
      </c>
      <c r="Y1001" s="68">
        <v>1</v>
      </c>
      <c r="Z1001" s="68">
        <v>5</v>
      </c>
      <c r="AA1001" s="68">
        <v>3</v>
      </c>
      <c r="AB1001" s="68">
        <v>60</v>
      </c>
      <c r="AC1001" s="68"/>
      <c r="AD1001" s="68">
        <v>23</v>
      </c>
      <c r="AE1001" s="68">
        <v>5</v>
      </c>
      <c r="AF1001" s="68">
        <v>20</v>
      </c>
      <c r="AG1001" s="68" t="s">
        <v>1950</v>
      </c>
      <c r="AH1001" s="68" t="s">
        <v>7624</v>
      </c>
      <c r="AI1001" s="68">
        <v>20</v>
      </c>
      <c r="AJ1001" s="68"/>
      <c r="AK1001" s="68" t="s">
        <v>7625</v>
      </c>
      <c r="AL1001" s="68"/>
      <c r="AM1001" s="68"/>
      <c r="AN1001" s="68"/>
      <c r="AO1001" s="68"/>
      <c r="AP1001" s="68"/>
      <c r="AQ1001" s="68"/>
      <c r="AR1001" s="68"/>
      <c r="AS1001" s="68" t="s">
        <v>7626</v>
      </c>
      <c r="AT1001" s="68" t="s">
        <v>7627</v>
      </c>
      <c r="AU1001" s="68">
        <v>40</v>
      </c>
      <c r="AV1001" s="68" t="s">
        <v>7628</v>
      </c>
      <c r="AW1001" s="68" t="s">
        <v>7629</v>
      </c>
      <c r="AX1001" s="68">
        <v>40</v>
      </c>
      <c r="AY1001" s="68"/>
      <c r="AZ1001" s="68"/>
      <c r="BA1001" s="68"/>
      <c r="BB1001" s="68"/>
      <c r="BC1001" s="68"/>
      <c r="BD1001" s="68"/>
    </row>
    <row r="1002" spans="1:56" s="72" customFormat="1" ht="100">
      <c r="A1002" s="68">
        <v>787</v>
      </c>
      <c r="B1002" s="68" t="s">
        <v>7501</v>
      </c>
      <c r="C1002" s="68" t="s">
        <v>7532</v>
      </c>
      <c r="D1002" s="88"/>
      <c r="E1002" s="68" t="s">
        <v>7619</v>
      </c>
      <c r="F1002" s="78" t="s">
        <v>7630</v>
      </c>
      <c r="G1002" s="68" t="s">
        <v>7631</v>
      </c>
      <c r="H1002" s="68">
        <v>2014</v>
      </c>
      <c r="I1002" s="68" t="s">
        <v>7632</v>
      </c>
      <c r="J1002" s="70">
        <v>76110</v>
      </c>
      <c r="K1002" s="91" t="s">
        <v>12795</v>
      </c>
      <c r="L1002" s="68" t="s">
        <v>7507</v>
      </c>
      <c r="M1002" s="68" t="s">
        <v>7508</v>
      </c>
      <c r="N1002" s="68" t="s">
        <v>7633</v>
      </c>
      <c r="O1002" s="68" t="s">
        <v>7634</v>
      </c>
      <c r="P1002" s="68">
        <v>13776</v>
      </c>
      <c r="Q1002" s="68">
        <v>39.344262295081968</v>
      </c>
      <c r="R1002" s="68">
        <v>8.9541176470588244</v>
      </c>
      <c r="S1002" s="68">
        <v>9.5</v>
      </c>
      <c r="T1002" s="68">
        <v>23</v>
      </c>
      <c r="U1002" s="68">
        <v>41.454117647058823</v>
      </c>
      <c r="V1002" s="68">
        <v>20</v>
      </c>
      <c r="W1002" s="68">
        <v>1</v>
      </c>
      <c r="X1002" s="68" t="s">
        <v>7511</v>
      </c>
      <c r="Y1002" s="68">
        <v>1</v>
      </c>
      <c r="Z1002" s="68">
        <v>1</v>
      </c>
      <c r="AA1002" s="68">
        <v>3</v>
      </c>
      <c r="AB1002" s="68">
        <v>60</v>
      </c>
      <c r="AC1002" s="68"/>
      <c r="AD1002" s="68">
        <v>23</v>
      </c>
      <c r="AE1002" s="68">
        <v>5</v>
      </c>
      <c r="AF1002" s="68">
        <v>20</v>
      </c>
      <c r="AG1002" s="68"/>
      <c r="AH1002" s="68"/>
      <c r="AI1002" s="68"/>
      <c r="AJ1002" s="68"/>
      <c r="AK1002" s="68"/>
      <c r="AL1002" s="68"/>
      <c r="AM1002" s="68"/>
      <c r="AN1002" s="68"/>
      <c r="AO1002" s="68"/>
      <c r="AP1002" s="68"/>
      <c r="AQ1002" s="68"/>
      <c r="AR1002" s="68"/>
      <c r="AS1002" s="68"/>
      <c r="AT1002" s="68"/>
      <c r="AU1002" s="68"/>
      <c r="AV1002" s="68" t="s">
        <v>7628</v>
      </c>
      <c r="AW1002" s="68" t="s">
        <v>7629</v>
      </c>
      <c r="AX1002" s="68">
        <v>100</v>
      </c>
      <c r="AY1002" s="68"/>
      <c r="AZ1002" s="68"/>
      <c r="BA1002" s="68"/>
      <c r="BB1002" s="68"/>
      <c r="BC1002" s="68"/>
      <c r="BD1002" s="68"/>
    </row>
    <row r="1003" spans="1:56" s="72" customFormat="1" ht="70">
      <c r="A1003" s="68">
        <v>787</v>
      </c>
      <c r="B1003" s="68" t="s">
        <v>7501</v>
      </c>
      <c r="C1003" s="68" t="s">
        <v>7502</v>
      </c>
      <c r="D1003" s="88"/>
      <c r="E1003" s="68" t="s">
        <v>7635</v>
      </c>
      <c r="F1003" s="78" t="s">
        <v>7636</v>
      </c>
      <c r="G1003" s="68" t="s">
        <v>7637</v>
      </c>
      <c r="H1003" s="68">
        <v>2015</v>
      </c>
      <c r="I1003" s="68" t="s">
        <v>7638</v>
      </c>
      <c r="J1003" s="70">
        <v>96016</v>
      </c>
      <c r="K1003" s="91" t="s">
        <v>12799</v>
      </c>
      <c r="L1003" s="68" t="s">
        <v>7507</v>
      </c>
      <c r="M1003" s="68" t="s">
        <v>7508</v>
      </c>
      <c r="N1003" s="68" t="s">
        <v>7639</v>
      </c>
      <c r="O1003" s="68" t="s">
        <v>7640</v>
      </c>
      <c r="P1003" s="68">
        <v>14291</v>
      </c>
      <c r="Q1003" s="68">
        <v>34.016393442622949</v>
      </c>
      <c r="R1003" s="68">
        <v>11.295999999999999</v>
      </c>
      <c r="S1003" s="68">
        <v>9.5</v>
      </c>
      <c r="T1003" s="68">
        <v>19</v>
      </c>
      <c r="U1003" s="68">
        <v>39.795999999999999</v>
      </c>
      <c r="V1003" s="68">
        <v>80</v>
      </c>
      <c r="W1003" s="68">
        <v>1</v>
      </c>
      <c r="X1003" s="68" t="s">
        <v>7511</v>
      </c>
      <c r="Y1003" s="68">
        <v>3</v>
      </c>
      <c r="Z1003" s="68">
        <v>2</v>
      </c>
      <c r="AA1003" s="68">
        <v>3</v>
      </c>
      <c r="AB1003" s="68">
        <v>4</v>
      </c>
      <c r="AC1003" s="68"/>
      <c r="AD1003" s="68">
        <v>19</v>
      </c>
      <c r="AE1003" s="68">
        <v>5</v>
      </c>
      <c r="AF1003" s="68">
        <v>80</v>
      </c>
      <c r="AG1003" s="68" t="s">
        <v>7518</v>
      </c>
      <c r="AH1003" s="68"/>
      <c r="AI1003" s="68">
        <v>60</v>
      </c>
      <c r="AJ1003" s="68" t="s">
        <v>4243</v>
      </c>
      <c r="AK1003" s="68" t="s">
        <v>7641</v>
      </c>
      <c r="AL1003" s="68">
        <v>20</v>
      </c>
      <c r="AM1003" s="68" t="s">
        <v>7570</v>
      </c>
      <c r="AN1003" s="68" t="s">
        <v>7642</v>
      </c>
      <c r="AO1003" s="68" t="s">
        <v>7612</v>
      </c>
      <c r="AP1003" s="68" t="s">
        <v>7643</v>
      </c>
      <c r="AQ1003" s="68" t="s">
        <v>7644</v>
      </c>
      <c r="AR1003" s="68" t="s">
        <v>7617</v>
      </c>
      <c r="AS1003" s="68" t="s">
        <v>7645</v>
      </c>
      <c r="AT1003" s="68" t="s">
        <v>7646</v>
      </c>
      <c r="AU1003" s="68" t="s">
        <v>7617</v>
      </c>
      <c r="AV1003" s="68" t="s">
        <v>7618</v>
      </c>
      <c r="AW1003" s="68"/>
      <c r="AX1003" s="68" t="s">
        <v>7617</v>
      </c>
      <c r="AY1003" s="68"/>
      <c r="AZ1003" s="68"/>
      <c r="BA1003" s="68"/>
      <c r="BB1003" s="68"/>
      <c r="BC1003" s="68"/>
      <c r="BD1003" s="68"/>
    </row>
    <row r="1004" spans="1:56" s="72" customFormat="1" ht="70">
      <c r="A1004" s="68">
        <v>787</v>
      </c>
      <c r="B1004" s="68" t="s">
        <v>7501</v>
      </c>
      <c r="C1004" s="68" t="s">
        <v>7502</v>
      </c>
      <c r="D1004" s="88" t="s">
        <v>7518</v>
      </c>
      <c r="E1004" s="68" t="s">
        <v>7647</v>
      </c>
      <c r="F1004" s="78" t="s">
        <v>7648</v>
      </c>
      <c r="G1004" s="68" t="s">
        <v>7649</v>
      </c>
      <c r="H1004" s="68">
        <v>2015</v>
      </c>
      <c r="I1004" s="68" t="s">
        <v>7650</v>
      </c>
      <c r="J1004" s="70">
        <v>116441</v>
      </c>
      <c r="K1004" s="91" t="s">
        <v>12800</v>
      </c>
      <c r="L1004" s="68" t="s">
        <v>7507</v>
      </c>
      <c r="M1004" s="68" t="s">
        <v>7508</v>
      </c>
      <c r="N1004" s="68" t="s">
        <v>7651</v>
      </c>
      <c r="O1004" s="68" t="s">
        <v>7652</v>
      </c>
      <c r="P1004" s="68">
        <v>14294</v>
      </c>
      <c r="Q1004" s="68">
        <v>35.245901639344261</v>
      </c>
      <c r="R1004" s="68">
        <v>13.698941176470589</v>
      </c>
      <c r="S1004" s="68">
        <v>9</v>
      </c>
      <c r="T1004" s="68">
        <v>18</v>
      </c>
      <c r="U1004" s="68">
        <v>40.698941176470591</v>
      </c>
      <c r="V1004" s="68">
        <v>60</v>
      </c>
      <c r="W1004" s="68">
        <v>1</v>
      </c>
      <c r="X1004" s="68" t="s">
        <v>7511</v>
      </c>
      <c r="Y1004" s="68">
        <v>3</v>
      </c>
      <c r="Z1004" s="68">
        <v>2</v>
      </c>
      <c r="AA1004" s="68">
        <v>3</v>
      </c>
      <c r="AB1004" s="68">
        <v>4</v>
      </c>
      <c r="AC1004" s="68"/>
      <c r="AD1004" s="68">
        <v>18</v>
      </c>
      <c r="AE1004" s="68">
        <v>5</v>
      </c>
      <c r="AF1004" s="68">
        <v>60</v>
      </c>
      <c r="AG1004" s="68" t="s">
        <v>7518</v>
      </c>
      <c r="AH1004" s="68"/>
      <c r="AI1004" s="68">
        <v>25</v>
      </c>
      <c r="AJ1004" s="68" t="s">
        <v>1989</v>
      </c>
      <c r="AK1004" s="68"/>
      <c r="AL1004" s="68">
        <v>25</v>
      </c>
      <c r="AM1004" s="68" t="s">
        <v>7653</v>
      </c>
      <c r="AN1004" s="68"/>
      <c r="AO1004" s="68">
        <v>10</v>
      </c>
      <c r="AP1004" s="68"/>
      <c r="AQ1004" s="68"/>
      <c r="AR1004" s="68"/>
      <c r="AS1004" s="68"/>
      <c r="AT1004" s="68"/>
      <c r="AU1004" s="68"/>
      <c r="AV1004" s="68"/>
      <c r="AW1004" s="68"/>
      <c r="AX1004" s="68"/>
      <c r="AY1004" s="68"/>
      <c r="AZ1004" s="68"/>
      <c r="BA1004" s="68"/>
      <c r="BB1004" s="68"/>
      <c r="BC1004" s="68"/>
      <c r="BD1004" s="68"/>
    </row>
    <row r="1005" spans="1:56" s="72" customFormat="1" ht="200">
      <c r="A1005" s="68">
        <v>787</v>
      </c>
      <c r="B1005" s="68" t="s">
        <v>7501</v>
      </c>
      <c r="C1005" s="68" t="s">
        <v>7532</v>
      </c>
      <c r="D1005" s="88" t="s">
        <v>1950</v>
      </c>
      <c r="E1005" s="68" t="s">
        <v>7654</v>
      </c>
      <c r="F1005" s="78" t="s">
        <v>7655</v>
      </c>
      <c r="G1005" s="68" t="s">
        <v>7656</v>
      </c>
      <c r="H1005" s="68">
        <v>2015</v>
      </c>
      <c r="I1005" s="68" t="s">
        <v>7657</v>
      </c>
      <c r="J1005" s="70">
        <v>102271</v>
      </c>
      <c r="K1005" s="91" t="s">
        <v>12800</v>
      </c>
      <c r="L1005" s="68" t="s">
        <v>7507</v>
      </c>
      <c r="M1005" s="68" t="s">
        <v>7658</v>
      </c>
      <c r="N1005" s="68" t="s">
        <v>7659</v>
      </c>
      <c r="O1005" s="68" t="s">
        <v>7660</v>
      </c>
      <c r="P1005" s="68">
        <v>14318</v>
      </c>
      <c r="Q1005" s="68">
        <v>35.245901639344261</v>
      </c>
      <c r="R1005" s="68">
        <v>12.031882352941176</v>
      </c>
      <c r="S1005" s="68">
        <v>9</v>
      </c>
      <c r="T1005" s="68">
        <v>18</v>
      </c>
      <c r="U1005" s="68">
        <v>39.031882352941174</v>
      </c>
      <c r="V1005" s="68">
        <v>80</v>
      </c>
      <c r="W1005" s="68">
        <v>1</v>
      </c>
      <c r="X1005" s="68" t="s">
        <v>7661</v>
      </c>
      <c r="Y1005" s="68">
        <v>1</v>
      </c>
      <c r="Z1005" s="68">
        <v>1</v>
      </c>
      <c r="AA1005" s="68">
        <v>6</v>
      </c>
      <c r="AB1005" s="68">
        <v>60</v>
      </c>
      <c r="AC1005" s="68"/>
      <c r="AD1005" s="68">
        <v>18</v>
      </c>
      <c r="AE1005" s="68">
        <v>5</v>
      </c>
      <c r="AF1005" s="68">
        <v>85</v>
      </c>
      <c r="AG1005" s="68" t="s">
        <v>1950</v>
      </c>
      <c r="AH1005" s="68" t="s">
        <v>7568</v>
      </c>
      <c r="AI1005" s="68">
        <v>35</v>
      </c>
      <c r="AJ1005" s="68" t="s">
        <v>7653</v>
      </c>
      <c r="AK1005" s="68" t="s">
        <v>7568</v>
      </c>
      <c r="AL1005" s="68">
        <v>5</v>
      </c>
      <c r="AM1005" s="68" t="s">
        <v>7662</v>
      </c>
      <c r="AN1005" s="68" t="s">
        <v>7568</v>
      </c>
      <c r="AO1005" s="68">
        <v>5</v>
      </c>
      <c r="AP1005" s="68" t="s">
        <v>7663</v>
      </c>
      <c r="AQ1005" s="68" t="s">
        <v>7664</v>
      </c>
      <c r="AR1005" s="68">
        <v>25</v>
      </c>
      <c r="AS1005" s="68" t="s">
        <v>7665</v>
      </c>
      <c r="AT1005" s="68"/>
      <c r="AU1005" s="68">
        <v>15</v>
      </c>
      <c r="AV1005" s="68"/>
      <c r="AW1005" s="68"/>
      <c r="AX1005" s="68"/>
      <c r="AY1005" s="68"/>
      <c r="AZ1005" s="68"/>
      <c r="BA1005" s="68"/>
      <c r="BB1005" s="68"/>
      <c r="BC1005" s="68"/>
      <c r="BD1005" s="68"/>
    </row>
    <row r="1006" spans="1:56" s="72" customFormat="1" ht="300">
      <c r="A1006" s="68">
        <v>787</v>
      </c>
      <c r="B1006" s="68" t="s">
        <v>7501</v>
      </c>
      <c r="C1006" s="68"/>
      <c r="D1006" s="88" t="s">
        <v>1950</v>
      </c>
      <c r="E1006" s="68" t="s">
        <v>7654</v>
      </c>
      <c r="F1006" s="78">
        <v>32037</v>
      </c>
      <c r="G1006" s="68" t="s">
        <v>194</v>
      </c>
      <c r="H1006" s="68">
        <v>2018</v>
      </c>
      <c r="I1006" s="68" t="s">
        <v>7666</v>
      </c>
      <c r="J1006" s="70">
        <v>61911.21</v>
      </c>
      <c r="K1006" s="91" t="s">
        <v>12800</v>
      </c>
      <c r="L1006" s="68" t="s">
        <v>7507</v>
      </c>
      <c r="M1006" s="68" t="s">
        <v>7508</v>
      </c>
      <c r="N1006" s="68" t="s">
        <v>7667</v>
      </c>
      <c r="O1006" s="68" t="s">
        <v>7668</v>
      </c>
      <c r="P1006" s="68">
        <v>14898</v>
      </c>
      <c r="Q1006" s="68">
        <v>32.79</v>
      </c>
      <c r="R1006" s="68">
        <v>7.2836717647058826</v>
      </c>
      <c r="S1006" s="68">
        <v>9</v>
      </c>
      <c r="T1006" s="68">
        <v>17.55</v>
      </c>
      <c r="U1006" s="68">
        <v>33.833671764705883</v>
      </c>
      <c r="V1006" s="68">
        <v>50</v>
      </c>
      <c r="W1006" s="68">
        <v>1</v>
      </c>
      <c r="X1006" s="68" t="s">
        <v>7669</v>
      </c>
      <c r="Y1006" s="68"/>
      <c r="Z1006" s="68"/>
      <c r="AA1006" s="68"/>
      <c r="AB1006" s="68"/>
      <c r="AC1006" s="68"/>
      <c r="AD1006" s="68"/>
      <c r="AE1006" s="68"/>
      <c r="AF1006" s="68">
        <v>50</v>
      </c>
      <c r="AG1006" s="68" t="s">
        <v>1950</v>
      </c>
      <c r="AH1006" s="68" t="s">
        <v>7568</v>
      </c>
      <c r="AI1006" s="68">
        <v>40</v>
      </c>
      <c r="AJ1006" s="68"/>
      <c r="AK1006" s="68"/>
      <c r="AL1006" s="68"/>
      <c r="AM1006" s="68"/>
      <c r="AN1006" s="68"/>
      <c r="AO1006" s="68"/>
      <c r="AP1006" s="68"/>
      <c r="AQ1006" s="68"/>
      <c r="AR1006" s="68"/>
      <c r="AS1006" s="68" t="s">
        <v>7670</v>
      </c>
      <c r="AT1006" s="68" t="s">
        <v>7671</v>
      </c>
      <c r="AU1006" s="68">
        <v>10</v>
      </c>
      <c r="AV1006" s="68"/>
      <c r="AW1006" s="68"/>
      <c r="AX1006" s="68"/>
      <c r="AY1006" s="68"/>
      <c r="AZ1006" s="68"/>
      <c r="BA1006" s="68"/>
      <c r="BB1006" s="68"/>
      <c r="BC1006" s="68"/>
      <c r="BD1006" s="68"/>
    </row>
    <row r="1007" spans="1:56" s="72" customFormat="1" ht="210">
      <c r="A1007" s="68">
        <v>787</v>
      </c>
      <c r="B1007" s="68" t="s">
        <v>7501</v>
      </c>
      <c r="C1007" s="68" t="s">
        <v>7502</v>
      </c>
      <c r="D1007" s="88" t="s">
        <v>7518</v>
      </c>
      <c r="E1007" s="68" t="s">
        <v>7647</v>
      </c>
      <c r="F1007" s="78" t="s">
        <v>7648</v>
      </c>
      <c r="G1007" s="68" t="s">
        <v>7672</v>
      </c>
      <c r="H1007" s="68">
        <v>2019</v>
      </c>
      <c r="I1007" s="68" t="s">
        <v>7673</v>
      </c>
      <c r="J1007" s="70">
        <v>454925.8</v>
      </c>
      <c r="K1007" s="68" t="s">
        <v>11394</v>
      </c>
      <c r="L1007" s="68" t="s">
        <v>7507</v>
      </c>
      <c r="M1007" s="68" t="s">
        <v>7508</v>
      </c>
      <c r="N1007" s="68" t="s">
        <v>7674</v>
      </c>
      <c r="O1007" s="68" t="s">
        <v>7675</v>
      </c>
      <c r="P1007" s="68">
        <v>15295</v>
      </c>
      <c r="Q1007" s="68">
        <v>31.15</v>
      </c>
      <c r="R1007" s="68">
        <v>53.52</v>
      </c>
      <c r="S1007" s="68">
        <v>12</v>
      </c>
      <c r="T1007" s="68">
        <v>19</v>
      </c>
      <c r="U1007" s="68">
        <v>84.52000000000001</v>
      </c>
      <c r="V1007" s="68">
        <v>25</v>
      </c>
      <c r="W1007" s="68">
        <v>0.95</v>
      </c>
      <c r="X1007" s="68" t="s">
        <v>7511</v>
      </c>
      <c r="Y1007" s="68">
        <v>3</v>
      </c>
      <c r="Z1007" s="68">
        <v>2</v>
      </c>
      <c r="AA1007" s="68">
        <v>3</v>
      </c>
      <c r="AB1007" s="68">
        <v>4</v>
      </c>
      <c r="AC1007" s="68">
        <v>124</v>
      </c>
      <c r="AD1007" s="68"/>
      <c r="AE1007" s="68">
        <v>5</v>
      </c>
      <c r="AF1007" s="68">
        <v>25</v>
      </c>
      <c r="AG1007" s="68" t="s">
        <v>7518</v>
      </c>
      <c r="AH1007" s="68"/>
      <c r="AI1007" s="68">
        <v>5</v>
      </c>
      <c r="AJ1007" s="68" t="s">
        <v>1989</v>
      </c>
      <c r="AK1007" s="68"/>
      <c r="AL1007" s="68">
        <v>5</v>
      </c>
      <c r="AM1007" s="68"/>
      <c r="AN1007" s="68" t="s">
        <v>7676</v>
      </c>
      <c r="AO1007" s="68">
        <v>5</v>
      </c>
      <c r="AP1007" s="68"/>
      <c r="AQ1007" s="68"/>
      <c r="AR1007" s="68"/>
      <c r="AS1007" s="68" t="s">
        <v>7558</v>
      </c>
      <c r="AT1007" s="68">
        <v>10</v>
      </c>
      <c r="AU1007" s="68"/>
      <c r="AV1007" s="68"/>
      <c r="AW1007" s="68"/>
      <c r="AX1007" s="68"/>
      <c r="AY1007" s="68"/>
      <c r="AZ1007" s="68"/>
      <c r="BA1007" s="68"/>
      <c r="BB1007" s="68"/>
      <c r="BC1007" s="68"/>
      <c r="BD1007" s="68"/>
    </row>
    <row r="1008" spans="1:56" s="72" customFormat="1" ht="80">
      <c r="A1008" s="68">
        <v>787</v>
      </c>
      <c r="B1008" s="68" t="s">
        <v>7501</v>
      </c>
      <c r="C1008" s="68"/>
      <c r="D1008" s="88" t="s">
        <v>1950</v>
      </c>
      <c r="E1008" s="68" t="s">
        <v>7677</v>
      </c>
      <c r="F1008" s="78">
        <v>28446</v>
      </c>
      <c r="G1008" s="68" t="s">
        <v>7678</v>
      </c>
      <c r="H1008" s="68">
        <v>2019</v>
      </c>
      <c r="I1008" s="68" t="s">
        <v>7679</v>
      </c>
      <c r="J1008" s="70">
        <v>84219.97</v>
      </c>
      <c r="K1008" s="91" t="s">
        <v>12800</v>
      </c>
      <c r="L1008" s="68" t="s">
        <v>7507</v>
      </c>
      <c r="M1008" s="68" t="s">
        <v>7508</v>
      </c>
      <c r="N1008" s="68" t="s">
        <v>7680</v>
      </c>
      <c r="O1008" s="68" t="s">
        <v>7681</v>
      </c>
      <c r="P1008" s="68">
        <v>15317</v>
      </c>
      <c r="Q1008" s="68">
        <v>45.08</v>
      </c>
      <c r="R1008" s="68">
        <v>9.9082317647058815</v>
      </c>
      <c r="S1008" s="68">
        <v>9.5</v>
      </c>
      <c r="T1008" s="68">
        <v>27.97</v>
      </c>
      <c r="U1008" s="68">
        <v>47.37823176470588</v>
      </c>
      <c r="V1008" s="68">
        <v>20</v>
      </c>
      <c r="W1008" s="68">
        <v>0.83330000000000004</v>
      </c>
      <c r="X1008" s="68" t="s">
        <v>7682</v>
      </c>
      <c r="Y1008" s="68"/>
      <c r="Z1008" s="68"/>
      <c r="AA1008" s="68"/>
      <c r="AB1008" s="68"/>
      <c r="AC1008" s="68"/>
      <c r="AD1008" s="68"/>
      <c r="AE1008" s="68"/>
      <c r="AF1008" s="68">
        <v>20</v>
      </c>
      <c r="AG1008" s="68" t="s">
        <v>1950</v>
      </c>
      <c r="AH1008" s="68" t="s">
        <v>7683</v>
      </c>
      <c r="AI1008" s="68">
        <v>10</v>
      </c>
      <c r="AJ1008" s="68"/>
      <c r="AK1008" s="68"/>
      <c r="AL1008" s="68"/>
      <c r="AM1008" s="68"/>
      <c r="AN1008" s="68"/>
      <c r="AO1008" s="68"/>
      <c r="AP1008" s="68"/>
      <c r="AQ1008" s="68"/>
      <c r="AR1008" s="68"/>
      <c r="AS1008" s="68" t="s">
        <v>7684</v>
      </c>
      <c r="AT1008" s="68" t="s">
        <v>7685</v>
      </c>
      <c r="AU1008" s="68">
        <v>10</v>
      </c>
      <c r="AV1008" s="68"/>
      <c r="AW1008" s="68"/>
      <c r="AX1008" s="68"/>
      <c r="AY1008" s="68"/>
      <c r="AZ1008" s="68"/>
      <c r="BA1008" s="68"/>
      <c r="BB1008" s="68"/>
      <c r="BC1008" s="68"/>
      <c r="BD1008" s="68"/>
    </row>
    <row r="1009" spans="1:56" s="72" customFormat="1" ht="100">
      <c r="A1009" s="68">
        <v>787</v>
      </c>
      <c r="B1009" s="68" t="s">
        <v>7501</v>
      </c>
      <c r="C1009" s="68" t="s">
        <v>7532</v>
      </c>
      <c r="D1009" s="88" t="s">
        <v>1950</v>
      </c>
      <c r="E1009" s="68" t="s">
        <v>7686</v>
      </c>
      <c r="F1009" s="78">
        <v>15490</v>
      </c>
      <c r="G1009" s="68" t="s">
        <v>7687</v>
      </c>
      <c r="H1009" s="68">
        <v>2020</v>
      </c>
      <c r="I1009" s="68" t="s">
        <v>7688</v>
      </c>
      <c r="J1009" s="70">
        <v>67472.14</v>
      </c>
      <c r="K1009" s="91" t="s">
        <v>12800</v>
      </c>
      <c r="L1009" s="68" t="s">
        <v>7507</v>
      </c>
      <c r="M1009" s="68" t="s">
        <v>7689</v>
      </c>
      <c r="N1009" s="68" t="s">
        <v>7690</v>
      </c>
      <c r="O1009" s="68" t="s">
        <v>7691</v>
      </c>
      <c r="P1009" s="68">
        <v>15490</v>
      </c>
      <c r="Q1009" s="68">
        <v>40.98</v>
      </c>
      <c r="R1009" s="68">
        <v>7.94</v>
      </c>
      <c r="S1009" s="68">
        <v>10</v>
      </c>
      <c r="T1009" s="68">
        <v>27</v>
      </c>
      <c r="U1009" s="68">
        <v>44.94</v>
      </c>
      <c r="V1009" s="68">
        <v>60</v>
      </c>
      <c r="W1009" s="68">
        <v>0.76</v>
      </c>
      <c r="X1009" s="68" t="s">
        <v>7511</v>
      </c>
      <c r="Y1009" s="68">
        <v>3</v>
      </c>
      <c r="Z1009" s="68">
        <v>12</v>
      </c>
      <c r="AA1009" s="68">
        <v>2</v>
      </c>
      <c r="AB1009" s="68">
        <v>4</v>
      </c>
      <c r="AC1009" s="68"/>
      <c r="AD1009" s="68">
        <v>22</v>
      </c>
      <c r="AE1009" s="68">
        <v>5</v>
      </c>
      <c r="AF1009" s="68">
        <v>60</v>
      </c>
      <c r="AG1009" s="68" t="s">
        <v>1950</v>
      </c>
      <c r="AH1009" s="68" t="s">
        <v>7692</v>
      </c>
      <c r="AI1009" s="68">
        <v>50</v>
      </c>
      <c r="AJ1009" s="68" t="s">
        <v>7693</v>
      </c>
      <c r="AK1009" s="68" t="s">
        <v>7694</v>
      </c>
      <c r="AL1009" s="68">
        <v>20</v>
      </c>
      <c r="AM1009" s="68" t="s">
        <v>7590</v>
      </c>
      <c r="AN1009" s="68" t="s">
        <v>7695</v>
      </c>
      <c r="AO1009" s="68">
        <v>10</v>
      </c>
      <c r="AP1009" s="68"/>
      <c r="AQ1009" s="68"/>
      <c r="AR1009" s="68"/>
      <c r="AS1009" s="68" t="s">
        <v>7696</v>
      </c>
      <c r="AT1009" s="68"/>
      <c r="AU1009" s="68">
        <v>20</v>
      </c>
      <c r="AV1009" s="68"/>
      <c r="AW1009" s="68"/>
      <c r="AX1009" s="68"/>
      <c r="AY1009" s="68"/>
      <c r="AZ1009" s="68"/>
      <c r="BA1009" s="68"/>
      <c r="BB1009" s="68"/>
      <c r="BC1009" s="68"/>
      <c r="BD1009" s="68"/>
    </row>
    <row r="1010" spans="1:56" s="72" customFormat="1" ht="240">
      <c r="A1010" s="68">
        <v>787</v>
      </c>
      <c r="B1010" s="68" t="s">
        <v>7501</v>
      </c>
      <c r="C1010" s="68" t="s">
        <v>7532</v>
      </c>
      <c r="D1010" s="88" t="s">
        <v>1950</v>
      </c>
      <c r="E1010" s="68" t="s">
        <v>7654</v>
      </c>
      <c r="F1010" s="78">
        <v>32037</v>
      </c>
      <c r="G1010" s="68" t="s">
        <v>7697</v>
      </c>
      <c r="H1010" s="68">
        <v>2020</v>
      </c>
      <c r="I1010" s="68" t="s">
        <v>7698</v>
      </c>
      <c r="J1010" s="70">
        <v>276861</v>
      </c>
      <c r="K1010" s="68" t="s">
        <v>11394</v>
      </c>
      <c r="L1010" s="68" t="s">
        <v>7507</v>
      </c>
      <c r="M1010" s="68" t="s">
        <v>7508</v>
      </c>
      <c r="N1010" s="68" t="s">
        <v>7699</v>
      </c>
      <c r="O1010" s="68" t="s">
        <v>7700</v>
      </c>
      <c r="P1010" s="68">
        <v>15724</v>
      </c>
      <c r="Q1010" s="68">
        <v>50</v>
      </c>
      <c r="R1010" s="68">
        <v>32.57</v>
      </c>
      <c r="S1010" s="68">
        <v>11</v>
      </c>
      <c r="T1010" s="68">
        <v>22</v>
      </c>
      <c r="U1010" s="68">
        <v>65.569999999999993</v>
      </c>
      <c r="V1010" s="68">
        <v>60</v>
      </c>
      <c r="W1010" s="68">
        <v>0.76</v>
      </c>
      <c r="X1010" s="68" t="s">
        <v>7701</v>
      </c>
      <c r="Y1010" s="68"/>
      <c r="Z1010" s="68"/>
      <c r="AA1010" s="68"/>
      <c r="AB1010" s="68"/>
      <c r="AC1010" s="68">
        <v>49</v>
      </c>
      <c r="AD1010" s="68"/>
      <c r="AE1010" s="68"/>
      <c r="AF1010" s="68">
        <v>60</v>
      </c>
      <c r="AG1010" s="68" t="s">
        <v>1950</v>
      </c>
      <c r="AH1010" s="68" t="s">
        <v>7568</v>
      </c>
      <c r="AI1010" s="68">
        <v>40</v>
      </c>
      <c r="AJ1010" s="68"/>
      <c r="AK1010" s="68"/>
      <c r="AL1010" s="68"/>
      <c r="AM1010" s="68"/>
      <c r="AN1010" s="68"/>
      <c r="AO1010" s="68"/>
      <c r="AP1010" s="68"/>
      <c r="AQ1010" s="68"/>
      <c r="AR1010" s="68"/>
      <c r="AS1010" s="68" t="s">
        <v>7670</v>
      </c>
      <c r="AT1010" s="68" t="s">
        <v>7702</v>
      </c>
      <c r="AU1010" s="68">
        <v>20</v>
      </c>
      <c r="AV1010" s="68"/>
      <c r="AW1010" s="68"/>
      <c r="AX1010" s="68"/>
      <c r="AY1010" s="68"/>
      <c r="AZ1010" s="68"/>
      <c r="BA1010" s="68"/>
      <c r="BB1010" s="68"/>
      <c r="BC1010" s="68"/>
      <c r="BD1010" s="68"/>
    </row>
    <row r="1011" spans="1:56" s="72" customFormat="1" ht="80">
      <c r="A1011" s="68">
        <v>787</v>
      </c>
      <c r="B1011" s="68" t="s">
        <v>7501</v>
      </c>
      <c r="C1011" s="68" t="s">
        <v>7532</v>
      </c>
      <c r="D1011" s="88" t="s">
        <v>1950</v>
      </c>
      <c r="E1011" s="68" t="s">
        <v>7550</v>
      </c>
      <c r="F1011" s="78">
        <v>23420</v>
      </c>
      <c r="G1011" s="68" t="s">
        <v>7703</v>
      </c>
      <c r="H1011" s="68">
        <v>2020</v>
      </c>
      <c r="I1011" s="68" t="s">
        <v>7704</v>
      </c>
      <c r="J1011" s="70">
        <v>281298.03000000003</v>
      </c>
      <c r="K1011" s="68" t="s">
        <v>12785</v>
      </c>
      <c r="L1011" s="68" t="s">
        <v>7705</v>
      </c>
      <c r="M1011" s="68" t="s">
        <v>7706</v>
      </c>
      <c r="N1011" s="68" t="s">
        <v>7707</v>
      </c>
      <c r="O1011" s="68" t="s">
        <v>7708</v>
      </c>
      <c r="P1011" s="68">
        <v>15759</v>
      </c>
      <c r="Q1011" s="68">
        <v>57.38</v>
      </c>
      <c r="R1011" s="68">
        <v>33.090000000000003</v>
      </c>
      <c r="S1011" s="68">
        <v>9</v>
      </c>
      <c r="T1011" s="68">
        <v>25</v>
      </c>
      <c r="U1011" s="68">
        <v>67.09</v>
      </c>
      <c r="V1011" s="68">
        <v>65</v>
      </c>
      <c r="W1011" s="68">
        <v>0.6</v>
      </c>
      <c r="X1011" s="68" t="s">
        <v>7709</v>
      </c>
      <c r="Y1011" s="68"/>
      <c r="Z1011" s="68"/>
      <c r="AA1011" s="68"/>
      <c r="AB1011" s="68"/>
      <c r="AC1011" s="68">
        <v>83</v>
      </c>
      <c r="AD1011" s="68"/>
      <c r="AE1011" s="68"/>
      <c r="AF1011" s="68">
        <v>65</v>
      </c>
      <c r="AG1011" s="68" t="s">
        <v>1950</v>
      </c>
      <c r="AH1011" s="68" t="s">
        <v>7710</v>
      </c>
      <c r="AI1011" s="68">
        <v>100</v>
      </c>
      <c r="AJ1011" s="68"/>
      <c r="AK1011" s="68"/>
      <c r="AL1011" s="68"/>
      <c r="AM1011" s="68"/>
      <c r="AN1011" s="68"/>
      <c r="AO1011" s="68"/>
      <c r="AP1011" s="68"/>
      <c r="AQ1011" s="68"/>
      <c r="AR1011" s="68"/>
      <c r="AS1011" s="68"/>
      <c r="AT1011" s="68"/>
      <c r="AU1011" s="68"/>
      <c r="AV1011" s="68"/>
      <c r="AW1011" s="68"/>
      <c r="AX1011" s="68"/>
      <c r="AY1011" s="68"/>
      <c r="AZ1011" s="68"/>
      <c r="BA1011" s="68"/>
      <c r="BB1011" s="68"/>
      <c r="BC1011" s="68"/>
      <c r="BD1011" s="68"/>
    </row>
    <row r="1012" spans="1:56" s="72" customFormat="1" ht="70">
      <c r="A1012" s="68">
        <v>787</v>
      </c>
      <c r="B1012" s="68" t="s">
        <v>7501</v>
      </c>
      <c r="C1012" s="68" t="s">
        <v>7502</v>
      </c>
      <c r="D1012" s="88"/>
      <c r="E1012" s="68" t="s">
        <v>7711</v>
      </c>
      <c r="F1012" s="78">
        <v>28861</v>
      </c>
      <c r="G1012" s="68" t="s">
        <v>7712</v>
      </c>
      <c r="H1012" s="68">
        <v>2020</v>
      </c>
      <c r="I1012" s="68" t="s">
        <v>7713</v>
      </c>
      <c r="J1012" s="70">
        <v>149851.98000000001</v>
      </c>
      <c r="K1012" s="68" t="s">
        <v>12785</v>
      </c>
      <c r="L1012" s="68" t="s">
        <v>7507</v>
      </c>
      <c r="M1012" s="68" t="s">
        <v>7508</v>
      </c>
      <c r="N1012" s="68" t="s">
        <v>7714</v>
      </c>
      <c r="O1012" s="68" t="s">
        <v>7715</v>
      </c>
      <c r="P1012" s="68">
        <v>15695</v>
      </c>
      <c r="Q1012" s="68">
        <v>42.62</v>
      </c>
      <c r="R1012" s="68">
        <v>17.63</v>
      </c>
      <c r="S1012" s="68">
        <v>9.5</v>
      </c>
      <c r="T1012" s="68">
        <v>23</v>
      </c>
      <c r="U1012" s="68">
        <v>50.129999999999995</v>
      </c>
      <c r="V1012" s="68">
        <v>60</v>
      </c>
      <c r="W1012" s="68">
        <v>0.63329999999999997</v>
      </c>
      <c r="X1012" s="68" t="s">
        <v>7716</v>
      </c>
      <c r="Y1012" s="68"/>
      <c r="Z1012" s="68"/>
      <c r="AA1012" s="68"/>
      <c r="AB1012" s="68"/>
      <c r="AC1012" s="68">
        <v>5</v>
      </c>
      <c r="AD1012" s="68"/>
      <c r="AE1012" s="68"/>
      <c r="AF1012" s="68">
        <v>60</v>
      </c>
      <c r="AG1012" s="68" t="s">
        <v>7518</v>
      </c>
      <c r="AH1012" s="68" t="s">
        <v>7711</v>
      </c>
      <c r="AI1012" s="68">
        <v>10</v>
      </c>
      <c r="AJ1012" s="68" t="s">
        <v>7717</v>
      </c>
      <c r="AK1012" s="68" t="s">
        <v>7711</v>
      </c>
      <c r="AL1012" s="68">
        <v>15</v>
      </c>
      <c r="AM1012" s="68" t="s">
        <v>7718</v>
      </c>
      <c r="AN1012" s="68" t="s">
        <v>7711</v>
      </c>
      <c r="AO1012" s="68">
        <v>10</v>
      </c>
      <c r="AP1012" s="68" t="s">
        <v>7719</v>
      </c>
      <c r="AQ1012" s="68" t="s">
        <v>7711</v>
      </c>
      <c r="AR1012" s="68">
        <v>5</v>
      </c>
      <c r="AS1012" s="68" t="s">
        <v>7720</v>
      </c>
      <c r="AT1012" s="68" t="s">
        <v>7711</v>
      </c>
      <c r="AU1012" s="68">
        <v>20</v>
      </c>
      <c r="AV1012" s="68" t="s">
        <v>7721</v>
      </c>
      <c r="AW1012" s="68" t="s">
        <v>7711</v>
      </c>
      <c r="AX1012" s="68">
        <v>40</v>
      </c>
      <c r="AY1012" s="68"/>
      <c r="AZ1012" s="68"/>
      <c r="BA1012" s="68"/>
      <c r="BB1012" s="68"/>
      <c r="BC1012" s="68"/>
      <c r="BD1012" s="68"/>
    </row>
    <row r="1013" spans="1:56" s="72" customFormat="1" ht="210">
      <c r="A1013" s="68">
        <v>787</v>
      </c>
      <c r="B1013" s="68" t="s">
        <v>7501</v>
      </c>
      <c r="C1013" s="68"/>
      <c r="D1013" s="88" t="s">
        <v>1950</v>
      </c>
      <c r="E1013" s="68" t="s">
        <v>7654</v>
      </c>
      <c r="F1013" s="78">
        <v>32037</v>
      </c>
      <c r="G1013" s="68" t="s">
        <v>7722</v>
      </c>
      <c r="H1013" s="68">
        <v>2020</v>
      </c>
      <c r="I1013" s="68">
        <v>3</v>
      </c>
      <c r="J1013" s="70">
        <v>378021.49</v>
      </c>
      <c r="K1013" s="68" t="s">
        <v>12797</v>
      </c>
      <c r="L1013" s="68" t="s">
        <v>7507</v>
      </c>
      <c r="M1013" s="68" t="s">
        <v>7508</v>
      </c>
      <c r="N1013" s="68" t="s">
        <v>7723</v>
      </c>
      <c r="O1013" s="68" t="s">
        <v>7724</v>
      </c>
      <c r="P1013" s="68" t="s">
        <v>7725</v>
      </c>
      <c r="Q1013" s="68">
        <v>29.51</v>
      </c>
      <c r="R1013" s="68">
        <v>44.473116470588231</v>
      </c>
      <c r="S1013" s="68">
        <v>12</v>
      </c>
      <c r="T1013" s="68">
        <v>17.55</v>
      </c>
      <c r="U1013" s="68">
        <v>74.023116470588235</v>
      </c>
      <c r="V1013" s="68">
        <v>80</v>
      </c>
      <c r="W1013" s="68">
        <v>0.6</v>
      </c>
      <c r="X1013" s="68" t="s">
        <v>7726</v>
      </c>
      <c r="Y1013" s="68"/>
      <c r="Z1013" s="68"/>
      <c r="AA1013" s="68"/>
      <c r="AB1013" s="68"/>
      <c r="AC1013" s="68"/>
      <c r="AD1013" s="68"/>
      <c r="AE1013" s="68"/>
      <c r="AF1013" s="68">
        <v>80</v>
      </c>
      <c r="AG1013" s="68" t="s">
        <v>1950</v>
      </c>
      <c r="AH1013" s="68" t="s">
        <v>7727</v>
      </c>
      <c r="AI1013" s="68">
        <v>65</v>
      </c>
      <c r="AJ1013" s="68"/>
      <c r="AK1013" s="68"/>
      <c r="AL1013" s="68"/>
      <c r="AM1013" s="68"/>
      <c r="AN1013" s="68"/>
      <c r="AO1013" s="68"/>
      <c r="AP1013" s="68"/>
      <c r="AQ1013" s="68"/>
      <c r="AR1013" s="68"/>
      <c r="AS1013" s="68" t="s">
        <v>7670</v>
      </c>
      <c r="AT1013" s="68" t="s">
        <v>7728</v>
      </c>
      <c r="AU1013" s="68">
        <v>15</v>
      </c>
      <c r="AV1013" s="68"/>
      <c r="AW1013" s="68"/>
      <c r="AX1013" s="68"/>
      <c r="AY1013" s="68"/>
      <c r="AZ1013" s="68"/>
      <c r="BA1013" s="68"/>
      <c r="BB1013" s="68"/>
      <c r="BC1013" s="68"/>
      <c r="BD1013" s="68"/>
    </row>
    <row r="1014" spans="1:56" s="72" customFormat="1" ht="220">
      <c r="A1014" s="68">
        <v>787</v>
      </c>
      <c r="B1014" s="68" t="s">
        <v>7501</v>
      </c>
      <c r="C1014" s="68"/>
      <c r="D1014" s="88"/>
      <c r="E1014" s="68" t="s">
        <v>7729</v>
      </c>
      <c r="F1014" s="78"/>
      <c r="G1014" s="68" t="s">
        <v>7730</v>
      </c>
      <c r="H1014" s="68">
        <v>2021</v>
      </c>
      <c r="I1014" s="68" t="s">
        <v>7731</v>
      </c>
      <c r="J1014" s="70">
        <v>345741.72</v>
      </c>
      <c r="K1014" s="91" t="s">
        <v>12799</v>
      </c>
      <c r="L1014" s="68" t="s">
        <v>7507</v>
      </c>
      <c r="M1014" s="68" t="s">
        <v>7508</v>
      </c>
      <c r="N1014" s="68"/>
      <c r="O1014" s="68"/>
      <c r="P1014" s="68">
        <v>15917</v>
      </c>
      <c r="Q1014" s="68"/>
      <c r="R1014" s="68"/>
      <c r="S1014" s="68"/>
      <c r="T1014" s="68"/>
      <c r="U1014" s="68"/>
      <c r="V1014" s="68" t="s">
        <v>7732</v>
      </c>
      <c r="W1014" s="68">
        <v>0.4667</v>
      </c>
      <c r="X1014" s="68" t="s">
        <v>7733</v>
      </c>
      <c r="Y1014" s="68"/>
      <c r="Z1014" s="68"/>
      <c r="AA1014" s="68"/>
      <c r="AB1014" s="68"/>
      <c r="AC1014" s="68"/>
      <c r="AD1014" s="68"/>
      <c r="AE1014" s="68"/>
      <c r="AF1014" s="68" t="s">
        <v>7732</v>
      </c>
      <c r="AG1014" s="68" t="s">
        <v>1950</v>
      </c>
      <c r="AH1014" s="68" t="s">
        <v>7729</v>
      </c>
      <c r="AI1014" s="68">
        <v>43</v>
      </c>
      <c r="AJ1014" s="68"/>
      <c r="AK1014" s="68"/>
      <c r="AL1014" s="68"/>
      <c r="AM1014" s="68"/>
      <c r="AN1014" s="68"/>
      <c r="AO1014" s="68"/>
      <c r="AP1014" s="68"/>
      <c r="AQ1014" s="68"/>
      <c r="AR1014" s="68"/>
      <c r="AS1014" s="68"/>
      <c r="AT1014" s="68"/>
      <c r="AU1014" s="68"/>
      <c r="AV1014" s="68"/>
      <c r="AW1014" s="68"/>
      <c r="AX1014" s="68"/>
      <c r="AY1014" s="68"/>
      <c r="AZ1014" s="68"/>
      <c r="BA1014" s="68"/>
      <c r="BB1014" s="68"/>
      <c r="BC1014" s="68"/>
      <c r="BD1014" s="68"/>
    </row>
    <row r="1015" spans="1:56" s="72" customFormat="1" ht="70">
      <c r="A1015" s="68">
        <v>787</v>
      </c>
      <c r="B1015" s="68" t="s">
        <v>7501</v>
      </c>
      <c r="C1015" s="68">
        <v>2</v>
      </c>
      <c r="D1015" s="88"/>
      <c r="E1015" s="68" t="s">
        <v>7734</v>
      </c>
      <c r="F1015" s="78">
        <v>34512</v>
      </c>
      <c r="G1015" s="68" t="s">
        <v>7735</v>
      </c>
      <c r="H1015" s="68">
        <v>2021</v>
      </c>
      <c r="I1015" s="68" t="s">
        <v>7736</v>
      </c>
      <c r="J1015" s="70">
        <v>79682.17</v>
      </c>
      <c r="K1015" s="68" t="s">
        <v>12798</v>
      </c>
      <c r="L1015" s="68" t="s">
        <v>7737</v>
      </c>
      <c r="M1015" s="68" t="s">
        <v>7738</v>
      </c>
      <c r="N1015" s="68" t="s">
        <v>7739</v>
      </c>
      <c r="O1015" s="68" t="s">
        <v>7740</v>
      </c>
      <c r="P1015" s="68">
        <v>15916</v>
      </c>
      <c r="Q1015" s="68" t="s">
        <v>7741</v>
      </c>
      <c r="R1015" s="68">
        <v>9.5374999999999996</v>
      </c>
      <c r="S1015" s="68">
        <v>1.5</v>
      </c>
      <c r="T1015" s="68">
        <v>30.375</v>
      </c>
      <c r="U1015" s="68">
        <v>41.412500000000001</v>
      </c>
      <c r="V1015" s="68">
        <v>139</v>
      </c>
      <c r="W1015" s="68">
        <v>0.4667</v>
      </c>
      <c r="X1015" s="68" t="s">
        <v>7742</v>
      </c>
      <c r="Y1015" s="68">
        <v>3</v>
      </c>
      <c r="Z1015" s="68">
        <v>11</v>
      </c>
      <c r="AA1015" s="68">
        <v>5</v>
      </c>
      <c r="AB1015" s="68" t="s">
        <v>7743</v>
      </c>
      <c r="AC1015" s="68"/>
      <c r="AD1015" s="68">
        <v>7.88</v>
      </c>
      <c r="AE1015" s="68"/>
      <c r="AF1015" s="68">
        <v>139</v>
      </c>
      <c r="AG1015" s="68" t="s">
        <v>7518</v>
      </c>
      <c r="AH1015" s="68" t="s">
        <v>7734</v>
      </c>
      <c r="AI1015" s="68">
        <v>25</v>
      </c>
      <c r="AJ1015" s="68" t="s">
        <v>7744</v>
      </c>
      <c r="AK1015" s="68" t="s">
        <v>7734</v>
      </c>
      <c r="AL1015" s="68">
        <v>40</v>
      </c>
      <c r="AM1015" s="68"/>
      <c r="AN1015" s="68"/>
      <c r="AO1015" s="68"/>
      <c r="AP1015" s="68"/>
      <c r="AQ1015" s="68"/>
      <c r="AR1015" s="68"/>
      <c r="AS1015" s="68" t="s">
        <v>7745</v>
      </c>
      <c r="AT1015" s="68" t="s">
        <v>7746</v>
      </c>
      <c r="AU1015" s="68">
        <v>35</v>
      </c>
      <c r="AV1015" s="68"/>
      <c r="AW1015" s="68"/>
      <c r="AX1015" s="68"/>
      <c r="AY1015" s="68"/>
      <c r="AZ1015" s="68"/>
      <c r="BA1015" s="68"/>
      <c r="BB1015" s="68"/>
      <c r="BC1015" s="68"/>
      <c r="BD1015" s="68"/>
    </row>
    <row r="1016" spans="1:56" s="72" customFormat="1" ht="40">
      <c r="A1016" s="68">
        <v>787</v>
      </c>
      <c r="B1016" s="68" t="s">
        <v>7501</v>
      </c>
      <c r="C1016" s="68"/>
      <c r="D1016" s="88" t="s">
        <v>7518</v>
      </c>
      <c r="E1016" s="68" t="s">
        <v>7647</v>
      </c>
      <c r="F1016" s="78"/>
      <c r="G1016" s="68" t="s">
        <v>7747</v>
      </c>
      <c r="H1016" s="68">
        <v>2021</v>
      </c>
      <c r="I1016" s="68"/>
      <c r="J1016" s="70">
        <v>137788.64000000001</v>
      </c>
      <c r="K1016" s="68" t="s">
        <v>12798</v>
      </c>
      <c r="L1016" s="68"/>
      <c r="M1016" s="68"/>
      <c r="N1016" s="68"/>
      <c r="O1016" s="68"/>
      <c r="P1016" s="68"/>
      <c r="Q1016" s="68"/>
      <c r="R1016" s="68"/>
      <c r="S1016" s="68"/>
      <c r="T1016" s="68"/>
      <c r="U1016" s="68"/>
      <c r="V1016" s="68">
        <v>60</v>
      </c>
      <c r="W1016" s="68">
        <v>0.48330000000000001</v>
      </c>
      <c r="X1016" s="68"/>
      <c r="Y1016" s="68"/>
      <c r="Z1016" s="68"/>
      <c r="AA1016" s="68"/>
      <c r="AB1016" s="68"/>
      <c r="AC1016" s="68"/>
      <c r="AD1016" s="68"/>
      <c r="AE1016" s="68"/>
      <c r="AF1016" s="68">
        <v>60</v>
      </c>
      <c r="AG1016" s="68" t="s">
        <v>7518</v>
      </c>
      <c r="AH1016" s="68"/>
      <c r="AI1016" s="68">
        <v>25</v>
      </c>
      <c r="AJ1016" s="68" t="s">
        <v>7653</v>
      </c>
      <c r="AK1016" s="68"/>
      <c r="AL1016" s="68">
        <v>25</v>
      </c>
      <c r="AM1016" s="68"/>
      <c r="AN1016" s="68" t="s">
        <v>1989</v>
      </c>
      <c r="AO1016" s="68">
        <v>5</v>
      </c>
      <c r="AP1016" s="68"/>
      <c r="AQ1016" s="68"/>
      <c r="AR1016" s="68"/>
      <c r="AS1016" s="68" t="s">
        <v>7558</v>
      </c>
      <c r="AT1016" s="68">
        <v>5</v>
      </c>
      <c r="AU1016" s="68"/>
      <c r="AV1016" s="68"/>
      <c r="AW1016" s="68"/>
      <c r="AX1016" s="68"/>
      <c r="AY1016" s="68"/>
      <c r="AZ1016" s="68"/>
      <c r="BA1016" s="68"/>
      <c r="BB1016" s="68"/>
      <c r="BC1016" s="68"/>
      <c r="BD1016" s="68"/>
    </row>
    <row r="1017" spans="1:56" s="72" customFormat="1" ht="210">
      <c r="A1017" s="68">
        <v>787</v>
      </c>
      <c r="B1017" s="68" t="s">
        <v>7501</v>
      </c>
      <c r="C1017" s="68" t="s">
        <v>7748</v>
      </c>
      <c r="D1017" s="88" t="s">
        <v>7518</v>
      </c>
      <c r="E1017" s="68" t="s">
        <v>7635</v>
      </c>
      <c r="F1017" s="78" t="s">
        <v>7749</v>
      </c>
      <c r="G1017" s="68" t="s">
        <v>7750</v>
      </c>
      <c r="H1017" s="68">
        <v>2023</v>
      </c>
      <c r="I1017" s="68" t="s">
        <v>7751</v>
      </c>
      <c r="J1017" s="70">
        <v>170502.13</v>
      </c>
      <c r="K1017" s="68" t="s">
        <v>1879</v>
      </c>
      <c r="L1017" s="68" t="s">
        <v>7737</v>
      </c>
      <c r="M1017" s="68" t="s">
        <v>7752</v>
      </c>
      <c r="N1017" s="68" t="s">
        <v>7753</v>
      </c>
      <c r="O1017" s="68" t="s">
        <v>7754</v>
      </c>
      <c r="P1017" s="68">
        <v>16948</v>
      </c>
      <c r="Q1017" s="68">
        <v>56.52</v>
      </c>
      <c r="R1017" s="68">
        <v>33.43</v>
      </c>
      <c r="S1017" s="68">
        <v>9</v>
      </c>
      <c r="T1017" s="68">
        <v>30.8</v>
      </c>
      <c r="U1017" s="68">
        <v>73.23</v>
      </c>
      <c r="V1017" s="68">
        <v>20</v>
      </c>
      <c r="W1017" s="68">
        <v>0.02</v>
      </c>
      <c r="X1017" s="68" t="s">
        <v>7755</v>
      </c>
      <c r="Y1017" s="68">
        <v>3</v>
      </c>
      <c r="Z1017" s="68">
        <v>1</v>
      </c>
      <c r="AA1017" s="68">
        <v>4</v>
      </c>
      <c r="AB1017" s="68">
        <v>66</v>
      </c>
      <c r="AC1017" s="68">
        <v>75</v>
      </c>
      <c r="AD1017" s="68">
        <v>30.8</v>
      </c>
      <c r="AE1017" s="68">
        <v>3</v>
      </c>
      <c r="AF1017" s="68">
        <v>20</v>
      </c>
      <c r="AG1017" s="68" t="s">
        <v>7518</v>
      </c>
      <c r="AH1017" s="68"/>
      <c r="AI1017" s="68">
        <v>50</v>
      </c>
      <c r="AJ1017" s="68" t="s">
        <v>7653</v>
      </c>
      <c r="AK1017" s="68"/>
      <c r="AL1017" s="68">
        <v>50</v>
      </c>
      <c r="AM1017" s="68"/>
      <c r="AN1017" s="68"/>
      <c r="AO1017" s="68"/>
      <c r="AP1017" s="68"/>
      <c r="AQ1017" s="68"/>
      <c r="AR1017" s="68"/>
      <c r="AS1017" s="68"/>
      <c r="AT1017" s="68"/>
      <c r="AU1017" s="68"/>
      <c r="AV1017" s="68"/>
      <c r="AW1017" s="68"/>
      <c r="AX1017" s="68"/>
      <c r="AY1017" s="68"/>
      <c r="AZ1017" s="68"/>
      <c r="BA1017" s="68"/>
      <c r="BB1017" s="68"/>
      <c r="BC1017" s="68"/>
      <c r="BD1017" s="68"/>
    </row>
    <row r="1018" spans="1:56" s="72" customFormat="1" ht="250">
      <c r="A1018" s="68">
        <v>787</v>
      </c>
      <c r="B1018" s="68" t="s">
        <v>7501</v>
      </c>
      <c r="C1018" s="68" t="s">
        <v>7748</v>
      </c>
      <c r="D1018" s="88" t="s">
        <v>7518</v>
      </c>
      <c r="E1018" s="68" t="s">
        <v>7711</v>
      </c>
      <c r="F1018" s="78" t="s">
        <v>7756</v>
      </c>
      <c r="G1018" s="68" t="s">
        <v>7757</v>
      </c>
      <c r="H1018" s="68">
        <v>2023</v>
      </c>
      <c r="I1018" s="68" t="s">
        <v>7758</v>
      </c>
      <c r="J1018" s="70">
        <v>217067.12</v>
      </c>
      <c r="K1018" s="68" t="s">
        <v>1879</v>
      </c>
      <c r="L1018" s="68" t="s">
        <v>7737</v>
      </c>
      <c r="M1018" s="68" t="s">
        <v>7759</v>
      </c>
      <c r="N1018" s="68" t="s">
        <v>7760</v>
      </c>
      <c r="O1018" s="68" t="s">
        <v>7761</v>
      </c>
      <c r="P1018" s="68">
        <v>16949</v>
      </c>
      <c r="Q1018" s="68">
        <v>63.19</v>
      </c>
      <c r="R1018" s="68">
        <v>42.56</v>
      </c>
      <c r="S1018" s="68">
        <v>10</v>
      </c>
      <c r="T1018" s="68">
        <v>27.5</v>
      </c>
      <c r="U1018" s="68">
        <v>80.06</v>
      </c>
      <c r="V1018" s="68">
        <v>30</v>
      </c>
      <c r="W1018" s="68">
        <v>0</v>
      </c>
      <c r="X1018" s="68" t="s">
        <v>7762</v>
      </c>
      <c r="Y1018" s="68">
        <v>3</v>
      </c>
      <c r="Z1018" s="68">
        <v>11</v>
      </c>
      <c r="AA1018" s="68">
        <v>5</v>
      </c>
      <c r="AB1018" s="68">
        <v>4</v>
      </c>
      <c r="AC1018" s="68">
        <v>76</v>
      </c>
      <c r="AD1018" s="68">
        <v>27.5</v>
      </c>
      <c r="AE1018" s="68">
        <v>3</v>
      </c>
      <c r="AF1018" s="68">
        <v>30</v>
      </c>
      <c r="AG1018" s="68" t="s">
        <v>7518</v>
      </c>
      <c r="AH1018" s="68" t="s">
        <v>7711</v>
      </c>
      <c r="AI1018" s="68">
        <v>80</v>
      </c>
      <c r="AJ1018" s="68" t="s">
        <v>7717</v>
      </c>
      <c r="AK1018" s="68" t="s">
        <v>7711</v>
      </c>
      <c r="AL1018" s="68">
        <v>10</v>
      </c>
      <c r="AM1018" s="68" t="s">
        <v>7718</v>
      </c>
      <c r="AN1018" s="68" t="s">
        <v>7711</v>
      </c>
      <c r="AO1018" s="68">
        <v>10</v>
      </c>
      <c r="AP1018" s="68"/>
      <c r="AQ1018" s="68"/>
      <c r="AR1018" s="68"/>
      <c r="AS1018" s="68"/>
      <c r="AT1018" s="68"/>
      <c r="AU1018" s="68"/>
      <c r="AV1018" s="68"/>
      <c r="AW1018" s="68"/>
      <c r="AX1018" s="68"/>
      <c r="AY1018" s="68"/>
      <c r="AZ1018" s="68"/>
      <c r="BA1018" s="68"/>
      <c r="BB1018" s="68"/>
      <c r="BC1018" s="68"/>
      <c r="BD1018" s="68"/>
    </row>
    <row r="1019" spans="1:56" s="72" customFormat="1" ht="240">
      <c r="A1019" s="68">
        <v>787</v>
      </c>
      <c r="B1019" s="68" t="s">
        <v>7501</v>
      </c>
      <c r="C1019" s="68" t="s">
        <v>7748</v>
      </c>
      <c r="D1019" s="88" t="s">
        <v>1989</v>
      </c>
      <c r="E1019" s="68" t="s">
        <v>7763</v>
      </c>
      <c r="F1019" s="78">
        <v>32035</v>
      </c>
      <c r="G1019" s="68" t="s">
        <v>7764</v>
      </c>
      <c r="H1019" s="68">
        <v>2023</v>
      </c>
      <c r="I1019" s="68" t="s">
        <v>7765</v>
      </c>
      <c r="J1019" s="70">
        <v>203481.68</v>
      </c>
      <c r="K1019" s="68" t="s">
        <v>1879</v>
      </c>
      <c r="L1019" s="68" t="s">
        <v>7766</v>
      </c>
      <c r="M1019" s="68" t="s">
        <v>7767</v>
      </c>
      <c r="N1019" s="68" t="s">
        <v>7768</v>
      </c>
      <c r="O1019" s="68" t="s">
        <v>7769</v>
      </c>
      <c r="P1019" s="68">
        <v>16698</v>
      </c>
      <c r="Q1019" s="68">
        <v>62.47</v>
      </c>
      <c r="R1019" s="68">
        <v>39.9</v>
      </c>
      <c r="S1019" s="68">
        <v>11</v>
      </c>
      <c r="T1019" s="68">
        <v>27.5</v>
      </c>
      <c r="U1019" s="68">
        <v>78.400000000000006</v>
      </c>
      <c r="V1019" s="68">
        <v>75</v>
      </c>
      <c r="W1019" s="68">
        <v>6.6699999999999995E-2</v>
      </c>
      <c r="X1019" s="68" t="s">
        <v>7770</v>
      </c>
      <c r="Y1019" s="68">
        <v>4</v>
      </c>
      <c r="Z1019" s="68">
        <v>4</v>
      </c>
      <c r="AA1019" s="68">
        <v>1</v>
      </c>
      <c r="AB1019" s="68" t="s">
        <v>7771</v>
      </c>
      <c r="AC1019" s="68"/>
      <c r="AD1019" s="68"/>
      <c r="AE1019" s="68">
        <v>3</v>
      </c>
      <c r="AF1019" s="68">
        <v>75</v>
      </c>
      <c r="AG1019" s="68" t="s">
        <v>1989</v>
      </c>
      <c r="AH1019" s="68"/>
      <c r="AI1019" s="68">
        <v>25</v>
      </c>
      <c r="AJ1019" s="68" t="s">
        <v>7589</v>
      </c>
      <c r="AK1019" s="68"/>
      <c r="AL1019" s="68">
        <v>10</v>
      </c>
      <c r="AM1019" s="68" t="s">
        <v>7518</v>
      </c>
      <c r="AN1019" s="68"/>
      <c r="AO1019" s="68">
        <v>25</v>
      </c>
      <c r="AP1019" s="68"/>
      <c r="AQ1019" s="68"/>
      <c r="AR1019" s="68"/>
      <c r="AS1019" s="68" t="s">
        <v>7772</v>
      </c>
      <c r="AT1019" s="68"/>
      <c r="AU1019" s="68">
        <v>15</v>
      </c>
      <c r="AV1019" s="68"/>
      <c r="AW1019" s="68"/>
      <c r="AX1019" s="68"/>
      <c r="AY1019" s="68"/>
      <c r="AZ1019" s="68"/>
      <c r="BA1019" s="68"/>
      <c r="BB1019" s="68"/>
      <c r="BC1019" s="68"/>
      <c r="BD1019" s="68"/>
    </row>
    <row r="1020" spans="1:56" s="72" customFormat="1" ht="340">
      <c r="A1020" s="68">
        <v>787</v>
      </c>
      <c r="B1020" s="68" t="s">
        <v>7501</v>
      </c>
      <c r="C1020" s="68" t="s">
        <v>7773</v>
      </c>
      <c r="D1020" s="88" t="s">
        <v>1950</v>
      </c>
      <c r="E1020" s="68" t="s">
        <v>7591</v>
      </c>
      <c r="F1020" s="78">
        <v>29887</v>
      </c>
      <c r="G1020" s="68" t="s">
        <v>7774</v>
      </c>
      <c r="H1020" s="68">
        <v>2023</v>
      </c>
      <c r="I1020" s="68" t="s">
        <v>7775</v>
      </c>
      <c r="J1020" s="70">
        <v>129092.6</v>
      </c>
      <c r="K1020" s="68" t="s">
        <v>1879</v>
      </c>
      <c r="L1020" s="68" t="s">
        <v>7737</v>
      </c>
      <c r="M1020" s="68" t="s">
        <v>7776</v>
      </c>
      <c r="N1020" s="68" t="s">
        <v>7777</v>
      </c>
      <c r="O1020" s="68" t="s">
        <v>7778</v>
      </c>
      <c r="P1020" s="68">
        <v>17046</v>
      </c>
      <c r="Q1020" s="68">
        <v>48.29</v>
      </c>
      <c r="R1020" s="68">
        <v>25.31</v>
      </c>
      <c r="S1020" s="68">
        <v>10</v>
      </c>
      <c r="T1020" s="68">
        <v>23.1</v>
      </c>
      <c r="U1020" s="68">
        <v>58.41</v>
      </c>
      <c r="V1020" s="68">
        <v>5</v>
      </c>
      <c r="W1020" s="68">
        <v>3.3300000000000003E-2</v>
      </c>
      <c r="X1020" s="68" t="s">
        <v>7779</v>
      </c>
      <c r="Y1020" s="68">
        <v>4</v>
      </c>
      <c r="Z1020" s="68">
        <v>7</v>
      </c>
      <c r="AA1020" s="68">
        <v>6</v>
      </c>
      <c r="AB1020" s="68">
        <v>4</v>
      </c>
      <c r="AC1020" s="68">
        <v>74</v>
      </c>
      <c r="AD1020" s="68">
        <v>23.1</v>
      </c>
      <c r="AE1020" s="68"/>
      <c r="AF1020" s="68">
        <v>0.05</v>
      </c>
      <c r="AG1020" s="68" t="s">
        <v>1950</v>
      </c>
      <c r="AH1020" s="68" t="s">
        <v>7568</v>
      </c>
      <c r="AI1020" s="68">
        <v>0.05</v>
      </c>
      <c r="AJ1020" s="68"/>
      <c r="AK1020" s="68"/>
      <c r="AL1020" s="68"/>
      <c r="AM1020" s="68"/>
      <c r="AN1020" s="68"/>
      <c r="AO1020" s="68"/>
      <c r="AP1020" s="68"/>
      <c r="AQ1020" s="68"/>
      <c r="AR1020" s="68"/>
      <c r="AS1020" s="68"/>
      <c r="AT1020" s="68"/>
      <c r="AU1020" s="68"/>
      <c r="AV1020" s="68"/>
      <c r="AW1020" s="68"/>
      <c r="AX1020" s="68"/>
      <c r="AY1020" s="68"/>
      <c r="AZ1020" s="68"/>
      <c r="BA1020" s="68"/>
      <c r="BB1020" s="68"/>
      <c r="BC1020" s="68"/>
      <c r="BD1020" s="68"/>
    </row>
    <row r="1021" spans="1:56" s="72" customFormat="1" ht="80">
      <c r="A1021" s="68">
        <v>792</v>
      </c>
      <c r="B1021" s="68" t="s">
        <v>7780</v>
      </c>
      <c r="C1021" s="68"/>
      <c r="D1021" s="88" t="s">
        <v>7781</v>
      </c>
      <c r="E1021" s="68" t="s">
        <v>7782</v>
      </c>
      <c r="F1021" s="78" t="s">
        <v>7783</v>
      </c>
      <c r="G1021" s="68" t="s">
        <v>7784</v>
      </c>
      <c r="H1021" s="68">
        <v>2011</v>
      </c>
      <c r="I1021" s="68" t="s">
        <v>7785</v>
      </c>
      <c r="J1021" s="70">
        <v>86787</v>
      </c>
      <c r="K1021" s="91" t="s">
        <v>12800</v>
      </c>
      <c r="L1021" s="68" t="s">
        <v>7786</v>
      </c>
      <c r="M1021" s="68" t="s">
        <v>7787</v>
      </c>
      <c r="N1021" s="68" t="s">
        <v>7788</v>
      </c>
      <c r="O1021" s="68" t="s">
        <v>7789</v>
      </c>
      <c r="P1021" s="68">
        <v>21997</v>
      </c>
      <c r="Q1021" s="68">
        <v>99.503265882352949</v>
      </c>
      <c r="R1021" s="68">
        <v>10.210235294117648</v>
      </c>
      <c r="S1021" s="68">
        <v>23</v>
      </c>
      <c r="T1021" s="68">
        <v>70</v>
      </c>
      <c r="U1021" s="68">
        <v>103.21023529411765</v>
      </c>
      <c r="V1021" s="68">
        <v>70</v>
      </c>
      <c r="W1021" s="68">
        <v>100</v>
      </c>
      <c r="X1021" s="68" t="s">
        <v>7790</v>
      </c>
      <c r="Y1021" s="68">
        <v>3</v>
      </c>
      <c r="Z1021" s="68">
        <v>10</v>
      </c>
      <c r="AA1021" s="68">
        <v>2</v>
      </c>
      <c r="AB1021" s="68">
        <v>16</v>
      </c>
      <c r="AC1021" s="68"/>
      <c r="AD1021" s="68">
        <v>35</v>
      </c>
      <c r="AE1021" s="68">
        <v>5</v>
      </c>
      <c r="AF1021" s="68">
        <v>0.3</v>
      </c>
      <c r="AG1021" s="68" t="s">
        <v>7781</v>
      </c>
      <c r="AH1021" s="68" t="s">
        <v>7791</v>
      </c>
      <c r="AI1021" s="68">
        <v>20</v>
      </c>
      <c r="AJ1021" s="68"/>
      <c r="AK1021" s="68"/>
      <c r="AL1021" s="68"/>
      <c r="AM1021" s="68"/>
      <c r="AN1021" s="68"/>
      <c r="AO1021" s="68"/>
      <c r="AP1021" s="68"/>
      <c r="AQ1021" s="68"/>
      <c r="AR1021" s="68"/>
      <c r="AS1021" s="68" t="s">
        <v>7792</v>
      </c>
      <c r="AT1021" s="68" t="s">
        <v>7793</v>
      </c>
      <c r="AU1021" s="68">
        <v>10</v>
      </c>
      <c r="AV1021" s="68"/>
      <c r="AW1021" s="68"/>
      <c r="AX1021" s="68"/>
      <c r="AY1021" s="68"/>
      <c r="AZ1021" s="68"/>
      <c r="BA1021" s="68"/>
      <c r="BB1021" s="68"/>
      <c r="BC1021" s="68"/>
      <c r="BD1021" s="68"/>
    </row>
    <row r="1022" spans="1:56" s="72" customFormat="1" ht="110">
      <c r="A1022" s="68">
        <v>792</v>
      </c>
      <c r="B1022" s="68" t="s">
        <v>7780</v>
      </c>
      <c r="C1022" s="68"/>
      <c r="D1022" s="88" t="s">
        <v>7794</v>
      </c>
      <c r="E1022" s="68" t="s">
        <v>7795</v>
      </c>
      <c r="F1022" s="78">
        <v>10196</v>
      </c>
      <c r="G1022" s="68" t="s">
        <v>7796</v>
      </c>
      <c r="H1022" s="68">
        <v>2009</v>
      </c>
      <c r="I1022" s="68" t="s">
        <v>7797</v>
      </c>
      <c r="J1022" s="70">
        <v>25004</v>
      </c>
      <c r="K1022" s="91" t="s">
        <v>12800</v>
      </c>
      <c r="L1022" s="68" t="s">
        <v>7798</v>
      </c>
      <c r="M1022" s="68" t="s">
        <v>7799</v>
      </c>
      <c r="N1022" s="68" t="s">
        <v>7800</v>
      </c>
      <c r="O1022" s="68" t="s">
        <v>7801</v>
      </c>
      <c r="P1022" s="68">
        <v>21239</v>
      </c>
      <c r="Q1022" s="68">
        <v>90</v>
      </c>
      <c r="R1022" s="68">
        <v>2.9416470588235297</v>
      </c>
      <c r="S1022" s="68">
        <v>20</v>
      </c>
      <c r="T1022" s="68">
        <v>70</v>
      </c>
      <c r="U1022" s="68">
        <v>92.941647058823534</v>
      </c>
      <c r="V1022" s="68">
        <v>90</v>
      </c>
      <c r="W1022" s="68">
        <v>100</v>
      </c>
      <c r="X1022" s="68" t="s">
        <v>7790</v>
      </c>
      <c r="Y1022" s="68">
        <v>4</v>
      </c>
      <c r="Z1022" s="68">
        <v>3</v>
      </c>
      <c r="AA1022" s="68">
        <v>3</v>
      </c>
      <c r="AB1022" s="68">
        <v>39</v>
      </c>
      <c r="AC1022" s="68"/>
      <c r="AD1022" s="68">
        <v>61</v>
      </c>
      <c r="AE1022" s="68">
        <v>5</v>
      </c>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c r="AZ1022" s="68"/>
      <c r="BA1022" s="68"/>
      <c r="BB1022" s="68"/>
      <c r="BC1022" s="68"/>
      <c r="BD1022" s="68"/>
    </row>
    <row r="1023" spans="1:56" s="72" customFormat="1" ht="110">
      <c r="A1023" s="68">
        <v>792</v>
      </c>
      <c r="B1023" s="68" t="s">
        <v>7780</v>
      </c>
      <c r="C1023" s="68"/>
      <c r="D1023" s="88" t="s">
        <v>7794</v>
      </c>
      <c r="E1023" s="68" t="s">
        <v>7795</v>
      </c>
      <c r="F1023" s="78">
        <v>10196</v>
      </c>
      <c r="G1023" s="68" t="s">
        <v>7796</v>
      </c>
      <c r="H1023" s="68">
        <v>2009</v>
      </c>
      <c r="I1023" s="68" t="s">
        <v>7797</v>
      </c>
      <c r="J1023" s="70">
        <v>25004</v>
      </c>
      <c r="K1023" s="91" t="s">
        <v>12800</v>
      </c>
      <c r="L1023" s="68" t="s">
        <v>7798</v>
      </c>
      <c r="M1023" s="68" t="s">
        <v>7799</v>
      </c>
      <c r="N1023" s="68" t="s">
        <v>7800</v>
      </c>
      <c r="O1023" s="68" t="s">
        <v>7802</v>
      </c>
      <c r="P1023" s="68">
        <v>21240</v>
      </c>
      <c r="Q1023" s="68">
        <v>90</v>
      </c>
      <c r="R1023" s="68">
        <v>2.9416470588235297</v>
      </c>
      <c r="S1023" s="68">
        <v>20</v>
      </c>
      <c r="T1023" s="68">
        <v>70</v>
      </c>
      <c r="U1023" s="68">
        <v>92.941647058823534</v>
      </c>
      <c r="V1023" s="68">
        <v>90</v>
      </c>
      <c r="W1023" s="68">
        <v>100</v>
      </c>
      <c r="X1023" s="68" t="s">
        <v>7790</v>
      </c>
      <c r="Y1023" s="68">
        <v>4</v>
      </c>
      <c r="Z1023" s="68">
        <v>3</v>
      </c>
      <c r="AA1023" s="68">
        <v>3</v>
      </c>
      <c r="AB1023" s="68">
        <v>39</v>
      </c>
      <c r="AC1023" s="68"/>
      <c r="AD1023" s="68">
        <v>61</v>
      </c>
      <c r="AE1023" s="68">
        <v>5</v>
      </c>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c r="AZ1023" s="68"/>
      <c r="BA1023" s="68"/>
      <c r="BB1023" s="68"/>
      <c r="BC1023" s="68"/>
      <c r="BD1023" s="68"/>
    </row>
    <row r="1024" spans="1:56" s="72" customFormat="1" ht="100">
      <c r="A1024" s="68">
        <v>792</v>
      </c>
      <c r="B1024" s="68" t="s">
        <v>7780</v>
      </c>
      <c r="C1024" s="68"/>
      <c r="D1024" s="88" t="s">
        <v>7803</v>
      </c>
      <c r="E1024" s="68" t="s">
        <v>7804</v>
      </c>
      <c r="F1024" s="78">
        <v>28349</v>
      </c>
      <c r="G1024" s="68" t="s">
        <v>7805</v>
      </c>
      <c r="H1024" s="68">
        <v>2008</v>
      </c>
      <c r="I1024" s="68" t="s">
        <v>7806</v>
      </c>
      <c r="J1024" s="70">
        <v>38969</v>
      </c>
      <c r="K1024" s="91" t="s">
        <v>12800</v>
      </c>
      <c r="L1024" s="68" t="s">
        <v>7786</v>
      </c>
      <c r="M1024" s="68" t="s">
        <v>7807</v>
      </c>
      <c r="N1024" s="68" t="s">
        <v>7808</v>
      </c>
      <c r="O1024" s="68" t="s">
        <v>7809</v>
      </c>
      <c r="P1024" s="68">
        <v>20564</v>
      </c>
      <c r="Q1024" s="68">
        <v>92.019388235294116</v>
      </c>
      <c r="R1024" s="68">
        <v>4.5845882352941176</v>
      </c>
      <c r="S1024" s="68">
        <v>18</v>
      </c>
      <c r="T1024" s="68">
        <v>70</v>
      </c>
      <c r="U1024" s="68">
        <v>92.58458823529412</v>
      </c>
      <c r="V1024" s="68">
        <v>50</v>
      </c>
      <c r="W1024" s="68">
        <v>100</v>
      </c>
      <c r="X1024" s="68" t="s">
        <v>7790</v>
      </c>
      <c r="Y1024" s="68">
        <v>6</v>
      </c>
      <c r="Z1024" s="68">
        <v>2</v>
      </c>
      <c r="AA1024" s="68">
        <v>1</v>
      </c>
      <c r="AB1024" s="68">
        <v>16</v>
      </c>
      <c r="AC1024" s="68"/>
      <c r="AD1024" s="68">
        <v>51</v>
      </c>
      <c r="AE1024" s="68">
        <v>5</v>
      </c>
      <c r="AF1024" s="68">
        <v>25</v>
      </c>
      <c r="AG1024" s="68"/>
      <c r="AH1024" s="68"/>
      <c r="AI1024" s="68"/>
      <c r="AJ1024" s="68"/>
      <c r="AK1024" s="68"/>
      <c r="AL1024" s="68"/>
      <c r="AM1024" s="68"/>
      <c r="AN1024" s="68"/>
      <c r="AO1024" s="68"/>
      <c r="AP1024" s="68"/>
      <c r="AQ1024" s="68"/>
      <c r="AR1024" s="68"/>
      <c r="AS1024" s="68" t="s">
        <v>7810</v>
      </c>
      <c r="AT1024" s="68" t="s">
        <v>7811</v>
      </c>
      <c r="AU1024" s="68">
        <v>25</v>
      </c>
      <c r="AV1024" s="68"/>
      <c r="AW1024" s="68"/>
      <c r="AX1024" s="68"/>
      <c r="AY1024" s="68"/>
      <c r="AZ1024" s="68"/>
      <c r="BA1024" s="68"/>
      <c r="BB1024" s="68"/>
      <c r="BC1024" s="68"/>
      <c r="BD1024" s="68"/>
    </row>
    <row r="1025" spans="1:56" s="72" customFormat="1" ht="80">
      <c r="A1025" s="68">
        <v>792</v>
      </c>
      <c r="B1025" s="68" t="s">
        <v>7780</v>
      </c>
      <c r="C1025" s="68"/>
      <c r="D1025" s="88" t="s">
        <v>7803</v>
      </c>
      <c r="E1025" s="68" t="s">
        <v>7804</v>
      </c>
      <c r="F1025" s="78">
        <v>28349</v>
      </c>
      <c r="G1025" s="68" t="s">
        <v>7812</v>
      </c>
      <c r="H1025" s="68">
        <v>2006</v>
      </c>
      <c r="I1025" s="68" t="s">
        <v>7813</v>
      </c>
      <c r="J1025" s="70">
        <v>111096</v>
      </c>
      <c r="K1025" s="91" t="s">
        <v>12800</v>
      </c>
      <c r="L1025" s="68" t="s">
        <v>7786</v>
      </c>
      <c r="M1025" s="68" t="s">
        <v>7807</v>
      </c>
      <c r="N1025" s="68" t="s">
        <v>7814</v>
      </c>
      <c r="O1025" s="68" t="s">
        <v>7815</v>
      </c>
      <c r="P1025" s="68">
        <v>19200</v>
      </c>
      <c r="Q1025" s="68">
        <v>100.24844352941176</v>
      </c>
      <c r="R1025" s="68">
        <v>13.070117647058824</v>
      </c>
      <c r="S1025" s="68">
        <v>25</v>
      </c>
      <c r="T1025" s="68">
        <v>70</v>
      </c>
      <c r="U1025" s="68">
        <v>108.07011764705882</v>
      </c>
      <c r="V1025" s="68">
        <v>65</v>
      </c>
      <c r="W1025" s="68">
        <v>100</v>
      </c>
      <c r="X1025" s="68" t="s">
        <v>7790</v>
      </c>
      <c r="Y1025" s="68">
        <v>6</v>
      </c>
      <c r="Z1025" s="68">
        <v>2</v>
      </c>
      <c r="AA1025" s="68">
        <v>1</v>
      </c>
      <c r="AB1025" s="68">
        <v>16</v>
      </c>
      <c r="AC1025" s="68">
        <v>217</v>
      </c>
      <c r="AD1025" s="68">
        <v>61</v>
      </c>
      <c r="AE1025" s="68">
        <v>5</v>
      </c>
      <c r="AF1025" s="68"/>
      <c r="AG1025" s="68"/>
      <c r="AH1025" s="68"/>
      <c r="AI1025" s="68"/>
      <c r="AJ1025" s="68"/>
      <c r="AK1025" s="68"/>
      <c r="AL1025" s="68"/>
      <c r="AM1025" s="68"/>
      <c r="AN1025" s="68"/>
      <c r="AO1025" s="68"/>
      <c r="AP1025" s="68"/>
      <c r="AQ1025" s="68"/>
      <c r="AR1025" s="68"/>
      <c r="AS1025" s="68"/>
      <c r="AT1025" s="68"/>
      <c r="AU1025" s="68"/>
      <c r="AV1025" s="68"/>
      <c r="AW1025" s="68"/>
      <c r="AX1025" s="68"/>
      <c r="AY1025" s="68"/>
      <c r="AZ1025" s="68"/>
      <c r="BA1025" s="68"/>
      <c r="BB1025" s="68"/>
      <c r="BC1025" s="68"/>
      <c r="BD1025" s="68"/>
    </row>
    <row r="1026" spans="1:56" s="72" customFormat="1" ht="100">
      <c r="A1026" s="68">
        <v>792</v>
      </c>
      <c r="B1026" s="68" t="s">
        <v>7780</v>
      </c>
      <c r="C1026" s="68"/>
      <c r="D1026" s="88" t="s">
        <v>7816</v>
      </c>
      <c r="E1026" s="68" t="s">
        <v>7817</v>
      </c>
      <c r="F1026" s="78">
        <v>10924</v>
      </c>
      <c r="G1026" s="68" t="s">
        <v>7818</v>
      </c>
      <c r="H1026" s="68">
        <v>2005</v>
      </c>
      <c r="I1026" s="68" t="s">
        <v>7819</v>
      </c>
      <c r="J1026" s="70">
        <v>35821</v>
      </c>
      <c r="K1026" s="91" t="s">
        <v>12800</v>
      </c>
      <c r="L1026" s="68" t="s">
        <v>7820</v>
      </c>
      <c r="M1026" s="68" t="s">
        <v>7821</v>
      </c>
      <c r="N1026" s="68" t="s">
        <v>7822</v>
      </c>
      <c r="O1026" s="68" t="s">
        <v>7823</v>
      </c>
      <c r="P1026" s="68">
        <v>18372</v>
      </c>
      <c r="Q1026" s="68">
        <v>90</v>
      </c>
      <c r="R1026" s="68">
        <v>4.2142352941176471</v>
      </c>
      <c r="S1026" s="68">
        <v>20</v>
      </c>
      <c r="T1026" s="68">
        <v>70</v>
      </c>
      <c r="U1026" s="68">
        <v>94.214235294117643</v>
      </c>
      <c r="V1026" s="68">
        <v>5</v>
      </c>
      <c r="W1026" s="68">
        <v>100</v>
      </c>
      <c r="X1026" s="68" t="s">
        <v>7790</v>
      </c>
      <c r="Y1026" s="68">
        <v>4</v>
      </c>
      <c r="Z1026" s="68">
        <v>3</v>
      </c>
      <c r="AA1026" s="68">
        <v>4</v>
      </c>
      <c r="AB1026" s="68">
        <v>40</v>
      </c>
      <c r="AC1026" s="68"/>
      <c r="AD1026" s="68">
        <v>61</v>
      </c>
      <c r="AE1026" s="68">
        <v>5</v>
      </c>
      <c r="AF1026" s="68"/>
      <c r="AG1026" s="68"/>
      <c r="AH1026" s="68"/>
      <c r="AI1026" s="68"/>
      <c r="AJ1026" s="68"/>
      <c r="AK1026" s="68"/>
      <c r="AL1026" s="68"/>
      <c r="AM1026" s="68"/>
      <c r="AN1026" s="68"/>
      <c r="AO1026" s="68"/>
      <c r="AP1026" s="68"/>
      <c r="AQ1026" s="68"/>
      <c r="AR1026" s="68"/>
      <c r="AS1026" s="68"/>
      <c r="AT1026" s="68"/>
      <c r="AU1026" s="68"/>
      <c r="AV1026" s="68"/>
      <c r="AW1026" s="68"/>
      <c r="AX1026" s="68"/>
      <c r="AY1026" s="68"/>
      <c r="AZ1026" s="68"/>
      <c r="BA1026" s="68"/>
      <c r="BB1026" s="68"/>
      <c r="BC1026" s="68"/>
      <c r="BD1026" s="68"/>
    </row>
    <row r="1027" spans="1:56" s="72" customFormat="1" ht="80">
      <c r="A1027" s="68">
        <v>792</v>
      </c>
      <c r="B1027" s="68" t="s">
        <v>7780</v>
      </c>
      <c r="C1027" s="68"/>
      <c r="D1027" s="88" t="s">
        <v>7816</v>
      </c>
      <c r="E1027" s="68" t="s">
        <v>7824</v>
      </c>
      <c r="F1027" s="78">
        <v>34230</v>
      </c>
      <c r="G1027" s="68" t="s">
        <v>7825</v>
      </c>
      <c r="H1027" s="68">
        <v>2009</v>
      </c>
      <c r="I1027" s="68" t="s">
        <v>7826</v>
      </c>
      <c r="J1027" s="70">
        <v>38132</v>
      </c>
      <c r="K1027" s="91" t="s">
        <v>12800</v>
      </c>
      <c r="L1027" s="68" t="s">
        <v>7786</v>
      </c>
      <c r="M1027" s="68" t="s">
        <v>7807</v>
      </c>
      <c r="N1027" s="68" t="s">
        <v>7827</v>
      </c>
      <c r="O1027" s="68" t="s">
        <v>7828</v>
      </c>
      <c r="P1027" s="68">
        <v>21164</v>
      </c>
      <c r="Q1027" s="68">
        <v>90</v>
      </c>
      <c r="R1027" s="68">
        <v>4.4861176470588235</v>
      </c>
      <c r="S1027" s="68">
        <v>20</v>
      </c>
      <c r="T1027" s="68">
        <v>70</v>
      </c>
      <c r="U1027" s="68">
        <v>94.486117647058819</v>
      </c>
      <c r="V1027" s="68">
        <v>10</v>
      </c>
      <c r="W1027" s="68">
        <v>100</v>
      </c>
      <c r="X1027" s="68" t="s">
        <v>7790</v>
      </c>
      <c r="Y1027" s="68">
        <v>3</v>
      </c>
      <c r="Z1027" s="68">
        <v>12</v>
      </c>
      <c r="AA1027" s="68">
        <v>1</v>
      </c>
      <c r="AB1027" s="68">
        <v>32</v>
      </c>
      <c r="AC1027" s="68"/>
      <c r="AD1027" s="68">
        <v>61</v>
      </c>
      <c r="AE1027" s="68">
        <v>5</v>
      </c>
      <c r="AF1027" s="68">
        <v>50</v>
      </c>
      <c r="AG1027" s="68" t="s">
        <v>7816</v>
      </c>
      <c r="AH1027" s="68" t="s">
        <v>7829</v>
      </c>
      <c r="AI1027" s="68">
        <v>50</v>
      </c>
      <c r="AJ1027" s="68"/>
      <c r="AK1027" s="68"/>
      <c r="AL1027" s="68"/>
      <c r="AM1027" s="68"/>
      <c r="AN1027" s="68"/>
      <c r="AO1027" s="68"/>
      <c r="AP1027" s="68"/>
      <c r="AQ1027" s="68"/>
      <c r="AR1027" s="68"/>
      <c r="AS1027" s="68"/>
      <c r="AT1027" s="68"/>
      <c r="AU1027" s="68"/>
      <c r="AV1027" s="68"/>
      <c r="AW1027" s="68"/>
      <c r="AX1027" s="68"/>
      <c r="AY1027" s="68"/>
      <c r="AZ1027" s="68"/>
      <c r="BA1027" s="68"/>
      <c r="BB1027" s="68"/>
      <c r="BC1027" s="68"/>
      <c r="BD1027" s="68"/>
    </row>
    <row r="1028" spans="1:56" s="72" customFormat="1" ht="100">
      <c r="A1028" s="68">
        <v>792</v>
      </c>
      <c r="B1028" s="68" t="s">
        <v>7780</v>
      </c>
      <c r="C1028" s="68"/>
      <c r="D1028" s="88" t="s">
        <v>7816</v>
      </c>
      <c r="E1028" s="68" t="s">
        <v>7817</v>
      </c>
      <c r="F1028" s="78">
        <v>10924</v>
      </c>
      <c r="G1028" s="68" t="s">
        <v>7830</v>
      </c>
      <c r="H1028" s="68">
        <v>2000</v>
      </c>
      <c r="I1028" s="68" t="s">
        <v>7831</v>
      </c>
      <c r="J1028" s="70">
        <v>24067</v>
      </c>
      <c r="K1028" s="91" t="s">
        <v>12800</v>
      </c>
      <c r="L1028" s="68" t="s">
        <v>7820</v>
      </c>
      <c r="M1028" s="68" t="s">
        <v>7821</v>
      </c>
      <c r="N1028" s="68" t="s">
        <v>7832</v>
      </c>
      <c r="O1028" s="68" t="s">
        <v>7833</v>
      </c>
      <c r="P1028" s="68">
        <v>13630</v>
      </c>
      <c r="Q1028" s="68">
        <v>92.014109411764693</v>
      </c>
      <c r="R1028" s="68">
        <v>2.8314117647058827</v>
      </c>
      <c r="S1028" s="68">
        <v>20</v>
      </c>
      <c r="T1028" s="68">
        <v>70</v>
      </c>
      <c r="U1028" s="68">
        <v>92.831411764705877</v>
      </c>
      <c r="V1028" s="68">
        <v>5</v>
      </c>
      <c r="W1028" s="68">
        <v>100</v>
      </c>
      <c r="X1028" s="68" t="s">
        <v>7790</v>
      </c>
      <c r="Y1028" s="68">
        <v>4</v>
      </c>
      <c r="Z1028" s="68">
        <v>3</v>
      </c>
      <c r="AA1028" s="68">
        <v>4</v>
      </c>
      <c r="AB1028" s="68">
        <v>40</v>
      </c>
      <c r="AC1028" s="68"/>
      <c r="AD1028" s="68">
        <v>61</v>
      </c>
      <c r="AE1028" s="68">
        <v>5</v>
      </c>
      <c r="AF1028" s="68"/>
      <c r="AG1028" s="68"/>
      <c r="AH1028" s="68"/>
      <c r="AI1028" s="68"/>
      <c r="AJ1028" s="68"/>
      <c r="AK1028" s="68"/>
      <c r="AL1028" s="68"/>
      <c r="AM1028" s="68"/>
      <c r="AN1028" s="68"/>
      <c r="AO1028" s="68"/>
      <c r="AP1028" s="68"/>
      <c r="AQ1028" s="68"/>
      <c r="AR1028" s="68"/>
      <c r="AS1028" s="68"/>
      <c r="AT1028" s="68"/>
      <c r="AU1028" s="68"/>
      <c r="AV1028" s="68"/>
      <c r="AW1028" s="68"/>
      <c r="AX1028" s="68"/>
      <c r="AY1028" s="68"/>
      <c r="AZ1028" s="68"/>
      <c r="BA1028" s="68"/>
      <c r="BB1028" s="68"/>
      <c r="BC1028" s="68"/>
      <c r="BD1028" s="68"/>
    </row>
    <row r="1029" spans="1:56" s="72" customFormat="1" ht="100">
      <c r="A1029" s="68">
        <v>792</v>
      </c>
      <c r="B1029" s="68" t="s">
        <v>7780</v>
      </c>
      <c r="C1029" s="68"/>
      <c r="D1029" s="88" t="s">
        <v>7816</v>
      </c>
      <c r="E1029" s="68" t="s">
        <v>7817</v>
      </c>
      <c r="F1029" s="78">
        <v>10924</v>
      </c>
      <c r="G1029" s="68" t="s">
        <v>7834</v>
      </c>
      <c r="H1029" s="68">
        <v>2004</v>
      </c>
      <c r="I1029" s="68" t="s">
        <v>7835</v>
      </c>
      <c r="J1029" s="70">
        <v>21597</v>
      </c>
      <c r="K1029" s="91" t="s">
        <v>12800</v>
      </c>
      <c r="L1029" s="68" t="s">
        <v>7820</v>
      </c>
      <c r="M1029" s="68" t="s">
        <v>7821</v>
      </c>
      <c r="N1029" s="68" t="s">
        <v>7836</v>
      </c>
      <c r="O1029" s="68" t="s">
        <v>7837</v>
      </c>
      <c r="P1029" s="68">
        <v>17086</v>
      </c>
      <c r="Q1029" s="68">
        <v>90.027482352941178</v>
      </c>
      <c r="R1029" s="68">
        <v>2.5408235294117651</v>
      </c>
      <c r="S1029" s="68">
        <v>20</v>
      </c>
      <c r="T1029" s="68">
        <v>70</v>
      </c>
      <c r="U1029" s="68">
        <v>92.540823529411767</v>
      </c>
      <c r="V1029" s="68">
        <v>1</v>
      </c>
      <c r="W1029" s="68">
        <v>100</v>
      </c>
      <c r="X1029" s="68" t="s">
        <v>7790</v>
      </c>
      <c r="Y1029" s="68">
        <v>4</v>
      </c>
      <c r="Z1029" s="68">
        <v>3</v>
      </c>
      <c r="AA1029" s="68">
        <v>4</v>
      </c>
      <c r="AB1029" s="68">
        <v>40</v>
      </c>
      <c r="AC1029" s="68"/>
      <c r="AD1029" s="68">
        <v>61</v>
      </c>
      <c r="AE1029" s="68">
        <v>5</v>
      </c>
      <c r="AF1029" s="68"/>
      <c r="AG1029" s="68"/>
      <c r="AH1029" s="68"/>
      <c r="AI1029" s="68"/>
      <c r="AJ1029" s="68"/>
      <c r="AK1029" s="68"/>
      <c r="AL1029" s="68"/>
      <c r="AM1029" s="68"/>
      <c r="AN1029" s="68"/>
      <c r="AO1029" s="68"/>
      <c r="AP1029" s="68"/>
      <c r="AQ1029" s="68"/>
      <c r="AR1029" s="68"/>
      <c r="AS1029" s="68"/>
      <c r="AT1029" s="68"/>
      <c r="AU1029" s="68"/>
      <c r="AV1029" s="68"/>
      <c r="AW1029" s="68"/>
      <c r="AX1029" s="68"/>
      <c r="AY1029" s="68"/>
      <c r="AZ1029" s="68"/>
      <c r="BA1029" s="68"/>
      <c r="BB1029" s="68"/>
      <c r="BC1029" s="68"/>
      <c r="BD1029" s="68"/>
    </row>
    <row r="1030" spans="1:56" s="72" customFormat="1" ht="80">
      <c r="A1030" s="68">
        <v>792</v>
      </c>
      <c r="B1030" s="68" t="s">
        <v>7780</v>
      </c>
      <c r="C1030" s="68"/>
      <c r="D1030" s="88" t="s">
        <v>7803</v>
      </c>
      <c r="E1030" s="68" t="s">
        <v>7838</v>
      </c>
      <c r="F1030" s="78" t="s">
        <v>7839</v>
      </c>
      <c r="G1030" s="68" t="s">
        <v>7840</v>
      </c>
      <c r="H1030" s="68">
        <v>1999</v>
      </c>
      <c r="I1030" s="68" t="s">
        <v>7841</v>
      </c>
      <c r="J1030" s="70">
        <v>32264</v>
      </c>
      <c r="K1030" s="91" t="s">
        <v>12800</v>
      </c>
      <c r="L1030" s="68" t="s">
        <v>7786</v>
      </c>
      <c r="M1030" s="68" t="s">
        <v>7807</v>
      </c>
      <c r="N1030" s="68" t="s">
        <v>7842</v>
      </c>
      <c r="O1030" s="68" t="s">
        <v>7843</v>
      </c>
      <c r="P1030" s="68">
        <v>13306</v>
      </c>
      <c r="Q1030" s="68">
        <v>76.282868235294117</v>
      </c>
      <c r="R1030" s="68">
        <v>3.7957647058823532</v>
      </c>
      <c r="S1030" s="68">
        <v>5</v>
      </c>
      <c r="T1030" s="68">
        <v>70</v>
      </c>
      <c r="U1030" s="68">
        <v>78.795764705882348</v>
      </c>
      <c r="V1030" s="68">
        <v>50</v>
      </c>
      <c r="W1030" s="68">
        <v>100</v>
      </c>
      <c r="X1030" s="68" t="s">
        <v>7790</v>
      </c>
      <c r="Y1030" s="68">
        <v>6</v>
      </c>
      <c r="Z1030" s="68">
        <v>1</v>
      </c>
      <c r="AA1030" s="68">
        <v>5</v>
      </c>
      <c r="AB1030" s="68">
        <v>16</v>
      </c>
      <c r="AC1030" s="68"/>
      <c r="AD1030" s="68">
        <v>61</v>
      </c>
      <c r="AE1030" s="68">
        <v>5</v>
      </c>
      <c r="AF1030" s="68"/>
      <c r="AG1030" s="68"/>
      <c r="AH1030" s="68"/>
      <c r="AI1030" s="68"/>
      <c r="AJ1030" s="68"/>
      <c r="AK1030" s="68"/>
      <c r="AL1030" s="68"/>
      <c r="AM1030" s="68"/>
      <c r="AN1030" s="68"/>
      <c r="AO1030" s="68"/>
      <c r="AP1030" s="68"/>
      <c r="AQ1030" s="68"/>
      <c r="AR1030" s="68"/>
      <c r="AS1030" s="68"/>
      <c r="AT1030" s="68"/>
      <c r="AU1030" s="68"/>
      <c r="AV1030" s="68"/>
      <c r="AW1030" s="68"/>
      <c r="AX1030" s="68"/>
      <c r="AY1030" s="68"/>
      <c r="AZ1030" s="68"/>
      <c r="BA1030" s="68"/>
      <c r="BB1030" s="68"/>
      <c r="BC1030" s="68"/>
      <c r="BD1030" s="68"/>
    </row>
    <row r="1031" spans="1:56" s="72" customFormat="1" ht="110">
      <c r="A1031" s="68">
        <v>792</v>
      </c>
      <c r="B1031" s="68" t="s">
        <v>7780</v>
      </c>
      <c r="C1031" s="68"/>
      <c r="D1031" s="88" t="s">
        <v>7794</v>
      </c>
      <c r="E1031" s="68" t="s">
        <v>7844</v>
      </c>
      <c r="F1031" s="78">
        <v>5674</v>
      </c>
      <c r="G1031" s="68" t="s">
        <v>7845</v>
      </c>
      <c r="H1031" s="68">
        <v>2014</v>
      </c>
      <c r="I1031" s="68" t="s">
        <v>7846</v>
      </c>
      <c r="J1031" s="70">
        <v>32148</v>
      </c>
      <c r="K1031" s="91" t="s">
        <v>12800</v>
      </c>
      <c r="L1031" s="68" t="s">
        <v>7847</v>
      </c>
      <c r="M1031" s="68" t="s">
        <v>7799</v>
      </c>
      <c r="N1031" s="68" t="s">
        <v>7848</v>
      </c>
      <c r="O1031" s="68" t="s">
        <v>7849</v>
      </c>
      <c r="P1031" s="68">
        <v>23352</v>
      </c>
      <c r="Q1031" s="68">
        <v>92.27505882352942</v>
      </c>
      <c r="R1031" s="68">
        <v>3.7821176470588238</v>
      </c>
      <c r="S1031" s="68">
        <v>20</v>
      </c>
      <c r="T1031" s="68">
        <v>70</v>
      </c>
      <c r="U1031" s="68">
        <v>93.782117647058826</v>
      </c>
      <c r="V1031" s="68">
        <v>90</v>
      </c>
      <c r="W1031" s="68">
        <v>100</v>
      </c>
      <c r="X1031" s="68" t="s">
        <v>7790</v>
      </c>
      <c r="Y1031" s="68">
        <v>4</v>
      </c>
      <c r="Z1031" s="68">
        <v>5</v>
      </c>
      <c r="AA1031" s="68">
        <v>5</v>
      </c>
      <c r="AB1031" s="68">
        <v>39</v>
      </c>
      <c r="AC1031" s="68"/>
      <c r="AD1031" s="68">
        <v>61</v>
      </c>
      <c r="AE1031" s="68">
        <v>5</v>
      </c>
      <c r="AF1031" s="68"/>
      <c r="AG1031" s="68"/>
      <c r="AH1031" s="68"/>
      <c r="AI1031" s="68"/>
      <c r="AJ1031" s="68"/>
      <c r="AK1031" s="68"/>
      <c r="AL1031" s="68"/>
      <c r="AM1031" s="68"/>
      <c r="AN1031" s="68"/>
      <c r="AO1031" s="68"/>
      <c r="AP1031" s="68"/>
      <c r="AQ1031" s="68"/>
      <c r="AR1031" s="68"/>
      <c r="AS1031" s="68"/>
      <c r="AT1031" s="68"/>
      <c r="AU1031" s="68"/>
      <c r="AV1031" s="68"/>
      <c r="AW1031" s="68"/>
      <c r="AX1031" s="68"/>
      <c r="AY1031" s="68"/>
      <c r="AZ1031" s="68"/>
      <c r="BA1031" s="68"/>
      <c r="BB1031" s="68"/>
      <c r="BC1031" s="68"/>
      <c r="BD1031" s="68"/>
    </row>
    <row r="1032" spans="1:56" s="72" customFormat="1" ht="80">
      <c r="A1032" s="68">
        <v>792</v>
      </c>
      <c r="B1032" s="68" t="s">
        <v>7780</v>
      </c>
      <c r="C1032" s="68"/>
      <c r="D1032" s="88" t="s">
        <v>7803</v>
      </c>
      <c r="E1032" s="68" t="s">
        <v>7838</v>
      </c>
      <c r="F1032" s="78" t="s">
        <v>7839</v>
      </c>
      <c r="G1032" s="68" t="s">
        <v>7850</v>
      </c>
      <c r="H1032" s="68">
        <v>1996</v>
      </c>
      <c r="I1032" s="68" t="s">
        <v>7851</v>
      </c>
      <c r="J1032" s="70">
        <v>36052</v>
      </c>
      <c r="K1032" s="91" t="s">
        <v>12800</v>
      </c>
      <c r="L1032" s="68" t="s">
        <v>7786</v>
      </c>
      <c r="M1032" s="68" t="s">
        <v>7807</v>
      </c>
      <c r="N1032" s="68" t="s">
        <v>7852</v>
      </c>
      <c r="O1032" s="68" t="s">
        <v>7853</v>
      </c>
      <c r="P1032" s="68">
        <v>11041</v>
      </c>
      <c r="Q1032" s="68">
        <v>90</v>
      </c>
      <c r="R1032" s="68">
        <v>4.2414117647058829</v>
      </c>
      <c r="S1032" s="68">
        <v>20</v>
      </c>
      <c r="T1032" s="68">
        <v>70</v>
      </c>
      <c r="U1032" s="68">
        <v>94.241411764705887</v>
      </c>
      <c r="V1032" s="68">
        <v>15</v>
      </c>
      <c r="W1032" s="68">
        <v>100</v>
      </c>
      <c r="X1032" s="68" t="s">
        <v>7790</v>
      </c>
      <c r="Y1032" s="68">
        <v>6</v>
      </c>
      <c r="Z1032" s="68">
        <v>4</v>
      </c>
      <c r="AA1032" s="68">
        <v>7</v>
      </c>
      <c r="AB1032" s="68">
        <v>16</v>
      </c>
      <c r="AC1032" s="68"/>
      <c r="AD1032" s="68">
        <v>61</v>
      </c>
      <c r="AE1032" s="68">
        <v>5</v>
      </c>
      <c r="AF1032" s="68">
        <v>10</v>
      </c>
      <c r="AG1032" s="68" t="s">
        <v>7803</v>
      </c>
      <c r="AH1032" s="68" t="s">
        <v>7854</v>
      </c>
      <c r="AI1032" s="68">
        <v>10</v>
      </c>
      <c r="AJ1032" s="68"/>
      <c r="AK1032" s="68"/>
      <c r="AL1032" s="68"/>
      <c r="AM1032" s="68"/>
      <c r="AN1032" s="68"/>
      <c r="AO1032" s="68"/>
      <c r="AP1032" s="68"/>
      <c r="AQ1032" s="68"/>
      <c r="AR1032" s="68"/>
      <c r="AS1032" s="68"/>
      <c r="AT1032" s="68"/>
      <c r="AU1032" s="68"/>
      <c r="AV1032" s="68"/>
      <c r="AW1032" s="68"/>
      <c r="AX1032" s="68"/>
      <c r="AY1032" s="68"/>
      <c r="AZ1032" s="68"/>
      <c r="BA1032" s="68"/>
      <c r="BB1032" s="68"/>
      <c r="BC1032" s="68"/>
      <c r="BD1032" s="68"/>
    </row>
    <row r="1033" spans="1:56" s="72" customFormat="1" ht="100">
      <c r="A1033" s="68">
        <v>792</v>
      </c>
      <c r="B1033" s="68" t="s">
        <v>7780</v>
      </c>
      <c r="C1033" s="68"/>
      <c r="D1033" s="88" t="s">
        <v>7816</v>
      </c>
      <c r="E1033" s="68" t="s">
        <v>7817</v>
      </c>
      <c r="F1033" s="78">
        <v>10924</v>
      </c>
      <c r="G1033" s="68" t="s">
        <v>7855</v>
      </c>
      <c r="H1033" s="68">
        <v>2014</v>
      </c>
      <c r="I1033" s="68" t="s">
        <v>7856</v>
      </c>
      <c r="J1033" s="70">
        <v>68222</v>
      </c>
      <c r="K1033" s="91" t="s">
        <v>12800</v>
      </c>
      <c r="L1033" s="68" t="s">
        <v>7820</v>
      </c>
      <c r="M1033" s="68" t="s">
        <v>7821</v>
      </c>
      <c r="N1033" s="68" t="s">
        <v>7857</v>
      </c>
      <c r="O1033" s="68" t="s">
        <v>7858</v>
      </c>
      <c r="P1033" s="68">
        <v>22977</v>
      </c>
      <c r="Q1033" s="68">
        <v>90</v>
      </c>
      <c r="R1033" s="68">
        <v>8.0261176470588236</v>
      </c>
      <c r="S1033" s="68">
        <v>20</v>
      </c>
      <c r="T1033" s="68">
        <v>70</v>
      </c>
      <c r="U1033" s="68">
        <v>98.026117647058825</v>
      </c>
      <c r="V1033" s="68">
        <v>10</v>
      </c>
      <c r="W1033" s="68">
        <v>100</v>
      </c>
      <c r="X1033" s="68" t="s">
        <v>7790</v>
      </c>
      <c r="Y1033" s="68">
        <v>4</v>
      </c>
      <c r="Z1033" s="68">
        <v>3</v>
      </c>
      <c r="AA1033" s="68">
        <v>4</v>
      </c>
      <c r="AB1033" s="68">
        <v>40</v>
      </c>
      <c r="AC1033" s="68"/>
      <c r="AD1033" s="68">
        <v>61</v>
      </c>
      <c r="AE1033" s="68">
        <v>5</v>
      </c>
      <c r="AF1033" s="68"/>
      <c r="AG1033" s="68"/>
      <c r="AH1033" s="68"/>
      <c r="AI1033" s="68"/>
      <c r="AJ1033" s="68"/>
      <c r="AK1033" s="68"/>
      <c r="AL1033" s="68"/>
      <c r="AM1033" s="68"/>
      <c r="AN1033" s="68"/>
      <c r="AO1033" s="68"/>
      <c r="AP1033" s="68"/>
      <c r="AQ1033" s="68"/>
      <c r="AR1033" s="68"/>
      <c r="AS1033" s="68"/>
      <c r="AT1033" s="68"/>
      <c r="AU1033" s="68"/>
      <c r="AV1033" s="68"/>
      <c r="AW1033" s="68"/>
      <c r="AX1033" s="68"/>
      <c r="AY1033" s="68"/>
      <c r="AZ1033" s="68"/>
      <c r="BA1033" s="68"/>
      <c r="BB1033" s="68"/>
      <c r="BC1033" s="68"/>
      <c r="BD1033" s="68"/>
    </row>
    <row r="1034" spans="1:56" s="72" customFormat="1" ht="80">
      <c r="A1034" s="68">
        <v>792</v>
      </c>
      <c r="B1034" s="68" t="s">
        <v>7780</v>
      </c>
      <c r="C1034" s="68"/>
      <c r="D1034" s="88" t="s">
        <v>7816</v>
      </c>
      <c r="E1034" s="68" t="s">
        <v>7859</v>
      </c>
      <c r="F1034" s="78">
        <v>30040</v>
      </c>
      <c r="G1034" s="68" t="s">
        <v>7860</v>
      </c>
      <c r="H1034" s="68">
        <v>2005</v>
      </c>
      <c r="I1034" s="68" t="s">
        <v>7861</v>
      </c>
      <c r="J1034" s="70">
        <v>81700</v>
      </c>
      <c r="K1034" s="91" t="s">
        <v>12800</v>
      </c>
      <c r="L1034" s="68" t="s">
        <v>7786</v>
      </c>
      <c r="M1034" s="68" t="s">
        <v>7807</v>
      </c>
      <c r="N1034" s="68" t="s">
        <v>7862</v>
      </c>
      <c r="O1034" s="68" t="s">
        <v>7863</v>
      </c>
      <c r="P1034" s="68">
        <v>18249</v>
      </c>
      <c r="Q1034" s="68">
        <v>95.168569411764707</v>
      </c>
      <c r="R1034" s="68">
        <v>9.6117647058823525</v>
      </c>
      <c r="S1034" s="68">
        <v>20</v>
      </c>
      <c r="T1034" s="68">
        <v>70</v>
      </c>
      <c r="U1034" s="68">
        <v>99.611764705882351</v>
      </c>
      <c r="V1034" s="68">
        <v>5</v>
      </c>
      <c r="W1034" s="68">
        <v>100</v>
      </c>
      <c r="X1034" s="68" t="s">
        <v>7790</v>
      </c>
      <c r="Y1034" s="68">
        <v>3</v>
      </c>
      <c r="Z1034" s="68">
        <v>10</v>
      </c>
      <c r="AA1034" s="68">
        <v>3</v>
      </c>
      <c r="AB1034" s="68">
        <v>16</v>
      </c>
      <c r="AC1034" s="68">
        <v>215</v>
      </c>
      <c r="AD1034" s="68">
        <v>61</v>
      </c>
      <c r="AE1034" s="68">
        <v>5</v>
      </c>
      <c r="AF1034" s="68"/>
      <c r="AG1034" s="68"/>
      <c r="AH1034" s="68"/>
      <c r="AI1034" s="68"/>
      <c r="AJ1034" s="68"/>
      <c r="AK1034" s="68"/>
      <c r="AL1034" s="68"/>
      <c r="AM1034" s="68"/>
      <c r="AN1034" s="68"/>
      <c r="AO1034" s="68"/>
      <c r="AP1034" s="68"/>
      <c r="AQ1034" s="68"/>
      <c r="AR1034" s="68"/>
      <c r="AS1034" s="68"/>
      <c r="AT1034" s="68"/>
      <c r="AU1034" s="68"/>
      <c r="AV1034" s="68"/>
      <c r="AW1034" s="68"/>
      <c r="AX1034" s="68"/>
      <c r="AY1034" s="68"/>
      <c r="AZ1034" s="68"/>
      <c r="BA1034" s="68"/>
      <c r="BB1034" s="68"/>
      <c r="BC1034" s="68"/>
      <c r="BD1034" s="68"/>
    </row>
    <row r="1035" spans="1:56" s="72" customFormat="1" ht="80">
      <c r="A1035" s="68">
        <v>792</v>
      </c>
      <c r="B1035" s="68" t="s">
        <v>7780</v>
      </c>
      <c r="C1035" s="68"/>
      <c r="D1035" s="88" t="s">
        <v>7781</v>
      </c>
      <c r="E1035" s="68" t="s">
        <v>7782</v>
      </c>
      <c r="F1035" s="78" t="s">
        <v>7783</v>
      </c>
      <c r="G1035" s="68" t="s">
        <v>7864</v>
      </c>
      <c r="H1035" s="68">
        <v>2014</v>
      </c>
      <c r="I1035" s="68" t="s">
        <v>7865</v>
      </c>
      <c r="J1035" s="70">
        <v>67100</v>
      </c>
      <c r="K1035" s="91" t="s">
        <v>12800</v>
      </c>
      <c r="L1035" s="68" t="s">
        <v>7786</v>
      </c>
      <c r="M1035" s="68" t="s">
        <v>7807</v>
      </c>
      <c r="N1035" s="68" t="s">
        <v>7866</v>
      </c>
      <c r="O1035" s="68" t="s">
        <v>7867</v>
      </c>
      <c r="P1035" s="68">
        <v>23354</v>
      </c>
      <c r="Q1035" s="68">
        <v>102</v>
      </c>
      <c r="R1035" s="68">
        <v>7.8941176470588239</v>
      </c>
      <c r="S1035" s="68">
        <v>32</v>
      </c>
      <c r="T1035" s="68">
        <v>70</v>
      </c>
      <c r="U1035" s="68">
        <v>109.89411764705882</v>
      </c>
      <c r="V1035" s="68">
        <v>92</v>
      </c>
      <c r="W1035" s="68">
        <v>100</v>
      </c>
      <c r="X1035" s="68" t="s">
        <v>7790</v>
      </c>
      <c r="Y1035" s="68">
        <v>6</v>
      </c>
      <c r="Z1035" s="68">
        <v>2</v>
      </c>
      <c r="AA1035" s="68">
        <v>1</v>
      </c>
      <c r="AB1035" s="68">
        <v>16</v>
      </c>
      <c r="AC1035" s="68"/>
      <c r="AD1035" s="68">
        <v>50</v>
      </c>
      <c r="AE1035" s="68">
        <v>5</v>
      </c>
      <c r="AF1035" s="68">
        <v>0</v>
      </c>
      <c r="AG1035" s="68" t="s">
        <v>7781</v>
      </c>
      <c r="AH1035" s="68" t="s">
        <v>7868</v>
      </c>
      <c r="AI1035" s="68">
        <v>0</v>
      </c>
      <c r="AJ1035" s="68"/>
      <c r="AK1035" s="68"/>
      <c r="AL1035" s="68"/>
      <c r="AM1035" s="68"/>
      <c r="AN1035" s="68"/>
      <c r="AO1035" s="68"/>
      <c r="AP1035" s="68"/>
      <c r="AQ1035" s="68"/>
      <c r="AR1035" s="68"/>
      <c r="AS1035" s="68"/>
      <c r="AT1035" s="68"/>
      <c r="AU1035" s="68"/>
      <c r="AV1035" s="68"/>
      <c r="AW1035" s="68"/>
      <c r="AX1035" s="68"/>
      <c r="AY1035" s="68"/>
      <c r="AZ1035" s="68"/>
      <c r="BA1035" s="68"/>
      <c r="BB1035" s="68"/>
      <c r="BC1035" s="68"/>
      <c r="BD1035" s="68"/>
    </row>
    <row r="1036" spans="1:56" s="72" customFormat="1" ht="80">
      <c r="A1036" s="68">
        <v>792</v>
      </c>
      <c r="B1036" s="68" t="s">
        <v>7780</v>
      </c>
      <c r="C1036" s="68"/>
      <c r="D1036" s="88" t="s">
        <v>7869</v>
      </c>
      <c r="E1036" s="68" t="s">
        <v>7838</v>
      </c>
      <c r="F1036" s="78" t="s">
        <v>7839</v>
      </c>
      <c r="G1036" s="68" t="s">
        <v>7870</v>
      </c>
      <c r="H1036" s="68">
        <v>2006</v>
      </c>
      <c r="I1036" s="68" t="s">
        <v>7871</v>
      </c>
      <c r="J1036" s="70">
        <v>63419</v>
      </c>
      <c r="K1036" s="91" t="s">
        <v>12800</v>
      </c>
      <c r="L1036" s="68" t="s">
        <v>7786</v>
      </c>
      <c r="M1036" s="68" t="s">
        <v>7807</v>
      </c>
      <c r="N1036" s="68" t="s">
        <v>7872</v>
      </c>
      <c r="O1036" s="68" t="s">
        <v>7873</v>
      </c>
      <c r="P1036" s="68">
        <v>17353</v>
      </c>
      <c r="Q1036" s="68">
        <v>79.825876470588241</v>
      </c>
      <c r="R1036" s="68">
        <v>7.4610588235294122</v>
      </c>
      <c r="S1036" s="68">
        <v>5</v>
      </c>
      <c r="T1036" s="68">
        <v>70</v>
      </c>
      <c r="U1036" s="68">
        <v>82.461058823529413</v>
      </c>
      <c r="V1036" s="68">
        <v>50</v>
      </c>
      <c r="W1036" s="68">
        <v>100</v>
      </c>
      <c r="X1036" s="68" t="s">
        <v>7790</v>
      </c>
      <c r="Y1036" s="68">
        <v>6</v>
      </c>
      <c r="Z1036" s="68">
        <v>1</v>
      </c>
      <c r="AA1036" s="68">
        <v>5</v>
      </c>
      <c r="AB1036" s="68">
        <v>16</v>
      </c>
      <c r="AC1036" s="68"/>
      <c r="AD1036" s="68">
        <v>61</v>
      </c>
      <c r="AE1036" s="68">
        <v>5</v>
      </c>
      <c r="AF1036" s="68"/>
      <c r="AG1036" s="68"/>
      <c r="AH1036" s="68"/>
      <c r="AI1036" s="68"/>
      <c r="AJ1036" s="68"/>
      <c r="AK1036" s="68"/>
      <c r="AL1036" s="68"/>
      <c r="AM1036" s="68"/>
      <c r="AN1036" s="68"/>
      <c r="AO1036" s="68"/>
      <c r="AP1036" s="68"/>
      <c r="AQ1036" s="68"/>
      <c r="AR1036" s="68"/>
      <c r="AS1036" s="68"/>
      <c r="AT1036" s="68"/>
      <c r="AU1036" s="68"/>
      <c r="AV1036" s="68"/>
      <c r="AW1036" s="68"/>
      <c r="AX1036" s="68"/>
      <c r="AY1036" s="68"/>
      <c r="AZ1036" s="68"/>
      <c r="BA1036" s="68"/>
      <c r="BB1036" s="68"/>
      <c r="BC1036" s="68"/>
      <c r="BD1036" s="68"/>
    </row>
    <row r="1037" spans="1:56" s="72" customFormat="1" ht="80">
      <c r="A1037" s="68">
        <v>792</v>
      </c>
      <c r="B1037" s="68" t="s">
        <v>7780</v>
      </c>
      <c r="C1037" s="68"/>
      <c r="D1037" s="88" t="s">
        <v>7781</v>
      </c>
      <c r="E1037" s="68" t="s">
        <v>7874</v>
      </c>
      <c r="F1037" s="78" t="s">
        <v>7875</v>
      </c>
      <c r="G1037" s="68" t="s">
        <v>7876</v>
      </c>
      <c r="H1037" s="68">
        <v>2001</v>
      </c>
      <c r="I1037" s="68" t="s">
        <v>7877</v>
      </c>
      <c r="J1037" s="70">
        <v>104896</v>
      </c>
      <c r="K1037" s="91" t="s">
        <v>12800</v>
      </c>
      <c r="L1037" s="68" t="s">
        <v>7786</v>
      </c>
      <c r="M1037" s="68" t="s">
        <v>7807</v>
      </c>
      <c r="N1037" s="68" t="s">
        <v>7878</v>
      </c>
      <c r="O1037" s="68" t="s">
        <v>7879</v>
      </c>
      <c r="P1037" s="68">
        <v>14313</v>
      </c>
      <c r="Q1037" s="68">
        <v>101.52634823529412</v>
      </c>
      <c r="R1037" s="68">
        <v>12.340705882352941</v>
      </c>
      <c r="S1037" s="68">
        <v>28</v>
      </c>
      <c r="T1037" s="68">
        <v>70</v>
      </c>
      <c r="U1037" s="68">
        <v>110.34070588235295</v>
      </c>
      <c r="V1037" s="68">
        <v>76</v>
      </c>
      <c r="W1037" s="68">
        <v>100</v>
      </c>
      <c r="X1037" s="68" t="s">
        <v>7790</v>
      </c>
      <c r="Y1037" s="68">
        <v>6</v>
      </c>
      <c r="Z1037" s="68">
        <v>2</v>
      </c>
      <c r="AA1037" s="68">
        <v>1</v>
      </c>
      <c r="AB1037" s="68">
        <v>16</v>
      </c>
      <c r="AC1037" s="68"/>
      <c r="AD1037" s="68">
        <v>61</v>
      </c>
      <c r="AE1037" s="68">
        <v>5</v>
      </c>
      <c r="AF1037" s="68">
        <v>0.5</v>
      </c>
      <c r="AG1037" s="68" t="s">
        <v>7781</v>
      </c>
      <c r="AH1037" s="68" t="s">
        <v>7880</v>
      </c>
      <c r="AI1037" s="68">
        <v>15</v>
      </c>
      <c r="AJ1037" s="68" t="s">
        <v>7803</v>
      </c>
      <c r="AK1037" s="68" t="s">
        <v>7881</v>
      </c>
      <c r="AL1037" s="68">
        <v>20</v>
      </c>
      <c r="AM1037" s="68"/>
      <c r="AN1037" s="68"/>
      <c r="AO1037" s="68"/>
      <c r="AP1037" s="68"/>
      <c r="AQ1037" s="68"/>
      <c r="AR1037" s="68"/>
      <c r="AS1037" s="68" t="s">
        <v>7882</v>
      </c>
      <c r="AT1037" s="68" t="s">
        <v>7883</v>
      </c>
      <c r="AU1037" s="68">
        <v>15</v>
      </c>
      <c r="AV1037" s="68"/>
      <c r="AW1037" s="68"/>
      <c r="AX1037" s="68"/>
      <c r="AY1037" s="68"/>
      <c r="AZ1037" s="68"/>
      <c r="BA1037" s="68"/>
      <c r="BB1037" s="68"/>
      <c r="BC1037" s="68"/>
      <c r="BD1037" s="68"/>
    </row>
    <row r="1038" spans="1:56" s="72" customFormat="1" ht="80">
      <c r="A1038" s="68">
        <v>792</v>
      </c>
      <c r="B1038" s="68" t="s">
        <v>7780</v>
      </c>
      <c r="C1038" s="68"/>
      <c r="D1038" s="88" t="s">
        <v>7781</v>
      </c>
      <c r="E1038" s="68" t="s">
        <v>7884</v>
      </c>
      <c r="F1038" s="78" t="s">
        <v>7885</v>
      </c>
      <c r="G1038" s="68" t="s">
        <v>7886</v>
      </c>
      <c r="H1038" s="68">
        <v>2005</v>
      </c>
      <c r="I1038" s="68" t="s">
        <v>7887</v>
      </c>
      <c r="J1038" s="70">
        <v>83304</v>
      </c>
      <c r="K1038" s="91" t="s">
        <v>12800</v>
      </c>
      <c r="L1038" s="68" t="s">
        <v>7786</v>
      </c>
      <c r="M1038" s="68" t="s">
        <v>7807</v>
      </c>
      <c r="N1038" s="68" t="s">
        <v>7888</v>
      </c>
      <c r="O1038" s="68" t="s">
        <v>7889</v>
      </c>
      <c r="P1038" s="68">
        <v>18363</v>
      </c>
      <c r="Q1038" s="68">
        <v>95</v>
      </c>
      <c r="R1038" s="68">
        <v>9.800470588235294</v>
      </c>
      <c r="S1038" s="68">
        <v>25</v>
      </c>
      <c r="T1038" s="68">
        <v>70</v>
      </c>
      <c r="U1038" s="68">
        <v>104.8004705882353</v>
      </c>
      <c r="V1038" s="68">
        <v>83</v>
      </c>
      <c r="W1038" s="68">
        <v>100</v>
      </c>
      <c r="X1038" s="68" t="s">
        <v>7790</v>
      </c>
      <c r="Y1038" s="68">
        <v>3</v>
      </c>
      <c r="Z1038" s="68">
        <v>4</v>
      </c>
      <c r="AA1038" s="68">
        <v>4</v>
      </c>
      <c r="AB1038" s="68">
        <v>16</v>
      </c>
      <c r="AC1038" s="68"/>
      <c r="AD1038" s="68">
        <v>50</v>
      </c>
      <c r="AE1038" s="68">
        <v>5</v>
      </c>
      <c r="AF1038" s="68">
        <v>0.45</v>
      </c>
      <c r="AG1038" s="68" t="s">
        <v>7781</v>
      </c>
      <c r="AH1038" s="68" t="s">
        <v>7890</v>
      </c>
      <c r="AI1038" s="68">
        <v>30</v>
      </c>
      <c r="AJ1038" s="68" t="s">
        <v>7816</v>
      </c>
      <c r="AK1038" s="68" t="s">
        <v>7891</v>
      </c>
      <c r="AL1038" s="68">
        <v>5</v>
      </c>
      <c r="AM1038" s="68"/>
      <c r="AN1038" s="68"/>
      <c r="AO1038" s="68"/>
      <c r="AP1038" s="68"/>
      <c r="AQ1038" s="68"/>
      <c r="AR1038" s="68"/>
      <c r="AS1038" s="68" t="s">
        <v>7892</v>
      </c>
      <c r="AT1038" s="68" t="s">
        <v>7893</v>
      </c>
      <c r="AU1038" s="68">
        <v>10</v>
      </c>
      <c r="AV1038" s="68"/>
      <c r="AW1038" s="68"/>
      <c r="AX1038" s="68"/>
      <c r="AY1038" s="68"/>
      <c r="AZ1038" s="68"/>
      <c r="BA1038" s="68"/>
      <c r="BB1038" s="68"/>
      <c r="BC1038" s="68"/>
      <c r="BD1038" s="68"/>
    </row>
    <row r="1039" spans="1:56" s="72" customFormat="1" ht="90">
      <c r="A1039" s="68">
        <v>792</v>
      </c>
      <c r="B1039" s="68" t="s">
        <v>7780</v>
      </c>
      <c r="C1039" s="68"/>
      <c r="D1039" s="88" t="s">
        <v>7816</v>
      </c>
      <c r="E1039" s="68" t="s">
        <v>7824</v>
      </c>
      <c r="F1039" s="78">
        <v>34230</v>
      </c>
      <c r="G1039" s="68" t="s">
        <v>7894</v>
      </c>
      <c r="H1039" s="68" t="s">
        <v>7895</v>
      </c>
      <c r="I1039" s="68" t="s">
        <v>7896</v>
      </c>
      <c r="J1039" s="70">
        <v>23814</v>
      </c>
      <c r="K1039" s="91" t="s">
        <v>12800</v>
      </c>
      <c r="L1039" s="68" t="s">
        <v>7897</v>
      </c>
      <c r="M1039" s="68" t="s">
        <v>7898</v>
      </c>
      <c r="N1039" s="68" t="s">
        <v>7899</v>
      </c>
      <c r="O1039" s="68" t="s">
        <v>7900</v>
      </c>
      <c r="P1039" s="68">
        <v>23761</v>
      </c>
      <c r="Q1039" s="68">
        <v>70.149999999999991</v>
      </c>
      <c r="R1039" s="68">
        <v>2.8016470588235296</v>
      </c>
      <c r="S1039" s="68">
        <v>0.15</v>
      </c>
      <c r="T1039" s="68">
        <v>70</v>
      </c>
      <c r="U1039" s="68">
        <v>72.951647058823525</v>
      </c>
      <c r="V1039" s="68">
        <v>50</v>
      </c>
      <c r="W1039" s="68">
        <v>94.57</v>
      </c>
      <c r="X1039" s="68" t="s">
        <v>7790</v>
      </c>
      <c r="Y1039" s="68">
        <v>2</v>
      </c>
      <c r="Z1039" s="68">
        <v>1</v>
      </c>
      <c r="AA1039" s="68">
        <v>4</v>
      </c>
      <c r="AB1039" s="68">
        <v>52</v>
      </c>
      <c r="AC1039" s="68"/>
      <c r="AD1039" s="68">
        <v>35</v>
      </c>
      <c r="AE1039" s="68">
        <v>5</v>
      </c>
      <c r="AF1039" s="68">
        <v>100</v>
      </c>
      <c r="AG1039" s="68" t="s">
        <v>7816</v>
      </c>
      <c r="AH1039" s="68" t="s">
        <v>7901</v>
      </c>
      <c r="AI1039" s="68">
        <v>50</v>
      </c>
      <c r="AJ1039" s="68" t="s">
        <v>7902</v>
      </c>
      <c r="AK1039" s="68" t="s">
        <v>7891</v>
      </c>
      <c r="AL1039" s="68">
        <v>50</v>
      </c>
      <c r="AM1039" s="68"/>
      <c r="AN1039" s="68"/>
      <c r="AO1039" s="68"/>
      <c r="AP1039" s="68"/>
      <c r="AQ1039" s="68"/>
      <c r="AR1039" s="68"/>
      <c r="AS1039" s="68"/>
      <c r="AT1039" s="68"/>
      <c r="AU1039" s="68"/>
      <c r="AV1039" s="68"/>
      <c r="AW1039" s="68"/>
      <c r="AX1039" s="68"/>
      <c r="AY1039" s="68"/>
      <c r="AZ1039" s="68"/>
      <c r="BA1039" s="68"/>
      <c r="BB1039" s="68"/>
      <c r="BC1039" s="68"/>
      <c r="BD1039" s="68"/>
    </row>
    <row r="1040" spans="1:56" s="72" customFormat="1" ht="80">
      <c r="A1040" s="68">
        <v>792</v>
      </c>
      <c r="B1040" s="68" t="s">
        <v>7780</v>
      </c>
      <c r="C1040" s="68"/>
      <c r="D1040" s="88" t="s">
        <v>7903</v>
      </c>
      <c r="E1040" s="68" t="s">
        <v>7904</v>
      </c>
      <c r="F1040" s="78">
        <v>19121</v>
      </c>
      <c r="G1040" s="68" t="s">
        <v>7905</v>
      </c>
      <c r="H1040" s="68">
        <v>2015</v>
      </c>
      <c r="I1040" s="68" t="s">
        <v>7906</v>
      </c>
      <c r="J1040" s="70">
        <v>23560</v>
      </c>
      <c r="K1040" s="91" t="s">
        <v>12800</v>
      </c>
      <c r="L1040" s="68" t="s">
        <v>7786</v>
      </c>
      <c r="M1040" s="68" t="s">
        <v>7807</v>
      </c>
      <c r="N1040" s="68" t="s">
        <v>7907</v>
      </c>
      <c r="O1040" s="68" t="s">
        <v>7908</v>
      </c>
      <c r="P1040" s="68">
        <v>23799</v>
      </c>
      <c r="Q1040" s="68">
        <v>90.000000000000014</v>
      </c>
      <c r="R1040" s="68">
        <v>2.7717647058823531</v>
      </c>
      <c r="S1040" s="68">
        <v>20</v>
      </c>
      <c r="T1040" s="68">
        <v>70</v>
      </c>
      <c r="U1040" s="68">
        <v>92.771764705882362</v>
      </c>
      <c r="V1040" s="68">
        <v>40</v>
      </c>
      <c r="W1040" s="68">
        <v>100</v>
      </c>
      <c r="X1040" s="68" t="s">
        <v>7790</v>
      </c>
      <c r="Y1040" s="68">
        <v>4</v>
      </c>
      <c r="Z1040" s="68">
        <v>4</v>
      </c>
      <c r="AA1040" s="68">
        <v>6</v>
      </c>
      <c r="AB1040" s="68">
        <v>16</v>
      </c>
      <c r="AC1040" s="68"/>
      <c r="AD1040" s="68">
        <v>61</v>
      </c>
      <c r="AE1040" s="68">
        <v>5</v>
      </c>
      <c r="AF1040" s="68">
        <v>50</v>
      </c>
      <c r="AG1040" s="68" t="s">
        <v>7903</v>
      </c>
      <c r="AH1040" s="68" t="s">
        <v>7909</v>
      </c>
      <c r="AI1040" s="68">
        <v>30</v>
      </c>
      <c r="AJ1040" s="68"/>
      <c r="AK1040" s="68"/>
      <c r="AL1040" s="68"/>
      <c r="AM1040" s="68"/>
      <c r="AN1040" s="68"/>
      <c r="AO1040" s="68"/>
      <c r="AP1040" s="68"/>
      <c r="AQ1040" s="68"/>
      <c r="AR1040" s="68"/>
      <c r="AS1040" s="68" t="s">
        <v>7910</v>
      </c>
      <c r="AT1040" s="68" t="s">
        <v>7911</v>
      </c>
      <c r="AU1040" s="68">
        <v>10</v>
      </c>
      <c r="AV1040" s="68" t="s">
        <v>7912</v>
      </c>
      <c r="AW1040" s="68" t="s">
        <v>7913</v>
      </c>
      <c r="AX1040" s="68">
        <v>10</v>
      </c>
      <c r="AY1040" s="68"/>
      <c r="AZ1040" s="68"/>
      <c r="BA1040" s="68"/>
      <c r="BB1040" s="68"/>
      <c r="BC1040" s="68"/>
      <c r="BD1040" s="68"/>
    </row>
    <row r="1041" spans="1:56" s="72" customFormat="1" ht="80">
      <c r="A1041" s="68">
        <v>792</v>
      </c>
      <c r="B1041" s="68" t="s">
        <v>7780</v>
      </c>
      <c r="C1041" s="68"/>
      <c r="D1041" s="88" t="s">
        <v>7781</v>
      </c>
      <c r="E1041" s="68" t="s">
        <v>7914</v>
      </c>
      <c r="F1041" s="78">
        <v>11409</v>
      </c>
      <c r="G1041" s="68" t="s">
        <v>7915</v>
      </c>
      <c r="H1041" s="68" t="s">
        <v>7916</v>
      </c>
      <c r="I1041" s="68" t="s">
        <v>7915</v>
      </c>
      <c r="J1041" s="70">
        <v>32863</v>
      </c>
      <c r="K1041" s="91" t="s">
        <v>12800</v>
      </c>
      <c r="L1041" s="68" t="s">
        <v>7917</v>
      </c>
      <c r="M1041" s="68" t="s">
        <v>7918</v>
      </c>
      <c r="N1041" s="68" t="s">
        <v>7919</v>
      </c>
      <c r="O1041" s="68" t="s">
        <v>7920</v>
      </c>
      <c r="P1041" s="68">
        <v>23766</v>
      </c>
      <c r="Q1041" s="68">
        <v>90</v>
      </c>
      <c r="R1041" s="68">
        <v>3.8662352941176472</v>
      </c>
      <c r="S1041" s="68">
        <v>20</v>
      </c>
      <c r="T1041" s="68">
        <v>70</v>
      </c>
      <c r="U1041" s="68">
        <v>93.866235294117644</v>
      </c>
      <c r="V1041" s="68">
        <v>15</v>
      </c>
      <c r="W1041" s="68">
        <v>100</v>
      </c>
      <c r="X1041" s="68" t="s">
        <v>7790</v>
      </c>
      <c r="Y1041" s="68"/>
      <c r="Z1041" s="68"/>
      <c r="AA1041" s="68"/>
      <c r="AB1041" s="68">
        <v>16</v>
      </c>
      <c r="AC1041" s="68"/>
      <c r="AD1041" s="68">
        <v>70</v>
      </c>
      <c r="AE1041" s="68">
        <v>5</v>
      </c>
      <c r="AF1041" s="68"/>
      <c r="AG1041" s="68"/>
      <c r="AH1041" s="68"/>
      <c r="AI1041" s="68"/>
      <c r="AJ1041" s="68"/>
      <c r="AK1041" s="68"/>
      <c r="AL1041" s="68"/>
      <c r="AM1041" s="68"/>
      <c r="AN1041" s="68"/>
      <c r="AO1041" s="68"/>
      <c r="AP1041" s="68"/>
      <c r="AQ1041" s="68"/>
      <c r="AR1041" s="68"/>
      <c r="AS1041" s="68"/>
      <c r="AT1041" s="68"/>
      <c r="AU1041" s="68"/>
      <c r="AV1041" s="68"/>
      <c r="AW1041" s="68"/>
      <c r="AX1041" s="68"/>
      <c r="AY1041" s="68"/>
      <c r="AZ1041" s="68"/>
      <c r="BA1041" s="68"/>
      <c r="BB1041" s="68"/>
      <c r="BC1041" s="68"/>
      <c r="BD1041" s="68"/>
    </row>
    <row r="1042" spans="1:56" s="72" customFormat="1" ht="80">
      <c r="A1042" s="68">
        <v>792</v>
      </c>
      <c r="B1042" s="68" t="s">
        <v>7780</v>
      </c>
      <c r="C1042" s="68"/>
      <c r="D1042" s="88" t="s">
        <v>7903</v>
      </c>
      <c r="E1042" s="68" t="s">
        <v>7904</v>
      </c>
      <c r="F1042" s="78">
        <v>19192</v>
      </c>
      <c r="G1042" s="68" t="s">
        <v>7921</v>
      </c>
      <c r="H1042" s="68">
        <v>2016</v>
      </c>
      <c r="I1042" s="68" t="s">
        <v>7921</v>
      </c>
      <c r="J1042" s="70">
        <v>23181</v>
      </c>
      <c r="K1042" s="91" t="s">
        <v>12800</v>
      </c>
      <c r="L1042" s="68" t="s">
        <v>7786</v>
      </c>
      <c r="M1042" s="68" t="s">
        <v>7807</v>
      </c>
      <c r="N1042" s="68" t="s">
        <v>7907</v>
      </c>
      <c r="O1042" s="68" t="s">
        <v>7908</v>
      </c>
      <c r="P1042" s="68">
        <v>24068</v>
      </c>
      <c r="Q1042" s="68">
        <v>90.691814117647056</v>
      </c>
      <c r="R1042" s="68">
        <v>2.7271764705882351</v>
      </c>
      <c r="S1042" s="68">
        <v>20</v>
      </c>
      <c r="T1042" s="68">
        <v>70</v>
      </c>
      <c r="U1042" s="68">
        <v>92.727176470588233</v>
      </c>
      <c r="V1042" s="68">
        <v>30</v>
      </c>
      <c r="W1042" s="68">
        <v>81.67</v>
      </c>
      <c r="X1042" s="68" t="s">
        <v>7790</v>
      </c>
      <c r="Y1042" s="68"/>
      <c r="Z1042" s="68"/>
      <c r="AA1042" s="68"/>
      <c r="AB1042" s="68">
        <v>16</v>
      </c>
      <c r="AC1042" s="68"/>
      <c r="AD1042" s="68">
        <v>61</v>
      </c>
      <c r="AE1042" s="68">
        <v>5</v>
      </c>
      <c r="AF1042" s="68">
        <v>30</v>
      </c>
      <c r="AG1042" s="68" t="s">
        <v>7903</v>
      </c>
      <c r="AH1042" s="68" t="s">
        <v>7922</v>
      </c>
      <c r="AI1042" s="68">
        <v>20</v>
      </c>
      <c r="AJ1042" s="68" t="s">
        <v>7903</v>
      </c>
      <c r="AK1042" s="68" t="s">
        <v>7923</v>
      </c>
      <c r="AL1042" s="68">
        <v>20</v>
      </c>
      <c r="AM1042" s="68"/>
      <c r="AN1042" s="68"/>
      <c r="AO1042" s="68"/>
      <c r="AP1042" s="68"/>
      <c r="AQ1042" s="68"/>
      <c r="AR1042" s="68"/>
      <c r="AS1042" s="68" t="s">
        <v>7903</v>
      </c>
      <c r="AT1042" s="68" t="s">
        <v>7911</v>
      </c>
      <c r="AU1042" s="68">
        <v>10</v>
      </c>
      <c r="AV1042" s="68"/>
      <c r="AW1042" s="68"/>
      <c r="AX1042" s="68"/>
      <c r="AY1042" s="68"/>
      <c r="AZ1042" s="68"/>
      <c r="BA1042" s="68"/>
      <c r="BB1042" s="68"/>
      <c r="BC1042" s="68"/>
      <c r="BD1042" s="68"/>
    </row>
    <row r="1043" spans="1:56" s="72" customFormat="1" ht="80">
      <c r="A1043" s="68">
        <v>792</v>
      </c>
      <c r="B1043" s="68" t="s">
        <v>7780</v>
      </c>
      <c r="C1043" s="68" t="s">
        <v>7924</v>
      </c>
      <c r="D1043" s="88" t="s">
        <v>7816</v>
      </c>
      <c r="E1043" s="68" t="s">
        <v>7859</v>
      </c>
      <c r="F1043" s="78">
        <v>30040</v>
      </c>
      <c r="G1043" s="68" t="s">
        <v>7925</v>
      </c>
      <c r="H1043" s="68" t="s">
        <v>7926</v>
      </c>
      <c r="I1043" s="68" t="s">
        <v>7927</v>
      </c>
      <c r="J1043" s="70">
        <v>23.452000000000002</v>
      </c>
      <c r="K1043" s="91" t="s">
        <v>12800</v>
      </c>
      <c r="L1043" s="68" t="s">
        <v>7786</v>
      </c>
      <c r="M1043" s="68" t="s">
        <v>7787</v>
      </c>
      <c r="N1043" s="68" t="s">
        <v>7928</v>
      </c>
      <c r="O1043" s="68" t="s">
        <v>7929</v>
      </c>
      <c r="P1043" s="68">
        <v>17180</v>
      </c>
      <c r="Q1043" s="68" t="s">
        <v>7930</v>
      </c>
      <c r="R1043" s="68" t="s">
        <v>7931</v>
      </c>
      <c r="S1043" s="68" t="s">
        <v>7932</v>
      </c>
      <c r="T1043" s="68" t="s">
        <v>7933</v>
      </c>
      <c r="U1043" s="68" t="s">
        <v>7934</v>
      </c>
      <c r="V1043" s="68" t="s">
        <v>7935</v>
      </c>
      <c r="W1043" s="68" t="s">
        <v>7936</v>
      </c>
      <c r="X1043" s="68" t="s">
        <v>7790</v>
      </c>
      <c r="Y1043" s="68">
        <v>3</v>
      </c>
      <c r="Z1043" s="68">
        <v>10</v>
      </c>
      <c r="AA1043" s="68">
        <v>3</v>
      </c>
      <c r="AB1043" s="68">
        <v>16</v>
      </c>
      <c r="AC1043" s="68" t="s">
        <v>7924</v>
      </c>
      <c r="AD1043" s="68">
        <v>61</v>
      </c>
      <c r="AE1043" s="68">
        <v>5</v>
      </c>
      <c r="AF1043" s="68"/>
      <c r="AG1043" s="68"/>
      <c r="AH1043" s="68"/>
      <c r="AI1043" s="68"/>
      <c r="AJ1043" s="68"/>
      <c r="AK1043" s="68"/>
      <c r="AL1043" s="68"/>
      <c r="AM1043" s="68"/>
      <c r="AN1043" s="68"/>
      <c r="AO1043" s="68"/>
      <c r="AP1043" s="68"/>
      <c r="AQ1043" s="68"/>
      <c r="AR1043" s="68"/>
      <c r="AS1043" s="68"/>
      <c r="AT1043" s="68"/>
      <c r="AU1043" s="68"/>
      <c r="AV1043" s="68"/>
      <c r="AW1043" s="68"/>
      <c r="AX1043" s="68" t="s">
        <v>7924</v>
      </c>
      <c r="AY1043" s="68"/>
      <c r="AZ1043" s="68"/>
      <c r="BA1043" s="68"/>
      <c r="BB1043" s="68"/>
      <c r="BC1043" s="68"/>
      <c r="BD1043" s="68"/>
    </row>
    <row r="1044" spans="1:56" s="72" customFormat="1" ht="80">
      <c r="A1044" s="68">
        <v>792</v>
      </c>
      <c r="B1044" s="68" t="s">
        <v>7780</v>
      </c>
      <c r="C1044" s="68"/>
      <c r="D1044" s="88" t="s">
        <v>7816</v>
      </c>
      <c r="E1044" s="68" t="s">
        <v>7937</v>
      </c>
      <c r="F1044" s="78">
        <v>29190</v>
      </c>
      <c r="G1044" s="68" t="s">
        <v>7938</v>
      </c>
      <c r="H1044" s="68" t="s">
        <v>7939</v>
      </c>
      <c r="I1044" s="68" t="s">
        <v>7940</v>
      </c>
      <c r="J1044" s="70">
        <v>58506</v>
      </c>
      <c r="K1044" s="91" t="s">
        <v>12800</v>
      </c>
      <c r="L1044" s="68" t="s">
        <v>7786</v>
      </c>
      <c r="M1044" s="68" t="s">
        <v>7807</v>
      </c>
      <c r="N1044" s="68" t="s">
        <v>7941</v>
      </c>
      <c r="O1044" s="68" t="s">
        <v>7942</v>
      </c>
      <c r="P1044" s="68">
        <v>20054</v>
      </c>
      <c r="Q1044" s="68">
        <v>77.176756470588231</v>
      </c>
      <c r="R1044" s="68">
        <v>6.8830588235294119</v>
      </c>
      <c r="S1044" s="68">
        <v>3.4415294117647059</v>
      </c>
      <c r="T1044" s="68">
        <v>70</v>
      </c>
      <c r="U1044" s="68">
        <v>80.324588235294115</v>
      </c>
      <c r="V1044" s="68">
        <v>50</v>
      </c>
      <c r="W1044" s="68">
        <v>92.38</v>
      </c>
      <c r="X1044" s="68" t="s">
        <v>7790</v>
      </c>
      <c r="Y1044" s="68">
        <v>6</v>
      </c>
      <c r="Z1044" s="68">
        <v>4</v>
      </c>
      <c r="AA1044" s="68">
        <v>1</v>
      </c>
      <c r="AB1044" s="68">
        <v>16</v>
      </c>
      <c r="AC1044" s="68"/>
      <c r="AD1044" s="68">
        <v>61</v>
      </c>
      <c r="AE1044" s="68">
        <v>5</v>
      </c>
      <c r="AF1044" s="68"/>
      <c r="AG1044" s="68"/>
      <c r="AH1044" s="68"/>
      <c r="AI1044" s="68"/>
      <c r="AJ1044" s="68"/>
      <c r="AK1044" s="68"/>
      <c r="AL1044" s="68"/>
      <c r="AM1044" s="68"/>
      <c r="AN1044" s="68"/>
      <c r="AO1044" s="68"/>
      <c r="AP1044" s="68"/>
      <c r="AQ1044" s="68"/>
      <c r="AR1044" s="68"/>
      <c r="AS1044" s="68"/>
      <c r="AT1044" s="68"/>
      <c r="AU1044" s="68"/>
      <c r="AV1044" s="68"/>
      <c r="AW1044" s="68"/>
      <c r="AX1044" s="68"/>
      <c r="AY1044" s="68"/>
      <c r="AZ1044" s="68"/>
      <c r="BA1044" s="68"/>
      <c r="BB1044" s="68"/>
      <c r="BC1044" s="68"/>
      <c r="BD1044" s="68"/>
    </row>
    <row r="1045" spans="1:56" s="72" customFormat="1" ht="80">
      <c r="A1045" s="68">
        <v>792</v>
      </c>
      <c r="B1045" s="68" t="s">
        <v>7780</v>
      </c>
      <c r="C1045" s="68"/>
      <c r="D1045" s="88" t="s">
        <v>7903</v>
      </c>
      <c r="E1045" s="68" t="s">
        <v>7943</v>
      </c>
      <c r="F1045" s="78">
        <v>35925</v>
      </c>
      <c r="G1045" s="68" t="s">
        <v>7944</v>
      </c>
      <c r="H1045" s="68">
        <v>2018</v>
      </c>
      <c r="I1045" s="68" t="s">
        <v>7945</v>
      </c>
      <c r="J1045" s="70">
        <v>23857</v>
      </c>
      <c r="K1045" s="68" t="s">
        <v>351</v>
      </c>
      <c r="L1045" s="68" t="s">
        <v>7786</v>
      </c>
      <c r="M1045" s="68" t="s">
        <v>7807</v>
      </c>
      <c r="N1045" s="68" t="s">
        <v>7946</v>
      </c>
      <c r="O1045" s="68" t="s">
        <v>7947</v>
      </c>
      <c r="P1045" s="68">
        <v>25271</v>
      </c>
      <c r="Q1045" s="68">
        <v>72</v>
      </c>
      <c r="R1045" s="68">
        <v>2.8067058823529414</v>
      </c>
      <c r="S1045" s="68">
        <v>2</v>
      </c>
      <c r="T1045" s="68">
        <v>70</v>
      </c>
      <c r="U1045" s="68">
        <v>74.806705882352944</v>
      </c>
      <c r="V1045" s="68">
        <v>30</v>
      </c>
      <c r="W1045" s="68">
        <v>100</v>
      </c>
      <c r="X1045" s="68" t="s">
        <v>7790</v>
      </c>
      <c r="Y1045" s="68">
        <v>4</v>
      </c>
      <c r="Z1045" s="68">
        <v>3</v>
      </c>
      <c r="AA1045" s="68">
        <v>2</v>
      </c>
      <c r="AB1045" s="68">
        <v>16</v>
      </c>
      <c r="AC1045" s="68">
        <v>217</v>
      </c>
      <c r="AD1045" s="68">
        <v>50</v>
      </c>
      <c r="AE1045" s="68">
        <v>5</v>
      </c>
      <c r="AF1045" s="68">
        <v>100</v>
      </c>
      <c r="AG1045" s="68" t="s">
        <v>7948</v>
      </c>
      <c r="AH1045" s="68" t="s">
        <v>7949</v>
      </c>
      <c r="AI1045" s="68">
        <v>25</v>
      </c>
      <c r="AJ1045" s="68" t="s">
        <v>7803</v>
      </c>
      <c r="AK1045" s="68" t="s">
        <v>7950</v>
      </c>
      <c r="AL1045" s="68">
        <v>25</v>
      </c>
      <c r="AM1045" s="68" t="s">
        <v>7903</v>
      </c>
      <c r="AN1045" s="68" t="s">
        <v>7951</v>
      </c>
      <c r="AO1045" s="68">
        <v>50</v>
      </c>
      <c r="AP1045" s="68"/>
      <c r="AQ1045" s="68"/>
      <c r="AR1045" s="68"/>
      <c r="AS1045" s="68"/>
      <c r="AT1045" s="68"/>
      <c r="AU1045" s="68"/>
      <c r="AV1045" s="68"/>
      <c r="AW1045" s="68"/>
      <c r="AX1045" s="68"/>
      <c r="AY1045" s="68"/>
      <c r="AZ1045" s="68"/>
      <c r="BA1045" s="68"/>
      <c r="BB1045" s="68"/>
      <c r="BC1045" s="68"/>
      <c r="BD1045" s="68"/>
    </row>
    <row r="1046" spans="1:56" s="72" customFormat="1" ht="80">
      <c r="A1046" s="68">
        <v>792</v>
      </c>
      <c r="B1046" s="68" t="s">
        <v>7780</v>
      </c>
      <c r="C1046" s="68"/>
      <c r="D1046" s="88" t="s">
        <v>7781</v>
      </c>
      <c r="E1046" s="68" t="s">
        <v>7804</v>
      </c>
      <c r="F1046" s="78">
        <v>37707</v>
      </c>
      <c r="G1046" s="68" t="s">
        <v>7952</v>
      </c>
      <c r="H1046" s="68">
        <v>2018</v>
      </c>
      <c r="I1046" s="68" t="s">
        <v>7953</v>
      </c>
      <c r="J1046" s="70">
        <v>126880</v>
      </c>
      <c r="K1046" s="68" t="s">
        <v>351</v>
      </c>
      <c r="L1046" s="68" t="s">
        <v>7786</v>
      </c>
      <c r="M1046" s="68" t="s">
        <v>7807</v>
      </c>
      <c r="N1046" s="68" t="s">
        <v>7954</v>
      </c>
      <c r="O1046" s="68" t="s">
        <v>7955</v>
      </c>
      <c r="P1046" s="68">
        <v>26252</v>
      </c>
      <c r="Q1046" s="68">
        <v>75.000000000000014</v>
      </c>
      <c r="R1046" s="68">
        <v>14.927058823529412</v>
      </c>
      <c r="S1046" s="68">
        <v>5</v>
      </c>
      <c r="T1046" s="68">
        <v>70</v>
      </c>
      <c r="U1046" s="68">
        <v>89.927058823529421</v>
      </c>
      <c r="V1046" s="68">
        <v>10</v>
      </c>
      <c r="W1046" s="68">
        <v>40</v>
      </c>
      <c r="X1046" s="68" t="s">
        <v>7790</v>
      </c>
      <c r="Y1046" s="68">
        <v>6</v>
      </c>
      <c r="Z1046" s="68">
        <v>1</v>
      </c>
      <c r="AA1046" s="68">
        <v>5</v>
      </c>
      <c r="AB1046" s="68">
        <v>16</v>
      </c>
      <c r="AC1046" s="68">
        <v>217</v>
      </c>
      <c r="AD1046" s="68">
        <v>61</v>
      </c>
      <c r="AE1046" s="68">
        <v>5</v>
      </c>
      <c r="AF1046" s="68">
        <v>100</v>
      </c>
      <c r="AG1046" s="68" t="s">
        <v>7956</v>
      </c>
      <c r="AH1046" s="68" t="s">
        <v>7957</v>
      </c>
      <c r="AI1046" s="68">
        <v>50</v>
      </c>
      <c r="AJ1046" s="68" t="s">
        <v>7903</v>
      </c>
      <c r="AK1046" s="68" t="s">
        <v>7923</v>
      </c>
      <c r="AL1046" s="68">
        <v>50</v>
      </c>
      <c r="AM1046" s="68"/>
      <c r="AN1046" s="68"/>
      <c r="AO1046" s="68"/>
      <c r="AP1046" s="68"/>
      <c r="AQ1046" s="68"/>
      <c r="AR1046" s="68"/>
      <c r="AS1046" s="68"/>
      <c r="AT1046" s="68"/>
      <c r="AU1046" s="68"/>
      <c r="AV1046" s="68"/>
      <c r="AW1046" s="68"/>
      <c r="AX1046" s="68"/>
      <c r="AY1046" s="68"/>
      <c r="AZ1046" s="68"/>
      <c r="BA1046" s="68"/>
      <c r="BB1046" s="68"/>
      <c r="BC1046" s="68"/>
      <c r="BD1046" s="68"/>
    </row>
    <row r="1047" spans="1:56" s="72" customFormat="1" ht="80">
      <c r="A1047" s="68">
        <v>792</v>
      </c>
      <c r="B1047" s="68" t="s">
        <v>7780</v>
      </c>
      <c r="C1047" s="68"/>
      <c r="D1047" s="88" t="s">
        <v>7816</v>
      </c>
      <c r="E1047" s="68" t="s">
        <v>7958</v>
      </c>
      <c r="F1047" s="78" t="s">
        <v>7959</v>
      </c>
      <c r="G1047" s="68" t="s">
        <v>7960</v>
      </c>
      <c r="H1047" s="68" t="s">
        <v>7961</v>
      </c>
      <c r="I1047" s="68" t="s">
        <v>7962</v>
      </c>
      <c r="J1047" s="70">
        <v>28817</v>
      </c>
      <c r="K1047" s="91" t="s">
        <v>12800</v>
      </c>
      <c r="L1047" s="68" t="s">
        <v>7786</v>
      </c>
      <c r="M1047" s="68" t="s">
        <v>7807</v>
      </c>
      <c r="N1047" s="68" t="s">
        <v>7963</v>
      </c>
      <c r="O1047" s="68" t="s">
        <v>7964</v>
      </c>
      <c r="P1047" s="68">
        <v>20811</v>
      </c>
      <c r="Q1047" s="68">
        <v>74.429835294117652</v>
      </c>
      <c r="R1047" s="68">
        <v>3.3902352941176472</v>
      </c>
      <c r="S1047" s="68">
        <v>1.1499999999999999</v>
      </c>
      <c r="T1047" s="68">
        <v>70</v>
      </c>
      <c r="U1047" s="68">
        <v>74.54023529411765</v>
      </c>
      <c r="V1047" s="68">
        <v>15</v>
      </c>
      <c r="W1047" s="68">
        <v>100</v>
      </c>
      <c r="X1047" s="68" t="s">
        <v>7790</v>
      </c>
      <c r="Y1047" s="68"/>
      <c r="Z1047" s="68"/>
      <c r="AA1047" s="68"/>
      <c r="AB1047" s="68"/>
      <c r="AC1047" s="68"/>
      <c r="AD1047" s="68">
        <v>61</v>
      </c>
      <c r="AE1047" s="68">
        <v>5</v>
      </c>
      <c r="AF1047" s="68">
        <v>100</v>
      </c>
      <c r="AG1047" s="68" t="s">
        <v>7794</v>
      </c>
      <c r="AH1047" s="68" t="s">
        <v>7965</v>
      </c>
      <c r="AI1047" s="68">
        <v>100</v>
      </c>
      <c r="AJ1047" s="68"/>
      <c r="AK1047" s="68"/>
      <c r="AL1047" s="68"/>
      <c r="AM1047" s="68"/>
      <c r="AN1047" s="68"/>
      <c r="AO1047" s="68"/>
      <c r="AP1047" s="68"/>
      <c r="AQ1047" s="68"/>
      <c r="AR1047" s="68"/>
      <c r="AS1047" s="68"/>
      <c r="AT1047" s="68"/>
      <c r="AU1047" s="68"/>
      <c r="AV1047" s="68"/>
      <c r="AW1047" s="68"/>
      <c r="AX1047" s="68"/>
      <c r="AY1047" s="68"/>
      <c r="AZ1047" s="68"/>
      <c r="BA1047" s="68"/>
      <c r="BB1047" s="68"/>
      <c r="BC1047" s="68"/>
      <c r="BD1047" s="68"/>
    </row>
    <row r="1048" spans="1:56" s="72" customFormat="1" ht="80">
      <c r="A1048" s="68">
        <v>792</v>
      </c>
      <c r="B1048" s="68" t="s">
        <v>7780</v>
      </c>
      <c r="C1048" s="68"/>
      <c r="D1048" s="88" t="s">
        <v>7816</v>
      </c>
      <c r="E1048" s="68" t="s">
        <v>7859</v>
      </c>
      <c r="F1048" s="78">
        <v>30040</v>
      </c>
      <c r="G1048" s="68" t="s">
        <v>7966</v>
      </c>
      <c r="H1048" s="68">
        <v>2019</v>
      </c>
      <c r="I1048" s="68" t="s">
        <v>7967</v>
      </c>
      <c r="J1048" s="70">
        <v>89548</v>
      </c>
      <c r="K1048" s="68" t="s">
        <v>351</v>
      </c>
      <c r="L1048" s="68" t="s">
        <v>7786</v>
      </c>
      <c r="M1048" s="68" t="s">
        <v>7807</v>
      </c>
      <c r="N1048" s="68" t="s">
        <v>7968</v>
      </c>
      <c r="O1048" s="68" t="s">
        <v>7969</v>
      </c>
      <c r="P1048" s="68">
        <v>26544</v>
      </c>
      <c r="Q1048" s="68">
        <v>92.107011764705874</v>
      </c>
      <c r="R1048" s="68">
        <v>10.535058823529413</v>
      </c>
      <c r="S1048" s="68">
        <v>20</v>
      </c>
      <c r="T1048" s="68">
        <v>70</v>
      </c>
      <c r="U1048" s="68">
        <v>100.53505882352941</v>
      </c>
      <c r="V1048" s="68">
        <v>5</v>
      </c>
      <c r="W1048" s="68">
        <v>28.33</v>
      </c>
      <c r="X1048" s="68" t="s">
        <v>7970</v>
      </c>
      <c r="Y1048" s="68">
        <v>3</v>
      </c>
      <c r="Z1048" s="68">
        <v>10</v>
      </c>
      <c r="AA1048" s="68">
        <v>6</v>
      </c>
      <c r="AB1048" s="68">
        <v>16</v>
      </c>
      <c r="AC1048" s="68"/>
      <c r="AD1048" s="68">
        <v>61</v>
      </c>
      <c r="AE1048" s="68">
        <v>5</v>
      </c>
      <c r="AF1048" s="68"/>
      <c r="AG1048" s="68"/>
      <c r="AH1048" s="68"/>
      <c r="AI1048" s="68"/>
      <c r="AJ1048" s="68"/>
      <c r="AK1048" s="68"/>
      <c r="AL1048" s="68"/>
      <c r="AM1048" s="68"/>
      <c r="AN1048" s="68"/>
      <c r="AO1048" s="68"/>
      <c r="AP1048" s="68"/>
      <c r="AQ1048" s="68"/>
      <c r="AR1048" s="68"/>
      <c r="AS1048" s="68"/>
      <c r="AT1048" s="68"/>
      <c r="AU1048" s="68"/>
      <c r="AV1048" s="68"/>
      <c r="AW1048" s="68"/>
      <c r="AX1048" s="68"/>
      <c r="AY1048" s="68"/>
      <c r="AZ1048" s="68"/>
      <c r="BA1048" s="68"/>
      <c r="BB1048" s="68"/>
      <c r="BC1048" s="68"/>
      <c r="BD1048" s="68"/>
    </row>
    <row r="1049" spans="1:56" s="72" customFormat="1" ht="110">
      <c r="A1049" s="68">
        <v>792</v>
      </c>
      <c r="B1049" s="68" t="s">
        <v>7780</v>
      </c>
      <c r="C1049" s="68"/>
      <c r="D1049" s="88" t="s">
        <v>7816</v>
      </c>
      <c r="E1049" s="68" t="s">
        <v>7971</v>
      </c>
      <c r="F1049" s="78">
        <v>8245</v>
      </c>
      <c r="G1049" s="68" t="s">
        <v>7972</v>
      </c>
      <c r="H1049" s="68">
        <v>2020</v>
      </c>
      <c r="I1049" s="68" t="s">
        <v>7973</v>
      </c>
      <c r="J1049" s="70">
        <v>31263</v>
      </c>
      <c r="K1049" s="68" t="s">
        <v>343</v>
      </c>
      <c r="L1049" s="68" t="s">
        <v>7974</v>
      </c>
      <c r="M1049" s="68" t="s">
        <v>7975</v>
      </c>
      <c r="N1049" s="68" t="s">
        <v>7976</v>
      </c>
      <c r="O1049" s="68" t="s">
        <v>7977</v>
      </c>
      <c r="P1049" s="68">
        <v>25616</v>
      </c>
      <c r="Q1049" s="68">
        <v>2</v>
      </c>
      <c r="R1049" s="68">
        <v>1.5</v>
      </c>
      <c r="S1049" s="68">
        <v>0.12</v>
      </c>
      <c r="T1049" s="68">
        <v>0.6</v>
      </c>
      <c r="U1049" s="68">
        <v>2.2200000000000002</v>
      </c>
      <c r="V1049" s="68">
        <v>10</v>
      </c>
      <c r="W1049" s="68">
        <v>31.67</v>
      </c>
      <c r="X1049" s="68" t="s">
        <v>7970</v>
      </c>
      <c r="Y1049" s="68">
        <v>6</v>
      </c>
      <c r="Z1049" s="68">
        <v>4</v>
      </c>
      <c r="AA1049" s="68">
        <v>3</v>
      </c>
      <c r="AB1049" s="68">
        <v>16</v>
      </c>
      <c r="AC1049" s="68">
        <v>187</v>
      </c>
      <c r="AD1049" s="68">
        <v>65</v>
      </c>
      <c r="AE1049" s="68">
        <v>5</v>
      </c>
      <c r="AF1049" s="68"/>
      <c r="AG1049" s="68"/>
      <c r="AH1049" s="68"/>
      <c r="AI1049" s="68"/>
      <c r="AJ1049" s="68"/>
      <c r="AK1049" s="68"/>
      <c r="AL1049" s="68"/>
      <c r="AM1049" s="68"/>
      <c r="AN1049" s="68"/>
      <c r="AO1049" s="68"/>
      <c r="AP1049" s="68"/>
      <c r="AQ1049" s="68"/>
      <c r="AR1049" s="68"/>
      <c r="AS1049" s="68"/>
      <c r="AT1049" s="68"/>
      <c r="AU1049" s="68"/>
      <c r="AV1049" s="68"/>
      <c r="AW1049" s="68"/>
      <c r="AX1049" s="68"/>
      <c r="AY1049" s="68"/>
      <c r="AZ1049" s="68"/>
      <c r="BA1049" s="68"/>
      <c r="BB1049" s="68"/>
      <c r="BC1049" s="68"/>
      <c r="BD1049" s="68"/>
    </row>
    <row r="1050" spans="1:56" s="72" customFormat="1" ht="110">
      <c r="A1050" s="68">
        <v>792</v>
      </c>
      <c r="B1050" s="68" t="s">
        <v>7780</v>
      </c>
      <c r="C1050" s="68"/>
      <c r="D1050" s="88" t="s">
        <v>7816</v>
      </c>
      <c r="E1050" s="68" t="s">
        <v>7971</v>
      </c>
      <c r="F1050" s="78">
        <v>8245</v>
      </c>
      <c r="G1050" s="68" t="s">
        <v>7978</v>
      </c>
      <c r="H1050" s="68">
        <v>2021</v>
      </c>
      <c r="I1050" s="68" t="s">
        <v>7979</v>
      </c>
      <c r="J1050" s="70">
        <v>118291.2</v>
      </c>
      <c r="K1050" s="68" t="s">
        <v>1813</v>
      </c>
      <c r="L1050" s="68" t="s">
        <v>7980</v>
      </c>
      <c r="M1050" s="68" t="s">
        <v>7981</v>
      </c>
      <c r="N1050" s="68" t="s">
        <v>7982</v>
      </c>
      <c r="O1050" s="68" t="s">
        <v>7983</v>
      </c>
      <c r="P1050" s="68">
        <v>26903</v>
      </c>
      <c r="Q1050" s="68">
        <v>80</v>
      </c>
      <c r="R1050" s="68">
        <v>3.6780000000000004</v>
      </c>
      <c r="S1050" s="68">
        <v>5.5</v>
      </c>
      <c r="T1050" s="68">
        <v>75</v>
      </c>
      <c r="U1050" s="68">
        <v>84.18</v>
      </c>
      <c r="V1050" s="68">
        <v>10</v>
      </c>
      <c r="W1050" s="68">
        <v>31.67</v>
      </c>
      <c r="X1050" s="68" t="s">
        <v>7970</v>
      </c>
      <c r="Y1050" s="68">
        <v>3</v>
      </c>
      <c r="Z1050" s="68">
        <v>12</v>
      </c>
      <c r="AA1050" s="68">
        <v>1</v>
      </c>
      <c r="AB1050" s="68">
        <v>16</v>
      </c>
      <c r="AC1050" s="68">
        <v>164</v>
      </c>
      <c r="AD1050" s="68">
        <v>65</v>
      </c>
      <c r="AE1050" s="68">
        <v>5</v>
      </c>
      <c r="AF1050" s="68"/>
      <c r="AG1050" s="68"/>
      <c r="AH1050" s="68"/>
      <c r="AI1050" s="68"/>
      <c r="AJ1050" s="68"/>
      <c r="AK1050" s="68"/>
      <c r="AL1050" s="68"/>
      <c r="AM1050" s="68"/>
      <c r="AN1050" s="68"/>
      <c r="AO1050" s="68"/>
      <c r="AP1050" s="68"/>
      <c r="AQ1050" s="68"/>
      <c r="AR1050" s="68"/>
      <c r="AS1050" s="68"/>
      <c r="AT1050" s="68"/>
      <c r="AU1050" s="68"/>
      <c r="AV1050" s="68"/>
      <c r="AW1050" s="68"/>
      <c r="AX1050" s="68"/>
      <c r="AY1050" s="68"/>
      <c r="AZ1050" s="68"/>
      <c r="BA1050" s="68"/>
      <c r="BB1050" s="68"/>
      <c r="BC1050" s="68"/>
      <c r="BD1050" s="68"/>
    </row>
    <row r="1051" spans="1:56" s="72" customFormat="1" ht="130">
      <c r="A1051" s="68">
        <v>792</v>
      </c>
      <c r="B1051" s="68" t="s">
        <v>7780</v>
      </c>
      <c r="C1051" s="68" t="s">
        <v>7924</v>
      </c>
      <c r="D1051" s="88" t="s">
        <v>7781</v>
      </c>
      <c r="E1051" s="68" t="s">
        <v>7984</v>
      </c>
      <c r="F1051" s="78" t="s">
        <v>7985</v>
      </c>
      <c r="G1051" s="68" t="s">
        <v>7986</v>
      </c>
      <c r="H1051" s="68">
        <v>2021</v>
      </c>
      <c r="I1051" s="68" t="s">
        <v>7987</v>
      </c>
      <c r="J1051" s="70">
        <v>43000</v>
      </c>
      <c r="K1051" s="68" t="s">
        <v>1813</v>
      </c>
      <c r="L1051" s="68" t="s">
        <v>7989</v>
      </c>
      <c r="M1051" s="68" t="s">
        <v>7990</v>
      </c>
      <c r="N1051" s="68" t="s">
        <v>7991</v>
      </c>
      <c r="O1051" s="68" t="s">
        <v>7992</v>
      </c>
      <c r="P1051" s="68">
        <v>27040</v>
      </c>
      <c r="Q1051" s="68" t="s">
        <v>7993</v>
      </c>
      <c r="R1051" s="68" t="s">
        <v>7994</v>
      </c>
      <c r="S1051" s="68" t="s">
        <v>7995</v>
      </c>
      <c r="T1051" s="68" t="s">
        <v>7933</v>
      </c>
      <c r="U1051" s="68" t="s">
        <v>7996</v>
      </c>
      <c r="V1051" s="68" t="s">
        <v>7997</v>
      </c>
      <c r="W1051" s="68" t="s">
        <v>7936</v>
      </c>
      <c r="X1051" s="68" t="s">
        <v>7790</v>
      </c>
      <c r="Y1051" s="68">
        <v>3</v>
      </c>
      <c r="Z1051" s="68">
        <v>10</v>
      </c>
      <c r="AA1051" s="68">
        <v>4</v>
      </c>
      <c r="AB1051" s="68">
        <v>16</v>
      </c>
      <c r="AC1051" s="68" t="s">
        <v>7988</v>
      </c>
      <c r="AD1051" s="68">
        <v>61</v>
      </c>
      <c r="AE1051" s="68">
        <v>5</v>
      </c>
      <c r="AF1051" s="68">
        <v>70</v>
      </c>
      <c r="AG1051" s="68" t="s">
        <v>7781</v>
      </c>
      <c r="AH1051" s="68" t="s">
        <v>7890</v>
      </c>
      <c r="AI1051" s="68">
        <v>40</v>
      </c>
      <c r="AJ1051" s="68" t="s">
        <v>7903</v>
      </c>
      <c r="AK1051" s="68" t="s">
        <v>7923</v>
      </c>
      <c r="AL1051" s="68">
        <v>20</v>
      </c>
      <c r="AM1051" s="68"/>
      <c r="AN1051" s="68"/>
      <c r="AO1051" s="68"/>
      <c r="AP1051" s="68"/>
      <c r="AQ1051" s="68"/>
      <c r="AR1051" s="68"/>
      <c r="AS1051" s="68" t="s">
        <v>7998</v>
      </c>
      <c r="AT1051" s="68" t="s">
        <v>7999</v>
      </c>
      <c r="AU1051" s="68">
        <v>10</v>
      </c>
      <c r="AV1051" s="68"/>
      <c r="AW1051" s="68"/>
      <c r="AX1051" s="68" t="s">
        <v>7924</v>
      </c>
      <c r="AY1051" s="68"/>
      <c r="AZ1051" s="68"/>
      <c r="BA1051" s="68"/>
      <c r="BB1051" s="68"/>
      <c r="BC1051" s="68"/>
      <c r="BD1051" s="68"/>
    </row>
    <row r="1052" spans="1:56" s="72" customFormat="1" ht="100">
      <c r="A1052" s="68">
        <v>792</v>
      </c>
      <c r="B1052" s="68" t="s">
        <v>7780</v>
      </c>
      <c r="C1052" s="68"/>
      <c r="D1052" s="88" t="s">
        <v>7816</v>
      </c>
      <c r="E1052" s="68" t="s">
        <v>8000</v>
      </c>
      <c r="F1052" s="78">
        <v>10924</v>
      </c>
      <c r="G1052" s="68" t="s">
        <v>8001</v>
      </c>
      <c r="H1052" s="68">
        <v>2022</v>
      </c>
      <c r="I1052" s="68"/>
      <c r="J1052" s="70">
        <v>61838.21</v>
      </c>
      <c r="K1052" s="68" t="s">
        <v>1833</v>
      </c>
      <c r="L1052" s="68" t="s">
        <v>7989</v>
      </c>
      <c r="M1052" s="68" t="s">
        <v>7990</v>
      </c>
      <c r="N1052" s="68" t="s">
        <v>7832</v>
      </c>
      <c r="O1052" s="68" t="s">
        <v>7833</v>
      </c>
      <c r="P1052" s="68" t="s">
        <v>8002</v>
      </c>
      <c r="Q1052" s="68">
        <v>92.014109411764693</v>
      </c>
      <c r="R1052" s="68">
        <v>2.8314117647058827</v>
      </c>
      <c r="S1052" s="68">
        <v>20</v>
      </c>
      <c r="T1052" s="68">
        <v>70</v>
      </c>
      <c r="U1052" s="68">
        <v>92.831411764705877</v>
      </c>
      <c r="V1052" s="68">
        <v>5</v>
      </c>
      <c r="W1052" s="68">
        <v>100</v>
      </c>
      <c r="X1052" s="68" t="s">
        <v>7790</v>
      </c>
      <c r="Y1052" s="68">
        <v>4</v>
      </c>
      <c r="Z1052" s="68">
        <v>9</v>
      </c>
      <c r="AA1052" s="68">
        <v>2</v>
      </c>
      <c r="AB1052" s="68">
        <v>32</v>
      </c>
      <c r="AC1052" s="68"/>
      <c r="AD1052" s="68">
        <v>61</v>
      </c>
      <c r="AE1052" s="68">
        <v>5</v>
      </c>
      <c r="AF1052" s="68">
        <v>100</v>
      </c>
      <c r="AG1052" s="68" t="s">
        <v>8003</v>
      </c>
      <c r="AH1052" s="68" t="s">
        <v>8004</v>
      </c>
      <c r="AI1052" s="68">
        <v>100</v>
      </c>
      <c r="AJ1052" s="68"/>
      <c r="AK1052" s="68"/>
      <c r="AL1052" s="68"/>
      <c r="AM1052" s="68"/>
      <c r="AN1052" s="68"/>
      <c r="AO1052" s="68"/>
      <c r="AP1052" s="68"/>
      <c r="AQ1052" s="68"/>
      <c r="AR1052" s="68"/>
      <c r="AS1052" s="68"/>
      <c r="AT1052" s="68"/>
      <c r="AU1052" s="68"/>
      <c r="AV1052" s="68"/>
      <c r="AW1052" s="68"/>
      <c r="AX1052" s="68"/>
      <c r="AY1052" s="68"/>
      <c r="AZ1052" s="68"/>
      <c r="BA1052" s="68"/>
      <c r="BB1052" s="68"/>
      <c r="BC1052" s="68"/>
      <c r="BD1052" s="68"/>
    </row>
    <row r="1053" spans="1:56" s="72" customFormat="1" ht="100">
      <c r="A1053" s="68">
        <v>792</v>
      </c>
      <c r="B1053" s="68" t="s">
        <v>7780</v>
      </c>
      <c r="C1053" s="68"/>
      <c r="D1053" s="88" t="s">
        <v>7781</v>
      </c>
      <c r="E1053" s="68" t="s">
        <v>8005</v>
      </c>
      <c r="F1053" s="78">
        <v>18793</v>
      </c>
      <c r="G1053" s="68" t="s">
        <v>8006</v>
      </c>
      <c r="H1053" s="68">
        <v>2022</v>
      </c>
      <c r="I1053" s="68" t="s">
        <v>8007</v>
      </c>
      <c r="J1053" s="70">
        <v>87729.22</v>
      </c>
      <c r="K1053" s="68" t="s">
        <v>1833</v>
      </c>
      <c r="L1053" s="68" t="s">
        <v>8008</v>
      </c>
      <c r="M1053" s="68" t="s">
        <v>8009</v>
      </c>
      <c r="N1053" s="68" t="s">
        <v>8010</v>
      </c>
      <c r="O1053" s="68" t="s">
        <v>8011</v>
      </c>
      <c r="P1053" s="68" t="s">
        <v>8012</v>
      </c>
      <c r="Q1053" s="68" t="s">
        <v>8013</v>
      </c>
      <c r="R1053" s="68" t="s">
        <v>7994</v>
      </c>
      <c r="S1053" s="68" t="s">
        <v>7995</v>
      </c>
      <c r="T1053" s="68" t="s">
        <v>7933</v>
      </c>
      <c r="U1053" s="68" t="s">
        <v>7996</v>
      </c>
      <c r="V1053" s="68">
        <v>20</v>
      </c>
      <c r="W1053" s="68">
        <v>5</v>
      </c>
      <c r="X1053" s="68" t="s">
        <v>7790</v>
      </c>
      <c r="Y1053" s="68">
        <v>3</v>
      </c>
      <c r="Z1053" s="68">
        <v>10</v>
      </c>
      <c r="AA1053" s="68">
        <v>6</v>
      </c>
      <c r="AB1053" s="68"/>
      <c r="AC1053" s="68">
        <v>16</v>
      </c>
      <c r="AD1053" s="68">
        <v>90</v>
      </c>
      <c r="AE1053" s="68">
        <v>5</v>
      </c>
      <c r="AF1053" s="68">
        <v>35</v>
      </c>
      <c r="AG1053" s="68" t="s">
        <v>7781</v>
      </c>
      <c r="AH1053" s="68" t="s">
        <v>8014</v>
      </c>
      <c r="AI1053" s="68">
        <v>35</v>
      </c>
      <c r="AJ1053" s="68"/>
      <c r="AK1053" s="68"/>
      <c r="AL1053" s="68"/>
      <c r="AM1053" s="68"/>
      <c r="AN1053" s="68"/>
      <c r="AO1053" s="68"/>
      <c r="AP1053" s="68"/>
      <c r="AQ1053" s="68"/>
      <c r="AR1053" s="68"/>
      <c r="AS1053" s="68"/>
      <c r="AT1053" s="68"/>
      <c r="AU1053" s="68"/>
      <c r="AV1053" s="68"/>
      <c r="AW1053" s="68"/>
      <c r="AX1053" s="68"/>
      <c r="AY1053" s="68"/>
      <c r="AZ1053" s="68"/>
      <c r="BA1053" s="68"/>
      <c r="BB1053" s="68"/>
      <c r="BC1053" s="68"/>
      <c r="BD1053" s="68"/>
    </row>
    <row r="1054" spans="1:56" s="72" customFormat="1" ht="220">
      <c r="A1054" s="68">
        <v>792</v>
      </c>
      <c r="B1054" s="68" t="s">
        <v>7780</v>
      </c>
      <c r="C1054" s="68"/>
      <c r="D1054" s="88" t="s">
        <v>7816</v>
      </c>
      <c r="E1054" s="68" t="s">
        <v>7824</v>
      </c>
      <c r="F1054" s="78">
        <v>34230</v>
      </c>
      <c r="G1054" s="68" t="s">
        <v>8015</v>
      </c>
      <c r="H1054" s="68">
        <v>2023</v>
      </c>
      <c r="I1054" s="68" t="s">
        <v>8016</v>
      </c>
      <c r="J1054" s="70">
        <v>75460.78</v>
      </c>
      <c r="K1054" s="68" t="s">
        <v>1879</v>
      </c>
      <c r="L1054" s="68" t="s">
        <v>8017</v>
      </c>
      <c r="M1054" s="68" t="s">
        <v>8018</v>
      </c>
      <c r="N1054" s="68" t="s">
        <v>8019</v>
      </c>
      <c r="O1054" s="68" t="s">
        <v>8020</v>
      </c>
      <c r="P1054" s="68" t="s">
        <v>8021</v>
      </c>
      <c r="Q1054" s="68">
        <v>102.3</v>
      </c>
      <c r="R1054" s="68">
        <v>7.3</v>
      </c>
      <c r="S1054" s="68" t="s">
        <v>7995</v>
      </c>
      <c r="T1054" s="68" t="s">
        <v>7933</v>
      </c>
      <c r="U1054" s="68" t="s">
        <v>7996</v>
      </c>
      <c r="V1054" s="68">
        <v>20</v>
      </c>
      <c r="W1054" s="68" t="s">
        <v>8022</v>
      </c>
      <c r="X1054" s="68" t="s">
        <v>7790</v>
      </c>
      <c r="Y1054" s="68">
        <v>3</v>
      </c>
      <c r="Z1054" s="68">
        <v>10</v>
      </c>
      <c r="AA1054" s="68">
        <v>2</v>
      </c>
      <c r="AB1054" s="68">
        <v>4</v>
      </c>
      <c r="AC1054" s="68"/>
      <c r="AD1054" s="68">
        <v>65</v>
      </c>
      <c r="AE1054" s="68">
        <v>5</v>
      </c>
      <c r="AF1054" s="68">
        <v>100</v>
      </c>
      <c r="AG1054" s="68" t="s">
        <v>7816</v>
      </c>
      <c r="AH1054" s="68" t="s">
        <v>8023</v>
      </c>
      <c r="AI1054" s="68">
        <v>50</v>
      </c>
      <c r="AJ1054" s="68" t="s">
        <v>8024</v>
      </c>
      <c r="AK1054" s="68" t="s">
        <v>8025</v>
      </c>
      <c r="AL1054" s="68">
        <v>20</v>
      </c>
      <c r="AM1054" s="68" t="s">
        <v>7902</v>
      </c>
      <c r="AN1054" s="68" t="s">
        <v>8025</v>
      </c>
      <c r="AO1054" s="68">
        <v>30</v>
      </c>
      <c r="AP1054" s="68"/>
      <c r="AQ1054" s="68"/>
      <c r="AR1054" s="68"/>
      <c r="AS1054" s="68"/>
      <c r="AT1054" s="68"/>
      <c r="AU1054" s="68"/>
      <c r="AV1054" s="68"/>
      <c r="AW1054" s="68"/>
      <c r="AX1054" s="68"/>
      <c r="AY1054" s="68"/>
      <c r="AZ1054" s="68"/>
      <c r="BA1054" s="68"/>
      <c r="BB1054" s="68"/>
      <c r="BC1054" s="68"/>
      <c r="BD1054" s="68"/>
    </row>
    <row r="1055" spans="1:56" s="72" customFormat="1" ht="50">
      <c r="A1055" s="68">
        <v>792</v>
      </c>
      <c r="B1055" s="68" t="s">
        <v>7780</v>
      </c>
      <c r="C1055" s="68"/>
      <c r="D1055" s="88" t="s">
        <v>7781</v>
      </c>
      <c r="E1055" s="68" t="s">
        <v>8026</v>
      </c>
      <c r="F1055" s="78">
        <v>36443</v>
      </c>
      <c r="G1055" s="68" t="s">
        <v>8027</v>
      </c>
      <c r="H1055" s="68">
        <v>2023</v>
      </c>
      <c r="I1055" s="68" t="s">
        <v>8028</v>
      </c>
      <c r="J1055" s="70">
        <v>122000</v>
      </c>
      <c r="K1055" s="68" t="s">
        <v>1879</v>
      </c>
      <c r="L1055" s="68" t="s">
        <v>8029</v>
      </c>
      <c r="M1055" s="68" t="s">
        <v>8030</v>
      </c>
      <c r="N1055" s="68" t="s">
        <v>8031</v>
      </c>
      <c r="O1055" s="68" t="s">
        <v>8032</v>
      </c>
      <c r="P1055" s="68">
        <v>28144</v>
      </c>
      <c r="Q1055" s="68" t="s">
        <v>8033</v>
      </c>
      <c r="R1055" s="68">
        <v>10</v>
      </c>
      <c r="S1055" s="68">
        <v>20</v>
      </c>
      <c r="T1055" s="68">
        <v>70</v>
      </c>
      <c r="U1055" s="68">
        <v>100</v>
      </c>
      <c r="V1055" s="68"/>
      <c r="W1055" s="68"/>
      <c r="X1055" s="68" t="s">
        <v>7790</v>
      </c>
      <c r="Y1055" s="68">
        <v>4</v>
      </c>
      <c r="Z1055" s="68">
        <v>3</v>
      </c>
      <c r="AA1055" s="68">
        <v>2</v>
      </c>
      <c r="AB1055" s="68">
        <v>16</v>
      </c>
      <c r="AC1055" s="68" t="s">
        <v>8034</v>
      </c>
      <c r="AD1055" s="68">
        <v>65</v>
      </c>
      <c r="AE1055" s="68">
        <v>5</v>
      </c>
      <c r="AF1055" s="68">
        <v>25</v>
      </c>
      <c r="AG1055" s="68"/>
      <c r="AH1055" s="68"/>
      <c r="AI1055" s="68"/>
      <c r="AJ1055" s="68"/>
      <c r="AK1055" s="68"/>
      <c r="AL1055" s="68"/>
      <c r="AM1055" s="68"/>
      <c r="AN1055" s="68"/>
      <c r="AO1055" s="68"/>
      <c r="AP1055" s="68"/>
      <c r="AQ1055" s="68"/>
      <c r="AR1055" s="68"/>
      <c r="AS1055" s="68" t="s">
        <v>8035</v>
      </c>
      <c r="AT1055" s="68" t="s">
        <v>8036</v>
      </c>
      <c r="AU1055" s="68">
        <v>25</v>
      </c>
      <c r="AV1055" s="68"/>
      <c r="AW1055" s="68"/>
      <c r="AX1055" s="68"/>
      <c r="AY1055" s="68"/>
      <c r="AZ1055" s="68"/>
      <c r="BA1055" s="68"/>
      <c r="BB1055" s="68"/>
      <c r="BC1055" s="68"/>
      <c r="BD1055" s="68"/>
    </row>
    <row r="1056" spans="1:56" s="72" customFormat="1" ht="160">
      <c r="A1056" s="68">
        <v>794</v>
      </c>
      <c r="B1056" s="68" t="s">
        <v>8037</v>
      </c>
      <c r="C1056" s="68"/>
      <c r="D1056" s="88"/>
      <c r="E1056" s="68" t="s">
        <v>8038</v>
      </c>
      <c r="F1056" s="78"/>
      <c r="G1056" s="68" t="s">
        <v>8039</v>
      </c>
      <c r="H1056" s="68">
        <v>2023</v>
      </c>
      <c r="I1056" s="68" t="s">
        <v>8040</v>
      </c>
      <c r="J1056" s="70">
        <v>87391.039999999994</v>
      </c>
      <c r="K1056" s="68" t="s">
        <v>1879</v>
      </c>
      <c r="L1056" s="68" t="s">
        <v>8041</v>
      </c>
      <c r="M1056" s="68" t="s">
        <v>8042</v>
      </c>
      <c r="N1056" s="68" t="s">
        <v>8043</v>
      </c>
      <c r="O1056" s="68" t="s">
        <v>8044</v>
      </c>
      <c r="P1056" s="68" t="s">
        <v>8045</v>
      </c>
      <c r="Q1056" s="68">
        <v>5.83</v>
      </c>
      <c r="R1056" s="68">
        <v>2.97</v>
      </c>
      <c r="S1056" s="68">
        <v>2.86</v>
      </c>
      <c r="T1056" s="68">
        <v>10</v>
      </c>
      <c r="U1056" s="68">
        <v>15.83</v>
      </c>
      <c r="V1056" s="68"/>
      <c r="W1056" s="68">
        <v>5</v>
      </c>
      <c r="X1056" s="68" t="s">
        <v>8046</v>
      </c>
      <c r="Y1056" s="68">
        <v>1</v>
      </c>
      <c r="Z1056" s="68">
        <v>8</v>
      </c>
      <c r="AA1056" s="68">
        <v>1</v>
      </c>
      <c r="AB1056" s="68">
        <v>11</v>
      </c>
      <c r="AC1056" s="68">
        <v>17</v>
      </c>
      <c r="AD1056" s="68">
        <v>15.83</v>
      </c>
      <c r="AE1056" s="68">
        <v>5</v>
      </c>
      <c r="AF1056" s="68"/>
      <c r="AG1056" s="68"/>
      <c r="AH1056" s="68"/>
      <c r="AI1056" s="68"/>
      <c r="AJ1056" s="68"/>
      <c r="AK1056" s="68"/>
      <c r="AL1056" s="68"/>
      <c r="AM1056" s="68"/>
      <c r="AN1056" s="68"/>
      <c r="AO1056" s="68"/>
      <c r="AP1056" s="68"/>
      <c r="AQ1056" s="68"/>
      <c r="AR1056" s="68"/>
      <c r="AS1056" s="68"/>
      <c r="AT1056" s="68"/>
      <c r="AU1056" s="68"/>
      <c r="AV1056" s="68"/>
      <c r="AW1056" s="68"/>
      <c r="AX1056" s="68"/>
      <c r="AY1056" s="68"/>
      <c r="AZ1056" s="68"/>
      <c r="BA1056" s="68"/>
      <c r="BB1056" s="68"/>
      <c r="BC1056" s="68"/>
      <c r="BD1056" s="68"/>
    </row>
    <row r="1057" spans="1:56" s="72" customFormat="1" ht="40">
      <c r="A1057" s="68">
        <v>795</v>
      </c>
      <c r="B1057" s="68" t="s">
        <v>8047</v>
      </c>
      <c r="C1057" s="68">
        <v>54</v>
      </c>
      <c r="D1057" s="88" t="s">
        <v>8048</v>
      </c>
      <c r="E1057" s="68" t="s">
        <v>8049</v>
      </c>
      <c r="F1057" s="78">
        <v>19753</v>
      </c>
      <c r="G1057" s="68" t="s">
        <v>8050</v>
      </c>
      <c r="H1057" s="68">
        <v>2007</v>
      </c>
      <c r="I1057" s="68" t="s">
        <v>8051</v>
      </c>
      <c r="J1057" s="70">
        <v>100000</v>
      </c>
      <c r="K1057" s="68" t="s">
        <v>240</v>
      </c>
      <c r="L1057" s="68" t="s">
        <v>8052</v>
      </c>
      <c r="M1057" s="68" t="s">
        <v>8053</v>
      </c>
      <c r="N1057" s="68" t="s">
        <v>8054</v>
      </c>
      <c r="O1057" s="68" t="s">
        <v>8055</v>
      </c>
      <c r="P1057" s="68">
        <v>45156</v>
      </c>
      <c r="Q1057" s="68">
        <v>24.9</v>
      </c>
      <c r="R1057" s="68">
        <v>0</v>
      </c>
      <c r="S1057" s="68">
        <v>2.48</v>
      </c>
      <c r="T1057" s="68">
        <v>22.4</v>
      </c>
      <c r="U1057" s="68">
        <v>24.9</v>
      </c>
      <c r="V1057" s="68">
        <v>85</v>
      </c>
      <c r="W1057" s="68">
        <v>100</v>
      </c>
      <c r="X1057" s="68" t="s">
        <v>8056</v>
      </c>
      <c r="Y1057" s="68">
        <v>3</v>
      </c>
      <c r="Z1057" s="68">
        <v>7</v>
      </c>
      <c r="AA1057" s="68">
        <v>2</v>
      </c>
      <c r="AB1057" s="68">
        <v>4</v>
      </c>
      <c r="AC1057" s="68">
        <v>13</v>
      </c>
      <c r="AD1057" s="68"/>
      <c r="AE1057" s="68">
        <v>5</v>
      </c>
      <c r="AF1057" s="68">
        <v>85</v>
      </c>
      <c r="AG1057" s="68" t="s">
        <v>8048</v>
      </c>
      <c r="AH1057" s="68" t="s">
        <v>8057</v>
      </c>
      <c r="AI1057" s="68">
        <v>30</v>
      </c>
      <c r="AJ1057" s="68" t="s">
        <v>8058</v>
      </c>
      <c r="AK1057" s="68" t="s">
        <v>8059</v>
      </c>
      <c r="AL1057" s="68">
        <v>40</v>
      </c>
      <c r="AM1057" s="68" t="s">
        <v>6125</v>
      </c>
      <c r="AN1057" s="68" t="s">
        <v>8060</v>
      </c>
      <c r="AO1057" s="68">
        <v>5</v>
      </c>
      <c r="AP1057" s="68" t="s">
        <v>8048</v>
      </c>
      <c r="AQ1057" s="68" t="s">
        <v>8061</v>
      </c>
      <c r="AR1057" s="68">
        <v>5</v>
      </c>
      <c r="AS1057" s="68" t="s">
        <v>8062</v>
      </c>
      <c r="AT1057" s="68" t="s">
        <v>8063</v>
      </c>
      <c r="AU1057" s="68">
        <v>5</v>
      </c>
      <c r="AV1057" s="68"/>
      <c r="AW1057" s="68"/>
      <c r="AX1057" s="68"/>
      <c r="AY1057" s="68"/>
      <c r="AZ1057" s="68"/>
      <c r="BA1057" s="68"/>
      <c r="BB1057" s="68"/>
      <c r="BC1057" s="68"/>
      <c r="BD1057" s="68"/>
    </row>
    <row r="1058" spans="1:56" s="72" customFormat="1" ht="120">
      <c r="A1058" s="68">
        <v>795</v>
      </c>
      <c r="B1058" s="68" t="s">
        <v>8047</v>
      </c>
      <c r="C1058" s="68">
        <v>54</v>
      </c>
      <c r="D1058" s="88" t="s">
        <v>8048</v>
      </c>
      <c r="E1058" s="68" t="s">
        <v>8049</v>
      </c>
      <c r="F1058" s="78">
        <v>19753</v>
      </c>
      <c r="G1058" s="68" t="s">
        <v>8064</v>
      </c>
      <c r="H1058" s="68">
        <v>2009</v>
      </c>
      <c r="I1058" s="68" t="s">
        <v>8065</v>
      </c>
      <c r="J1058" s="70">
        <v>138000</v>
      </c>
      <c r="K1058" s="68" t="s">
        <v>278</v>
      </c>
      <c r="L1058" s="68" t="s">
        <v>8066</v>
      </c>
      <c r="M1058" s="68" t="s">
        <v>8053</v>
      </c>
      <c r="N1058" s="68" t="s">
        <v>8067</v>
      </c>
      <c r="O1058" s="68" t="s">
        <v>8068</v>
      </c>
      <c r="P1058" s="68">
        <v>45915.459159999999</v>
      </c>
      <c r="Q1058" s="68">
        <v>25</v>
      </c>
      <c r="R1058" s="68">
        <v>0</v>
      </c>
      <c r="S1058" s="68">
        <v>2.62</v>
      </c>
      <c r="T1058" s="68">
        <v>22.4</v>
      </c>
      <c r="U1058" s="68">
        <v>25</v>
      </c>
      <c r="V1058" s="68">
        <v>20</v>
      </c>
      <c r="W1058" s="68">
        <v>100</v>
      </c>
      <c r="X1058" s="68" t="s">
        <v>8056</v>
      </c>
      <c r="Y1058" s="68">
        <v>3</v>
      </c>
      <c r="Z1058" s="68">
        <v>8</v>
      </c>
      <c r="AA1058" s="68">
        <v>2</v>
      </c>
      <c r="AB1058" s="68">
        <v>4</v>
      </c>
      <c r="AC1058" s="68">
        <v>14</v>
      </c>
      <c r="AD1058" s="68"/>
      <c r="AE1058" s="68">
        <v>5</v>
      </c>
      <c r="AF1058" s="68">
        <v>20</v>
      </c>
      <c r="AG1058" s="68" t="s">
        <v>6125</v>
      </c>
      <c r="AH1058" s="68" t="s">
        <v>8059</v>
      </c>
      <c r="AI1058" s="68">
        <v>20</v>
      </c>
      <c r="AJ1058" s="68"/>
      <c r="AK1058" s="68"/>
      <c r="AL1058" s="68"/>
      <c r="AM1058" s="68"/>
      <c r="AN1058" s="68"/>
      <c r="AO1058" s="68"/>
      <c r="AP1058" s="68"/>
      <c r="AQ1058" s="68"/>
      <c r="AR1058" s="68"/>
      <c r="AS1058" s="68"/>
      <c r="AT1058" s="68"/>
      <c r="AU1058" s="68"/>
      <c r="AV1058" s="68"/>
      <c r="AW1058" s="68"/>
      <c r="AX1058" s="68"/>
      <c r="AY1058" s="68"/>
      <c r="AZ1058" s="68"/>
      <c r="BA1058" s="68"/>
      <c r="BB1058" s="68"/>
      <c r="BC1058" s="68"/>
      <c r="BD1058" s="68"/>
    </row>
    <row r="1059" spans="1:56" s="72" customFormat="1" ht="120">
      <c r="A1059" s="68">
        <v>795</v>
      </c>
      <c r="B1059" s="68" t="s">
        <v>8047</v>
      </c>
      <c r="C1059" s="68">
        <v>54</v>
      </c>
      <c r="D1059" s="88" t="s">
        <v>8048</v>
      </c>
      <c r="E1059" s="68" t="s">
        <v>8049</v>
      </c>
      <c r="F1059" s="78">
        <v>19753</v>
      </c>
      <c r="G1059" s="68" t="s">
        <v>8069</v>
      </c>
      <c r="H1059" s="68">
        <v>2010</v>
      </c>
      <c r="I1059" s="68" t="s">
        <v>8070</v>
      </c>
      <c r="J1059" s="70">
        <v>35287.769999999997</v>
      </c>
      <c r="K1059" s="250" t="s">
        <v>8092</v>
      </c>
      <c r="L1059" s="68" t="s">
        <v>8071</v>
      </c>
      <c r="M1059" s="68" t="s">
        <v>8053</v>
      </c>
      <c r="N1059" s="68" t="s">
        <v>8072</v>
      </c>
      <c r="O1059" s="68" t="s">
        <v>8073</v>
      </c>
      <c r="P1059" s="68" t="s">
        <v>8074</v>
      </c>
      <c r="Q1059" s="68">
        <v>32.1</v>
      </c>
      <c r="R1059" s="68">
        <v>0</v>
      </c>
      <c r="S1059" s="68">
        <v>2.1</v>
      </c>
      <c r="T1059" s="68">
        <v>30</v>
      </c>
      <c r="U1059" s="68">
        <v>32.1</v>
      </c>
      <c r="V1059" s="68">
        <v>80</v>
      </c>
      <c r="W1059" s="68">
        <v>100</v>
      </c>
      <c r="X1059" s="68" t="s">
        <v>8056</v>
      </c>
      <c r="Y1059" s="68">
        <v>1</v>
      </c>
      <c r="Z1059" s="68">
        <v>9</v>
      </c>
      <c r="AA1059" s="68">
        <v>1</v>
      </c>
      <c r="AB1059" s="68">
        <v>4</v>
      </c>
      <c r="AC1059" s="68"/>
      <c r="AD1059" s="68"/>
      <c r="AE1059" s="68">
        <v>5</v>
      </c>
      <c r="AF1059" s="68">
        <v>80</v>
      </c>
      <c r="AG1059" s="68" t="s">
        <v>8048</v>
      </c>
      <c r="AH1059" s="68" t="s">
        <v>8057</v>
      </c>
      <c r="AI1059" s="68">
        <v>30</v>
      </c>
      <c r="AJ1059" s="68" t="s">
        <v>8075</v>
      </c>
      <c r="AK1059" s="68" t="s">
        <v>8076</v>
      </c>
      <c r="AL1059" s="68">
        <v>10</v>
      </c>
      <c r="AM1059" s="68" t="s">
        <v>8058</v>
      </c>
      <c r="AN1059" s="68" t="s">
        <v>8057</v>
      </c>
      <c r="AO1059" s="68">
        <v>10</v>
      </c>
      <c r="AP1059" s="68" t="s">
        <v>8048</v>
      </c>
      <c r="AQ1059" s="68" t="s">
        <v>8061</v>
      </c>
      <c r="AR1059" s="68">
        <v>30</v>
      </c>
      <c r="AS1059" s="68"/>
      <c r="AT1059" s="68"/>
      <c r="AU1059" s="68"/>
      <c r="AV1059" s="68"/>
      <c r="AW1059" s="68"/>
      <c r="AX1059" s="68"/>
      <c r="AY1059" s="68"/>
      <c r="AZ1059" s="68"/>
      <c r="BA1059" s="68"/>
      <c r="BB1059" s="68"/>
      <c r="BC1059" s="68"/>
      <c r="BD1059" s="68"/>
    </row>
    <row r="1060" spans="1:56" s="72" customFormat="1" ht="160">
      <c r="A1060" s="68">
        <v>795</v>
      </c>
      <c r="B1060" s="68" t="s">
        <v>8047</v>
      </c>
      <c r="C1060" s="68">
        <v>54</v>
      </c>
      <c r="D1060" s="88" t="s">
        <v>8048</v>
      </c>
      <c r="E1060" s="68" t="s">
        <v>8049</v>
      </c>
      <c r="F1060" s="78">
        <v>19753</v>
      </c>
      <c r="G1060" s="68" t="s">
        <v>8077</v>
      </c>
      <c r="H1060" s="68">
        <v>2014</v>
      </c>
      <c r="I1060" s="68" t="s">
        <v>8078</v>
      </c>
      <c r="J1060" s="70">
        <v>51644.19</v>
      </c>
      <c r="K1060" s="250" t="s">
        <v>8092</v>
      </c>
      <c r="L1060" s="68" t="s">
        <v>8071</v>
      </c>
      <c r="M1060" s="68" t="s">
        <v>8053</v>
      </c>
      <c r="N1060" s="68" t="s">
        <v>8079</v>
      </c>
      <c r="O1060" s="68" t="s">
        <v>8080</v>
      </c>
      <c r="P1060" s="68" t="s">
        <v>8081</v>
      </c>
      <c r="Q1060" s="68">
        <v>24.6</v>
      </c>
      <c r="R1060" s="68">
        <v>0</v>
      </c>
      <c r="S1060" s="68">
        <v>2.2000000000000002</v>
      </c>
      <c r="T1060" s="68">
        <v>22.4</v>
      </c>
      <c r="U1060" s="68">
        <v>30.8</v>
      </c>
      <c r="V1060" s="68">
        <v>30</v>
      </c>
      <c r="W1060" s="68">
        <v>100</v>
      </c>
      <c r="X1060" s="68" t="s">
        <v>8056</v>
      </c>
      <c r="Y1060" s="68">
        <v>1</v>
      </c>
      <c r="Z1060" s="68">
        <v>9</v>
      </c>
      <c r="AA1060" s="68">
        <v>2</v>
      </c>
      <c r="AB1060" s="68">
        <v>4</v>
      </c>
      <c r="AC1060" s="68"/>
      <c r="AD1060" s="68"/>
      <c r="AE1060" s="68">
        <v>4</v>
      </c>
      <c r="AF1060" s="68">
        <v>30</v>
      </c>
      <c r="AG1060" s="68" t="s">
        <v>8048</v>
      </c>
      <c r="AH1060" s="68" t="s">
        <v>8057</v>
      </c>
      <c r="AI1060" s="68">
        <v>10</v>
      </c>
      <c r="AJ1060" s="68" t="s">
        <v>8082</v>
      </c>
      <c r="AK1060" s="68" t="s">
        <v>8083</v>
      </c>
      <c r="AL1060" s="68">
        <v>5</v>
      </c>
      <c r="AM1060" s="68" t="s">
        <v>8075</v>
      </c>
      <c r="AN1060" s="68" t="s">
        <v>8084</v>
      </c>
      <c r="AO1060" s="68">
        <v>15</v>
      </c>
      <c r="AP1060" s="68"/>
      <c r="AQ1060" s="68"/>
      <c r="AR1060" s="68"/>
      <c r="AS1060" s="68"/>
      <c r="AT1060" s="68"/>
      <c r="AU1060" s="68"/>
      <c r="AV1060" s="68"/>
      <c r="AW1060" s="68"/>
      <c r="AX1060" s="68"/>
      <c r="AY1060" s="68"/>
      <c r="AZ1060" s="68"/>
      <c r="BA1060" s="68"/>
      <c r="BB1060" s="68"/>
      <c r="BC1060" s="68"/>
      <c r="BD1060" s="68"/>
    </row>
    <row r="1061" spans="1:56" s="72" customFormat="1" ht="120">
      <c r="A1061" s="68">
        <v>795</v>
      </c>
      <c r="B1061" s="68" t="s">
        <v>8047</v>
      </c>
      <c r="C1061" s="68">
        <v>54</v>
      </c>
      <c r="D1061" s="88" t="s">
        <v>8048</v>
      </c>
      <c r="E1061" s="68" t="s">
        <v>8085</v>
      </c>
      <c r="F1061" s="78">
        <v>19753</v>
      </c>
      <c r="G1061" s="68" t="s">
        <v>8086</v>
      </c>
      <c r="H1061" s="68">
        <v>2016</v>
      </c>
      <c r="I1061" s="68" t="s">
        <v>8087</v>
      </c>
      <c r="J1061" s="70">
        <v>99430</v>
      </c>
      <c r="K1061" s="68" t="s">
        <v>233</v>
      </c>
      <c r="L1061" s="68" t="s">
        <v>8071</v>
      </c>
      <c r="M1061" s="68" t="s">
        <v>8053</v>
      </c>
      <c r="N1061" s="68" t="s">
        <v>8088</v>
      </c>
      <c r="O1061" s="68" t="s">
        <v>8089</v>
      </c>
      <c r="P1061" s="68">
        <v>47340</v>
      </c>
      <c r="Q1061" s="68">
        <v>29.33</v>
      </c>
      <c r="R1061" s="68">
        <v>0</v>
      </c>
      <c r="S1061" s="68">
        <v>6.12</v>
      </c>
      <c r="T1061" s="68">
        <v>13.79</v>
      </c>
      <c r="U1061" s="68">
        <v>29.33</v>
      </c>
      <c r="V1061" s="68">
        <v>80</v>
      </c>
      <c r="W1061" s="68">
        <v>100</v>
      </c>
      <c r="X1061" s="68" t="s">
        <v>8056</v>
      </c>
      <c r="Y1061" s="68">
        <v>1</v>
      </c>
      <c r="Z1061" s="68">
        <v>9</v>
      </c>
      <c r="AA1061" s="68">
        <v>2</v>
      </c>
      <c r="AB1061" s="68">
        <v>4</v>
      </c>
      <c r="AC1061" s="68">
        <v>16</v>
      </c>
      <c r="AD1061" s="68"/>
      <c r="AE1061" s="68">
        <v>5</v>
      </c>
      <c r="AF1061" s="68">
        <v>80</v>
      </c>
      <c r="AG1061" s="68" t="s">
        <v>8048</v>
      </c>
      <c r="AH1061" s="68" t="s">
        <v>8057</v>
      </c>
      <c r="AI1061" s="68"/>
      <c r="AJ1061" s="68"/>
      <c r="AK1061" s="68"/>
      <c r="AL1061" s="68"/>
      <c r="AM1061" s="68"/>
      <c r="AN1061" s="68"/>
      <c r="AO1061" s="68"/>
      <c r="AP1061" s="68"/>
      <c r="AQ1061" s="68"/>
      <c r="AR1061" s="68"/>
      <c r="AS1061" s="68"/>
      <c r="AT1061" s="68"/>
      <c r="AU1061" s="68"/>
      <c r="AV1061" s="68"/>
      <c r="AW1061" s="68"/>
      <c r="AX1061" s="68"/>
      <c r="AY1061" s="68"/>
      <c r="AZ1061" s="68"/>
      <c r="BA1061" s="68"/>
      <c r="BB1061" s="68"/>
      <c r="BC1061" s="68"/>
      <c r="BD1061" s="68"/>
    </row>
    <row r="1062" spans="1:56" s="72" customFormat="1" ht="240">
      <c r="A1062" s="68">
        <v>795</v>
      </c>
      <c r="B1062" s="68" t="s">
        <v>8047</v>
      </c>
      <c r="C1062" s="68">
        <v>54</v>
      </c>
      <c r="D1062" s="88" t="s">
        <v>8048</v>
      </c>
      <c r="E1062" s="68" t="s">
        <v>8085</v>
      </c>
      <c r="F1062" s="78">
        <v>19753</v>
      </c>
      <c r="G1062" s="68" t="s">
        <v>8090</v>
      </c>
      <c r="H1062" s="68">
        <v>2021</v>
      </c>
      <c r="I1062" s="68" t="s">
        <v>8091</v>
      </c>
      <c r="J1062" s="70">
        <v>113301.64</v>
      </c>
      <c r="K1062" s="250" t="s">
        <v>8092</v>
      </c>
      <c r="L1062" s="68" t="s">
        <v>8071</v>
      </c>
      <c r="M1062" s="68" t="s">
        <v>8053</v>
      </c>
      <c r="N1062" s="68" t="s">
        <v>8093</v>
      </c>
      <c r="O1062" s="68" t="s">
        <v>8094</v>
      </c>
      <c r="P1062" s="68" t="s">
        <v>8095</v>
      </c>
      <c r="Q1062" s="68">
        <v>25</v>
      </c>
      <c r="R1062" s="68">
        <v>11.11</v>
      </c>
      <c r="S1062" s="68">
        <v>10</v>
      </c>
      <c r="T1062" s="68">
        <v>25</v>
      </c>
      <c r="U1062" s="68">
        <v>46.11</v>
      </c>
      <c r="V1062" s="68" t="s">
        <v>8096</v>
      </c>
      <c r="W1062" s="68">
        <v>1.67</v>
      </c>
      <c r="X1062" s="68" t="s">
        <v>8056</v>
      </c>
      <c r="Y1062" s="68">
        <v>3</v>
      </c>
      <c r="Z1062" s="68">
        <v>1</v>
      </c>
      <c r="AA1062" s="68">
        <v>2</v>
      </c>
      <c r="AB1062" s="68">
        <v>4</v>
      </c>
      <c r="AC1062" s="68"/>
      <c r="AD1062" s="68"/>
      <c r="AE1062" s="68">
        <v>5</v>
      </c>
      <c r="AF1062" s="68">
        <v>80</v>
      </c>
      <c r="AG1062" s="68" t="s">
        <v>8048</v>
      </c>
      <c r="AH1062" s="68" t="s">
        <v>8057</v>
      </c>
      <c r="AI1062" s="68">
        <v>60</v>
      </c>
      <c r="AJ1062" s="68" t="s">
        <v>8097</v>
      </c>
      <c r="AK1062" s="68" t="s">
        <v>8097</v>
      </c>
      <c r="AL1062" s="68">
        <v>20</v>
      </c>
      <c r="AM1062" s="68">
        <v>20</v>
      </c>
      <c r="AN1062" s="68" t="s">
        <v>8098</v>
      </c>
      <c r="AO1062" s="68" t="s">
        <v>8060</v>
      </c>
      <c r="AP1062" s="68">
        <v>10</v>
      </c>
      <c r="AQ1062" s="68" t="s">
        <v>8099</v>
      </c>
      <c r="AR1062" s="68" t="s">
        <v>8100</v>
      </c>
      <c r="AS1062" s="68">
        <v>10</v>
      </c>
      <c r="AT1062" s="68"/>
      <c r="AU1062" s="68"/>
      <c r="AV1062" s="68"/>
      <c r="AW1062" s="68"/>
      <c r="AX1062" s="68"/>
      <c r="AY1062" s="68"/>
      <c r="AZ1062" s="68"/>
      <c r="BA1062" s="68"/>
      <c r="BB1062" s="68"/>
      <c r="BC1062" s="68"/>
      <c r="BD1062" s="68"/>
    </row>
    <row r="1063" spans="1:56" s="72" customFormat="1" ht="50">
      <c r="A1063" s="68">
        <v>795</v>
      </c>
      <c r="B1063" s="68" t="s">
        <v>8047</v>
      </c>
      <c r="C1063" s="68">
        <v>45</v>
      </c>
      <c r="D1063" s="88" t="s">
        <v>8101</v>
      </c>
      <c r="E1063" s="68" t="s">
        <v>8102</v>
      </c>
      <c r="F1063" s="78">
        <v>10470</v>
      </c>
      <c r="G1063" s="68" t="s">
        <v>8103</v>
      </c>
      <c r="H1063" s="68">
        <v>2006</v>
      </c>
      <c r="I1063" s="68" t="s">
        <v>8104</v>
      </c>
      <c r="J1063" s="70">
        <v>122712.1</v>
      </c>
      <c r="K1063" s="68" t="s">
        <v>257</v>
      </c>
      <c r="L1063" s="68" t="s">
        <v>8105</v>
      </c>
      <c r="M1063" s="68" t="s">
        <v>8053</v>
      </c>
      <c r="N1063" s="68" t="s">
        <v>8106</v>
      </c>
      <c r="O1063" s="68" t="s">
        <v>8107</v>
      </c>
      <c r="P1063" s="68">
        <v>44662</v>
      </c>
      <c r="Q1063" s="68">
        <v>30.9</v>
      </c>
      <c r="R1063" s="68">
        <v>0</v>
      </c>
      <c r="S1063" s="68">
        <v>8.5</v>
      </c>
      <c r="T1063" s="68">
        <v>22.4</v>
      </c>
      <c r="U1063" s="68">
        <v>30.9</v>
      </c>
      <c r="V1063" s="68">
        <v>100</v>
      </c>
      <c r="W1063" s="68">
        <v>100</v>
      </c>
      <c r="X1063" s="68" t="s">
        <v>8056</v>
      </c>
      <c r="Y1063" s="68">
        <v>4</v>
      </c>
      <c r="Z1063" s="68">
        <v>5</v>
      </c>
      <c r="AA1063" s="68">
        <v>5</v>
      </c>
      <c r="AB1063" s="68">
        <v>46</v>
      </c>
      <c r="AC1063" s="68">
        <v>12</v>
      </c>
      <c r="AD1063" s="68">
        <v>70</v>
      </c>
      <c r="AE1063" s="68">
        <v>5</v>
      </c>
      <c r="AF1063" s="68">
        <v>100</v>
      </c>
      <c r="AG1063" s="68" t="s">
        <v>8101</v>
      </c>
      <c r="AH1063" s="68" t="s">
        <v>8108</v>
      </c>
      <c r="AI1063" s="68">
        <v>90</v>
      </c>
      <c r="AJ1063" s="68" t="s">
        <v>8097</v>
      </c>
      <c r="AK1063" s="68" t="s">
        <v>8097</v>
      </c>
      <c r="AL1063" s="68">
        <v>10</v>
      </c>
      <c r="AM1063" s="68"/>
      <c r="AN1063" s="68"/>
      <c r="AO1063" s="68"/>
      <c r="AP1063" s="68"/>
      <c r="AQ1063" s="68"/>
      <c r="AR1063" s="68"/>
      <c r="AS1063" s="68"/>
      <c r="AT1063" s="68"/>
      <c r="AU1063" s="68"/>
      <c r="AV1063" s="68"/>
      <c r="AW1063" s="68"/>
      <c r="AX1063" s="68"/>
      <c r="AY1063" s="68"/>
      <c r="AZ1063" s="68"/>
      <c r="BA1063" s="68"/>
      <c r="BB1063" s="68"/>
      <c r="BC1063" s="68"/>
      <c r="BD1063" s="68"/>
    </row>
    <row r="1064" spans="1:56" s="72" customFormat="1" ht="50">
      <c r="A1064" s="68">
        <v>795</v>
      </c>
      <c r="B1064" s="68" t="s">
        <v>8047</v>
      </c>
      <c r="C1064" s="68">
        <v>45</v>
      </c>
      <c r="D1064" s="88" t="s">
        <v>8101</v>
      </c>
      <c r="E1064" s="68" t="s">
        <v>8102</v>
      </c>
      <c r="F1064" s="78">
        <v>10470</v>
      </c>
      <c r="G1064" s="68" t="s">
        <v>8109</v>
      </c>
      <c r="H1064" s="68">
        <v>2006</v>
      </c>
      <c r="I1064" s="68" t="s">
        <v>8110</v>
      </c>
      <c r="J1064" s="70">
        <v>37257.24</v>
      </c>
      <c r="K1064" s="250" t="s">
        <v>8092</v>
      </c>
      <c r="L1064" s="68" t="s">
        <v>8105</v>
      </c>
      <c r="M1064" s="68" t="s">
        <v>8053</v>
      </c>
      <c r="N1064" s="68" t="s">
        <v>8106</v>
      </c>
      <c r="O1064" s="68" t="s">
        <v>8107</v>
      </c>
      <c r="P1064" s="68" t="s">
        <v>8111</v>
      </c>
      <c r="Q1064" s="68">
        <v>34.9</v>
      </c>
      <c r="R1064" s="68">
        <v>0</v>
      </c>
      <c r="S1064" s="68">
        <v>12.5</v>
      </c>
      <c r="T1064" s="68">
        <v>22.4</v>
      </c>
      <c r="U1064" s="68">
        <v>34.9</v>
      </c>
      <c r="V1064" s="68">
        <v>100</v>
      </c>
      <c r="W1064" s="68">
        <v>100</v>
      </c>
      <c r="X1064" s="68" t="s">
        <v>8056</v>
      </c>
      <c r="Y1064" s="68">
        <v>4</v>
      </c>
      <c r="Z1064" s="68">
        <v>5</v>
      </c>
      <c r="AA1064" s="68">
        <v>5</v>
      </c>
      <c r="AB1064" s="68">
        <v>46</v>
      </c>
      <c r="AC1064" s="68">
        <v>12</v>
      </c>
      <c r="AD1064" s="68">
        <v>75</v>
      </c>
      <c r="AE1064" s="68">
        <v>5</v>
      </c>
      <c r="AF1064" s="68">
        <v>100</v>
      </c>
      <c r="AG1064" s="68" t="s">
        <v>8101</v>
      </c>
      <c r="AH1064" s="68" t="s">
        <v>8108</v>
      </c>
      <c r="AI1064" s="68">
        <v>90</v>
      </c>
      <c r="AJ1064" s="68" t="s">
        <v>8097</v>
      </c>
      <c r="AK1064" s="68" t="s">
        <v>8097</v>
      </c>
      <c r="AL1064" s="68">
        <v>10</v>
      </c>
      <c r="AM1064" s="68"/>
      <c r="AN1064" s="68"/>
      <c r="AO1064" s="68"/>
      <c r="AP1064" s="68"/>
      <c r="AQ1064" s="68"/>
      <c r="AR1064" s="68"/>
      <c r="AS1064" s="68"/>
      <c r="AT1064" s="68"/>
      <c r="AU1064" s="68"/>
      <c r="AV1064" s="68"/>
      <c r="AW1064" s="68"/>
      <c r="AX1064" s="68"/>
      <c r="AY1064" s="68"/>
      <c r="AZ1064" s="68"/>
      <c r="BA1064" s="68"/>
      <c r="BB1064" s="68"/>
      <c r="BC1064" s="68"/>
      <c r="BD1064" s="68"/>
    </row>
    <row r="1065" spans="1:56" s="72" customFormat="1" ht="50">
      <c r="A1065" s="68">
        <v>795</v>
      </c>
      <c r="B1065" s="68" t="s">
        <v>8047</v>
      </c>
      <c r="C1065" s="68">
        <v>45</v>
      </c>
      <c r="D1065" s="88" t="s">
        <v>8101</v>
      </c>
      <c r="E1065" s="68" t="s">
        <v>8102</v>
      </c>
      <c r="F1065" s="78">
        <v>10470</v>
      </c>
      <c r="G1065" s="68" t="s">
        <v>8112</v>
      </c>
      <c r="H1065" s="68">
        <v>2007</v>
      </c>
      <c r="I1065" s="68" t="s">
        <v>8113</v>
      </c>
      <c r="J1065" s="70">
        <v>47917.4</v>
      </c>
      <c r="K1065" s="250" t="s">
        <v>8092</v>
      </c>
      <c r="L1065" s="68" t="s">
        <v>8105</v>
      </c>
      <c r="M1065" s="68" t="s">
        <v>8053</v>
      </c>
      <c r="N1065" s="68" t="s">
        <v>8106</v>
      </c>
      <c r="O1065" s="68" t="s">
        <v>8107</v>
      </c>
      <c r="P1065" s="68" t="s">
        <v>8114</v>
      </c>
      <c r="Q1065" s="68">
        <v>34.200000000000003</v>
      </c>
      <c r="R1065" s="68">
        <v>0</v>
      </c>
      <c r="S1065" s="68">
        <v>11.8</v>
      </c>
      <c r="T1065" s="68">
        <v>22.4</v>
      </c>
      <c r="U1065" s="68">
        <v>34.200000000000003</v>
      </c>
      <c r="V1065" s="68">
        <v>100</v>
      </c>
      <c r="W1065" s="68">
        <v>100</v>
      </c>
      <c r="X1065" s="68" t="s">
        <v>8056</v>
      </c>
      <c r="Y1065" s="68">
        <v>3</v>
      </c>
      <c r="Z1065" s="68">
        <v>4</v>
      </c>
      <c r="AA1065" s="68">
        <v>8</v>
      </c>
      <c r="AB1065" s="68">
        <v>46</v>
      </c>
      <c r="AC1065" s="68">
        <v>12</v>
      </c>
      <c r="AD1065" s="68">
        <v>75</v>
      </c>
      <c r="AE1065" s="68">
        <v>5</v>
      </c>
      <c r="AF1065" s="68">
        <v>100</v>
      </c>
      <c r="AG1065" s="68" t="s">
        <v>8101</v>
      </c>
      <c r="AH1065" s="68" t="s">
        <v>8108</v>
      </c>
      <c r="AI1065" s="68">
        <v>90</v>
      </c>
      <c r="AJ1065" s="68" t="s">
        <v>8097</v>
      </c>
      <c r="AK1065" s="68" t="s">
        <v>8097</v>
      </c>
      <c r="AL1065" s="68">
        <v>10</v>
      </c>
      <c r="AM1065" s="68"/>
      <c r="AN1065" s="68"/>
      <c r="AO1065" s="68"/>
      <c r="AP1065" s="68"/>
      <c r="AQ1065" s="68"/>
      <c r="AR1065" s="68"/>
      <c r="AS1065" s="68"/>
      <c r="AT1065" s="68"/>
      <c r="AU1065" s="68"/>
      <c r="AV1065" s="68"/>
      <c r="AW1065" s="68"/>
      <c r="AX1065" s="68"/>
      <c r="AY1065" s="68"/>
      <c r="AZ1065" s="68"/>
      <c r="BA1065" s="68"/>
      <c r="BB1065" s="68"/>
      <c r="BC1065" s="68"/>
      <c r="BD1065" s="68"/>
    </row>
    <row r="1066" spans="1:56" s="72" customFormat="1" ht="40">
      <c r="A1066" s="68">
        <v>795</v>
      </c>
      <c r="B1066" s="68" t="s">
        <v>8047</v>
      </c>
      <c r="C1066" s="68">
        <v>45</v>
      </c>
      <c r="D1066" s="88" t="s">
        <v>8101</v>
      </c>
      <c r="E1066" s="68" t="s">
        <v>8102</v>
      </c>
      <c r="F1066" s="78">
        <v>10470</v>
      </c>
      <c r="G1066" s="68" t="s">
        <v>8115</v>
      </c>
      <c r="H1066" s="68">
        <v>2003</v>
      </c>
      <c r="I1066" s="68" t="s">
        <v>8116</v>
      </c>
      <c r="J1066" s="70">
        <v>20642.759999999998</v>
      </c>
      <c r="K1066" s="250" t="s">
        <v>8092</v>
      </c>
      <c r="L1066" s="68" t="s">
        <v>8117</v>
      </c>
      <c r="M1066" s="68" t="s">
        <v>8118</v>
      </c>
      <c r="N1066" s="68" t="s">
        <v>8119</v>
      </c>
      <c r="O1066" s="68" t="s">
        <v>8120</v>
      </c>
      <c r="P1066" s="68">
        <v>43509</v>
      </c>
      <c r="Q1066" s="68" t="s">
        <v>8121</v>
      </c>
      <c r="R1066" s="68">
        <v>0</v>
      </c>
      <c r="S1066" s="68">
        <v>8.5</v>
      </c>
      <c r="T1066" s="68">
        <v>22.4</v>
      </c>
      <c r="U1066" s="68">
        <v>30.9</v>
      </c>
      <c r="V1066" s="68">
        <v>100</v>
      </c>
      <c r="W1066" s="68">
        <v>100</v>
      </c>
      <c r="X1066" s="68" t="s">
        <v>8056</v>
      </c>
      <c r="Y1066" s="68">
        <v>3</v>
      </c>
      <c r="Z1066" s="68">
        <v>4</v>
      </c>
      <c r="AA1066" s="68">
        <v>8</v>
      </c>
      <c r="AB1066" s="68">
        <v>46</v>
      </c>
      <c r="AC1066" s="68"/>
      <c r="AD1066" s="68">
        <v>45</v>
      </c>
      <c r="AE1066" s="68">
        <v>5</v>
      </c>
      <c r="AF1066" s="68">
        <v>100</v>
      </c>
      <c r="AG1066" s="68" t="s">
        <v>8101</v>
      </c>
      <c r="AH1066" s="68" t="s">
        <v>8108</v>
      </c>
      <c r="AI1066" s="68">
        <v>90</v>
      </c>
      <c r="AJ1066" s="68" t="s">
        <v>8097</v>
      </c>
      <c r="AK1066" s="68" t="s">
        <v>8097</v>
      </c>
      <c r="AL1066" s="68">
        <v>10</v>
      </c>
      <c r="AM1066" s="68"/>
      <c r="AN1066" s="68"/>
      <c r="AO1066" s="68"/>
      <c r="AP1066" s="68"/>
      <c r="AQ1066" s="68"/>
      <c r="AR1066" s="68"/>
      <c r="AS1066" s="68"/>
      <c r="AT1066" s="68"/>
      <c r="AU1066" s="68"/>
      <c r="AV1066" s="68"/>
      <c r="AW1066" s="68"/>
      <c r="AX1066" s="68"/>
      <c r="AY1066" s="68"/>
      <c r="AZ1066" s="68"/>
      <c r="BA1066" s="68"/>
      <c r="BB1066" s="68"/>
      <c r="BC1066" s="68"/>
      <c r="BD1066" s="68"/>
    </row>
    <row r="1067" spans="1:56" s="72" customFormat="1" ht="40">
      <c r="A1067" s="68">
        <v>795</v>
      </c>
      <c r="B1067" s="68" t="s">
        <v>8047</v>
      </c>
      <c r="C1067" s="68">
        <v>45</v>
      </c>
      <c r="D1067" s="88" t="s">
        <v>8101</v>
      </c>
      <c r="E1067" s="68" t="s">
        <v>8102</v>
      </c>
      <c r="F1067" s="78">
        <v>10470</v>
      </c>
      <c r="G1067" s="68" t="s">
        <v>8122</v>
      </c>
      <c r="H1067" s="68">
        <v>2017</v>
      </c>
      <c r="I1067" s="68" t="s">
        <v>8123</v>
      </c>
      <c r="J1067" s="70">
        <v>60560</v>
      </c>
      <c r="K1067" s="250" t="s">
        <v>8092</v>
      </c>
      <c r="L1067" s="68" t="s">
        <v>8117</v>
      </c>
      <c r="M1067" s="68" t="s">
        <v>8118</v>
      </c>
      <c r="N1067" s="68" t="s">
        <v>8124</v>
      </c>
      <c r="O1067" s="68" t="s">
        <v>8125</v>
      </c>
      <c r="P1067" s="68">
        <v>47523</v>
      </c>
      <c r="Q1067" s="68">
        <v>46.4</v>
      </c>
      <c r="R1067" s="68">
        <v>10.5</v>
      </c>
      <c r="S1067" s="68">
        <v>10.9</v>
      </c>
      <c r="T1067" s="68">
        <v>25</v>
      </c>
      <c r="U1067" s="68">
        <v>46.4</v>
      </c>
      <c r="V1067" s="68">
        <v>100</v>
      </c>
      <c r="W1067" s="68">
        <v>82</v>
      </c>
      <c r="X1067" s="68" t="s">
        <v>8056</v>
      </c>
      <c r="Y1067" s="68">
        <v>3</v>
      </c>
      <c r="Z1067" s="68">
        <v>10</v>
      </c>
      <c r="AA1067" s="68">
        <v>6</v>
      </c>
      <c r="AB1067" s="68">
        <v>46</v>
      </c>
      <c r="AC1067" s="68"/>
      <c r="AD1067" s="68">
        <v>40</v>
      </c>
      <c r="AE1067" s="68">
        <v>5</v>
      </c>
      <c r="AF1067" s="68">
        <v>100</v>
      </c>
      <c r="AG1067" s="68" t="s">
        <v>8101</v>
      </c>
      <c r="AH1067" s="68" t="s">
        <v>8108</v>
      </c>
      <c r="AI1067" s="68">
        <v>90</v>
      </c>
      <c r="AJ1067" s="68" t="s">
        <v>8097</v>
      </c>
      <c r="AK1067" s="68" t="s">
        <v>8097</v>
      </c>
      <c r="AL1067" s="68">
        <v>10</v>
      </c>
      <c r="AM1067" s="68"/>
      <c r="AN1067" s="68"/>
      <c r="AO1067" s="68"/>
      <c r="AP1067" s="68"/>
      <c r="AQ1067" s="68"/>
      <c r="AR1067" s="68"/>
      <c r="AS1067" s="68"/>
      <c r="AT1067" s="68"/>
      <c r="AU1067" s="68"/>
      <c r="AV1067" s="68"/>
      <c r="AW1067" s="68"/>
      <c r="AX1067" s="68"/>
      <c r="AY1067" s="68"/>
      <c r="AZ1067" s="68"/>
      <c r="BA1067" s="68"/>
      <c r="BB1067" s="68"/>
      <c r="BC1067" s="68"/>
      <c r="BD1067" s="68"/>
    </row>
    <row r="1068" spans="1:56" s="72" customFormat="1" ht="40">
      <c r="A1068" s="68">
        <v>795</v>
      </c>
      <c r="B1068" s="68" t="s">
        <v>8047</v>
      </c>
      <c r="C1068" s="68">
        <v>49</v>
      </c>
      <c r="D1068" s="88" t="s">
        <v>8126</v>
      </c>
      <c r="E1068" s="68" t="s">
        <v>8127</v>
      </c>
      <c r="F1068" s="78">
        <v>15682</v>
      </c>
      <c r="G1068" s="68" t="s">
        <v>8128</v>
      </c>
      <c r="H1068" s="68">
        <v>2002</v>
      </c>
      <c r="I1068" s="68" t="s">
        <v>8129</v>
      </c>
      <c r="J1068" s="70">
        <v>28975.55</v>
      </c>
      <c r="K1068" s="250" t="s">
        <v>8092</v>
      </c>
      <c r="L1068" s="68" t="s">
        <v>8130</v>
      </c>
      <c r="M1068" s="68" t="s">
        <v>8131</v>
      </c>
      <c r="N1068" s="68" t="s">
        <v>8132</v>
      </c>
      <c r="O1068" s="68" t="s">
        <v>8133</v>
      </c>
      <c r="P1068" s="68" t="s">
        <v>8134</v>
      </c>
      <c r="Q1068" s="68">
        <v>25.4</v>
      </c>
      <c r="R1068" s="68">
        <v>0</v>
      </c>
      <c r="S1068" s="68">
        <v>3</v>
      </c>
      <c r="T1068" s="68">
        <v>22.35</v>
      </c>
      <c r="U1068" s="68">
        <v>25.4</v>
      </c>
      <c r="V1068" s="68">
        <v>100</v>
      </c>
      <c r="W1068" s="68">
        <v>100</v>
      </c>
      <c r="X1068" s="68" t="s">
        <v>8056</v>
      </c>
      <c r="Y1068" s="68">
        <v>3</v>
      </c>
      <c r="Z1068" s="68">
        <v>10</v>
      </c>
      <c r="AA1068" s="68">
        <v>6</v>
      </c>
      <c r="AB1068" s="68">
        <v>47</v>
      </c>
      <c r="AC1068" s="68"/>
      <c r="AD1068" s="68">
        <v>5</v>
      </c>
      <c r="AE1068" s="68">
        <v>5</v>
      </c>
      <c r="AF1068" s="68">
        <v>100</v>
      </c>
      <c r="AG1068" s="68" t="s">
        <v>8135</v>
      </c>
      <c r="AH1068" s="68" t="s">
        <v>8136</v>
      </c>
      <c r="AI1068" s="68">
        <v>85</v>
      </c>
      <c r="AJ1068" s="68" t="s">
        <v>8137</v>
      </c>
      <c r="AK1068" s="68" t="s">
        <v>8138</v>
      </c>
      <c r="AL1068" s="68">
        <v>15</v>
      </c>
      <c r="AM1068" s="68"/>
      <c r="AN1068" s="68"/>
      <c r="AO1068" s="68"/>
      <c r="AP1068" s="68"/>
      <c r="AQ1068" s="68"/>
      <c r="AR1068" s="68"/>
      <c r="AS1068" s="68"/>
      <c r="AT1068" s="68"/>
      <c r="AU1068" s="68"/>
      <c r="AV1068" s="68"/>
      <c r="AW1068" s="68"/>
      <c r="AX1068" s="68"/>
      <c r="AY1068" s="68"/>
      <c r="AZ1068" s="68"/>
      <c r="BA1068" s="68"/>
      <c r="BB1068" s="68"/>
      <c r="BC1068" s="68"/>
      <c r="BD1068" s="68"/>
    </row>
    <row r="1069" spans="1:56" s="72" customFormat="1" ht="40">
      <c r="A1069" s="68">
        <v>795</v>
      </c>
      <c r="B1069" s="68" t="s">
        <v>8047</v>
      </c>
      <c r="C1069" s="68">
        <v>49</v>
      </c>
      <c r="D1069" s="88" t="s">
        <v>8126</v>
      </c>
      <c r="E1069" s="68" t="s">
        <v>8139</v>
      </c>
      <c r="F1069" s="78">
        <v>15682</v>
      </c>
      <c r="G1069" s="68" t="s">
        <v>8140</v>
      </c>
      <c r="H1069" s="68">
        <v>2010</v>
      </c>
      <c r="I1069" s="68" t="s">
        <v>8141</v>
      </c>
      <c r="J1069" s="70">
        <v>61045.97</v>
      </c>
      <c r="K1069" s="250" t="s">
        <v>8092</v>
      </c>
      <c r="L1069" s="68" t="s">
        <v>8130</v>
      </c>
      <c r="M1069" s="68" t="s">
        <v>8131</v>
      </c>
      <c r="N1069" s="68" t="s">
        <v>8142</v>
      </c>
      <c r="O1069" s="68" t="s">
        <v>8143</v>
      </c>
      <c r="P1069" s="68" t="s">
        <v>8144</v>
      </c>
      <c r="Q1069" s="68" t="s">
        <v>8145</v>
      </c>
      <c r="R1069" s="68">
        <v>0</v>
      </c>
      <c r="S1069" s="68">
        <v>2</v>
      </c>
      <c r="T1069" s="68">
        <v>22.4</v>
      </c>
      <c r="U1069" s="68">
        <v>24.4</v>
      </c>
      <c r="V1069" s="68">
        <v>100</v>
      </c>
      <c r="W1069" s="68">
        <v>100</v>
      </c>
      <c r="X1069" s="68" t="s">
        <v>8056</v>
      </c>
      <c r="Y1069" s="68">
        <v>3</v>
      </c>
      <c r="Z1069" s="68">
        <v>10</v>
      </c>
      <c r="AA1069" s="68">
        <v>6</v>
      </c>
      <c r="AB1069" s="68">
        <v>47</v>
      </c>
      <c r="AC1069" s="68"/>
      <c r="AD1069" s="68">
        <v>20</v>
      </c>
      <c r="AE1069" s="68">
        <v>5</v>
      </c>
      <c r="AF1069" s="68">
        <v>100</v>
      </c>
      <c r="AG1069" s="68" t="s">
        <v>8135</v>
      </c>
      <c r="AH1069" s="68" t="s">
        <v>8136</v>
      </c>
      <c r="AI1069" s="68">
        <v>80</v>
      </c>
      <c r="AJ1069" s="68" t="s">
        <v>8137</v>
      </c>
      <c r="AK1069" s="68" t="s">
        <v>8138</v>
      </c>
      <c r="AL1069" s="68">
        <v>20</v>
      </c>
      <c r="AM1069" s="68"/>
      <c r="AN1069" s="68"/>
      <c r="AO1069" s="68"/>
      <c r="AP1069" s="68"/>
      <c r="AQ1069" s="68"/>
      <c r="AR1069" s="68"/>
      <c r="AS1069" s="68"/>
      <c r="AT1069" s="68"/>
      <c r="AU1069" s="68"/>
      <c r="AV1069" s="68"/>
      <c r="AW1069" s="68"/>
      <c r="AX1069" s="68"/>
      <c r="AY1069" s="68"/>
      <c r="AZ1069" s="68"/>
      <c r="BA1069" s="68"/>
      <c r="BB1069" s="68"/>
      <c r="BC1069" s="68"/>
      <c r="BD1069" s="68"/>
    </row>
    <row r="1070" spans="1:56" s="72" customFormat="1" ht="130">
      <c r="A1070" s="68">
        <v>795</v>
      </c>
      <c r="B1070" s="68" t="s">
        <v>8047</v>
      </c>
      <c r="C1070" s="68">
        <v>44</v>
      </c>
      <c r="D1070" s="88" t="s">
        <v>8146</v>
      </c>
      <c r="E1070" s="68" t="s">
        <v>8147</v>
      </c>
      <c r="F1070" s="78">
        <v>6673</v>
      </c>
      <c r="G1070" s="68" t="s">
        <v>8148</v>
      </c>
      <c r="H1070" s="68">
        <v>2005</v>
      </c>
      <c r="I1070" s="68" t="s">
        <v>8149</v>
      </c>
      <c r="J1070" s="70">
        <v>66766.820000000007</v>
      </c>
      <c r="K1070" s="68" t="s">
        <v>257</v>
      </c>
      <c r="L1070" s="68" t="s">
        <v>8150</v>
      </c>
      <c r="M1070" s="68" t="s">
        <v>8053</v>
      </c>
      <c r="N1070" s="68" t="s">
        <v>8151</v>
      </c>
      <c r="O1070" s="68" t="s">
        <v>8152</v>
      </c>
      <c r="P1070" s="68" t="s">
        <v>8153</v>
      </c>
      <c r="Q1070" s="68">
        <v>83</v>
      </c>
      <c r="R1070" s="68">
        <v>0</v>
      </c>
      <c r="S1070" s="68">
        <v>60.65</v>
      </c>
      <c r="T1070" s="68">
        <v>22.35</v>
      </c>
      <c r="U1070" s="68">
        <v>83</v>
      </c>
      <c r="V1070" s="68">
        <v>100</v>
      </c>
      <c r="W1070" s="68">
        <v>100</v>
      </c>
      <c r="X1070" s="68" t="s">
        <v>8056</v>
      </c>
      <c r="Y1070" s="68">
        <v>1</v>
      </c>
      <c r="Z1070" s="68">
        <v>6</v>
      </c>
      <c r="AA1070" s="68">
        <v>2</v>
      </c>
      <c r="AB1070" s="68">
        <v>46</v>
      </c>
      <c r="AC1070" s="68">
        <v>12</v>
      </c>
      <c r="AD1070" s="68"/>
      <c r="AE1070" s="68">
        <v>5</v>
      </c>
      <c r="AF1070" s="68">
        <v>100</v>
      </c>
      <c r="AG1070" s="68" t="s">
        <v>8146</v>
      </c>
      <c r="AH1070" s="68" t="s">
        <v>8154</v>
      </c>
      <c r="AI1070" s="68">
        <v>70</v>
      </c>
      <c r="AJ1070" s="68" t="s">
        <v>8155</v>
      </c>
      <c r="AK1070" s="68" t="s">
        <v>8154</v>
      </c>
      <c r="AL1070" s="68">
        <v>20</v>
      </c>
      <c r="AM1070" s="68" t="s">
        <v>8097</v>
      </c>
      <c r="AN1070" s="68" t="s">
        <v>8097</v>
      </c>
      <c r="AO1070" s="68">
        <v>10</v>
      </c>
      <c r="AP1070" s="68"/>
      <c r="AQ1070" s="68"/>
      <c r="AR1070" s="68"/>
      <c r="AS1070" s="68"/>
      <c r="AT1070" s="68"/>
      <c r="AU1070" s="68"/>
      <c r="AV1070" s="68"/>
      <c r="AW1070" s="68"/>
      <c r="AX1070" s="68"/>
      <c r="AY1070" s="68"/>
      <c r="AZ1070" s="68"/>
      <c r="BA1070" s="68"/>
      <c r="BB1070" s="68"/>
      <c r="BC1070" s="68"/>
      <c r="BD1070" s="68"/>
    </row>
    <row r="1071" spans="1:56" s="72" customFormat="1" ht="110">
      <c r="A1071" s="68">
        <v>795</v>
      </c>
      <c r="B1071" s="68" t="s">
        <v>8047</v>
      </c>
      <c r="C1071" s="68">
        <v>44</v>
      </c>
      <c r="D1071" s="88" t="s">
        <v>8146</v>
      </c>
      <c r="E1071" s="68" t="s">
        <v>8147</v>
      </c>
      <c r="F1071" s="78">
        <v>6673</v>
      </c>
      <c r="G1071" s="68" t="s">
        <v>8156</v>
      </c>
      <c r="H1071" s="68">
        <v>2008</v>
      </c>
      <c r="I1071" s="68" t="s">
        <v>8157</v>
      </c>
      <c r="J1071" s="70">
        <v>33618.300000000003</v>
      </c>
      <c r="K1071" s="68" t="s">
        <v>240</v>
      </c>
      <c r="L1071" s="68" t="s">
        <v>8158</v>
      </c>
      <c r="M1071" s="68" t="s">
        <v>8053</v>
      </c>
      <c r="N1071" s="68" t="s">
        <v>8159</v>
      </c>
      <c r="O1071" s="68" t="s">
        <v>8160</v>
      </c>
      <c r="P1071" s="68">
        <v>45248</v>
      </c>
      <c r="Q1071" s="68">
        <v>80</v>
      </c>
      <c r="R1071" s="68">
        <v>0</v>
      </c>
      <c r="S1071" s="68">
        <v>55</v>
      </c>
      <c r="T1071" s="68">
        <v>25</v>
      </c>
      <c r="U1071" s="68">
        <v>80</v>
      </c>
      <c r="V1071" s="68">
        <v>100</v>
      </c>
      <c r="W1071" s="68">
        <v>100</v>
      </c>
      <c r="X1071" s="68" t="s">
        <v>8056</v>
      </c>
      <c r="Y1071" s="68">
        <v>4</v>
      </c>
      <c r="Z1071" s="68">
        <v>4</v>
      </c>
      <c r="AA1071" s="68">
        <v>1</v>
      </c>
      <c r="AB1071" s="68">
        <v>4</v>
      </c>
      <c r="AC1071" s="68">
        <v>13</v>
      </c>
      <c r="AD1071" s="68"/>
      <c r="AE1071" s="68">
        <v>5</v>
      </c>
      <c r="AF1071" s="68">
        <v>100</v>
      </c>
      <c r="AG1071" s="68" t="s">
        <v>8146</v>
      </c>
      <c r="AH1071" s="68" t="s">
        <v>8154</v>
      </c>
      <c r="AI1071" s="68">
        <v>40</v>
      </c>
      <c r="AJ1071" s="68" t="s">
        <v>8155</v>
      </c>
      <c r="AK1071" s="68" t="s">
        <v>8161</v>
      </c>
      <c r="AL1071" s="68">
        <v>50</v>
      </c>
      <c r="AM1071" s="68" t="s">
        <v>8097</v>
      </c>
      <c r="AN1071" s="68" t="s">
        <v>8097</v>
      </c>
      <c r="AO1071" s="68">
        <v>10</v>
      </c>
      <c r="AP1071" s="68"/>
      <c r="AQ1071" s="68"/>
      <c r="AR1071" s="68"/>
      <c r="AS1071" s="68"/>
      <c r="AT1071" s="68"/>
      <c r="AU1071" s="68"/>
      <c r="AV1071" s="68"/>
      <c r="AW1071" s="68"/>
      <c r="AX1071" s="68"/>
      <c r="AY1071" s="68"/>
      <c r="AZ1071" s="68"/>
      <c r="BA1071" s="68"/>
      <c r="BB1071" s="68"/>
      <c r="BC1071" s="68"/>
      <c r="BD1071" s="68"/>
    </row>
    <row r="1072" spans="1:56" s="72" customFormat="1" ht="120">
      <c r="A1072" s="68">
        <v>795</v>
      </c>
      <c r="B1072" s="68" t="s">
        <v>8047</v>
      </c>
      <c r="C1072" s="68">
        <v>44</v>
      </c>
      <c r="D1072" s="88" t="s">
        <v>8146</v>
      </c>
      <c r="E1072" s="68" t="s">
        <v>8147</v>
      </c>
      <c r="F1072" s="78">
        <v>6673</v>
      </c>
      <c r="G1072" s="68" t="s">
        <v>8162</v>
      </c>
      <c r="H1072" s="68">
        <v>2007</v>
      </c>
      <c r="I1072" s="68" t="s">
        <v>8163</v>
      </c>
      <c r="J1072" s="70">
        <v>28663.13</v>
      </c>
      <c r="K1072" s="68" t="s">
        <v>240</v>
      </c>
      <c r="L1072" s="68" t="s">
        <v>8164</v>
      </c>
      <c r="M1072" s="68" t="s">
        <v>8053</v>
      </c>
      <c r="N1072" s="68" t="s">
        <v>8165</v>
      </c>
      <c r="O1072" s="68" t="s">
        <v>8166</v>
      </c>
      <c r="P1072" s="68">
        <v>45174</v>
      </c>
      <c r="Q1072" s="68">
        <v>80</v>
      </c>
      <c r="R1072" s="68">
        <v>0</v>
      </c>
      <c r="S1072" s="68">
        <v>55</v>
      </c>
      <c r="T1072" s="68">
        <v>25</v>
      </c>
      <c r="U1072" s="68">
        <v>80</v>
      </c>
      <c r="V1072" s="68">
        <v>100</v>
      </c>
      <c r="W1072" s="68">
        <v>100</v>
      </c>
      <c r="X1072" s="68" t="s">
        <v>8167</v>
      </c>
      <c r="Y1072" s="68">
        <v>4</v>
      </c>
      <c r="Z1072" s="68">
        <v>4</v>
      </c>
      <c r="AA1072" s="68">
        <v>1</v>
      </c>
      <c r="AB1072" s="68">
        <v>4</v>
      </c>
      <c r="AC1072" s="68">
        <v>13</v>
      </c>
      <c r="AD1072" s="68"/>
      <c r="AE1072" s="68">
        <v>5</v>
      </c>
      <c r="AF1072" s="68">
        <v>100</v>
      </c>
      <c r="AG1072" s="68" t="s">
        <v>8146</v>
      </c>
      <c r="AH1072" s="68" t="s">
        <v>8154</v>
      </c>
      <c r="AI1072" s="68">
        <v>40</v>
      </c>
      <c r="AJ1072" s="68" t="s">
        <v>8155</v>
      </c>
      <c r="AK1072" s="68" t="s">
        <v>8161</v>
      </c>
      <c r="AL1072" s="68">
        <v>40</v>
      </c>
      <c r="AM1072" s="68" t="s">
        <v>8097</v>
      </c>
      <c r="AN1072" s="68" t="s">
        <v>8097</v>
      </c>
      <c r="AO1072" s="68">
        <v>20</v>
      </c>
      <c r="AP1072" s="68"/>
      <c r="AQ1072" s="68"/>
      <c r="AR1072" s="68"/>
      <c r="AS1072" s="68"/>
      <c r="AT1072" s="68"/>
      <c r="AU1072" s="68"/>
      <c r="AV1072" s="68"/>
      <c r="AW1072" s="68"/>
      <c r="AX1072" s="68"/>
      <c r="AY1072" s="68"/>
      <c r="AZ1072" s="68"/>
      <c r="BA1072" s="68"/>
      <c r="BB1072" s="68"/>
      <c r="BC1072" s="68"/>
      <c r="BD1072" s="68"/>
    </row>
    <row r="1073" spans="1:56" s="72" customFormat="1" ht="160">
      <c r="A1073" s="68">
        <v>795</v>
      </c>
      <c r="B1073" s="68" t="s">
        <v>8047</v>
      </c>
      <c r="C1073" s="68">
        <v>64</v>
      </c>
      <c r="D1073" s="88" t="s">
        <v>8168</v>
      </c>
      <c r="E1073" s="68" t="s">
        <v>8169</v>
      </c>
      <c r="F1073" s="78">
        <v>8779</v>
      </c>
      <c r="G1073" s="68" t="s">
        <v>8170</v>
      </c>
      <c r="H1073" s="68">
        <v>2013</v>
      </c>
      <c r="I1073" s="68" t="s">
        <v>8171</v>
      </c>
      <c r="J1073" s="70">
        <v>120441.69</v>
      </c>
      <c r="K1073" s="68" t="s">
        <v>679</v>
      </c>
      <c r="L1073" s="68" t="s">
        <v>8172</v>
      </c>
      <c r="M1073" s="68" t="s">
        <v>8173</v>
      </c>
      <c r="N1073" s="68" t="s">
        <v>8174</v>
      </c>
      <c r="O1073" s="68" t="s">
        <v>8175</v>
      </c>
      <c r="P1073" s="68" t="s">
        <v>8176</v>
      </c>
      <c r="Q1073" s="68">
        <v>3.41</v>
      </c>
      <c r="R1073" s="68">
        <v>0</v>
      </c>
      <c r="S1073" s="68">
        <v>2</v>
      </c>
      <c r="T1073" s="68">
        <v>1.41</v>
      </c>
      <c r="U1073" s="68">
        <v>3.41</v>
      </c>
      <c r="V1073" s="68">
        <v>100</v>
      </c>
      <c r="W1073" s="68">
        <v>100</v>
      </c>
      <c r="X1073" s="68" t="s">
        <v>8056</v>
      </c>
      <c r="Y1073" s="68"/>
      <c r="Z1073" s="68">
        <v>1</v>
      </c>
      <c r="AA1073" s="68">
        <v>1</v>
      </c>
      <c r="AB1073" s="68">
        <v>26</v>
      </c>
      <c r="AC1073" s="68"/>
      <c r="AD1073" s="68"/>
      <c r="AE1073" s="68">
        <v>2</v>
      </c>
      <c r="AF1073" s="68">
        <v>100</v>
      </c>
      <c r="AG1073" s="68" t="s">
        <v>8177</v>
      </c>
      <c r="AH1073" s="68" t="s">
        <v>8178</v>
      </c>
      <c r="AI1073" s="68">
        <v>10</v>
      </c>
      <c r="AJ1073" s="68" t="s">
        <v>8168</v>
      </c>
      <c r="AK1073" s="68" t="s">
        <v>8178</v>
      </c>
      <c r="AL1073" s="68">
        <v>40</v>
      </c>
      <c r="AM1073" s="68" t="s">
        <v>8179</v>
      </c>
      <c r="AN1073" s="68" t="s">
        <v>8180</v>
      </c>
      <c r="AO1073" s="68">
        <v>40</v>
      </c>
      <c r="AP1073" s="68" t="s">
        <v>8097</v>
      </c>
      <c r="AQ1073" s="68" t="s">
        <v>8097</v>
      </c>
      <c r="AR1073" s="68">
        <v>10</v>
      </c>
      <c r="AS1073" s="68"/>
      <c r="AT1073" s="68"/>
      <c r="AU1073" s="68"/>
      <c r="AV1073" s="68"/>
      <c r="AW1073" s="68"/>
      <c r="AX1073" s="68"/>
      <c r="AY1073" s="68"/>
      <c r="AZ1073" s="68"/>
      <c r="BA1073" s="68"/>
      <c r="BB1073" s="68"/>
      <c r="BC1073" s="68"/>
      <c r="BD1073" s="68"/>
    </row>
    <row r="1074" spans="1:56" s="72" customFormat="1" ht="70">
      <c r="A1074" s="68">
        <v>795</v>
      </c>
      <c r="B1074" s="68" t="s">
        <v>8047</v>
      </c>
      <c r="C1074" s="68">
        <v>54</v>
      </c>
      <c r="D1074" s="88" t="s">
        <v>8048</v>
      </c>
      <c r="E1074" s="68" t="s">
        <v>8181</v>
      </c>
      <c r="F1074" s="78">
        <v>15322</v>
      </c>
      <c r="G1074" s="68" t="s">
        <v>8182</v>
      </c>
      <c r="H1074" s="68">
        <v>2006</v>
      </c>
      <c r="I1074" s="68" t="s">
        <v>8183</v>
      </c>
      <c r="J1074" s="70">
        <v>36791.53</v>
      </c>
      <c r="K1074" s="250" t="s">
        <v>8092</v>
      </c>
      <c r="L1074" s="68" t="s">
        <v>8184</v>
      </c>
      <c r="M1074" s="68" t="s">
        <v>8185</v>
      </c>
      <c r="N1074" s="68" t="s">
        <v>8186</v>
      </c>
      <c r="O1074" s="68" t="s">
        <v>8187</v>
      </c>
      <c r="P1074" s="68" t="s">
        <v>8188</v>
      </c>
      <c r="Q1074" s="68">
        <v>30</v>
      </c>
      <c r="R1074" s="68">
        <v>0</v>
      </c>
      <c r="S1074" s="68">
        <v>5</v>
      </c>
      <c r="T1074" s="68">
        <v>25</v>
      </c>
      <c r="U1074" s="68">
        <v>30</v>
      </c>
      <c r="V1074" s="68">
        <v>100</v>
      </c>
      <c r="W1074" s="68">
        <v>100</v>
      </c>
      <c r="X1074" s="68" t="s">
        <v>8056</v>
      </c>
      <c r="Y1074" s="68">
        <v>3</v>
      </c>
      <c r="Z1074" s="68">
        <v>2</v>
      </c>
      <c r="AA1074" s="68">
        <v>1</v>
      </c>
      <c r="AB1074" s="68">
        <v>4</v>
      </c>
      <c r="AC1074" s="68"/>
      <c r="AD1074" s="68"/>
      <c r="AE1074" s="68">
        <v>5</v>
      </c>
      <c r="AF1074" s="68">
        <v>100</v>
      </c>
      <c r="AG1074" s="68" t="s">
        <v>8189</v>
      </c>
      <c r="AH1074" s="68" t="s">
        <v>8190</v>
      </c>
      <c r="AI1074" s="68">
        <v>30</v>
      </c>
      <c r="AJ1074" s="68" t="s">
        <v>8191</v>
      </c>
      <c r="AK1074" s="68" t="s">
        <v>8190</v>
      </c>
      <c r="AL1074" s="68">
        <v>50</v>
      </c>
      <c r="AM1074" s="68" t="s">
        <v>8192</v>
      </c>
      <c r="AN1074" s="68" t="s">
        <v>8190</v>
      </c>
      <c r="AO1074" s="68">
        <v>5</v>
      </c>
      <c r="AP1074" s="68" t="s">
        <v>4220</v>
      </c>
      <c r="AQ1074" s="68" t="s">
        <v>8190</v>
      </c>
      <c r="AR1074" s="68">
        <v>15</v>
      </c>
      <c r="AS1074" s="68"/>
      <c r="AT1074" s="68"/>
      <c r="AU1074" s="68"/>
      <c r="AV1074" s="68"/>
      <c r="AW1074" s="68"/>
      <c r="AX1074" s="68"/>
      <c r="AY1074" s="68"/>
      <c r="AZ1074" s="68"/>
      <c r="BA1074" s="68"/>
      <c r="BB1074" s="68"/>
      <c r="BC1074" s="68"/>
      <c r="BD1074" s="68"/>
    </row>
    <row r="1075" spans="1:56" s="72" customFormat="1" ht="140">
      <c r="A1075" s="68">
        <v>795</v>
      </c>
      <c r="B1075" s="68" t="s">
        <v>8047</v>
      </c>
      <c r="C1075" s="68">
        <v>54</v>
      </c>
      <c r="D1075" s="88" t="s">
        <v>8048</v>
      </c>
      <c r="E1075" s="68" t="s">
        <v>8181</v>
      </c>
      <c r="F1075" s="78">
        <v>15322</v>
      </c>
      <c r="G1075" s="68" t="s">
        <v>8193</v>
      </c>
      <c r="H1075" s="68">
        <v>2006</v>
      </c>
      <c r="I1075" s="68" t="s">
        <v>8194</v>
      </c>
      <c r="J1075" s="70">
        <v>49021.64</v>
      </c>
      <c r="K1075" s="250" t="s">
        <v>8092</v>
      </c>
      <c r="L1075" s="68" t="s">
        <v>8184</v>
      </c>
      <c r="M1075" s="68" t="s">
        <v>8185</v>
      </c>
      <c r="N1075" s="68" t="s">
        <v>8195</v>
      </c>
      <c r="O1075" s="68" t="s">
        <v>8196</v>
      </c>
      <c r="P1075" s="68" t="s">
        <v>8197</v>
      </c>
      <c r="Q1075" s="68">
        <v>50</v>
      </c>
      <c r="R1075" s="68">
        <v>0</v>
      </c>
      <c r="S1075" s="68">
        <v>25</v>
      </c>
      <c r="T1075" s="68">
        <v>25</v>
      </c>
      <c r="U1075" s="68">
        <v>50</v>
      </c>
      <c r="V1075" s="68">
        <v>0</v>
      </c>
      <c r="W1075" s="68">
        <v>100</v>
      </c>
      <c r="X1075" s="68" t="s">
        <v>8056</v>
      </c>
      <c r="Y1075" s="68">
        <v>3</v>
      </c>
      <c r="Z1075" s="68">
        <v>11</v>
      </c>
      <c r="AA1075" s="68">
        <v>7</v>
      </c>
      <c r="AB1075" s="68">
        <v>4</v>
      </c>
      <c r="AC1075" s="68"/>
      <c r="AD1075" s="68"/>
      <c r="AE1075" s="68">
        <v>5</v>
      </c>
      <c r="AF1075" s="68">
        <v>0</v>
      </c>
      <c r="AG1075" s="68"/>
      <c r="AH1075" s="68"/>
      <c r="AI1075" s="68"/>
      <c r="AJ1075" s="68"/>
      <c r="AK1075" s="68"/>
      <c r="AL1075" s="68"/>
      <c r="AM1075" s="68"/>
      <c r="AN1075" s="68"/>
      <c r="AO1075" s="68"/>
      <c r="AP1075" s="68"/>
      <c r="AQ1075" s="68"/>
      <c r="AR1075" s="68"/>
      <c r="AS1075" s="68"/>
      <c r="AT1075" s="68"/>
      <c r="AU1075" s="68"/>
      <c r="AV1075" s="68"/>
      <c r="AW1075" s="68"/>
      <c r="AX1075" s="68"/>
      <c r="AY1075" s="68"/>
      <c r="AZ1075" s="68"/>
      <c r="BA1075" s="68"/>
      <c r="BB1075" s="68"/>
      <c r="BC1075" s="68"/>
      <c r="BD1075" s="68"/>
    </row>
    <row r="1076" spans="1:56" s="72" customFormat="1" ht="110">
      <c r="A1076" s="68">
        <v>795</v>
      </c>
      <c r="B1076" s="68" t="s">
        <v>8047</v>
      </c>
      <c r="C1076" s="68">
        <v>54</v>
      </c>
      <c r="D1076" s="88" t="s">
        <v>8048</v>
      </c>
      <c r="E1076" s="68" t="s">
        <v>8181</v>
      </c>
      <c r="F1076" s="78">
        <v>15322</v>
      </c>
      <c r="G1076" s="68" t="s">
        <v>8198</v>
      </c>
      <c r="H1076" s="68">
        <v>2009</v>
      </c>
      <c r="I1076" s="68" t="s">
        <v>8199</v>
      </c>
      <c r="J1076" s="70">
        <v>41817.449999999997</v>
      </c>
      <c r="K1076" s="250" t="s">
        <v>8092</v>
      </c>
      <c r="L1076" s="68" t="s">
        <v>8184</v>
      </c>
      <c r="M1076" s="68" t="s">
        <v>8185</v>
      </c>
      <c r="N1076" s="68" t="s">
        <v>8200</v>
      </c>
      <c r="O1076" s="68" t="s">
        <v>8201</v>
      </c>
      <c r="P1076" s="68" t="s">
        <v>8202</v>
      </c>
      <c r="Q1076" s="68">
        <v>50</v>
      </c>
      <c r="R1076" s="68">
        <v>0</v>
      </c>
      <c r="S1076" s="68">
        <v>25</v>
      </c>
      <c r="T1076" s="68">
        <v>25</v>
      </c>
      <c r="U1076" s="68">
        <v>50</v>
      </c>
      <c r="V1076" s="68">
        <v>20</v>
      </c>
      <c r="W1076" s="68">
        <v>100</v>
      </c>
      <c r="X1076" s="68" t="s">
        <v>8056</v>
      </c>
      <c r="Y1076" s="68">
        <v>3</v>
      </c>
      <c r="Z1076" s="68">
        <v>11</v>
      </c>
      <c r="AA1076" s="68">
        <v>5</v>
      </c>
      <c r="AB1076" s="68">
        <v>4</v>
      </c>
      <c r="AC1076" s="68"/>
      <c r="AD1076" s="68"/>
      <c r="AE1076" s="68">
        <v>5</v>
      </c>
      <c r="AF1076" s="68">
        <v>20</v>
      </c>
      <c r="AG1076" s="68" t="s">
        <v>8189</v>
      </c>
      <c r="AH1076" s="68" t="s">
        <v>8190</v>
      </c>
      <c r="AI1076" s="68">
        <v>10</v>
      </c>
      <c r="AJ1076" s="68" t="s">
        <v>8192</v>
      </c>
      <c r="AK1076" s="68" t="s">
        <v>8203</v>
      </c>
      <c r="AL1076" s="68">
        <v>10</v>
      </c>
      <c r="AM1076" s="68"/>
      <c r="AN1076" s="68"/>
      <c r="AO1076" s="68"/>
      <c r="AP1076" s="68"/>
      <c r="AQ1076" s="68"/>
      <c r="AR1076" s="68"/>
      <c r="AS1076" s="68"/>
      <c r="AT1076" s="68"/>
      <c r="AU1076" s="68"/>
      <c r="AV1076" s="68"/>
      <c r="AW1076" s="68"/>
      <c r="AX1076" s="68"/>
      <c r="AY1076" s="68"/>
      <c r="AZ1076" s="68"/>
      <c r="BA1076" s="68"/>
      <c r="BB1076" s="68"/>
      <c r="BC1076" s="68"/>
      <c r="BD1076" s="68"/>
    </row>
    <row r="1077" spans="1:56" s="72" customFormat="1" ht="70">
      <c r="A1077" s="68">
        <v>795</v>
      </c>
      <c r="B1077" s="68" t="s">
        <v>8047</v>
      </c>
      <c r="C1077" s="68">
        <v>54</v>
      </c>
      <c r="D1077" s="88" t="s">
        <v>8048</v>
      </c>
      <c r="E1077" s="68" t="s">
        <v>8181</v>
      </c>
      <c r="F1077" s="78">
        <v>15322</v>
      </c>
      <c r="G1077" s="68" t="s">
        <v>8204</v>
      </c>
      <c r="H1077" s="68">
        <v>2011</v>
      </c>
      <c r="I1077" s="68" t="s">
        <v>8205</v>
      </c>
      <c r="J1077" s="70">
        <v>46926</v>
      </c>
      <c r="K1077" s="250" t="s">
        <v>8092</v>
      </c>
      <c r="L1077" s="68" t="s">
        <v>8184</v>
      </c>
      <c r="M1077" s="68" t="s">
        <v>8185</v>
      </c>
      <c r="N1077" s="68" t="s">
        <v>8206</v>
      </c>
      <c r="O1077" s="68" t="s">
        <v>8207</v>
      </c>
      <c r="P1077" s="68" t="s">
        <v>8208</v>
      </c>
      <c r="Q1077" s="68">
        <v>30</v>
      </c>
      <c r="R1077" s="68">
        <v>0</v>
      </c>
      <c r="S1077" s="68">
        <v>5</v>
      </c>
      <c r="T1077" s="68">
        <v>25</v>
      </c>
      <c r="U1077" s="68">
        <v>30</v>
      </c>
      <c r="V1077" s="68">
        <v>0</v>
      </c>
      <c r="W1077" s="68">
        <v>100</v>
      </c>
      <c r="X1077" s="68" t="s">
        <v>8056</v>
      </c>
      <c r="Y1077" s="68">
        <v>3</v>
      </c>
      <c r="Z1077" s="68">
        <v>11</v>
      </c>
      <c r="AA1077" s="68">
        <v>3</v>
      </c>
      <c r="AB1077" s="68">
        <v>4</v>
      </c>
      <c r="AC1077" s="68"/>
      <c r="AD1077" s="68"/>
      <c r="AE1077" s="68">
        <v>5</v>
      </c>
      <c r="AF1077" s="68">
        <v>0</v>
      </c>
      <c r="AG1077" s="68"/>
      <c r="AH1077" s="68"/>
      <c r="AI1077" s="68"/>
      <c r="AJ1077" s="68"/>
      <c r="AK1077" s="68"/>
      <c r="AL1077" s="68"/>
      <c r="AM1077" s="68"/>
      <c r="AN1077" s="68"/>
      <c r="AO1077" s="68"/>
      <c r="AP1077" s="68"/>
      <c r="AQ1077" s="68"/>
      <c r="AR1077" s="68"/>
      <c r="AS1077" s="68"/>
      <c r="AT1077" s="68"/>
      <c r="AU1077" s="68"/>
      <c r="AV1077" s="68"/>
      <c r="AW1077" s="68"/>
      <c r="AX1077" s="68"/>
      <c r="AY1077" s="68"/>
      <c r="AZ1077" s="68"/>
      <c r="BA1077" s="68"/>
      <c r="BB1077" s="68"/>
      <c r="BC1077" s="68"/>
      <c r="BD1077" s="68"/>
    </row>
    <row r="1078" spans="1:56" s="72" customFormat="1" ht="70">
      <c r="A1078" s="68">
        <v>795</v>
      </c>
      <c r="B1078" s="68" t="s">
        <v>8047</v>
      </c>
      <c r="C1078" s="68">
        <v>54</v>
      </c>
      <c r="D1078" s="88" t="s">
        <v>8048</v>
      </c>
      <c r="E1078" s="68" t="s">
        <v>8181</v>
      </c>
      <c r="F1078" s="78">
        <v>15322</v>
      </c>
      <c r="G1078" s="68" t="s">
        <v>8209</v>
      </c>
      <c r="H1078" s="68">
        <v>2014</v>
      </c>
      <c r="I1078" s="68" t="s">
        <v>8210</v>
      </c>
      <c r="J1078" s="70">
        <v>44777.11</v>
      </c>
      <c r="K1078" s="250" t="s">
        <v>8092</v>
      </c>
      <c r="L1078" s="68" t="s">
        <v>8184</v>
      </c>
      <c r="M1078" s="68" t="s">
        <v>8185</v>
      </c>
      <c r="N1078" s="68" t="s">
        <v>8211</v>
      </c>
      <c r="O1078" s="68" t="s">
        <v>8212</v>
      </c>
      <c r="P1078" s="68" t="s">
        <v>8213</v>
      </c>
      <c r="Q1078" s="68">
        <v>40</v>
      </c>
      <c r="R1078" s="68">
        <v>0</v>
      </c>
      <c r="S1078" s="68">
        <v>15</v>
      </c>
      <c r="T1078" s="68">
        <v>25</v>
      </c>
      <c r="U1078" s="68">
        <v>40</v>
      </c>
      <c r="V1078" s="68">
        <v>37</v>
      </c>
      <c r="W1078" s="68">
        <v>100</v>
      </c>
      <c r="X1078" s="68" t="s">
        <v>8056</v>
      </c>
      <c r="Y1078" s="68">
        <v>3</v>
      </c>
      <c r="Z1078" s="68">
        <v>11</v>
      </c>
      <c r="AA1078" s="68">
        <v>4</v>
      </c>
      <c r="AB1078" s="68">
        <v>4</v>
      </c>
      <c r="AC1078" s="68"/>
      <c r="AD1078" s="68"/>
      <c r="AE1078" s="68">
        <v>5</v>
      </c>
      <c r="AF1078" s="68">
        <v>37</v>
      </c>
      <c r="AG1078" s="68" t="s">
        <v>8048</v>
      </c>
      <c r="AH1078" s="68" t="s">
        <v>8057</v>
      </c>
      <c r="AI1078" s="68">
        <v>21</v>
      </c>
      <c r="AJ1078" s="68" t="s">
        <v>8189</v>
      </c>
      <c r="AK1078" s="68" t="s">
        <v>8190</v>
      </c>
      <c r="AL1078" s="68">
        <v>17</v>
      </c>
      <c r="AM1078" s="68"/>
      <c r="AN1078" s="68"/>
      <c r="AO1078" s="68"/>
      <c r="AP1078" s="68"/>
      <c r="AQ1078" s="68"/>
      <c r="AR1078" s="68"/>
      <c r="AS1078" s="68"/>
      <c r="AT1078" s="68"/>
      <c r="AU1078" s="68"/>
      <c r="AV1078" s="68"/>
      <c r="AW1078" s="68"/>
      <c r="AX1078" s="68"/>
      <c r="AY1078" s="68"/>
      <c r="AZ1078" s="68"/>
      <c r="BA1078" s="68"/>
      <c r="BB1078" s="68"/>
      <c r="BC1078" s="68"/>
      <c r="BD1078" s="68"/>
    </row>
    <row r="1079" spans="1:56" s="72" customFormat="1" ht="40">
      <c r="A1079" s="68">
        <v>795</v>
      </c>
      <c r="B1079" s="68" t="s">
        <v>8047</v>
      </c>
      <c r="C1079" s="68">
        <v>54</v>
      </c>
      <c r="D1079" s="88" t="s">
        <v>8048</v>
      </c>
      <c r="E1079" s="68" t="s">
        <v>8181</v>
      </c>
      <c r="F1079" s="78">
        <v>15322</v>
      </c>
      <c r="G1079" s="68" t="s">
        <v>8214</v>
      </c>
      <c r="H1079" s="68">
        <v>2019</v>
      </c>
      <c r="I1079" s="68" t="s">
        <v>8215</v>
      </c>
      <c r="J1079" s="70">
        <v>31000.33</v>
      </c>
      <c r="K1079" s="68" t="s">
        <v>12789</v>
      </c>
      <c r="L1079" s="68" t="s">
        <v>8216</v>
      </c>
      <c r="M1079" s="68" t="s">
        <v>8217</v>
      </c>
      <c r="N1079" s="68" t="s">
        <v>8218</v>
      </c>
      <c r="O1079" s="68" t="s">
        <v>8219</v>
      </c>
      <c r="P1079" s="68">
        <v>47808</v>
      </c>
      <c r="Q1079" s="68">
        <v>30.53</v>
      </c>
      <c r="R1079" s="68">
        <v>5.53</v>
      </c>
      <c r="S1079" s="68">
        <v>5</v>
      </c>
      <c r="T1079" s="68">
        <v>25</v>
      </c>
      <c r="U1079" s="68">
        <v>30.53</v>
      </c>
      <c r="V1079" s="68">
        <v>15</v>
      </c>
      <c r="W1079" s="68">
        <v>57</v>
      </c>
      <c r="X1079" s="68" t="s">
        <v>8056</v>
      </c>
      <c r="Y1079" s="68">
        <v>1</v>
      </c>
      <c r="Z1079" s="68">
        <v>9</v>
      </c>
      <c r="AA1079" s="68">
        <v>1</v>
      </c>
      <c r="AB1079" s="68">
        <v>60</v>
      </c>
      <c r="AC1079" s="68"/>
      <c r="AD1079" s="68"/>
      <c r="AE1079" s="68">
        <v>5</v>
      </c>
      <c r="AF1079" s="68">
        <v>15</v>
      </c>
      <c r="AG1079" s="68" t="s">
        <v>8189</v>
      </c>
      <c r="AH1079" s="68" t="s">
        <v>8190</v>
      </c>
      <c r="AI1079" s="68">
        <v>15</v>
      </c>
      <c r="AJ1079" s="68"/>
      <c r="AK1079" s="68"/>
      <c r="AL1079" s="68"/>
      <c r="AM1079" s="68"/>
      <c r="AN1079" s="68"/>
      <c r="AO1079" s="68"/>
      <c r="AP1079" s="68"/>
      <c r="AQ1079" s="68"/>
      <c r="AR1079" s="68"/>
      <c r="AS1079" s="68"/>
      <c r="AT1079" s="68"/>
      <c r="AU1079" s="68"/>
      <c r="AV1079" s="68"/>
      <c r="AW1079" s="68"/>
      <c r="AX1079" s="68"/>
      <c r="AY1079" s="68"/>
      <c r="AZ1079" s="68"/>
      <c r="BA1079" s="68"/>
      <c r="BB1079" s="68"/>
      <c r="BC1079" s="68"/>
      <c r="BD1079" s="68"/>
    </row>
    <row r="1080" spans="1:56" s="72" customFormat="1" ht="50">
      <c r="A1080" s="68">
        <v>795</v>
      </c>
      <c r="B1080" s="68" t="s">
        <v>8047</v>
      </c>
      <c r="C1080" s="68">
        <v>55</v>
      </c>
      <c r="D1080" s="88" t="s">
        <v>8048</v>
      </c>
      <c r="E1080" s="68" t="s">
        <v>8220</v>
      </c>
      <c r="F1080" s="78">
        <v>20238</v>
      </c>
      <c r="G1080" s="68" t="s">
        <v>8221</v>
      </c>
      <c r="H1080" s="68">
        <v>2005</v>
      </c>
      <c r="I1080" s="68" t="s">
        <v>8222</v>
      </c>
      <c r="J1080" s="70">
        <v>187440.66</v>
      </c>
      <c r="K1080" s="68" t="s">
        <v>257</v>
      </c>
      <c r="L1080" s="68" t="s">
        <v>8071</v>
      </c>
      <c r="M1080" s="68" t="s">
        <v>8053</v>
      </c>
      <c r="N1080" s="68" t="s">
        <v>8223</v>
      </c>
      <c r="O1080" s="68" t="s">
        <v>8055</v>
      </c>
      <c r="P1080" s="68">
        <v>43030</v>
      </c>
      <c r="Q1080" s="68">
        <v>24</v>
      </c>
      <c r="R1080" s="68">
        <v>0</v>
      </c>
      <c r="S1080" s="68">
        <v>1.56</v>
      </c>
      <c r="T1080" s="68">
        <v>22.4</v>
      </c>
      <c r="U1080" s="68">
        <v>24</v>
      </c>
      <c r="V1080" s="68">
        <v>100</v>
      </c>
      <c r="W1080" s="68">
        <v>100</v>
      </c>
      <c r="X1080" s="68" t="s">
        <v>8056</v>
      </c>
      <c r="Y1080" s="68">
        <v>3</v>
      </c>
      <c r="Z1080" s="68">
        <v>1</v>
      </c>
      <c r="AA1080" s="68">
        <v>1</v>
      </c>
      <c r="AB1080" s="68">
        <v>4</v>
      </c>
      <c r="AC1080" s="68">
        <v>12</v>
      </c>
      <c r="AD1080" s="68"/>
      <c r="AE1080" s="68">
        <v>5</v>
      </c>
      <c r="AF1080" s="68">
        <v>50</v>
      </c>
      <c r="AG1080" s="68" t="s">
        <v>8224</v>
      </c>
      <c r="AH1080" s="68" t="s">
        <v>8225</v>
      </c>
      <c r="AI1080" s="68">
        <v>10</v>
      </c>
      <c r="AJ1080" s="68" t="s">
        <v>8226</v>
      </c>
      <c r="AK1080" s="68" t="s">
        <v>8227</v>
      </c>
      <c r="AL1080" s="68">
        <v>5</v>
      </c>
      <c r="AM1080" s="68" t="s">
        <v>8228</v>
      </c>
      <c r="AN1080" s="68" t="s">
        <v>8229</v>
      </c>
      <c r="AO1080" s="68">
        <v>5</v>
      </c>
      <c r="AP1080" s="68" t="s">
        <v>8230</v>
      </c>
      <c r="AQ1080" s="68" t="s">
        <v>8231</v>
      </c>
      <c r="AR1080" s="68">
        <v>10</v>
      </c>
      <c r="AS1080" s="68" t="s">
        <v>8232</v>
      </c>
      <c r="AT1080" s="68" t="s">
        <v>8233</v>
      </c>
      <c r="AU1080" s="68">
        <v>10</v>
      </c>
      <c r="AV1080" s="68" t="s">
        <v>6614</v>
      </c>
      <c r="AW1080" s="68" t="s">
        <v>8234</v>
      </c>
      <c r="AX1080" s="68"/>
      <c r="AY1080" s="68"/>
      <c r="AZ1080" s="68"/>
      <c r="BA1080" s="68"/>
      <c r="BB1080" s="68"/>
      <c r="BC1080" s="68"/>
      <c r="BD1080" s="68"/>
    </row>
    <row r="1081" spans="1:56" s="72" customFormat="1" ht="40">
      <c r="A1081" s="68">
        <v>795</v>
      </c>
      <c r="B1081" s="68" t="s">
        <v>8047</v>
      </c>
      <c r="C1081" s="68">
        <v>55</v>
      </c>
      <c r="D1081" s="88" t="s">
        <v>8048</v>
      </c>
      <c r="E1081" s="68" t="s">
        <v>8220</v>
      </c>
      <c r="F1081" s="78">
        <v>20238</v>
      </c>
      <c r="G1081" s="68" t="s">
        <v>8235</v>
      </c>
      <c r="H1081" s="68">
        <v>2009</v>
      </c>
      <c r="I1081" s="68" t="s">
        <v>8236</v>
      </c>
      <c r="J1081" s="70">
        <v>38185.879999999997</v>
      </c>
      <c r="K1081" s="250" t="s">
        <v>8092</v>
      </c>
      <c r="L1081" s="68" t="s">
        <v>8071</v>
      </c>
      <c r="M1081" s="68" t="s">
        <v>8053</v>
      </c>
      <c r="N1081" s="68" t="s">
        <v>8237</v>
      </c>
      <c r="O1081" s="68" t="s">
        <v>8238</v>
      </c>
      <c r="P1081" s="68">
        <v>45660</v>
      </c>
      <c r="Q1081" s="68">
        <v>23.8</v>
      </c>
      <c r="R1081" s="68">
        <v>0</v>
      </c>
      <c r="S1081" s="68">
        <v>1.4</v>
      </c>
      <c r="T1081" s="68">
        <v>22.4</v>
      </c>
      <c r="U1081" s="68">
        <v>23.8</v>
      </c>
      <c r="V1081" s="68">
        <v>100</v>
      </c>
      <c r="W1081" s="68">
        <v>100</v>
      </c>
      <c r="X1081" s="68" t="s">
        <v>8056</v>
      </c>
      <c r="Y1081" s="68">
        <v>3</v>
      </c>
      <c r="Z1081" s="68">
        <v>11</v>
      </c>
      <c r="AA1081" s="68">
        <v>3</v>
      </c>
      <c r="AB1081" s="68">
        <v>4</v>
      </c>
      <c r="AC1081" s="68"/>
      <c r="AD1081" s="68"/>
      <c r="AE1081" s="68">
        <v>5</v>
      </c>
      <c r="AF1081" s="68">
        <v>0</v>
      </c>
      <c r="AG1081" s="68"/>
      <c r="AH1081" s="68"/>
      <c r="AI1081" s="68"/>
      <c r="AJ1081" s="68"/>
      <c r="AK1081" s="68"/>
      <c r="AL1081" s="68"/>
      <c r="AM1081" s="68"/>
      <c r="AN1081" s="68"/>
      <c r="AO1081" s="68"/>
      <c r="AP1081" s="68"/>
      <c r="AQ1081" s="68"/>
      <c r="AR1081" s="68"/>
      <c r="AS1081" s="68"/>
      <c r="AT1081" s="68"/>
      <c r="AU1081" s="68"/>
      <c r="AV1081" s="68"/>
      <c r="AW1081" s="68"/>
      <c r="AX1081" s="68"/>
      <c r="AY1081" s="68"/>
      <c r="AZ1081" s="68"/>
      <c r="BA1081" s="68"/>
      <c r="BB1081" s="68"/>
      <c r="BC1081" s="68"/>
      <c r="BD1081" s="68"/>
    </row>
    <row r="1082" spans="1:56" s="72" customFormat="1" ht="40">
      <c r="A1082" s="68">
        <v>795</v>
      </c>
      <c r="B1082" s="68" t="s">
        <v>8047</v>
      </c>
      <c r="C1082" s="68">
        <v>54</v>
      </c>
      <c r="D1082" s="88" t="s">
        <v>8048</v>
      </c>
      <c r="E1082" s="68" t="s">
        <v>8220</v>
      </c>
      <c r="F1082" s="78">
        <v>20238</v>
      </c>
      <c r="G1082" s="68" t="s">
        <v>8239</v>
      </c>
      <c r="H1082" s="68">
        <v>2016</v>
      </c>
      <c r="I1082" s="68" t="s">
        <v>8240</v>
      </c>
      <c r="J1082" s="70">
        <v>68340.47</v>
      </c>
      <c r="K1082" s="250" t="s">
        <v>8092</v>
      </c>
      <c r="L1082" s="68" t="s">
        <v>8241</v>
      </c>
      <c r="M1082" s="68" t="s">
        <v>8053</v>
      </c>
      <c r="N1082" s="68" t="s">
        <v>8242</v>
      </c>
      <c r="O1082" s="68" t="s">
        <v>8243</v>
      </c>
      <c r="P1082" s="68">
        <v>47232</v>
      </c>
      <c r="Q1082" s="68">
        <v>32.9</v>
      </c>
      <c r="R1082" s="68">
        <v>0</v>
      </c>
      <c r="S1082" s="68">
        <v>2.5</v>
      </c>
      <c r="T1082" s="68">
        <v>22.4</v>
      </c>
      <c r="U1082" s="68">
        <v>32.9</v>
      </c>
      <c r="V1082" s="68">
        <v>50</v>
      </c>
      <c r="W1082" s="68">
        <v>100</v>
      </c>
      <c r="X1082" s="68" t="s">
        <v>8056</v>
      </c>
      <c r="Y1082" s="68">
        <v>1</v>
      </c>
      <c r="Z1082" s="68">
        <v>7</v>
      </c>
      <c r="AA1082" s="68">
        <v>6</v>
      </c>
      <c r="AB1082" s="68">
        <v>60</v>
      </c>
      <c r="AC1082" s="68"/>
      <c r="AD1082" s="68"/>
      <c r="AE1082" s="68">
        <v>5</v>
      </c>
      <c r="AF1082" s="68">
        <v>0</v>
      </c>
      <c r="AG1082" s="68"/>
      <c r="AH1082" s="68"/>
      <c r="AI1082" s="68"/>
      <c r="AJ1082" s="68"/>
      <c r="AK1082" s="68"/>
      <c r="AL1082" s="68"/>
      <c r="AM1082" s="68"/>
      <c r="AN1082" s="68"/>
      <c r="AO1082" s="68"/>
      <c r="AP1082" s="68"/>
      <c r="AQ1082" s="68"/>
      <c r="AR1082" s="68"/>
      <c r="AS1082" s="68"/>
      <c r="AT1082" s="68"/>
      <c r="AU1082" s="68"/>
      <c r="AV1082" s="68"/>
      <c r="AW1082" s="68"/>
      <c r="AX1082" s="68"/>
      <c r="AY1082" s="68"/>
      <c r="AZ1082" s="68"/>
      <c r="BA1082" s="68"/>
      <c r="BB1082" s="68"/>
      <c r="BC1082" s="68"/>
      <c r="BD1082" s="68"/>
    </row>
    <row r="1083" spans="1:56" s="72" customFormat="1" ht="50">
      <c r="A1083" s="68">
        <v>795</v>
      </c>
      <c r="B1083" s="68" t="s">
        <v>8047</v>
      </c>
      <c r="C1083" s="68">
        <v>43</v>
      </c>
      <c r="D1083" s="88" t="s">
        <v>7482</v>
      </c>
      <c r="E1083" s="68" t="s">
        <v>8244</v>
      </c>
      <c r="F1083" s="78">
        <v>11943</v>
      </c>
      <c r="G1083" s="68" t="s">
        <v>8245</v>
      </c>
      <c r="H1083" s="68">
        <v>2006</v>
      </c>
      <c r="I1083" s="68" t="s">
        <v>8246</v>
      </c>
      <c r="J1083" s="70">
        <v>136705.06</v>
      </c>
      <c r="K1083" s="68" t="s">
        <v>257</v>
      </c>
      <c r="L1083" s="68" t="s">
        <v>8247</v>
      </c>
      <c r="M1083" s="68" t="s">
        <v>8053</v>
      </c>
      <c r="N1083" s="68" t="s">
        <v>8248</v>
      </c>
      <c r="O1083" s="68" t="s">
        <v>8249</v>
      </c>
      <c r="P1083" s="68">
        <v>44876</v>
      </c>
      <c r="Q1083" s="68">
        <v>26.9</v>
      </c>
      <c r="R1083" s="68">
        <v>0</v>
      </c>
      <c r="S1083" s="68">
        <v>4.49</v>
      </c>
      <c r="T1083" s="68">
        <v>22.4</v>
      </c>
      <c r="U1083" s="68">
        <v>26.9</v>
      </c>
      <c r="V1083" s="68">
        <v>100</v>
      </c>
      <c r="W1083" s="68">
        <v>100</v>
      </c>
      <c r="X1083" s="68" t="s">
        <v>8056</v>
      </c>
      <c r="Y1083" s="68">
        <v>4</v>
      </c>
      <c r="Z1083" s="68">
        <v>5</v>
      </c>
      <c r="AA1083" s="68">
        <v>5</v>
      </c>
      <c r="AB1083" s="68">
        <v>46</v>
      </c>
      <c r="AC1083" s="68">
        <v>12</v>
      </c>
      <c r="AD1083" s="68"/>
      <c r="AE1083" s="68">
        <v>5</v>
      </c>
      <c r="AF1083" s="68">
        <v>100</v>
      </c>
      <c r="AG1083" s="68" t="s">
        <v>7482</v>
      </c>
      <c r="AH1083" s="68" t="s">
        <v>8250</v>
      </c>
      <c r="AI1083" s="68">
        <v>80</v>
      </c>
      <c r="AJ1083" s="68" t="s">
        <v>8097</v>
      </c>
      <c r="AK1083" s="68" t="s">
        <v>8097</v>
      </c>
      <c r="AL1083" s="68">
        <v>20</v>
      </c>
      <c r="AM1083" s="68"/>
      <c r="AN1083" s="68"/>
      <c r="AO1083" s="68"/>
      <c r="AP1083" s="68"/>
      <c r="AQ1083" s="68"/>
      <c r="AR1083" s="68"/>
      <c r="AS1083" s="68"/>
      <c r="AT1083" s="68"/>
      <c r="AU1083" s="68"/>
      <c r="AV1083" s="68"/>
      <c r="AW1083" s="68"/>
      <c r="AX1083" s="68"/>
      <c r="AY1083" s="68"/>
      <c r="AZ1083" s="68"/>
      <c r="BA1083" s="68"/>
      <c r="BB1083" s="68"/>
      <c r="BC1083" s="68"/>
      <c r="BD1083" s="68"/>
    </row>
    <row r="1084" spans="1:56" s="72" customFormat="1" ht="40">
      <c r="A1084" s="68">
        <v>795</v>
      </c>
      <c r="B1084" s="68" t="s">
        <v>8047</v>
      </c>
      <c r="C1084" s="68">
        <v>43</v>
      </c>
      <c r="D1084" s="88" t="s">
        <v>7482</v>
      </c>
      <c r="E1084" s="68" t="s">
        <v>8244</v>
      </c>
      <c r="F1084" s="78">
        <v>11943</v>
      </c>
      <c r="G1084" s="68" t="s">
        <v>8251</v>
      </c>
      <c r="H1084" s="68">
        <v>2006</v>
      </c>
      <c r="I1084" s="68" t="s">
        <v>8252</v>
      </c>
      <c r="J1084" s="70">
        <v>69132.47</v>
      </c>
      <c r="K1084" s="68" t="s">
        <v>12789</v>
      </c>
      <c r="L1084" s="68" t="s">
        <v>8247</v>
      </c>
      <c r="M1084" s="68" t="s">
        <v>8253</v>
      </c>
      <c r="N1084" s="68" t="s">
        <v>8254</v>
      </c>
      <c r="O1084" s="68" t="s">
        <v>8255</v>
      </c>
      <c r="P1084" s="68" t="s">
        <v>8256</v>
      </c>
      <c r="Q1084" s="68">
        <v>26.9</v>
      </c>
      <c r="R1084" s="68">
        <v>0</v>
      </c>
      <c r="S1084" s="68">
        <v>4.5</v>
      </c>
      <c r="T1084" s="68">
        <v>22.4</v>
      </c>
      <c r="U1084" s="68">
        <v>26.9</v>
      </c>
      <c r="V1084" s="68">
        <v>100</v>
      </c>
      <c r="W1084" s="68">
        <v>100</v>
      </c>
      <c r="X1084" s="68" t="s">
        <v>8056</v>
      </c>
      <c r="Y1084" s="68">
        <v>4</v>
      </c>
      <c r="Z1084" s="68">
        <v>5</v>
      </c>
      <c r="AA1084" s="68">
        <v>5</v>
      </c>
      <c r="AB1084" s="68">
        <v>60</v>
      </c>
      <c r="AC1084" s="68"/>
      <c r="AD1084" s="68"/>
      <c r="AE1084" s="68">
        <v>5</v>
      </c>
      <c r="AF1084" s="68">
        <v>100</v>
      </c>
      <c r="AG1084" s="68" t="s">
        <v>7482</v>
      </c>
      <c r="AH1084" s="68" t="s">
        <v>8250</v>
      </c>
      <c r="AI1084" s="68">
        <v>75</v>
      </c>
      <c r="AJ1084" s="68" t="s">
        <v>8097</v>
      </c>
      <c r="AK1084" s="68" t="s">
        <v>8097</v>
      </c>
      <c r="AL1084" s="68">
        <v>25</v>
      </c>
      <c r="AM1084" s="68"/>
      <c r="AN1084" s="68"/>
      <c r="AO1084" s="68"/>
      <c r="AP1084" s="68"/>
      <c r="AQ1084" s="68"/>
      <c r="AR1084" s="68"/>
      <c r="AS1084" s="68"/>
      <c r="AT1084" s="68"/>
      <c r="AU1084" s="68"/>
      <c r="AV1084" s="68"/>
      <c r="AW1084" s="68"/>
      <c r="AX1084" s="68"/>
      <c r="AY1084" s="68"/>
      <c r="AZ1084" s="68"/>
      <c r="BA1084" s="68"/>
      <c r="BB1084" s="68"/>
      <c r="BC1084" s="68"/>
      <c r="BD1084" s="68"/>
    </row>
    <row r="1085" spans="1:56" s="72" customFormat="1" ht="40">
      <c r="A1085" s="68">
        <v>795</v>
      </c>
      <c r="B1085" s="68" t="s">
        <v>8047</v>
      </c>
      <c r="C1085" s="68">
        <v>43</v>
      </c>
      <c r="D1085" s="88" t="s">
        <v>7482</v>
      </c>
      <c r="E1085" s="68" t="s">
        <v>8244</v>
      </c>
      <c r="F1085" s="78">
        <v>11943</v>
      </c>
      <c r="G1085" s="68" t="s">
        <v>8257</v>
      </c>
      <c r="H1085" s="68">
        <v>2006</v>
      </c>
      <c r="I1085" s="68" t="s">
        <v>8252</v>
      </c>
      <c r="J1085" s="70">
        <v>30737.33</v>
      </c>
      <c r="K1085" s="68" t="s">
        <v>12789</v>
      </c>
      <c r="L1085" s="68" t="s">
        <v>8247</v>
      </c>
      <c r="M1085" s="68" t="s">
        <v>8253</v>
      </c>
      <c r="N1085" s="68" t="s">
        <v>8254</v>
      </c>
      <c r="O1085" s="68" t="s">
        <v>8255</v>
      </c>
      <c r="P1085" s="68" t="s">
        <v>8258</v>
      </c>
      <c r="Q1085" s="68">
        <v>26.7</v>
      </c>
      <c r="R1085" s="68">
        <v>0</v>
      </c>
      <c r="S1085" s="68">
        <v>4.3</v>
      </c>
      <c r="T1085" s="68">
        <v>22.4</v>
      </c>
      <c r="U1085" s="68">
        <v>26.7</v>
      </c>
      <c r="V1085" s="68">
        <v>100</v>
      </c>
      <c r="W1085" s="68">
        <v>100</v>
      </c>
      <c r="X1085" s="68" t="s">
        <v>8056</v>
      </c>
      <c r="Y1085" s="68">
        <v>4</v>
      </c>
      <c r="Z1085" s="68">
        <v>5</v>
      </c>
      <c r="AA1085" s="68">
        <v>5</v>
      </c>
      <c r="AB1085" s="68">
        <v>60</v>
      </c>
      <c r="AC1085" s="68"/>
      <c r="AD1085" s="68"/>
      <c r="AE1085" s="68">
        <v>2</v>
      </c>
      <c r="AF1085" s="68">
        <v>100</v>
      </c>
      <c r="AG1085" s="68" t="s">
        <v>7482</v>
      </c>
      <c r="AH1085" s="68" t="s">
        <v>8250</v>
      </c>
      <c r="AI1085" s="68">
        <v>80</v>
      </c>
      <c r="AJ1085" s="68" t="s">
        <v>8097</v>
      </c>
      <c r="AK1085" s="68" t="s">
        <v>8097</v>
      </c>
      <c r="AL1085" s="68">
        <v>20</v>
      </c>
      <c r="AM1085" s="68"/>
      <c r="AN1085" s="68"/>
      <c r="AO1085" s="68"/>
      <c r="AP1085" s="68"/>
      <c r="AQ1085" s="68"/>
      <c r="AR1085" s="68"/>
      <c r="AS1085" s="68"/>
      <c r="AT1085" s="68"/>
      <c r="AU1085" s="68"/>
      <c r="AV1085" s="68"/>
      <c r="AW1085" s="68"/>
      <c r="AX1085" s="68"/>
      <c r="AY1085" s="68"/>
      <c r="AZ1085" s="68"/>
      <c r="BA1085" s="68"/>
      <c r="BB1085" s="68"/>
      <c r="BC1085" s="68"/>
      <c r="BD1085" s="68"/>
    </row>
    <row r="1086" spans="1:56" s="72" customFormat="1" ht="40">
      <c r="A1086" s="68">
        <v>795</v>
      </c>
      <c r="B1086" s="68" t="s">
        <v>8047</v>
      </c>
      <c r="C1086" s="68">
        <v>43</v>
      </c>
      <c r="D1086" s="88" t="s">
        <v>7482</v>
      </c>
      <c r="E1086" s="68" t="s">
        <v>8244</v>
      </c>
      <c r="F1086" s="78">
        <v>11943</v>
      </c>
      <c r="G1086" s="68" t="s">
        <v>8259</v>
      </c>
      <c r="H1086" s="68">
        <v>2006</v>
      </c>
      <c r="I1086" s="68" t="s">
        <v>8252</v>
      </c>
      <c r="J1086" s="70">
        <v>30342.880000000001</v>
      </c>
      <c r="K1086" s="68" t="s">
        <v>12789</v>
      </c>
      <c r="L1086" s="68" t="s">
        <v>8247</v>
      </c>
      <c r="M1086" s="68" t="s">
        <v>8253</v>
      </c>
      <c r="N1086" s="68" t="s">
        <v>8254</v>
      </c>
      <c r="O1086" s="68" t="s">
        <v>8255</v>
      </c>
      <c r="P1086" s="68" t="s">
        <v>8260</v>
      </c>
      <c r="Q1086" s="68">
        <v>26.6</v>
      </c>
      <c r="R1086" s="68">
        <v>0</v>
      </c>
      <c r="S1086" s="68">
        <v>4.2</v>
      </c>
      <c r="T1086" s="68">
        <v>22.4</v>
      </c>
      <c r="U1086" s="68">
        <v>26.6</v>
      </c>
      <c r="V1086" s="68">
        <v>100</v>
      </c>
      <c r="W1086" s="68">
        <v>100</v>
      </c>
      <c r="X1086" s="68" t="s">
        <v>8056</v>
      </c>
      <c r="Y1086" s="68">
        <v>4</v>
      </c>
      <c r="Z1086" s="68">
        <v>5</v>
      </c>
      <c r="AA1086" s="68">
        <v>5</v>
      </c>
      <c r="AB1086" s="68">
        <v>60</v>
      </c>
      <c r="AC1086" s="68"/>
      <c r="AD1086" s="68"/>
      <c r="AE1086" s="68">
        <v>2</v>
      </c>
      <c r="AF1086" s="68">
        <v>100</v>
      </c>
      <c r="AG1086" s="68" t="s">
        <v>7482</v>
      </c>
      <c r="AH1086" s="68" t="s">
        <v>8250</v>
      </c>
      <c r="AI1086" s="68">
        <v>70</v>
      </c>
      <c r="AJ1086" s="68" t="s">
        <v>8097</v>
      </c>
      <c r="AK1086" s="68" t="s">
        <v>8097</v>
      </c>
      <c r="AL1086" s="68">
        <v>30</v>
      </c>
      <c r="AM1086" s="68"/>
      <c r="AN1086" s="68"/>
      <c r="AO1086" s="68"/>
      <c r="AP1086" s="68"/>
      <c r="AQ1086" s="68"/>
      <c r="AR1086" s="68"/>
      <c r="AS1086" s="68"/>
      <c r="AT1086" s="68"/>
      <c r="AU1086" s="68"/>
      <c r="AV1086" s="68"/>
      <c r="AW1086" s="68"/>
      <c r="AX1086" s="68"/>
      <c r="AY1086" s="68"/>
      <c r="AZ1086" s="68"/>
      <c r="BA1086" s="68"/>
      <c r="BB1086" s="68"/>
      <c r="BC1086" s="68"/>
      <c r="BD1086" s="68"/>
    </row>
    <row r="1087" spans="1:56" s="72" customFormat="1" ht="40">
      <c r="A1087" s="68">
        <v>795</v>
      </c>
      <c r="B1087" s="68" t="s">
        <v>8047</v>
      </c>
      <c r="C1087" s="68">
        <v>43</v>
      </c>
      <c r="D1087" s="88" t="s">
        <v>7482</v>
      </c>
      <c r="E1087" s="68" t="s">
        <v>8261</v>
      </c>
      <c r="F1087" s="78">
        <v>11943</v>
      </c>
      <c r="G1087" s="68" t="s">
        <v>8262</v>
      </c>
      <c r="H1087" s="68">
        <v>2005</v>
      </c>
      <c r="I1087" s="68" t="s">
        <v>8263</v>
      </c>
      <c r="J1087" s="70">
        <v>148801.51</v>
      </c>
      <c r="K1087" s="68" t="s">
        <v>257</v>
      </c>
      <c r="L1087" s="68" t="s">
        <v>8247</v>
      </c>
      <c r="M1087" s="68" t="s">
        <v>8053</v>
      </c>
      <c r="N1087" s="68" t="s">
        <v>8264</v>
      </c>
      <c r="O1087" s="68" t="s">
        <v>8265</v>
      </c>
      <c r="P1087" s="68">
        <v>44512</v>
      </c>
      <c r="Q1087" s="68">
        <v>25.6</v>
      </c>
      <c r="R1087" s="68">
        <v>0</v>
      </c>
      <c r="S1087" s="68">
        <v>3.2</v>
      </c>
      <c r="T1087" s="68">
        <v>22.4</v>
      </c>
      <c r="U1087" s="68">
        <v>25.6</v>
      </c>
      <c r="V1087" s="68">
        <v>100</v>
      </c>
      <c r="W1087" s="68">
        <v>100</v>
      </c>
      <c r="X1087" s="68" t="s">
        <v>8056</v>
      </c>
      <c r="Y1087" s="68">
        <v>1</v>
      </c>
      <c r="Z1087" s="68">
        <v>4</v>
      </c>
      <c r="AA1087" s="68">
        <v>1</v>
      </c>
      <c r="AB1087" s="68">
        <v>46</v>
      </c>
      <c r="AC1087" s="68">
        <v>12</v>
      </c>
      <c r="AD1087" s="68"/>
      <c r="AE1087" s="68">
        <v>5</v>
      </c>
      <c r="AF1087" s="68">
        <v>100</v>
      </c>
      <c r="AG1087" s="68" t="s">
        <v>7482</v>
      </c>
      <c r="AH1087" s="68" t="s">
        <v>8250</v>
      </c>
      <c r="AI1087" s="68">
        <v>90</v>
      </c>
      <c r="AJ1087" s="68" t="s">
        <v>8097</v>
      </c>
      <c r="AK1087" s="68" t="s">
        <v>8097</v>
      </c>
      <c r="AL1087" s="68">
        <v>10</v>
      </c>
      <c r="AM1087" s="68"/>
      <c r="AN1087" s="68"/>
      <c r="AO1087" s="68"/>
      <c r="AP1087" s="68"/>
      <c r="AQ1087" s="68"/>
      <c r="AR1087" s="68"/>
      <c r="AS1087" s="68"/>
      <c r="AT1087" s="68"/>
      <c r="AU1087" s="68"/>
      <c r="AV1087" s="68"/>
      <c r="AW1087" s="68"/>
      <c r="AX1087" s="68"/>
      <c r="AY1087" s="68"/>
      <c r="AZ1087" s="68"/>
      <c r="BA1087" s="68"/>
      <c r="BB1087" s="68"/>
      <c r="BC1087" s="68"/>
      <c r="BD1087" s="68"/>
    </row>
    <row r="1088" spans="1:56" s="72" customFormat="1" ht="50">
      <c r="A1088" s="68">
        <v>795</v>
      </c>
      <c r="B1088" s="68" t="s">
        <v>8047</v>
      </c>
      <c r="C1088" s="68">
        <v>57</v>
      </c>
      <c r="D1088" s="88" t="s">
        <v>8266</v>
      </c>
      <c r="E1088" s="68" t="s">
        <v>8267</v>
      </c>
      <c r="F1088" s="78">
        <v>4628</v>
      </c>
      <c r="G1088" s="68" t="s">
        <v>8268</v>
      </c>
      <c r="H1088" s="68">
        <v>2008</v>
      </c>
      <c r="I1088" s="68" t="s">
        <v>8269</v>
      </c>
      <c r="J1088" s="70">
        <v>20463.3</v>
      </c>
      <c r="K1088" s="250" t="s">
        <v>8092</v>
      </c>
      <c r="L1088" s="68" t="s">
        <v>8270</v>
      </c>
      <c r="M1088" s="68" t="s">
        <v>8118</v>
      </c>
      <c r="N1088" s="68" t="s">
        <v>8271</v>
      </c>
      <c r="O1088" s="68" t="s">
        <v>8272</v>
      </c>
      <c r="P1088" s="68">
        <v>45399</v>
      </c>
      <c r="Q1088" s="68">
        <v>29.3</v>
      </c>
      <c r="R1088" s="68">
        <v>0</v>
      </c>
      <c r="S1088" s="68">
        <v>2.9</v>
      </c>
      <c r="T1088" s="68">
        <v>26.4</v>
      </c>
      <c r="U1088" s="68">
        <v>29.3</v>
      </c>
      <c r="V1088" s="68">
        <v>35</v>
      </c>
      <c r="W1088" s="68">
        <v>100</v>
      </c>
      <c r="X1088" s="68" t="s">
        <v>8056</v>
      </c>
      <c r="Y1088" s="68">
        <v>3</v>
      </c>
      <c r="Z1088" s="68">
        <v>3</v>
      </c>
      <c r="AA1088" s="68">
        <v>3</v>
      </c>
      <c r="AB1088" s="68">
        <v>4</v>
      </c>
      <c r="AC1088" s="68"/>
      <c r="AD1088" s="68"/>
      <c r="AE1088" s="68">
        <v>5</v>
      </c>
      <c r="AF1088" s="68">
        <v>35</v>
      </c>
      <c r="AG1088" s="68" t="s">
        <v>8273</v>
      </c>
      <c r="AH1088" s="68" t="s">
        <v>8274</v>
      </c>
      <c r="AI1088" s="68">
        <v>20</v>
      </c>
      <c r="AJ1088" s="68" t="s">
        <v>8275</v>
      </c>
      <c r="AK1088" s="68" t="s">
        <v>8276</v>
      </c>
      <c r="AL1088" s="68">
        <v>15</v>
      </c>
      <c r="AM1088" s="68"/>
      <c r="AN1088" s="68"/>
      <c r="AO1088" s="68"/>
      <c r="AP1088" s="68"/>
      <c r="AQ1088" s="68"/>
      <c r="AR1088" s="68"/>
      <c r="AS1088" s="68"/>
      <c r="AT1088" s="68"/>
      <c r="AU1088" s="68"/>
      <c r="AV1088" s="68"/>
      <c r="AW1088" s="68"/>
      <c r="AX1088" s="68"/>
      <c r="AY1088" s="68"/>
      <c r="AZ1088" s="68"/>
      <c r="BA1088" s="68"/>
      <c r="BB1088" s="68"/>
      <c r="BC1088" s="68"/>
      <c r="BD1088" s="68"/>
    </row>
    <row r="1089" spans="1:56" s="72" customFormat="1" ht="40">
      <c r="A1089" s="68">
        <v>795</v>
      </c>
      <c r="B1089" s="68" t="s">
        <v>8047</v>
      </c>
      <c r="C1089" s="68">
        <v>63</v>
      </c>
      <c r="D1089" s="88" t="s">
        <v>8179</v>
      </c>
      <c r="E1089" s="68" t="s">
        <v>8277</v>
      </c>
      <c r="F1089" s="78">
        <v>8584</v>
      </c>
      <c r="G1089" s="68" t="s">
        <v>8278</v>
      </c>
      <c r="H1089" s="68">
        <v>2002</v>
      </c>
      <c r="I1089" s="68" t="s">
        <v>8279</v>
      </c>
      <c r="J1089" s="70">
        <v>28504.74</v>
      </c>
      <c r="K1089" s="250" t="s">
        <v>8092</v>
      </c>
      <c r="L1089" s="68" t="s">
        <v>8071</v>
      </c>
      <c r="M1089" s="68" t="s">
        <v>8053</v>
      </c>
      <c r="N1089" s="68" t="s">
        <v>8280</v>
      </c>
      <c r="O1089" s="68" t="s">
        <v>8281</v>
      </c>
      <c r="P1089" s="68" t="s">
        <v>8282</v>
      </c>
      <c r="Q1089" s="68">
        <v>24.6</v>
      </c>
      <c r="R1089" s="68">
        <v>0</v>
      </c>
      <c r="S1089" s="68">
        <v>2.15</v>
      </c>
      <c r="T1089" s="68">
        <v>22.35</v>
      </c>
      <c r="U1089" s="68">
        <v>24.6</v>
      </c>
      <c r="V1089" s="68">
        <v>100</v>
      </c>
      <c r="W1089" s="68">
        <v>100</v>
      </c>
      <c r="X1089" s="68" t="s">
        <v>8056</v>
      </c>
      <c r="Y1089" s="68">
        <v>4</v>
      </c>
      <c r="Z1089" s="68">
        <v>3</v>
      </c>
      <c r="AA1089" s="68">
        <v>4</v>
      </c>
      <c r="AB1089" s="68">
        <v>46</v>
      </c>
      <c r="AC1089" s="68"/>
      <c r="AD1089" s="68"/>
      <c r="AE1089" s="68">
        <v>5</v>
      </c>
      <c r="AF1089" s="68">
        <v>100</v>
      </c>
      <c r="AG1089" s="68" t="s">
        <v>8179</v>
      </c>
      <c r="AH1089" s="68" t="s">
        <v>8283</v>
      </c>
      <c r="AI1089" s="68">
        <v>80</v>
      </c>
      <c r="AJ1089" s="68" t="s">
        <v>8097</v>
      </c>
      <c r="AK1089" s="68" t="s">
        <v>8097</v>
      </c>
      <c r="AL1089" s="68">
        <v>20</v>
      </c>
      <c r="AM1089" s="68"/>
      <c r="AN1089" s="68"/>
      <c r="AO1089" s="68"/>
      <c r="AP1089" s="68"/>
      <c r="AQ1089" s="68"/>
      <c r="AR1089" s="68"/>
      <c r="AS1089" s="68"/>
      <c r="AT1089" s="68"/>
      <c r="AU1089" s="68"/>
      <c r="AV1089" s="68"/>
      <c r="AW1089" s="68"/>
      <c r="AX1089" s="68"/>
      <c r="AY1089" s="68"/>
      <c r="AZ1089" s="68"/>
      <c r="BA1089" s="68"/>
      <c r="BB1089" s="68"/>
      <c r="BC1089" s="68"/>
      <c r="BD1089" s="68"/>
    </row>
    <row r="1090" spans="1:56" s="72" customFormat="1" ht="40">
      <c r="A1090" s="68">
        <v>795</v>
      </c>
      <c r="B1090" s="68" t="s">
        <v>8047</v>
      </c>
      <c r="C1090" s="68">
        <v>63</v>
      </c>
      <c r="D1090" s="88" t="s">
        <v>8179</v>
      </c>
      <c r="E1090" s="68" t="s">
        <v>8277</v>
      </c>
      <c r="F1090" s="78">
        <v>8584</v>
      </c>
      <c r="G1090" s="68" t="s">
        <v>8284</v>
      </c>
      <c r="H1090" s="68">
        <v>2002</v>
      </c>
      <c r="I1090" s="68" t="s">
        <v>8285</v>
      </c>
      <c r="J1090" s="70">
        <v>25436.19</v>
      </c>
      <c r="K1090" s="250" t="s">
        <v>8092</v>
      </c>
      <c r="L1090" s="68" t="s">
        <v>8071</v>
      </c>
      <c r="M1090" s="68" t="s">
        <v>8053</v>
      </c>
      <c r="N1090" s="68" t="s">
        <v>8280</v>
      </c>
      <c r="O1090" s="68" t="s">
        <v>8281</v>
      </c>
      <c r="P1090" s="68" t="s">
        <v>8286</v>
      </c>
      <c r="Q1090" s="68">
        <v>24.9</v>
      </c>
      <c r="R1090" s="68">
        <v>0</v>
      </c>
      <c r="S1090" s="68">
        <v>2.5</v>
      </c>
      <c r="T1090" s="68">
        <v>22.35</v>
      </c>
      <c r="U1090" s="68">
        <v>24.9</v>
      </c>
      <c r="V1090" s="68">
        <v>100</v>
      </c>
      <c r="W1090" s="68">
        <v>100</v>
      </c>
      <c r="X1090" s="68" t="s">
        <v>8056</v>
      </c>
      <c r="Y1090" s="68">
        <v>4</v>
      </c>
      <c r="Z1090" s="68">
        <v>3</v>
      </c>
      <c r="AA1090" s="68">
        <v>4</v>
      </c>
      <c r="AB1090" s="68">
        <v>46</v>
      </c>
      <c r="AC1090" s="68"/>
      <c r="AD1090" s="68"/>
      <c r="AE1090" s="68">
        <v>5</v>
      </c>
      <c r="AF1090" s="68">
        <v>100</v>
      </c>
      <c r="AG1090" s="68" t="s">
        <v>8179</v>
      </c>
      <c r="AH1090" s="68" t="s">
        <v>8283</v>
      </c>
      <c r="AI1090" s="68">
        <v>75</v>
      </c>
      <c r="AJ1090" s="68" t="s">
        <v>8097</v>
      </c>
      <c r="AK1090" s="68" t="s">
        <v>8097</v>
      </c>
      <c r="AL1090" s="68">
        <v>25</v>
      </c>
      <c r="AM1090" s="68"/>
      <c r="AN1090" s="68"/>
      <c r="AO1090" s="68"/>
      <c r="AP1090" s="68"/>
      <c r="AQ1090" s="68"/>
      <c r="AR1090" s="68"/>
      <c r="AS1090" s="68"/>
      <c r="AT1090" s="68"/>
      <c r="AU1090" s="68"/>
      <c r="AV1090" s="68"/>
      <c r="AW1090" s="68"/>
      <c r="AX1090" s="68"/>
      <c r="AY1090" s="68"/>
      <c r="AZ1090" s="68"/>
      <c r="BA1090" s="68"/>
      <c r="BB1090" s="68"/>
      <c r="BC1090" s="68"/>
      <c r="BD1090" s="68"/>
    </row>
    <row r="1091" spans="1:56" s="72" customFormat="1" ht="60">
      <c r="A1091" s="68">
        <v>795</v>
      </c>
      <c r="B1091" s="68" t="s">
        <v>8047</v>
      </c>
      <c r="C1091" s="68">
        <v>63</v>
      </c>
      <c r="D1091" s="88" t="s">
        <v>8179</v>
      </c>
      <c r="E1091" s="68" t="s">
        <v>8287</v>
      </c>
      <c r="F1091" s="78">
        <v>25797</v>
      </c>
      <c r="G1091" s="68" t="s">
        <v>5294</v>
      </c>
      <c r="H1091" s="68">
        <v>2016</v>
      </c>
      <c r="I1091" s="68" t="s">
        <v>8288</v>
      </c>
      <c r="J1091" s="70">
        <v>45236</v>
      </c>
      <c r="K1091" s="68" t="s">
        <v>233</v>
      </c>
      <c r="L1091" s="68" t="s">
        <v>8071</v>
      </c>
      <c r="M1091" s="68" t="s">
        <v>8053</v>
      </c>
      <c r="N1091" s="68" t="s">
        <v>8289</v>
      </c>
      <c r="O1091" s="68" t="s">
        <v>8290</v>
      </c>
      <c r="P1091" s="68">
        <v>47261</v>
      </c>
      <c r="Q1091" s="68">
        <v>31.73</v>
      </c>
      <c r="R1091" s="68">
        <v>0</v>
      </c>
      <c r="S1091" s="68">
        <v>5</v>
      </c>
      <c r="T1091" s="68">
        <v>22.4</v>
      </c>
      <c r="U1091" s="68">
        <v>31.7</v>
      </c>
      <c r="V1091" s="68">
        <v>100</v>
      </c>
      <c r="W1091" s="68">
        <v>100</v>
      </c>
      <c r="X1091" s="68" t="s">
        <v>8056</v>
      </c>
      <c r="Y1091" s="68">
        <v>1</v>
      </c>
      <c r="Z1091" s="68">
        <v>4</v>
      </c>
      <c r="AA1091" s="68">
        <v>4</v>
      </c>
      <c r="AB1091" s="68">
        <v>46</v>
      </c>
      <c r="AC1091" s="68">
        <v>16</v>
      </c>
      <c r="AD1091" s="68"/>
      <c r="AE1091" s="68">
        <v>5</v>
      </c>
      <c r="AF1091" s="68">
        <v>100</v>
      </c>
      <c r="AG1091" s="68" t="s">
        <v>8179</v>
      </c>
      <c r="AH1091" s="68" t="s">
        <v>8283</v>
      </c>
      <c r="AI1091" s="68">
        <v>50</v>
      </c>
      <c r="AJ1091" s="68" t="s">
        <v>8291</v>
      </c>
      <c r="AK1091" s="68" t="s">
        <v>8292</v>
      </c>
      <c r="AL1091" s="68">
        <v>50</v>
      </c>
      <c r="AM1091" s="68"/>
      <c r="AN1091" s="68"/>
      <c r="AO1091" s="68"/>
      <c r="AP1091" s="68"/>
      <c r="AQ1091" s="68"/>
      <c r="AR1091" s="68"/>
      <c r="AS1091" s="68"/>
      <c r="AT1091" s="68"/>
      <c r="AU1091" s="68"/>
      <c r="AV1091" s="68"/>
      <c r="AW1091" s="68"/>
      <c r="AX1091" s="68"/>
      <c r="AY1091" s="68"/>
      <c r="AZ1091" s="68"/>
      <c r="BA1091" s="68"/>
      <c r="BB1091" s="68"/>
      <c r="BC1091" s="68"/>
      <c r="BD1091" s="68"/>
    </row>
    <row r="1092" spans="1:56" s="72" customFormat="1" ht="150">
      <c r="A1092" s="68">
        <v>795</v>
      </c>
      <c r="B1092" s="68" t="s">
        <v>8047</v>
      </c>
      <c r="C1092" s="68">
        <v>63</v>
      </c>
      <c r="D1092" s="88" t="s">
        <v>8179</v>
      </c>
      <c r="E1092" s="68" t="s">
        <v>8287</v>
      </c>
      <c r="F1092" s="78">
        <v>25797</v>
      </c>
      <c r="G1092" s="68" t="s">
        <v>8293</v>
      </c>
      <c r="H1092" s="68">
        <v>2021</v>
      </c>
      <c r="I1092" s="68" t="s">
        <v>8294</v>
      </c>
      <c r="J1092" s="70">
        <v>33474.86</v>
      </c>
      <c r="K1092" s="68" t="s">
        <v>1813</v>
      </c>
      <c r="L1092" s="68" t="s">
        <v>8289</v>
      </c>
      <c r="M1092" s="68" t="s">
        <v>8290</v>
      </c>
      <c r="N1092" s="68" t="s">
        <v>8295</v>
      </c>
      <c r="O1092" s="68" t="s">
        <v>8296</v>
      </c>
      <c r="P1092" s="68">
        <v>48275</v>
      </c>
      <c r="Q1092" s="68">
        <v>57</v>
      </c>
      <c r="R1092" s="68">
        <v>3.28</v>
      </c>
      <c r="S1092" s="68">
        <v>5</v>
      </c>
      <c r="T1092" s="68">
        <v>48.72</v>
      </c>
      <c r="U1092" s="68">
        <v>57</v>
      </c>
      <c r="V1092" s="68">
        <v>0</v>
      </c>
      <c r="W1092" s="68">
        <v>5</v>
      </c>
      <c r="X1092" s="68" t="s">
        <v>8297</v>
      </c>
      <c r="Y1092" s="68">
        <v>3</v>
      </c>
      <c r="Z1092" s="68">
        <v>12</v>
      </c>
      <c r="AA1092" s="68">
        <v>1</v>
      </c>
      <c r="AB1092" s="68">
        <v>4</v>
      </c>
      <c r="AC1092" s="68">
        <v>19</v>
      </c>
      <c r="AD1092" s="68"/>
      <c r="AE1092" s="68">
        <v>5</v>
      </c>
      <c r="AF1092" s="68">
        <v>20</v>
      </c>
      <c r="AG1092" s="68" t="s">
        <v>8179</v>
      </c>
      <c r="AH1092" s="68" t="s">
        <v>8283</v>
      </c>
      <c r="AI1092" s="68">
        <v>100</v>
      </c>
      <c r="AJ1092" s="68" t="s">
        <v>8291</v>
      </c>
      <c r="AK1092" s="68" t="s">
        <v>8298</v>
      </c>
      <c r="AL1092" s="68">
        <v>20</v>
      </c>
      <c r="AM1092" s="68"/>
      <c r="AN1092" s="68"/>
      <c r="AO1092" s="68"/>
      <c r="AP1092" s="68"/>
      <c r="AQ1092" s="68"/>
      <c r="AR1092" s="68"/>
      <c r="AS1092" s="68"/>
      <c r="AT1092" s="68"/>
      <c r="AU1092" s="68"/>
      <c r="AV1092" s="68"/>
      <c r="AW1092" s="68"/>
      <c r="AX1092" s="68"/>
      <c r="AY1092" s="68"/>
      <c r="AZ1092" s="68"/>
      <c r="BA1092" s="68"/>
      <c r="BB1092" s="68"/>
      <c r="BC1092" s="68"/>
      <c r="BD1092" s="68"/>
    </row>
    <row r="1093" spans="1:56" s="72" customFormat="1" ht="40">
      <c r="A1093" s="68">
        <v>795</v>
      </c>
      <c r="B1093" s="68" t="s">
        <v>8047</v>
      </c>
      <c r="C1093" s="68">
        <v>63</v>
      </c>
      <c r="D1093" s="88" t="s">
        <v>8179</v>
      </c>
      <c r="E1093" s="68" t="s">
        <v>8299</v>
      </c>
      <c r="F1093" s="78">
        <v>29573</v>
      </c>
      <c r="G1093" s="68" t="s">
        <v>8300</v>
      </c>
      <c r="H1093" s="68">
        <v>2016</v>
      </c>
      <c r="I1093" s="68" t="s">
        <v>8301</v>
      </c>
      <c r="J1093" s="70">
        <v>41345</v>
      </c>
      <c r="K1093" s="68" t="s">
        <v>233</v>
      </c>
      <c r="L1093" s="68" t="s">
        <v>8071</v>
      </c>
      <c r="M1093" s="68" t="s">
        <v>8053</v>
      </c>
      <c r="N1093" s="68" t="s">
        <v>8302</v>
      </c>
      <c r="O1093" s="68" t="s">
        <v>8303</v>
      </c>
      <c r="P1093" s="68" t="s">
        <v>8304</v>
      </c>
      <c r="Q1093" s="68">
        <v>28.86</v>
      </c>
      <c r="R1093" s="68">
        <v>0</v>
      </c>
      <c r="S1093" s="68">
        <v>2.5</v>
      </c>
      <c r="T1093" s="68">
        <v>22.4</v>
      </c>
      <c r="U1093" s="68">
        <v>28.86</v>
      </c>
      <c r="V1093" s="68">
        <v>100</v>
      </c>
      <c r="W1093" s="68">
        <v>100</v>
      </c>
      <c r="X1093" s="68" t="s">
        <v>8056</v>
      </c>
      <c r="Y1093" s="68">
        <v>3</v>
      </c>
      <c r="Z1093" s="68">
        <v>1</v>
      </c>
      <c r="AA1093" s="68">
        <v>2</v>
      </c>
      <c r="AB1093" s="68">
        <v>46</v>
      </c>
      <c r="AC1093" s="68">
        <v>16</v>
      </c>
      <c r="AD1093" s="68"/>
      <c r="AE1093" s="68">
        <v>5</v>
      </c>
      <c r="AF1093" s="68">
        <v>100</v>
      </c>
      <c r="AG1093" s="68" t="s">
        <v>8179</v>
      </c>
      <c r="AH1093" s="68" t="s">
        <v>8283</v>
      </c>
      <c r="AI1093" s="68">
        <v>80</v>
      </c>
      <c r="AJ1093" s="68" t="s">
        <v>8097</v>
      </c>
      <c r="AK1093" s="68" t="s">
        <v>8097</v>
      </c>
      <c r="AL1093" s="68">
        <v>20</v>
      </c>
      <c r="AM1093" s="68"/>
      <c r="AN1093" s="68"/>
      <c r="AO1093" s="68"/>
      <c r="AP1093" s="68"/>
      <c r="AQ1093" s="68"/>
      <c r="AR1093" s="68"/>
      <c r="AS1093" s="68"/>
      <c r="AT1093" s="68"/>
      <c r="AU1093" s="68"/>
      <c r="AV1093" s="68"/>
      <c r="AW1093" s="68"/>
      <c r="AX1093" s="68"/>
      <c r="AY1093" s="68"/>
      <c r="AZ1093" s="68"/>
      <c r="BA1093" s="68"/>
      <c r="BB1093" s="68"/>
      <c r="BC1093" s="68"/>
      <c r="BD1093" s="68"/>
    </row>
    <row r="1094" spans="1:56" s="72" customFormat="1" ht="40">
      <c r="A1094" s="68">
        <v>795</v>
      </c>
      <c r="B1094" s="68" t="s">
        <v>8047</v>
      </c>
      <c r="C1094" s="68">
        <v>59</v>
      </c>
      <c r="D1094" s="88" t="s">
        <v>8135</v>
      </c>
      <c r="E1094" s="68" t="s">
        <v>8305</v>
      </c>
      <c r="F1094" s="78">
        <v>10369</v>
      </c>
      <c r="G1094" s="68" t="s">
        <v>8306</v>
      </c>
      <c r="H1094" s="68">
        <v>2003</v>
      </c>
      <c r="I1094" s="68" t="s">
        <v>8307</v>
      </c>
      <c r="J1094" s="70">
        <v>23994</v>
      </c>
      <c r="K1094" s="68" t="s">
        <v>519</v>
      </c>
      <c r="L1094" s="68" t="s">
        <v>8247</v>
      </c>
      <c r="M1094" s="68" t="s">
        <v>8053</v>
      </c>
      <c r="N1094" s="68" t="s">
        <v>8308</v>
      </c>
      <c r="O1094" s="68" t="s">
        <v>8309</v>
      </c>
      <c r="P1094" s="68" t="s">
        <v>8310</v>
      </c>
      <c r="Q1094" s="68">
        <v>26.6</v>
      </c>
      <c r="R1094" s="68">
        <v>0</v>
      </c>
      <c r="S1094" s="68">
        <v>4.2</v>
      </c>
      <c r="T1094" s="68">
        <v>22.4</v>
      </c>
      <c r="U1094" s="68">
        <v>26.6</v>
      </c>
      <c r="V1094" s="68">
        <v>100</v>
      </c>
      <c r="W1094" s="68">
        <v>100</v>
      </c>
      <c r="X1094" s="68" t="s">
        <v>8056</v>
      </c>
      <c r="Y1094" s="68">
        <v>3</v>
      </c>
      <c r="Z1094" s="68">
        <v>4</v>
      </c>
      <c r="AA1094" s="68">
        <v>4</v>
      </c>
      <c r="AB1094" s="68">
        <v>44</v>
      </c>
      <c r="AC1094" s="68">
        <v>11</v>
      </c>
      <c r="AD1094" s="68"/>
      <c r="AE1094" s="68">
        <v>5</v>
      </c>
      <c r="AF1094" s="68">
        <v>100</v>
      </c>
      <c r="AG1094" s="68" t="s">
        <v>8135</v>
      </c>
      <c r="AH1094" s="68" t="s">
        <v>8311</v>
      </c>
      <c r="AI1094" s="68">
        <v>60</v>
      </c>
      <c r="AJ1094" s="68" t="s">
        <v>8312</v>
      </c>
      <c r="AK1094" s="68" t="s">
        <v>8313</v>
      </c>
      <c r="AL1094" s="68">
        <v>25</v>
      </c>
      <c r="AM1094" s="68" t="s">
        <v>8097</v>
      </c>
      <c r="AN1094" s="68" t="s">
        <v>8097</v>
      </c>
      <c r="AO1094" s="68">
        <v>15</v>
      </c>
      <c r="AP1094" s="68"/>
      <c r="AQ1094" s="68"/>
      <c r="AR1094" s="68"/>
      <c r="AS1094" s="68"/>
      <c r="AT1094" s="68"/>
      <c r="AU1094" s="68"/>
      <c r="AV1094" s="68"/>
      <c r="AW1094" s="68"/>
      <c r="AX1094" s="68"/>
      <c r="AY1094" s="68"/>
      <c r="AZ1094" s="68"/>
      <c r="BA1094" s="68"/>
      <c r="BB1094" s="68"/>
      <c r="BC1094" s="68"/>
      <c r="BD1094" s="68"/>
    </row>
    <row r="1095" spans="1:56" s="72" customFormat="1" ht="330">
      <c r="A1095" s="68">
        <v>795</v>
      </c>
      <c r="B1095" s="68" t="s">
        <v>8047</v>
      </c>
      <c r="C1095" s="68">
        <v>59</v>
      </c>
      <c r="D1095" s="88" t="s">
        <v>8135</v>
      </c>
      <c r="E1095" s="68" t="s">
        <v>8314</v>
      </c>
      <c r="F1095" s="78">
        <v>12295</v>
      </c>
      <c r="G1095" s="68" t="s">
        <v>8315</v>
      </c>
      <c r="H1095" s="68">
        <v>2005</v>
      </c>
      <c r="I1095" s="68" t="s">
        <v>8316</v>
      </c>
      <c r="J1095" s="70">
        <v>296952.18</v>
      </c>
      <c r="K1095" s="68" t="s">
        <v>257</v>
      </c>
      <c r="L1095" s="68" t="s">
        <v>8317</v>
      </c>
      <c r="M1095" s="68" t="s">
        <v>8053</v>
      </c>
      <c r="N1095" s="68" t="s">
        <v>8318</v>
      </c>
      <c r="O1095" s="68" t="s">
        <v>8319</v>
      </c>
      <c r="P1095" s="68" t="s">
        <v>8320</v>
      </c>
      <c r="Q1095" s="68">
        <v>47.4</v>
      </c>
      <c r="R1095" s="68">
        <v>0</v>
      </c>
      <c r="S1095" s="68">
        <v>25</v>
      </c>
      <c r="T1095" s="68">
        <v>22.4</v>
      </c>
      <c r="U1095" s="68">
        <v>47.4</v>
      </c>
      <c r="V1095" s="68">
        <v>100</v>
      </c>
      <c r="W1095" s="68">
        <v>100</v>
      </c>
      <c r="X1095" s="68" t="s">
        <v>8056</v>
      </c>
      <c r="Y1095" s="68">
        <v>3</v>
      </c>
      <c r="Z1095" s="68">
        <v>4</v>
      </c>
      <c r="AA1095" s="68">
        <v>4</v>
      </c>
      <c r="AB1095" s="68">
        <v>44</v>
      </c>
      <c r="AC1095" s="68">
        <v>12</v>
      </c>
      <c r="AD1095" s="68"/>
      <c r="AE1095" s="68">
        <v>5</v>
      </c>
      <c r="AF1095" s="68">
        <v>100</v>
      </c>
      <c r="AG1095" s="68" t="s">
        <v>8135</v>
      </c>
      <c r="AH1095" s="68" t="s">
        <v>8321</v>
      </c>
      <c r="AI1095" s="68">
        <v>70</v>
      </c>
      <c r="AJ1095" s="68" t="s">
        <v>8312</v>
      </c>
      <c r="AK1095" s="68" t="s">
        <v>8311</v>
      </c>
      <c r="AL1095" s="68">
        <v>15</v>
      </c>
      <c r="AM1095" s="68" t="s">
        <v>8097</v>
      </c>
      <c r="AN1095" s="68" t="s">
        <v>8097</v>
      </c>
      <c r="AO1095" s="68">
        <v>15</v>
      </c>
      <c r="AP1095" s="68"/>
      <c r="AQ1095" s="68"/>
      <c r="AR1095" s="68"/>
      <c r="AS1095" s="68"/>
      <c r="AT1095" s="68"/>
      <c r="AU1095" s="68"/>
      <c r="AV1095" s="68"/>
      <c r="AW1095" s="68"/>
      <c r="AX1095" s="68"/>
      <c r="AY1095" s="68"/>
      <c r="AZ1095" s="68"/>
      <c r="BA1095" s="68"/>
      <c r="BB1095" s="68"/>
      <c r="BC1095" s="68"/>
      <c r="BD1095" s="68"/>
    </row>
    <row r="1096" spans="1:56" s="72" customFormat="1" ht="190">
      <c r="A1096" s="68">
        <v>795</v>
      </c>
      <c r="B1096" s="68" t="s">
        <v>8047</v>
      </c>
      <c r="C1096" s="68">
        <v>59</v>
      </c>
      <c r="D1096" s="88" t="s">
        <v>8135</v>
      </c>
      <c r="E1096" s="68" t="s">
        <v>8314</v>
      </c>
      <c r="F1096" s="78">
        <v>12295</v>
      </c>
      <c r="G1096" s="68" t="s">
        <v>8322</v>
      </c>
      <c r="H1096" s="68">
        <v>2005</v>
      </c>
      <c r="I1096" s="68" t="s">
        <v>8323</v>
      </c>
      <c r="J1096" s="70">
        <v>296952.18</v>
      </c>
      <c r="K1096" s="68" t="s">
        <v>257</v>
      </c>
      <c r="L1096" s="68" t="s">
        <v>8324</v>
      </c>
      <c r="M1096" s="68" t="s">
        <v>8053</v>
      </c>
      <c r="N1096" s="68" t="s">
        <v>8325</v>
      </c>
      <c r="O1096" s="68" t="s">
        <v>8326</v>
      </c>
      <c r="P1096" s="68" t="s">
        <v>8327</v>
      </c>
      <c r="Q1096" s="68">
        <v>47.4</v>
      </c>
      <c r="R1096" s="68">
        <v>0</v>
      </c>
      <c r="S1096" s="68">
        <v>25</v>
      </c>
      <c r="T1096" s="68">
        <v>22.4</v>
      </c>
      <c r="U1096" s="68">
        <v>47.4</v>
      </c>
      <c r="V1096" s="68">
        <v>100</v>
      </c>
      <c r="W1096" s="68">
        <v>100</v>
      </c>
      <c r="X1096" s="68" t="s">
        <v>8056</v>
      </c>
      <c r="Y1096" s="68">
        <v>3</v>
      </c>
      <c r="Z1096" s="68">
        <v>4</v>
      </c>
      <c r="AA1096" s="68">
        <v>4</v>
      </c>
      <c r="AB1096" s="68">
        <v>44</v>
      </c>
      <c r="AC1096" s="68">
        <v>12</v>
      </c>
      <c r="AD1096" s="68"/>
      <c r="AE1096" s="68">
        <v>5</v>
      </c>
      <c r="AF1096" s="68">
        <v>100</v>
      </c>
      <c r="AG1096" s="68" t="s">
        <v>8135</v>
      </c>
      <c r="AH1096" s="68" t="s">
        <v>8321</v>
      </c>
      <c r="AI1096" s="68">
        <v>80</v>
      </c>
      <c r="AJ1096" s="68" t="s">
        <v>8097</v>
      </c>
      <c r="AK1096" s="68" t="s">
        <v>8097</v>
      </c>
      <c r="AL1096" s="68">
        <v>20</v>
      </c>
      <c r="AM1096" s="68" t="s">
        <v>8312</v>
      </c>
      <c r="AN1096" s="68" t="s">
        <v>8311</v>
      </c>
      <c r="AO1096" s="68"/>
      <c r="AP1096" s="68"/>
      <c r="AQ1096" s="68"/>
      <c r="AR1096" s="68"/>
      <c r="AS1096" s="68"/>
      <c r="AT1096" s="68"/>
      <c r="AU1096" s="68"/>
      <c r="AV1096" s="68"/>
      <c r="AW1096" s="68"/>
      <c r="AX1096" s="68"/>
      <c r="AY1096" s="68"/>
      <c r="AZ1096" s="68"/>
      <c r="BA1096" s="68"/>
      <c r="BB1096" s="68"/>
      <c r="BC1096" s="68"/>
      <c r="BD1096" s="68"/>
    </row>
    <row r="1097" spans="1:56" s="72" customFormat="1" ht="60">
      <c r="A1097" s="68">
        <v>795</v>
      </c>
      <c r="B1097" s="68" t="s">
        <v>8047</v>
      </c>
      <c r="C1097" s="68">
        <v>43</v>
      </c>
      <c r="D1097" s="88" t="s">
        <v>7482</v>
      </c>
      <c r="E1097" s="68" t="s">
        <v>8328</v>
      </c>
      <c r="F1097" s="78">
        <v>4169</v>
      </c>
      <c r="G1097" s="68" t="s">
        <v>8329</v>
      </c>
      <c r="H1097" s="68">
        <v>2014</v>
      </c>
      <c r="I1097" s="68" t="s">
        <v>8330</v>
      </c>
      <c r="J1097" s="70">
        <v>62884.480000000003</v>
      </c>
      <c r="K1097" s="250" t="s">
        <v>8092</v>
      </c>
      <c r="L1097" s="68" t="s">
        <v>8331</v>
      </c>
      <c r="M1097" s="68" t="s">
        <v>8332</v>
      </c>
      <c r="N1097" s="68" t="s">
        <v>8333</v>
      </c>
      <c r="O1097" s="68" t="s">
        <v>8334</v>
      </c>
      <c r="P1097" s="68" t="s">
        <v>8335</v>
      </c>
      <c r="Q1097" s="68">
        <v>32.9</v>
      </c>
      <c r="R1097" s="68">
        <v>6</v>
      </c>
      <c r="S1097" s="68">
        <v>4.5</v>
      </c>
      <c r="T1097" s="68">
        <v>22.4</v>
      </c>
      <c r="U1097" s="68">
        <v>32.9</v>
      </c>
      <c r="V1097" s="68">
        <v>100</v>
      </c>
      <c r="W1097" s="68">
        <v>100</v>
      </c>
      <c r="X1097" s="68" t="s">
        <v>8056</v>
      </c>
      <c r="Y1097" s="68">
        <v>1</v>
      </c>
      <c r="Z1097" s="68">
        <v>8</v>
      </c>
      <c r="AA1097" s="68">
        <v>2</v>
      </c>
      <c r="AB1097" s="68">
        <v>46</v>
      </c>
      <c r="AC1097" s="68"/>
      <c r="AD1097" s="68"/>
      <c r="AE1097" s="68">
        <v>5</v>
      </c>
      <c r="AF1097" s="68">
        <v>100</v>
      </c>
      <c r="AG1097" s="68" t="s">
        <v>7482</v>
      </c>
      <c r="AH1097" s="68" t="s">
        <v>8336</v>
      </c>
      <c r="AI1097" s="68">
        <v>75</v>
      </c>
      <c r="AJ1097" s="68" t="s">
        <v>8097</v>
      </c>
      <c r="AK1097" s="68" t="s">
        <v>8097</v>
      </c>
      <c r="AL1097" s="68">
        <v>15</v>
      </c>
      <c r="AM1097" s="68" t="s">
        <v>8337</v>
      </c>
      <c r="AN1097" s="68" t="s">
        <v>8338</v>
      </c>
      <c r="AO1097" s="68">
        <v>10</v>
      </c>
      <c r="AP1097" s="68"/>
      <c r="AQ1097" s="68"/>
      <c r="AR1097" s="68"/>
      <c r="AS1097" s="68"/>
      <c r="AT1097" s="68"/>
      <c r="AU1097" s="68"/>
      <c r="AV1097" s="68"/>
      <c r="AW1097" s="68"/>
      <c r="AX1097" s="68"/>
      <c r="AY1097" s="68"/>
      <c r="AZ1097" s="68"/>
      <c r="BA1097" s="68"/>
      <c r="BB1097" s="68"/>
      <c r="BC1097" s="68"/>
      <c r="BD1097" s="68"/>
    </row>
    <row r="1098" spans="1:56" s="72" customFormat="1" ht="40">
      <c r="A1098" s="68">
        <v>795</v>
      </c>
      <c r="B1098" s="68" t="s">
        <v>8047</v>
      </c>
      <c r="C1098" s="68">
        <v>47</v>
      </c>
      <c r="D1098" s="88" t="s">
        <v>8168</v>
      </c>
      <c r="E1098" s="68" t="s">
        <v>8339</v>
      </c>
      <c r="F1098" s="78">
        <v>13068</v>
      </c>
      <c r="G1098" s="68" t="s">
        <v>8340</v>
      </c>
      <c r="H1098" s="68">
        <v>2023</v>
      </c>
      <c r="I1098" s="68" t="s">
        <v>8341</v>
      </c>
      <c r="J1098" s="70">
        <v>141118.42000000001</v>
      </c>
      <c r="K1098" s="68" t="s">
        <v>1879</v>
      </c>
      <c r="L1098" s="68" t="s">
        <v>8342</v>
      </c>
      <c r="M1098" s="68" t="s">
        <v>8343</v>
      </c>
      <c r="N1098" s="68" t="s">
        <v>8344</v>
      </c>
      <c r="O1098" s="68" t="s">
        <v>8345</v>
      </c>
      <c r="P1098" s="68">
        <v>48861</v>
      </c>
      <c r="Q1098" s="68">
        <v>31</v>
      </c>
      <c r="R1098" s="68">
        <v>3.2</v>
      </c>
      <c r="S1098" s="68">
        <v>8.5</v>
      </c>
      <c r="T1098" s="68">
        <v>22</v>
      </c>
      <c r="U1098" s="68">
        <v>33.700000000000003</v>
      </c>
      <c r="V1098" s="68">
        <v>0.8</v>
      </c>
      <c r="W1098" s="68">
        <v>6.67</v>
      </c>
      <c r="X1098" s="68" t="s">
        <v>8346</v>
      </c>
      <c r="Y1098" s="68">
        <v>3</v>
      </c>
      <c r="Z1098" s="68">
        <v>10</v>
      </c>
      <c r="AA1098" s="68">
        <v>4</v>
      </c>
      <c r="AB1098" s="68">
        <v>46</v>
      </c>
      <c r="AC1098" s="68">
        <v>21</v>
      </c>
      <c r="AD1098" s="68">
        <v>70</v>
      </c>
      <c r="AE1098" s="68">
        <v>5</v>
      </c>
      <c r="AF1098" s="68">
        <v>100</v>
      </c>
      <c r="AG1098" s="68" t="s">
        <v>8168</v>
      </c>
      <c r="AH1098" s="68" t="s">
        <v>8347</v>
      </c>
      <c r="AI1098" s="68">
        <v>50</v>
      </c>
      <c r="AJ1098" s="68" t="s">
        <v>8348</v>
      </c>
      <c r="AK1098" s="68" t="s">
        <v>8347</v>
      </c>
      <c r="AL1098" s="68">
        <v>50</v>
      </c>
      <c r="AM1098" s="68"/>
      <c r="AN1098" s="68"/>
      <c r="AO1098" s="68"/>
      <c r="AP1098" s="68"/>
      <c r="AQ1098" s="68"/>
      <c r="AR1098" s="68"/>
      <c r="AS1098" s="68"/>
      <c r="AT1098" s="68"/>
      <c r="AU1098" s="68"/>
      <c r="AV1098" s="68"/>
      <c r="AW1098" s="68"/>
      <c r="AX1098" s="68"/>
      <c r="AY1098" s="68"/>
      <c r="AZ1098" s="68"/>
      <c r="BA1098" s="68"/>
      <c r="BB1098" s="68"/>
      <c r="BC1098" s="68"/>
      <c r="BD1098" s="68"/>
    </row>
    <row r="1099" spans="1:56" s="72" customFormat="1" ht="50">
      <c r="A1099" s="68">
        <v>795</v>
      </c>
      <c r="B1099" s="68" t="s">
        <v>8047</v>
      </c>
      <c r="C1099" s="68">
        <v>54</v>
      </c>
      <c r="D1099" s="88" t="s">
        <v>8048</v>
      </c>
      <c r="E1099" s="68" t="s">
        <v>8349</v>
      </c>
      <c r="F1099" s="78">
        <v>7004</v>
      </c>
      <c r="G1099" s="68" t="s">
        <v>8350</v>
      </c>
      <c r="H1099" s="68">
        <v>2023</v>
      </c>
      <c r="I1099" s="68" t="s">
        <v>8351</v>
      </c>
      <c r="J1099" s="70">
        <v>44432.28</v>
      </c>
      <c r="K1099" s="250" t="s">
        <v>8092</v>
      </c>
      <c r="L1099" s="68" t="s">
        <v>8342</v>
      </c>
      <c r="M1099" s="68" t="s">
        <v>8343</v>
      </c>
      <c r="N1099" s="68" t="s">
        <v>8352</v>
      </c>
      <c r="O1099" s="68" t="s">
        <v>8353</v>
      </c>
      <c r="P1099" s="68">
        <v>48866</v>
      </c>
      <c r="Q1099" s="68"/>
      <c r="R1099" s="68"/>
      <c r="S1099" s="68"/>
      <c r="T1099" s="68"/>
      <c r="U1099" s="68"/>
      <c r="V1099" s="68"/>
      <c r="W1099" s="68"/>
      <c r="X1099" s="68"/>
      <c r="Y1099" s="68"/>
      <c r="Z1099" s="68"/>
      <c r="AA1099" s="68"/>
      <c r="AB1099" s="68"/>
      <c r="AC1099" s="68"/>
      <c r="AD1099" s="68"/>
      <c r="AE1099" s="68">
        <v>5</v>
      </c>
      <c r="AF1099" s="68">
        <v>1.41</v>
      </c>
      <c r="AG1099" s="68" t="s">
        <v>8048</v>
      </c>
      <c r="AH1099" s="68" t="s">
        <v>8354</v>
      </c>
      <c r="AI1099" s="68">
        <v>1.41</v>
      </c>
      <c r="AJ1099" s="68"/>
      <c r="AK1099" s="68"/>
      <c r="AL1099" s="68"/>
      <c r="AM1099" s="68"/>
      <c r="AN1099" s="68"/>
      <c r="AO1099" s="68"/>
      <c r="AP1099" s="68"/>
      <c r="AQ1099" s="68"/>
      <c r="AR1099" s="68"/>
      <c r="AS1099" s="68"/>
      <c r="AT1099" s="68"/>
      <c r="AU1099" s="68"/>
      <c r="AV1099" s="68"/>
      <c r="AW1099" s="68"/>
      <c r="AX1099" s="68"/>
      <c r="AY1099" s="68"/>
      <c r="AZ1099" s="68"/>
      <c r="BA1099" s="68"/>
      <c r="BB1099" s="68"/>
      <c r="BC1099" s="68"/>
      <c r="BD1099" s="68"/>
    </row>
    <row r="1100" spans="1:56" s="72" customFormat="1" ht="90">
      <c r="A1100" s="68">
        <v>796</v>
      </c>
      <c r="B1100" s="68" t="s">
        <v>8355</v>
      </c>
      <c r="C1100" s="68">
        <v>3</v>
      </c>
      <c r="D1100" s="88" t="s">
        <v>8356</v>
      </c>
      <c r="E1100" s="68" t="s">
        <v>8357</v>
      </c>
      <c r="F1100" s="78">
        <v>15006</v>
      </c>
      <c r="G1100" s="68" t="s">
        <v>8358</v>
      </c>
      <c r="H1100" s="68">
        <v>2019</v>
      </c>
      <c r="I1100" s="68" t="s">
        <v>8359</v>
      </c>
      <c r="J1100" s="70">
        <v>115657.59</v>
      </c>
      <c r="K1100" s="68" t="s">
        <v>343</v>
      </c>
      <c r="L1100" s="68" t="s">
        <v>8360</v>
      </c>
      <c r="M1100" s="68" t="s">
        <v>8361</v>
      </c>
      <c r="N1100" s="68" t="s">
        <v>8362</v>
      </c>
      <c r="O1100" s="68" t="s">
        <v>8363</v>
      </c>
      <c r="P1100" s="68">
        <v>57666</v>
      </c>
      <c r="Q1100" s="68">
        <v>50</v>
      </c>
      <c r="R1100" s="68">
        <v>5</v>
      </c>
      <c r="S1100" s="68">
        <v>20</v>
      </c>
      <c r="T1100" s="68">
        <v>25</v>
      </c>
      <c r="U1100" s="68">
        <v>50</v>
      </c>
      <c r="V1100" s="68">
        <v>0</v>
      </c>
      <c r="W1100" s="68">
        <v>80</v>
      </c>
      <c r="X1100" s="68" t="s">
        <v>8364</v>
      </c>
      <c r="Y1100" s="68">
        <v>4</v>
      </c>
      <c r="Z1100" s="68">
        <v>4</v>
      </c>
      <c r="AA1100" s="68">
        <v>4</v>
      </c>
      <c r="AB1100" s="68">
        <v>30</v>
      </c>
      <c r="AC1100" s="68">
        <v>18</v>
      </c>
      <c r="AD1100" s="68"/>
      <c r="AE1100" s="68">
        <v>5</v>
      </c>
      <c r="AF1100" s="68">
        <v>100</v>
      </c>
      <c r="AG1100" s="68" t="s">
        <v>8365</v>
      </c>
      <c r="AH1100" s="68" t="s">
        <v>8366</v>
      </c>
      <c r="AI1100" s="68">
        <v>80</v>
      </c>
      <c r="AJ1100" s="68" t="s">
        <v>8367</v>
      </c>
      <c r="AK1100" s="68" t="s">
        <v>8368</v>
      </c>
      <c r="AL1100" s="68">
        <v>10</v>
      </c>
      <c r="AM1100" s="68" t="s">
        <v>8356</v>
      </c>
      <c r="AN1100" s="68" t="s">
        <v>8357</v>
      </c>
      <c r="AO1100" s="68">
        <v>5</v>
      </c>
      <c r="AP1100" s="68" t="s">
        <v>8369</v>
      </c>
      <c r="AQ1100" s="68" t="s">
        <v>8357</v>
      </c>
      <c r="AR1100" s="68">
        <v>5</v>
      </c>
      <c r="AS1100" s="68"/>
      <c r="AT1100" s="68"/>
      <c r="AU1100" s="68"/>
      <c r="AV1100" s="68"/>
      <c r="AW1100" s="68"/>
      <c r="AX1100" s="68"/>
      <c r="AY1100" s="68"/>
      <c r="AZ1100" s="68"/>
      <c r="BA1100" s="68"/>
      <c r="BB1100" s="68"/>
      <c r="BC1100" s="68"/>
      <c r="BD1100" s="68"/>
    </row>
    <row r="1101" spans="1:56" s="72" customFormat="1" ht="70">
      <c r="A1101" s="68">
        <v>796</v>
      </c>
      <c r="B1101" s="68" t="s">
        <v>8355</v>
      </c>
      <c r="C1101" s="68">
        <v>3</v>
      </c>
      <c r="D1101" s="88" t="s">
        <v>8356</v>
      </c>
      <c r="E1101" s="68" t="s">
        <v>8357</v>
      </c>
      <c r="F1101" s="78">
        <v>15006</v>
      </c>
      <c r="G1101" s="68" t="s">
        <v>8370</v>
      </c>
      <c r="H1101" s="68">
        <v>2020</v>
      </c>
      <c r="I1101" s="68" t="s">
        <v>8371</v>
      </c>
      <c r="J1101" s="70">
        <v>62277.1</v>
      </c>
      <c r="K1101" s="68" t="s">
        <v>343</v>
      </c>
      <c r="L1101" s="68" t="s">
        <v>8372</v>
      </c>
      <c r="M1101" s="68" t="s">
        <v>8373</v>
      </c>
      <c r="N1101" s="68" t="s">
        <v>8374</v>
      </c>
      <c r="O1101" s="68" t="s">
        <v>8375</v>
      </c>
      <c r="P1101" s="68">
        <v>58355</v>
      </c>
      <c r="Q1101" s="68">
        <v>50</v>
      </c>
      <c r="R1101" s="68">
        <v>5</v>
      </c>
      <c r="S1101" s="68">
        <v>20</v>
      </c>
      <c r="T1101" s="68">
        <v>25</v>
      </c>
      <c r="U1101" s="68">
        <v>50</v>
      </c>
      <c r="V1101" s="68">
        <v>0</v>
      </c>
      <c r="W1101" s="68">
        <v>60</v>
      </c>
      <c r="X1101" s="68" t="s">
        <v>8364</v>
      </c>
      <c r="Y1101" s="68">
        <v>4</v>
      </c>
      <c r="Z1101" s="68">
        <v>4</v>
      </c>
      <c r="AA1101" s="68">
        <v>4</v>
      </c>
      <c r="AB1101" s="68">
        <v>30</v>
      </c>
      <c r="AC1101" s="68">
        <v>18</v>
      </c>
      <c r="AD1101" s="68"/>
      <c r="AE1101" s="68">
        <v>5</v>
      </c>
      <c r="AF1101" s="68">
        <v>100</v>
      </c>
      <c r="AG1101" s="68" t="s">
        <v>8356</v>
      </c>
      <c r="AH1101" s="68" t="s">
        <v>8357</v>
      </c>
      <c r="AI1101" s="68">
        <v>80</v>
      </c>
      <c r="AJ1101" s="68" t="s">
        <v>8367</v>
      </c>
      <c r="AK1101" s="68" t="s">
        <v>8368</v>
      </c>
      <c r="AL1101" s="68">
        <v>10</v>
      </c>
      <c r="AM1101" s="68" t="s">
        <v>8365</v>
      </c>
      <c r="AN1101" s="68" t="s">
        <v>8366</v>
      </c>
      <c r="AO1101" s="68">
        <v>5</v>
      </c>
      <c r="AP1101" s="68" t="s">
        <v>8376</v>
      </c>
      <c r="AQ1101" s="68" t="s">
        <v>8377</v>
      </c>
      <c r="AR1101" s="68">
        <v>5</v>
      </c>
      <c r="AS1101" s="68"/>
      <c r="AT1101" s="68"/>
      <c r="AU1101" s="68"/>
      <c r="AV1101" s="68"/>
      <c r="AW1101" s="68"/>
      <c r="AX1101" s="68"/>
      <c r="AY1101" s="68"/>
      <c r="AZ1101" s="68"/>
      <c r="BA1101" s="68"/>
      <c r="BB1101" s="68"/>
      <c r="BC1101" s="68"/>
      <c r="BD1101" s="68"/>
    </row>
    <row r="1102" spans="1:56" s="72" customFormat="1" ht="70">
      <c r="A1102" s="68">
        <v>796</v>
      </c>
      <c r="B1102" s="68" t="s">
        <v>8355</v>
      </c>
      <c r="C1102" s="68">
        <v>3</v>
      </c>
      <c r="D1102" s="88" t="s">
        <v>8356</v>
      </c>
      <c r="E1102" s="68" t="s">
        <v>8357</v>
      </c>
      <c r="F1102" s="78">
        <v>15006</v>
      </c>
      <c r="G1102" s="68" t="s">
        <v>8378</v>
      </c>
      <c r="H1102" s="68">
        <v>2021</v>
      </c>
      <c r="I1102" s="68" t="s">
        <v>8379</v>
      </c>
      <c r="J1102" s="70">
        <v>57005.53</v>
      </c>
      <c r="K1102" s="68" t="s">
        <v>1813</v>
      </c>
      <c r="L1102" s="68" t="s">
        <v>8372</v>
      </c>
      <c r="M1102" s="68" t="s">
        <v>8373</v>
      </c>
      <c r="N1102" s="68" t="s">
        <v>8380</v>
      </c>
      <c r="O1102" s="68" t="s">
        <v>8381</v>
      </c>
      <c r="P1102" s="68">
        <v>58943</v>
      </c>
      <c r="Q1102" s="68">
        <v>50</v>
      </c>
      <c r="R1102" s="68"/>
      <c r="S1102" s="68"/>
      <c r="T1102" s="68"/>
      <c r="U1102" s="68"/>
      <c r="V1102" s="68"/>
      <c r="W1102" s="68">
        <v>40</v>
      </c>
      <c r="X1102" s="68" t="s">
        <v>8364</v>
      </c>
      <c r="Y1102" s="68">
        <v>4</v>
      </c>
      <c r="Z1102" s="68">
        <v>4</v>
      </c>
      <c r="AA1102" s="68">
        <v>4</v>
      </c>
      <c r="AB1102" s="68">
        <v>30</v>
      </c>
      <c r="AC1102" s="68">
        <v>19</v>
      </c>
      <c r="AD1102" s="68"/>
      <c r="AE1102" s="68">
        <v>5</v>
      </c>
      <c r="AF1102" s="68">
        <v>100</v>
      </c>
      <c r="AG1102" s="68" t="s">
        <v>8356</v>
      </c>
      <c r="AH1102" s="68" t="s">
        <v>8357</v>
      </c>
      <c r="AI1102" s="68">
        <v>80</v>
      </c>
      <c r="AJ1102" s="68" t="s">
        <v>8367</v>
      </c>
      <c r="AK1102" s="68" t="s">
        <v>8368</v>
      </c>
      <c r="AL1102" s="68">
        <v>10</v>
      </c>
      <c r="AM1102" s="68" t="s">
        <v>8365</v>
      </c>
      <c r="AN1102" s="68" t="s">
        <v>8366</v>
      </c>
      <c r="AO1102" s="68">
        <v>5</v>
      </c>
      <c r="AP1102" s="68" t="s">
        <v>8376</v>
      </c>
      <c r="AQ1102" s="68" t="s">
        <v>8377</v>
      </c>
      <c r="AR1102" s="68">
        <v>5</v>
      </c>
      <c r="AS1102" s="68"/>
      <c r="AT1102" s="68"/>
      <c r="AU1102" s="68"/>
      <c r="AV1102" s="68"/>
      <c r="AW1102" s="68"/>
      <c r="AX1102" s="68"/>
      <c r="AY1102" s="68"/>
      <c r="AZ1102" s="68"/>
      <c r="BA1102" s="68"/>
      <c r="BB1102" s="68"/>
      <c r="BC1102" s="68"/>
      <c r="BD1102" s="68"/>
    </row>
    <row r="1103" spans="1:56" s="72" customFormat="1" ht="70">
      <c r="A1103" s="68">
        <v>796</v>
      </c>
      <c r="B1103" s="68" t="s">
        <v>8355</v>
      </c>
      <c r="C1103" s="68">
        <v>3</v>
      </c>
      <c r="D1103" s="88" t="s">
        <v>8365</v>
      </c>
      <c r="E1103" s="68" t="s">
        <v>8366</v>
      </c>
      <c r="F1103" s="78">
        <v>20862</v>
      </c>
      <c r="G1103" s="68" t="s">
        <v>8382</v>
      </c>
      <c r="H1103" s="68">
        <v>2021</v>
      </c>
      <c r="I1103" s="68" t="s">
        <v>8383</v>
      </c>
      <c r="J1103" s="70">
        <v>48489.89</v>
      </c>
      <c r="K1103" s="68" t="s">
        <v>1813</v>
      </c>
      <c r="L1103" s="68" t="s">
        <v>8384</v>
      </c>
      <c r="M1103" s="68" t="s">
        <v>8385</v>
      </c>
      <c r="N1103" s="68" t="s">
        <v>8386</v>
      </c>
      <c r="O1103" s="68" t="s">
        <v>8387</v>
      </c>
      <c r="P1103" s="68">
        <v>58881</v>
      </c>
      <c r="Q1103" s="68">
        <v>50</v>
      </c>
      <c r="R1103" s="68">
        <v>5</v>
      </c>
      <c r="S1103" s="68">
        <v>20</v>
      </c>
      <c r="T1103" s="68">
        <v>25</v>
      </c>
      <c r="U1103" s="68">
        <v>50</v>
      </c>
      <c r="V1103" s="68">
        <v>0</v>
      </c>
      <c r="W1103" s="68">
        <v>40</v>
      </c>
      <c r="X1103" s="68" t="s">
        <v>8364</v>
      </c>
      <c r="Y1103" s="68">
        <v>4</v>
      </c>
      <c r="Z1103" s="68">
        <v>2</v>
      </c>
      <c r="AA1103" s="68">
        <v>3</v>
      </c>
      <c r="AB1103" s="68">
        <v>32</v>
      </c>
      <c r="AC1103" s="68">
        <v>19</v>
      </c>
      <c r="AD1103" s="68"/>
      <c r="AE1103" s="68">
        <v>5</v>
      </c>
      <c r="AF1103" s="68">
        <v>100</v>
      </c>
      <c r="AG1103" s="68" t="s">
        <v>8365</v>
      </c>
      <c r="AH1103" s="68" t="s">
        <v>8366</v>
      </c>
      <c r="AI1103" s="68">
        <v>0.8</v>
      </c>
      <c r="AJ1103" s="68" t="s">
        <v>8356</v>
      </c>
      <c r="AK1103" s="68" t="s">
        <v>8357</v>
      </c>
      <c r="AL1103" s="68">
        <v>10</v>
      </c>
      <c r="AM1103" s="68" t="s">
        <v>8388</v>
      </c>
      <c r="AN1103" s="68" t="s">
        <v>8366</v>
      </c>
      <c r="AO1103" s="68">
        <v>10</v>
      </c>
      <c r="AP1103" s="68"/>
      <c r="AQ1103" s="68"/>
      <c r="AR1103" s="68"/>
      <c r="AS1103" s="68"/>
      <c r="AT1103" s="68"/>
      <c r="AU1103" s="68"/>
      <c r="AV1103" s="68"/>
      <c r="AW1103" s="68"/>
      <c r="AX1103" s="68"/>
      <c r="AY1103" s="68"/>
      <c r="AZ1103" s="68"/>
      <c r="BA1103" s="68"/>
      <c r="BB1103" s="68"/>
      <c r="BC1103" s="68"/>
      <c r="BD1103" s="68"/>
    </row>
    <row r="1104" spans="1:56" s="72" customFormat="1" ht="90">
      <c r="A1104" s="68">
        <v>796</v>
      </c>
      <c r="B1104" s="68" t="s">
        <v>8355</v>
      </c>
      <c r="C1104" s="68">
        <v>3</v>
      </c>
      <c r="D1104" s="88" t="s">
        <v>8365</v>
      </c>
      <c r="E1104" s="68" t="s">
        <v>8366</v>
      </c>
      <c r="F1104" s="78">
        <v>20862</v>
      </c>
      <c r="G1104" s="68" t="s">
        <v>8389</v>
      </c>
      <c r="H1104" s="68">
        <v>2022</v>
      </c>
      <c r="I1104" s="68" t="s">
        <v>8390</v>
      </c>
      <c r="J1104" s="70">
        <v>72495.600000000006</v>
      </c>
      <c r="K1104" s="68" t="s">
        <v>1833</v>
      </c>
      <c r="L1104" s="68" t="s">
        <v>8391</v>
      </c>
      <c r="M1104" s="68" t="s">
        <v>8392</v>
      </c>
      <c r="N1104" s="68" t="s">
        <v>8393</v>
      </c>
      <c r="O1104" s="68" t="s">
        <v>8394</v>
      </c>
      <c r="P1104" s="68" t="s">
        <v>8395</v>
      </c>
      <c r="Q1104" s="68">
        <v>50</v>
      </c>
      <c r="R1104" s="68">
        <v>5</v>
      </c>
      <c r="S1104" s="68">
        <v>20</v>
      </c>
      <c r="T1104" s="68">
        <v>25</v>
      </c>
      <c r="U1104" s="68">
        <v>50</v>
      </c>
      <c r="V1104" s="68"/>
      <c r="W1104" s="68">
        <v>20</v>
      </c>
      <c r="X1104" s="68" t="s">
        <v>8364</v>
      </c>
      <c r="Y1104" s="68">
        <v>4</v>
      </c>
      <c r="Z1104" s="68">
        <v>2</v>
      </c>
      <c r="AA1104" s="68">
        <v>2</v>
      </c>
      <c r="AB1104" s="68">
        <v>32</v>
      </c>
      <c r="AC1104" s="68">
        <v>20</v>
      </c>
      <c r="AD1104" s="68"/>
      <c r="AE1104" s="68">
        <v>5</v>
      </c>
      <c r="AF1104" s="68">
        <v>100</v>
      </c>
      <c r="AG1104" s="68" t="s">
        <v>8365</v>
      </c>
      <c r="AH1104" s="68" t="s">
        <v>8366</v>
      </c>
      <c r="AI1104" s="68">
        <v>60</v>
      </c>
      <c r="AJ1104" s="68" t="s">
        <v>8356</v>
      </c>
      <c r="AK1104" s="68" t="s">
        <v>8357</v>
      </c>
      <c r="AL1104" s="68">
        <v>10</v>
      </c>
      <c r="AM1104" s="68" t="s">
        <v>8367</v>
      </c>
      <c r="AN1104" s="68" t="s">
        <v>8368</v>
      </c>
      <c r="AO1104" s="68">
        <v>10</v>
      </c>
      <c r="AP1104" s="68" t="s">
        <v>8048</v>
      </c>
      <c r="AQ1104" s="68" t="s">
        <v>8396</v>
      </c>
      <c r="AR1104" s="68">
        <v>10</v>
      </c>
      <c r="AS1104" s="68" t="s">
        <v>8388</v>
      </c>
      <c r="AT1104" s="68" t="s">
        <v>8366</v>
      </c>
      <c r="AU1104" s="68">
        <v>10</v>
      </c>
      <c r="AV1104" s="68"/>
      <c r="AW1104" s="68"/>
      <c r="AX1104" s="68"/>
      <c r="AY1104" s="68"/>
      <c r="AZ1104" s="68"/>
      <c r="BA1104" s="68"/>
      <c r="BB1104" s="68"/>
      <c r="BC1104" s="68"/>
      <c r="BD1104" s="68"/>
    </row>
    <row r="1105" spans="1:56" s="72" customFormat="1" ht="70">
      <c r="A1105" s="68">
        <v>796</v>
      </c>
      <c r="B1105" s="68" t="s">
        <v>8355</v>
      </c>
      <c r="C1105" s="68">
        <v>11</v>
      </c>
      <c r="D1105" s="88" t="s">
        <v>8397</v>
      </c>
      <c r="E1105" s="68" t="s">
        <v>8398</v>
      </c>
      <c r="F1105" s="78">
        <v>10814</v>
      </c>
      <c r="G1105" s="68" t="s">
        <v>8399</v>
      </c>
      <c r="H1105" s="68">
        <v>2022</v>
      </c>
      <c r="I1105" s="68" t="s">
        <v>8400</v>
      </c>
      <c r="J1105" s="70">
        <v>125250.03</v>
      </c>
      <c r="K1105" s="68" t="s">
        <v>1833</v>
      </c>
      <c r="L1105" s="68" t="s">
        <v>8372</v>
      </c>
      <c r="M1105" s="68" t="s">
        <v>8373</v>
      </c>
      <c r="N1105" s="68" t="s">
        <v>8401</v>
      </c>
      <c r="O1105" s="68" t="s">
        <v>8402</v>
      </c>
      <c r="P1105" s="68" t="s">
        <v>8403</v>
      </c>
      <c r="Q1105" s="68">
        <v>50</v>
      </c>
      <c r="R1105" s="68">
        <v>5</v>
      </c>
      <c r="S1105" s="68">
        <v>25</v>
      </c>
      <c r="T1105" s="68">
        <v>25</v>
      </c>
      <c r="U1105" s="68">
        <v>50</v>
      </c>
      <c r="V1105" s="68"/>
      <c r="W1105" s="68">
        <v>20</v>
      </c>
      <c r="X1105" s="68" t="s">
        <v>8364</v>
      </c>
      <c r="Y1105" s="68">
        <v>1</v>
      </c>
      <c r="Z1105" s="68">
        <v>8</v>
      </c>
      <c r="AA1105" s="68">
        <v>2</v>
      </c>
      <c r="AB1105" s="68">
        <v>31</v>
      </c>
      <c r="AC1105" s="68">
        <v>20</v>
      </c>
      <c r="AD1105" s="68"/>
      <c r="AE1105" s="68">
        <v>5</v>
      </c>
      <c r="AF1105" s="68">
        <v>80</v>
      </c>
      <c r="AG1105" s="68" t="s">
        <v>8397</v>
      </c>
      <c r="AH1105" s="68" t="s">
        <v>8398</v>
      </c>
      <c r="AI1105" s="68">
        <v>60</v>
      </c>
      <c r="AJ1105" s="68" t="s">
        <v>8404</v>
      </c>
      <c r="AK1105" s="68" t="s">
        <v>8398</v>
      </c>
      <c r="AL1105" s="68">
        <v>10</v>
      </c>
      <c r="AM1105" s="68" t="s">
        <v>8405</v>
      </c>
      <c r="AN1105" s="68" t="s">
        <v>8406</v>
      </c>
      <c r="AO1105" s="68">
        <v>10</v>
      </c>
      <c r="AP1105" s="68"/>
      <c r="AQ1105" s="68"/>
      <c r="AR1105" s="68"/>
      <c r="AS1105" s="68"/>
      <c r="AT1105" s="68"/>
      <c r="AU1105" s="68"/>
      <c r="AV1105" s="68"/>
      <c r="AW1105" s="68"/>
      <c r="AX1105" s="68"/>
      <c r="AY1105" s="68"/>
      <c r="AZ1105" s="68"/>
      <c r="BA1105" s="68"/>
      <c r="BB1105" s="68"/>
      <c r="BC1105" s="68"/>
      <c r="BD1105" s="68"/>
    </row>
    <row r="1106" spans="1:56" s="72" customFormat="1" ht="70">
      <c r="A1106" s="68">
        <v>796</v>
      </c>
      <c r="B1106" s="68" t="s">
        <v>8355</v>
      </c>
      <c r="C1106" s="68"/>
      <c r="D1106" s="88" t="s">
        <v>8356</v>
      </c>
      <c r="E1106" s="68" t="s">
        <v>8357</v>
      </c>
      <c r="F1106" s="78">
        <v>15006</v>
      </c>
      <c r="G1106" s="68" t="s">
        <v>8407</v>
      </c>
      <c r="H1106" s="68">
        <v>2023</v>
      </c>
      <c r="I1106" s="68" t="s">
        <v>8408</v>
      </c>
      <c r="J1106" s="70">
        <v>124009.48</v>
      </c>
      <c r="K1106" s="68" t="s">
        <v>1879</v>
      </c>
      <c r="L1106" s="68" t="s">
        <v>8372</v>
      </c>
      <c r="M1106" s="68" t="s">
        <v>8373</v>
      </c>
      <c r="N1106" s="68" t="s">
        <v>8409</v>
      </c>
      <c r="O1106" s="68" t="s">
        <v>8410</v>
      </c>
      <c r="P1106" s="68" t="s">
        <v>8411</v>
      </c>
      <c r="Q1106" s="68">
        <v>420</v>
      </c>
      <c r="R1106" s="68">
        <v>5.9</v>
      </c>
      <c r="S1106" s="68">
        <v>270</v>
      </c>
      <c r="T1106" s="68">
        <v>180</v>
      </c>
      <c r="U1106" s="68">
        <v>455.9</v>
      </c>
      <c r="V1106" s="68"/>
      <c r="W1106" s="68">
        <v>3.34</v>
      </c>
      <c r="X1106" s="68" t="s">
        <v>8364</v>
      </c>
      <c r="Y1106" s="68">
        <v>1</v>
      </c>
      <c r="Z1106" s="68">
        <v>1</v>
      </c>
      <c r="AA1106" s="68">
        <v>5</v>
      </c>
      <c r="AB1106" s="68">
        <v>47</v>
      </c>
      <c r="AC1106" s="68">
        <v>21</v>
      </c>
      <c r="AD1106" s="68">
        <v>150</v>
      </c>
      <c r="AE1106" s="68">
        <v>5</v>
      </c>
      <c r="AF1106" s="68">
        <v>75</v>
      </c>
      <c r="AG1106" s="68" t="s">
        <v>8356</v>
      </c>
      <c r="AH1106" s="68" t="s">
        <v>8357</v>
      </c>
      <c r="AI1106" s="68">
        <v>60</v>
      </c>
      <c r="AJ1106" s="68" t="s">
        <v>8369</v>
      </c>
      <c r="AK1106" s="68" t="s">
        <v>8357</v>
      </c>
      <c r="AL1106" s="68">
        <v>15</v>
      </c>
      <c r="AM1106" s="68"/>
      <c r="AN1106" s="68"/>
      <c r="AO1106" s="68"/>
      <c r="AP1106" s="68"/>
      <c r="AQ1106" s="68"/>
      <c r="AR1106" s="68"/>
      <c r="AS1106" s="68"/>
      <c r="AT1106" s="68"/>
      <c r="AU1106" s="68"/>
      <c r="AV1106" s="68"/>
      <c r="AW1106" s="68"/>
      <c r="AX1106" s="68"/>
      <c r="AY1106" s="68"/>
      <c r="AZ1106" s="68"/>
      <c r="BA1106" s="68"/>
      <c r="BB1106" s="68"/>
      <c r="BC1106" s="68"/>
      <c r="BD1106" s="68"/>
    </row>
    <row r="1107" spans="1:56" s="72" customFormat="1" ht="40">
      <c r="A1107" s="68">
        <v>1502</v>
      </c>
      <c r="B1107" s="68" t="s">
        <v>8412</v>
      </c>
      <c r="C1107" s="68" t="s">
        <v>8413</v>
      </c>
      <c r="D1107" s="88"/>
      <c r="E1107" s="68" t="s">
        <v>8414</v>
      </c>
      <c r="F1107" s="78">
        <v>5703</v>
      </c>
      <c r="G1107" s="68" t="s">
        <v>8415</v>
      </c>
      <c r="H1107" s="68">
        <v>2014</v>
      </c>
      <c r="I1107" s="68" t="s">
        <v>8416</v>
      </c>
      <c r="J1107" s="70">
        <v>25056.17</v>
      </c>
      <c r="K1107" s="91" t="s">
        <v>12800</v>
      </c>
      <c r="L1107" s="68" t="s">
        <v>8417</v>
      </c>
      <c r="M1107" s="68" t="s">
        <v>8418</v>
      </c>
      <c r="N1107" s="68" t="s">
        <v>8419</v>
      </c>
      <c r="O1107" s="68" t="s">
        <v>8420</v>
      </c>
      <c r="P1107" s="68">
        <v>2902000</v>
      </c>
      <c r="Q1107" s="68">
        <v>21.99</v>
      </c>
      <c r="R1107" s="68">
        <v>0</v>
      </c>
      <c r="S1107" s="68">
        <v>0.61</v>
      </c>
      <c r="T1107" s="68">
        <v>21.38</v>
      </c>
      <c r="U1107" s="68">
        <v>21.99</v>
      </c>
      <c r="V1107" s="68">
        <v>100</v>
      </c>
      <c r="W1107" s="68">
        <v>100</v>
      </c>
      <c r="X1107" s="68" t="s">
        <v>8421</v>
      </c>
      <c r="Y1107" s="68">
        <v>4</v>
      </c>
      <c r="Z1107" s="68">
        <v>8</v>
      </c>
      <c r="AA1107" s="68">
        <v>3</v>
      </c>
      <c r="AB1107" s="68">
        <v>16</v>
      </c>
      <c r="AC1107" s="68"/>
      <c r="AD1107" s="68">
        <v>21.38</v>
      </c>
      <c r="AE1107" s="68">
        <v>5</v>
      </c>
      <c r="AF1107" s="68">
        <v>100</v>
      </c>
      <c r="AG1107" s="68"/>
      <c r="AH1107" s="68"/>
      <c r="AI1107" s="68"/>
      <c r="AJ1107" s="68"/>
      <c r="AK1107" s="68"/>
      <c r="AL1107" s="68"/>
      <c r="AM1107" s="68"/>
      <c r="AN1107" s="68"/>
      <c r="AO1107" s="68"/>
      <c r="AP1107" s="68"/>
      <c r="AQ1107" s="68"/>
      <c r="AR1107" s="68"/>
      <c r="AS1107" s="68" t="s">
        <v>8422</v>
      </c>
      <c r="AT1107" s="68" t="s">
        <v>8423</v>
      </c>
      <c r="AU1107" s="68">
        <v>100</v>
      </c>
      <c r="AV1107" s="68"/>
      <c r="AW1107" s="68"/>
      <c r="AX1107" s="68"/>
      <c r="AY1107" s="68"/>
      <c r="AZ1107" s="68"/>
      <c r="BA1107" s="68"/>
      <c r="BB1107" s="68"/>
      <c r="BC1107" s="68"/>
      <c r="BD1107" s="68"/>
    </row>
    <row r="1108" spans="1:56" s="72" customFormat="1" ht="50">
      <c r="A1108" s="68">
        <v>1502</v>
      </c>
      <c r="B1108" s="68" t="s">
        <v>8412</v>
      </c>
      <c r="C1108" s="68" t="s">
        <v>8424</v>
      </c>
      <c r="D1108" s="88"/>
      <c r="E1108" s="68" t="s">
        <v>8425</v>
      </c>
      <c r="F1108" s="78">
        <v>21593</v>
      </c>
      <c r="G1108" s="68" t="s">
        <v>8426</v>
      </c>
      <c r="H1108" s="68">
        <v>2008</v>
      </c>
      <c r="I1108" s="68" t="s">
        <v>8427</v>
      </c>
      <c r="J1108" s="70">
        <v>175533.63</v>
      </c>
      <c r="K1108" s="68" t="s">
        <v>240</v>
      </c>
      <c r="L1108" s="68" t="s">
        <v>8428</v>
      </c>
      <c r="M1108" s="68" t="s">
        <v>8429</v>
      </c>
      <c r="N1108" s="68" t="s">
        <v>8430</v>
      </c>
      <c r="O1108" s="68" t="s">
        <v>8431</v>
      </c>
      <c r="P1108" s="68" t="s">
        <v>8432</v>
      </c>
      <c r="Q1108" s="68">
        <v>28.529999999999998</v>
      </c>
      <c r="R1108" s="68">
        <v>0</v>
      </c>
      <c r="S1108" s="68">
        <v>4.29</v>
      </c>
      <c r="T1108" s="68">
        <v>24.24</v>
      </c>
      <c r="U1108" s="68">
        <v>28.529999999999998</v>
      </c>
      <c r="V1108" s="68">
        <v>100</v>
      </c>
      <c r="W1108" s="68">
        <v>100</v>
      </c>
      <c r="X1108" s="68" t="s">
        <v>8433</v>
      </c>
      <c r="Y1108" s="68">
        <v>3</v>
      </c>
      <c r="Z1108" s="68">
        <v>10</v>
      </c>
      <c r="AA1108" s="68">
        <v>4</v>
      </c>
      <c r="AB1108" s="68">
        <v>16</v>
      </c>
      <c r="AC1108" s="68">
        <v>77</v>
      </c>
      <c r="AD1108" s="68">
        <v>24.24</v>
      </c>
      <c r="AE1108" s="68">
        <v>5</v>
      </c>
      <c r="AF1108" s="68">
        <v>100</v>
      </c>
      <c r="AG1108" s="68"/>
      <c r="AH1108" s="68"/>
      <c r="AI1108" s="68"/>
      <c r="AJ1108" s="68"/>
      <c r="AK1108" s="68"/>
      <c r="AL1108" s="68"/>
      <c r="AM1108" s="68"/>
      <c r="AN1108" s="68"/>
      <c r="AO1108" s="68"/>
      <c r="AP1108" s="68"/>
      <c r="AQ1108" s="68"/>
      <c r="AR1108" s="68"/>
      <c r="AS1108" s="68" t="s">
        <v>8422</v>
      </c>
      <c r="AT1108" s="68" t="s">
        <v>8423</v>
      </c>
      <c r="AU1108" s="68">
        <v>100</v>
      </c>
      <c r="AV1108" s="68"/>
      <c r="AW1108" s="68"/>
      <c r="AX1108" s="68"/>
      <c r="AY1108" s="68"/>
      <c r="AZ1108" s="68"/>
      <c r="BA1108" s="68"/>
      <c r="BB1108" s="68"/>
      <c r="BC1108" s="68"/>
      <c r="BD1108" s="68"/>
    </row>
    <row r="1109" spans="1:56" s="72" customFormat="1" ht="60">
      <c r="A1109" s="68">
        <v>1502</v>
      </c>
      <c r="B1109" s="68" t="s">
        <v>8412</v>
      </c>
      <c r="C1109" s="68" t="s">
        <v>8413</v>
      </c>
      <c r="D1109" s="88" t="s">
        <v>8434</v>
      </c>
      <c r="E1109" s="68" t="s">
        <v>8435</v>
      </c>
      <c r="F1109" s="78">
        <v>13411</v>
      </c>
      <c r="G1109" s="68" t="s">
        <v>8436</v>
      </c>
      <c r="H1109" s="68">
        <v>2011</v>
      </c>
      <c r="I1109" s="68" t="s">
        <v>8437</v>
      </c>
      <c r="J1109" s="70">
        <v>287826</v>
      </c>
      <c r="K1109" s="68" t="s">
        <v>278</v>
      </c>
      <c r="L1109" s="68" t="s">
        <v>8438</v>
      </c>
      <c r="M1109" s="68" t="s">
        <v>8439</v>
      </c>
      <c r="N1109" s="68" t="s">
        <v>8440</v>
      </c>
      <c r="O1109" s="68" t="s">
        <v>8441</v>
      </c>
      <c r="P1109" s="68" t="s">
        <v>8442</v>
      </c>
      <c r="Q1109" s="68">
        <v>35.659999999999997</v>
      </c>
      <c r="R1109" s="68">
        <v>0</v>
      </c>
      <c r="S1109" s="68">
        <v>9.51</v>
      </c>
      <c r="T1109" s="68">
        <v>26.15</v>
      </c>
      <c r="U1109" s="68">
        <v>35.659999999999997</v>
      </c>
      <c r="V1109" s="68">
        <v>100</v>
      </c>
      <c r="W1109" s="68">
        <v>100</v>
      </c>
      <c r="X1109" s="68" t="s">
        <v>8443</v>
      </c>
      <c r="Y1109" s="68">
        <v>3</v>
      </c>
      <c r="Z1109" s="68">
        <v>12</v>
      </c>
      <c r="AA1109" s="68">
        <v>3</v>
      </c>
      <c r="AB1109" s="68">
        <v>16</v>
      </c>
      <c r="AC1109" s="68">
        <v>62</v>
      </c>
      <c r="AD1109" s="68">
        <v>26.15</v>
      </c>
      <c r="AE1109" s="68">
        <v>5</v>
      </c>
      <c r="AF1109" s="68">
        <v>100</v>
      </c>
      <c r="AG1109" s="68" t="s">
        <v>8444</v>
      </c>
      <c r="AH1109" s="68" t="s">
        <v>8423</v>
      </c>
      <c r="AI1109" s="68"/>
      <c r="AJ1109" s="68" t="s">
        <v>8434</v>
      </c>
      <c r="AK1109" s="68" t="s">
        <v>8423</v>
      </c>
      <c r="AL1109" s="68">
        <v>30</v>
      </c>
      <c r="AM1109" s="68"/>
      <c r="AN1109" s="68"/>
      <c r="AO1109" s="68"/>
      <c r="AP1109" s="68"/>
      <c r="AQ1109" s="68"/>
      <c r="AR1109" s="68"/>
      <c r="AS1109" s="68" t="s">
        <v>8422</v>
      </c>
      <c r="AT1109" s="68" t="s">
        <v>8423</v>
      </c>
      <c r="AU1109" s="68">
        <v>40</v>
      </c>
      <c r="AV1109" s="68" t="s">
        <v>8445</v>
      </c>
      <c r="AW1109" s="68" t="s">
        <v>8423</v>
      </c>
      <c r="AX1109" s="68">
        <v>30</v>
      </c>
      <c r="AY1109" s="68"/>
      <c r="AZ1109" s="68"/>
      <c r="BA1109" s="68"/>
      <c r="BB1109" s="68"/>
      <c r="BC1109" s="68"/>
      <c r="BD1109" s="68"/>
    </row>
    <row r="1110" spans="1:56" s="72" customFormat="1" ht="90">
      <c r="A1110" s="68">
        <v>1502</v>
      </c>
      <c r="B1110" s="68" t="s">
        <v>8412</v>
      </c>
      <c r="C1110" s="68" t="s">
        <v>8446</v>
      </c>
      <c r="D1110" s="88"/>
      <c r="E1110" s="68" t="s">
        <v>8447</v>
      </c>
      <c r="F1110" s="78">
        <v>20631</v>
      </c>
      <c r="G1110" s="68" t="s">
        <v>8448</v>
      </c>
      <c r="H1110" s="68">
        <v>2005</v>
      </c>
      <c r="I1110" s="68" t="s">
        <v>8449</v>
      </c>
      <c r="J1110" s="70">
        <v>94863.58</v>
      </c>
      <c r="K1110" s="68" t="s">
        <v>257</v>
      </c>
      <c r="L1110" s="68" t="s">
        <v>8450</v>
      </c>
      <c r="M1110" s="68" t="s">
        <v>8451</v>
      </c>
      <c r="N1110" s="68" t="s">
        <v>8452</v>
      </c>
      <c r="O1110" s="68" t="s">
        <v>8453</v>
      </c>
      <c r="P1110" s="68" t="s">
        <v>8454</v>
      </c>
      <c r="Q1110" s="68">
        <v>23.67</v>
      </c>
      <c r="R1110" s="68">
        <v>0</v>
      </c>
      <c r="S1110" s="68">
        <v>3.12</v>
      </c>
      <c r="T1110" s="68">
        <v>20.55</v>
      </c>
      <c r="U1110" s="68">
        <v>23.67</v>
      </c>
      <c r="V1110" s="68">
        <v>0</v>
      </c>
      <c r="W1110" s="68">
        <v>100</v>
      </c>
      <c r="X1110" s="68" t="s">
        <v>8455</v>
      </c>
      <c r="Y1110" s="68">
        <v>4</v>
      </c>
      <c r="Z1110" s="68">
        <v>9</v>
      </c>
      <c r="AA1110" s="68">
        <v>1</v>
      </c>
      <c r="AB1110" s="68">
        <v>16</v>
      </c>
      <c r="AC1110" s="68">
        <v>106</v>
      </c>
      <c r="AD1110" s="68">
        <v>20.55</v>
      </c>
      <c r="AE1110" s="68">
        <v>5</v>
      </c>
      <c r="AF1110" s="68" t="s">
        <v>8456</v>
      </c>
      <c r="AG1110" s="68"/>
      <c r="AH1110" s="68"/>
      <c r="AI1110" s="68"/>
      <c r="AJ1110" s="68"/>
      <c r="AK1110" s="68"/>
      <c r="AL1110" s="68"/>
      <c r="AM1110" s="68"/>
      <c r="AN1110" s="68"/>
      <c r="AO1110" s="68"/>
      <c r="AP1110" s="68"/>
      <c r="AQ1110" s="68"/>
      <c r="AR1110" s="68"/>
      <c r="AS1110" s="68"/>
      <c r="AT1110" s="68"/>
      <c r="AU1110" s="68"/>
      <c r="AV1110" s="68"/>
      <c r="AW1110" s="68"/>
      <c r="AX1110" s="68"/>
      <c r="AY1110" s="68"/>
      <c r="AZ1110" s="68"/>
      <c r="BA1110" s="68"/>
      <c r="BB1110" s="68"/>
      <c r="BC1110" s="68"/>
      <c r="BD1110" s="68"/>
    </row>
    <row r="1111" spans="1:56" s="72" customFormat="1" ht="90">
      <c r="A1111" s="68">
        <v>1502</v>
      </c>
      <c r="B1111" s="68" t="s">
        <v>8412</v>
      </c>
      <c r="C1111" s="68" t="s">
        <v>8446</v>
      </c>
      <c r="D1111" s="88"/>
      <c r="E1111" s="68" t="s">
        <v>8447</v>
      </c>
      <c r="F1111" s="78">
        <v>20631</v>
      </c>
      <c r="G1111" s="68" t="s">
        <v>8457</v>
      </c>
      <c r="H1111" s="68">
        <v>2003</v>
      </c>
      <c r="I1111" s="68" t="s">
        <v>8458</v>
      </c>
      <c r="J1111" s="70">
        <v>50581.04</v>
      </c>
      <c r="K1111" s="68" t="s">
        <v>519</v>
      </c>
      <c r="L1111" s="68" t="s">
        <v>8459</v>
      </c>
      <c r="M1111" s="68" t="s">
        <v>8451</v>
      </c>
      <c r="N1111" s="68" t="s">
        <v>8460</v>
      </c>
      <c r="O1111" s="68" t="s">
        <v>8461</v>
      </c>
      <c r="P1111" s="68" t="s">
        <v>8462</v>
      </c>
      <c r="Q1111" s="68">
        <v>22.150000000000002</v>
      </c>
      <c r="R1111" s="68">
        <v>0</v>
      </c>
      <c r="S1111" s="68">
        <v>1.6</v>
      </c>
      <c r="T1111" s="68">
        <v>20.55</v>
      </c>
      <c r="U1111" s="68">
        <v>22.150000000000002</v>
      </c>
      <c r="V1111" s="68">
        <v>100</v>
      </c>
      <c r="W1111" s="68">
        <v>100</v>
      </c>
      <c r="X1111" s="68" t="s">
        <v>8463</v>
      </c>
      <c r="Y1111" s="68">
        <v>4</v>
      </c>
      <c r="Z1111" s="68">
        <v>9</v>
      </c>
      <c r="AA1111" s="68">
        <v>1</v>
      </c>
      <c r="AB1111" s="68">
        <v>16</v>
      </c>
      <c r="AC1111" s="68">
        <v>148</v>
      </c>
      <c r="AD1111" s="68">
        <v>20.55</v>
      </c>
      <c r="AE1111" s="68">
        <v>5</v>
      </c>
      <c r="AF1111" s="68">
        <v>100</v>
      </c>
      <c r="AG1111" s="68" t="s">
        <v>8444</v>
      </c>
      <c r="AH1111" s="68" t="s">
        <v>8423</v>
      </c>
      <c r="AI1111" s="68">
        <v>30</v>
      </c>
      <c r="AJ1111" s="68" t="s">
        <v>8434</v>
      </c>
      <c r="AK1111" s="68" t="s">
        <v>8423</v>
      </c>
      <c r="AL1111" s="68">
        <v>30</v>
      </c>
      <c r="AM1111" s="68"/>
      <c r="AN1111" s="68"/>
      <c r="AO1111" s="68"/>
      <c r="AP1111" s="68"/>
      <c r="AQ1111" s="68"/>
      <c r="AR1111" s="68"/>
      <c r="AS1111" s="68" t="s">
        <v>8422</v>
      </c>
      <c r="AT1111" s="68" t="s">
        <v>8423</v>
      </c>
      <c r="AU1111" s="68">
        <v>40</v>
      </c>
      <c r="AV1111" s="68"/>
      <c r="AW1111" s="68"/>
      <c r="AX1111" s="68"/>
      <c r="AY1111" s="68"/>
      <c r="AZ1111" s="68"/>
      <c r="BA1111" s="68"/>
      <c r="BB1111" s="68"/>
      <c r="BC1111" s="68"/>
      <c r="BD1111" s="68"/>
    </row>
    <row r="1112" spans="1:56" s="72" customFormat="1" ht="70">
      <c r="A1112" s="68">
        <v>1502</v>
      </c>
      <c r="B1112" s="68" t="s">
        <v>8412</v>
      </c>
      <c r="C1112" s="68" t="s">
        <v>8446</v>
      </c>
      <c r="D1112" s="88"/>
      <c r="E1112" s="68" t="s">
        <v>8447</v>
      </c>
      <c r="F1112" s="78">
        <v>20631</v>
      </c>
      <c r="G1112" s="68" t="s">
        <v>8464</v>
      </c>
      <c r="H1112" s="68">
        <v>2002</v>
      </c>
      <c r="I1112" s="68" t="s">
        <v>8465</v>
      </c>
      <c r="J1112" s="70">
        <v>76231.03</v>
      </c>
      <c r="K1112" s="68" t="s">
        <v>1617</v>
      </c>
      <c r="L1112" s="68" t="s">
        <v>8466</v>
      </c>
      <c r="M1112" s="68" t="s">
        <v>8467</v>
      </c>
      <c r="N1112" s="68" t="s">
        <v>8468</v>
      </c>
      <c r="O1112" s="68" t="s">
        <v>8469</v>
      </c>
      <c r="P1112" s="68" t="s">
        <v>8470</v>
      </c>
      <c r="Q1112" s="68">
        <v>37.369999999999997</v>
      </c>
      <c r="R1112" s="68">
        <v>0</v>
      </c>
      <c r="S1112" s="68">
        <v>2.54</v>
      </c>
      <c r="T1112" s="68">
        <v>34.83</v>
      </c>
      <c r="U1112" s="68">
        <v>37.369999999999997</v>
      </c>
      <c r="V1112" s="68">
        <v>0</v>
      </c>
      <c r="W1112" s="68">
        <v>100</v>
      </c>
      <c r="X1112" s="68" t="s">
        <v>8471</v>
      </c>
      <c r="Y1112" s="68">
        <v>3</v>
      </c>
      <c r="Z1112" s="68">
        <v>10</v>
      </c>
      <c r="AA1112" s="68">
        <v>3</v>
      </c>
      <c r="AB1112" s="68">
        <v>16</v>
      </c>
      <c r="AC1112" s="68"/>
      <c r="AD1112" s="68">
        <v>34.83</v>
      </c>
      <c r="AE1112" s="68">
        <v>5</v>
      </c>
      <c r="AF1112" s="68" t="s">
        <v>8471</v>
      </c>
      <c r="AG1112" s="68"/>
      <c r="AH1112" s="68"/>
      <c r="AI1112" s="68"/>
      <c r="AJ1112" s="68"/>
      <c r="AK1112" s="68"/>
      <c r="AL1112" s="68"/>
      <c r="AM1112" s="68"/>
      <c r="AN1112" s="68"/>
      <c r="AO1112" s="68"/>
      <c r="AP1112" s="68"/>
      <c r="AQ1112" s="68"/>
      <c r="AR1112" s="68"/>
      <c r="AS1112" s="68"/>
      <c r="AT1112" s="68"/>
      <c r="AU1112" s="68"/>
      <c r="AV1112" s="68"/>
      <c r="AW1112" s="68"/>
      <c r="AX1112" s="68"/>
      <c r="AY1112" s="68"/>
      <c r="AZ1112" s="68"/>
      <c r="BA1112" s="68"/>
      <c r="BB1112" s="68"/>
      <c r="BC1112" s="68"/>
      <c r="BD1112" s="68"/>
    </row>
    <row r="1113" spans="1:56" s="72" customFormat="1" ht="60">
      <c r="A1113" s="68">
        <v>1502</v>
      </c>
      <c r="B1113" s="68" t="s">
        <v>8412</v>
      </c>
      <c r="C1113" s="68" t="s">
        <v>8472</v>
      </c>
      <c r="D1113" s="88" t="s">
        <v>8444</v>
      </c>
      <c r="E1113" s="68" t="s">
        <v>8473</v>
      </c>
      <c r="F1113" s="78">
        <v>22315</v>
      </c>
      <c r="G1113" s="68" t="s">
        <v>8474</v>
      </c>
      <c r="H1113" s="68">
        <v>2010</v>
      </c>
      <c r="I1113" s="68" t="s">
        <v>8475</v>
      </c>
      <c r="J1113" s="70">
        <v>19184.349999999999</v>
      </c>
      <c r="K1113" s="68" t="s">
        <v>278</v>
      </c>
      <c r="L1113" s="68" t="s">
        <v>8476</v>
      </c>
      <c r="M1113" s="68" t="s">
        <v>8439</v>
      </c>
      <c r="N1113" s="68" t="s">
        <v>8477</v>
      </c>
      <c r="O1113" s="68" t="s">
        <v>8478</v>
      </c>
      <c r="P1113" s="68" t="s">
        <v>8479</v>
      </c>
      <c r="Q1113" s="68">
        <v>38.800000000000004</v>
      </c>
      <c r="R1113" s="68">
        <v>0</v>
      </c>
      <c r="S1113" s="68">
        <v>0.53</v>
      </c>
      <c r="T1113" s="68">
        <v>38.270000000000003</v>
      </c>
      <c r="U1113" s="68">
        <v>38.800000000000004</v>
      </c>
      <c r="V1113" s="68">
        <v>100</v>
      </c>
      <c r="W1113" s="68">
        <v>100</v>
      </c>
      <c r="X1113" s="68" t="s">
        <v>8480</v>
      </c>
      <c r="Y1113" s="68">
        <v>3</v>
      </c>
      <c r="Z1113" s="68">
        <v>12</v>
      </c>
      <c r="AA1113" s="68"/>
      <c r="AB1113" s="68">
        <v>44</v>
      </c>
      <c r="AC1113" s="68">
        <v>61</v>
      </c>
      <c r="AD1113" s="68">
        <v>38.270000000000003</v>
      </c>
      <c r="AE1113" s="68">
        <v>5</v>
      </c>
      <c r="AF1113" s="68">
        <v>100</v>
      </c>
      <c r="AG1113" s="68" t="s">
        <v>8444</v>
      </c>
      <c r="AH1113" s="68" t="s">
        <v>8423</v>
      </c>
      <c r="AI1113" s="68">
        <v>30</v>
      </c>
      <c r="AJ1113" s="68" t="s">
        <v>8434</v>
      </c>
      <c r="AK1113" s="68" t="s">
        <v>8423</v>
      </c>
      <c r="AL1113" s="68">
        <v>30</v>
      </c>
      <c r="AM1113" s="68"/>
      <c r="AN1113" s="68"/>
      <c r="AO1113" s="68"/>
      <c r="AP1113" s="68"/>
      <c r="AQ1113" s="68"/>
      <c r="AR1113" s="68"/>
      <c r="AS1113" s="68" t="s">
        <v>8422</v>
      </c>
      <c r="AT1113" s="68" t="s">
        <v>8423</v>
      </c>
      <c r="AU1113" s="68">
        <v>20</v>
      </c>
      <c r="AV1113" s="68" t="s">
        <v>8481</v>
      </c>
      <c r="AW1113" s="68" t="s">
        <v>8423</v>
      </c>
      <c r="AX1113" s="68">
        <v>20</v>
      </c>
      <c r="AY1113" s="68"/>
      <c r="AZ1113" s="68"/>
      <c r="BA1113" s="68"/>
      <c r="BB1113" s="68"/>
      <c r="BC1113" s="68"/>
      <c r="BD1113" s="68"/>
    </row>
    <row r="1114" spans="1:56" s="72" customFormat="1" ht="40">
      <c r="A1114" s="68">
        <v>1502</v>
      </c>
      <c r="B1114" s="68" t="s">
        <v>8412</v>
      </c>
      <c r="C1114" s="68" t="s">
        <v>8482</v>
      </c>
      <c r="D1114" s="88"/>
      <c r="E1114" s="68" t="s">
        <v>8483</v>
      </c>
      <c r="F1114" s="78">
        <v>2669</v>
      </c>
      <c r="G1114" s="68" t="s">
        <v>8484</v>
      </c>
      <c r="H1114" s="68">
        <v>2012</v>
      </c>
      <c r="I1114" s="68" t="s">
        <v>8485</v>
      </c>
      <c r="J1114" s="70">
        <v>208746.56</v>
      </c>
      <c r="K1114" s="91" t="s">
        <v>12800</v>
      </c>
      <c r="L1114" s="68" t="s">
        <v>8486</v>
      </c>
      <c r="M1114" s="68" t="s">
        <v>8487</v>
      </c>
      <c r="N1114" s="68" t="s">
        <v>8488</v>
      </c>
      <c r="O1114" s="68" t="s">
        <v>8489</v>
      </c>
      <c r="P1114" s="68" t="s">
        <v>8490</v>
      </c>
      <c r="Q1114" s="68">
        <v>39.950000000000003</v>
      </c>
      <c r="R1114" s="68">
        <v>0</v>
      </c>
      <c r="S1114" s="68">
        <v>6.14</v>
      </c>
      <c r="T1114" s="68">
        <v>33.81</v>
      </c>
      <c r="U1114" s="68">
        <v>39.950000000000003</v>
      </c>
      <c r="V1114" s="68">
        <v>100</v>
      </c>
      <c r="W1114" s="68">
        <v>100</v>
      </c>
      <c r="X1114" s="68" t="s">
        <v>8491</v>
      </c>
      <c r="Y1114" s="68">
        <v>3</v>
      </c>
      <c r="Z1114" s="68">
        <v>10</v>
      </c>
      <c r="AA1114" s="68">
        <v>3</v>
      </c>
      <c r="AB1114" s="68">
        <v>16</v>
      </c>
      <c r="AC1114" s="68"/>
      <c r="AD1114" s="68">
        <v>33.81</v>
      </c>
      <c r="AE1114" s="68">
        <v>5</v>
      </c>
      <c r="AF1114" s="68">
        <v>100</v>
      </c>
      <c r="AG1114" s="68" t="s">
        <v>8444</v>
      </c>
      <c r="AH1114" s="68" t="s">
        <v>8423</v>
      </c>
      <c r="AI1114" s="68">
        <v>30</v>
      </c>
      <c r="AJ1114" s="68" t="s">
        <v>8434</v>
      </c>
      <c r="AK1114" s="68" t="s">
        <v>8423</v>
      </c>
      <c r="AL1114" s="68">
        <v>30</v>
      </c>
      <c r="AM1114" s="68"/>
      <c r="AN1114" s="68"/>
      <c r="AO1114" s="68"/>
      <c r="AP1114" s="68"/>
      <c r="AQ1114" s="68"/>
      <c r="AR1114" s="68"/>
      <c r="AS1114" s="68" t="s">
        <v>8422</v>
      </c>
      <c r="AT1114" s="68" t="s">
        <v>8423</v>
      </c>
      <c r="AU1114" s="68">
        <v>20</v>
      </c>
      <c r="AV1114" s="68" t="s">
        <v>8481</v>
      </c>
      <c r="AW1114" s="68" t="s">
        <v>8423</v>
      </c>
      <c r="AX1114" s="68">
        <v>20</v>
      </c>
      <c r="AY1114" s="68"/>
      <c r="AZ1114" s="68"/>
      <c r="BA1114" s="68"/>
      <c r="BB1114" s="68"/>
      <c r="BC1114" s="68"/>
      <c r="BD1114" s="68"/>
    </row>
    <row r="1115" spans="1:56" s="72" customFormat="1" ht="40">
      <c r="A1115" s="68">
        <v>1502</v>
      </c>
      <c r="B1115" s="68" t="s">
        <v>8412</v>
      </c>
      <c r="C1115" s="68" t="s">
        <v>8492</v>
      </c>
      <c r="D1115" s="88"/>
      <c r="E1115" s="68" t="s">
        <v>8493</v>
      </c>
      <c r="F1115" s="78">
        <v>13200</v>
      </c>
      <c r="G1115" s="68" t="s">
        <v>8494</v>
      </c>
      <c r="H1115" s="68">
        <v>2012</v>
      </c>
      <c r="I1115" s="68" t="s">
        <v>8495</v>
      </c>
      <c r="J1115" s="70">
        <v>39270.36</v>
      </c>
      <c r="K1115" s="91" t="s">
        <v>12800</v>
      </c>
      <c r="L1115" s="68" t="s">
        <v>8496</v>
      </c>
      <c r="M1115" s="68" t="s">
        <v>8418</v>
      </c>
      <c r="N1115" s="68" t="s">
        <v>8497</v>
      </c>
      <c r="O1115" s="68" t="s">
        <v>8498</v>
      </c>
      <c r="P1115" s="68">
        <v>2843300</v>
      </c>
      <c r="Q1115" s="68">
        <v>45.839999999999996</v>
      </c>
      <c r="R1115" s="68">
        <v>0</v>
      </c>
      <c r="S1115" s="68">
        <v>1.1599999999999999</v>
      </c>
      <c r="T1115" s="68">
        <v>44.68</v>
      </c>
      <c r="U1115" s="68">
        <v>45.839999999999996</v>
      </c>
      <c r="V1115" s="68">
        <v>100</v>
      </c>
      <c r="W1115" s="68">
        <v>100</v>
      </c>
      <c r="X1115" s="68" t="s">
        <v>8499</v>
      </c>
      <c r="Y1115" s="68">
        <v>4</v>
      </c>
      <c r="Z1115" s="68">
        <v>8</v>
      </c>
      <c r="AA1115" s="68">
        <v>2</v>
      </c>
      <c r="AB1115" s="68">
        <v>16</v>
      </c>
      <c r="AC1115" s="68"/>
      <c r="AD1115" s="68">
        <v>44.68</v>
      </c>
      <c r="AE1115" s="68">
        <v>5</v>
      </c>
      <c r="AF1115" s="68">
        <v>100</v>
      </c>
      <c r="AG1115" s="68" t="s">
        <v>8444</v>
      </c>
      <c r="AH1115" s="68" t="s">
        <v>8423</v>
      </c>
      <c r="AI1115" s="68">
        <v>20</v>
      </c>
      <c r="AJ1115" s="68" t="s">
        <v>8434</v>
      </c>
      <c r="AK1115" s="68" t="s">
        <v>8423</v>
      </c>
      <c r="AL1115" s="68">
        <v>20</v>
      </c>
      <c r="AM1115" s="68"/>
      <c r="AN1115" s="68"/>
      <c r="AO1115" s="68"/>
      <c r="AP1115" s="68"/>
      <c r="AQ1115" s="68"/>
      <c r="AR1115" s="68"/>
      <c r="AS1115" s="68" t="s">
        <v>8422</v>
      </c>
      <c r="AT1115" s="68" t="s">
        <v>8423</v>
      </c>
      <c r="AU1115" s="68">
        <v>20</v>
      </c>
      <c r="AV1115" s="68" t="s">
        <v>8500</v>
      </c>
      <c r="AW1115" s="68" t="s">
        <v>8501</v>
      </c>
      <c r="AX1115" s="68" t="s">
        <v>8502</v>
      </c>
      <c r="AY1115" s="68"/>
      <c r="AZ1115" s="68"/>
      <c r="BA1115" s="68"/>
      <c r="BB1115" s="68"/>
      <c r="BC1115" s="68"/>
      <c r="BD1115" s="68"/>
    </row>
    <row r="1116" spans="1:56" s="72" customFormat="1" ht="270">
      <c r="A1116" s="68">
        <v>1502</v>
      </c>
      <c r="B1116" s="68" t="s">
        <v>8412</v>
      </c>
      <c r="C1116" s="68" t="s">
        <v>8472</v>
      </c>
      <c r="D1116" s="88" t="s">
        <v>8434</v>
      </c>
      <c r="E1116" s="68" t="s">
        <v>8473</v>
      </c>
      <c r="F1116" s="78">
        <v>22315</v>
      </c>
      <c r="G1116" s="68" t="s">
        <v>8503</v>
      </c>
      <c r="H1116" s="68" t="s">
        <v>8504</v>
      </c>
      <c r="I1116" s="68" t="s">
        <v>8505</v>
      </c>
      <c r="J1116" s="70">
        <v>307793.66000000003</v>
      </c>
      <c r="K1116" s="68" t="s">
        <v>8506</v>
      </c>
      <c r="L1116" s="68" t="s">
        <v>8507</v>
      </c>
      <c r="M1116" s="68" t="s">
        <v>8439</v>
      </c>
      <c r="N1116" s="68" t="s">
        <v>8508</v>
      </c>
      <c r="O1116" s="68" t="s">
        <v>8509</v>
      </c>
      <c r="P1116" s="68" t="s">
        <v>8510</v>
      </c>
      <c r="Q1116" s="68">
        <v>51.45</v>
      </c>
      <c r="R1116" s="68">
        <v>6.59</v>
      </c>
      <c r="S1116" s="68">
        <v>6.59</v>
      </c>
      <c r="T1116" s="68">
        <v>38.270000000000003</v>
      </c>
      <c r="U1116" s="68">
        <v>51.45</v>
      </c>
      <c r="V1116" s="68">
        <v>100</v>
      </c>
      <c r="W1116" s="68">
        <v>99.76</v>
      </c>
      <c r="X1116" s="68" t="s">
        <v>8511</v>
      </c>
      <c r="Y1116" s="68">
        <v>6</v>
      </c>
      <c r="Z1116" s="68">
        <v>4</v>
      </c>
      <c r="AA1116" s="68">
        <v>3</v>
      </c>
      <c r="AB1116" s="68">
        <v>44</v>
      </c>
      <c r="AC1116" s="68" t="s">
        <v>8512</v>
      </c>
      <c r="AD1116" s="68">
        <v>38.270000000000003</v>
      </c>
      <c r="AE1116" s="68">
        <v>5</v>
      </c>
      <c r="AF1116" s="68">
        <v>100</v>
      </c>
      <c r="AG1116" s="68" t="s">
        <v>8444</v>
      </c>
      <c r="AH1116" s="68" t="s">
        <v>8423</v>
      </c>
      <c r="AI1116" s="68">
        <v>25</v>
      </c>
      <c r="AJ1116" s="68" t="s">
        <v>8434</v>
      </c>
      <c r="AK1116" s="68" t="s">
        <v>8423</v>
      </c>
      <c r="AL1116" s="68">
        <v>60</v>
      </c>
      <c r="AM1116" s="68"/>
      <c r="AN1116" s="68"/>
      <c r="AO1116" s="68"/>
      <c r="AP1116" s="68"/>
      <c r="AQ1116" s="68"/>
      <c r="AR1116" s="68"/>
      <c r="AS1116" s="68" t="s">
        <v>8422</v>
      </c>
      <c r="AT1116" s="68" t="s">
        <v>8423</v>
      </c>
      <c r="AU1116" s="68">
        <v>5</v>
      </c>
      <c r="AV1116" s="68" t="s">
        <v>8481</v>
      </c>
      <c r="AW1116" s="68" t="s">
        <v>8423</v>
      </c>
      <c r="AX1116" s="68">
        <v>10</v>
      </c>
      <c r="AY1116" s="68"/>
      <c r="AZ1116" s="68"/>
      <c r="BA1116" s="68"/>
      <c r="BB1116" s="68"/>
      <c r="BC1116" s="68"/>
      <c r="BD1116" s="68"/>
    </row>
    <row r="1117" spans="1:56" s="72" customFormat="1" ht="90">
      <c r="A1117" s="68">
        <v>1502</v>
      </c>
      <c r="B1117" s="68" t="s">
        <v>8412</v>
      </c>
      <c r="C1117" s="68" t="s">
        <v>8492</v>
      </c>
      <c r="D1117" s="88" t="s">
        <v>8434</v>
      </c>
      <c r="E1117" s="68" t="s">
        <v>8513</v>
      </c>
      <c r="F1117" s="78">
        <v>33198</v>
      </c>
      <c r="G1117" s="68" t="s">
        <v>8514</v>
      </c>
      <c r="H1117" s="68" t="s">
        <v>8515</v>
      </c>
      <c r="I1117" s="68" t="s">
        <v>8516</v>
      </c>
      <c r="J1117" s="70">
        <v>567725.01</v>
      </c>
      <c r="K1117" s="68" t="s">
        <v>8517</v>
      </c>
      <c r="L1117" s="68" t="s">
        <v>8518</v>
      </c>
      <c r="M1117" s="68" t="s">
        <v>8519</v>
      </c>
      <c r="N1117" s="68" t="s">
        <v>8520</v>
      </c>
      <c r="O1117" s="68" t="s">
        <v>8521</v>
      </c>
      <c r="P1117" s="68" t="s">
        <v>8522</v>
      </c>
      <c r="Q1117" s="68">
        <v>70</v>
      </c>
      <c r="R1117" s="68">
        <v>5.66</v>
      </c>
      <c r="S1117" s="68">
        <v>36.78</v>
      </c>
      <c r="T1117" s="68">
        <v>27.56</v>
      </c>
      <c r="U1117" s="68">
        <v>70</v>
      </c>
      <c r="V1117" s="68">
        <v>100</v>
      </c>
      <c r="W1117" s="68">
        <v>92.9</v>
      </c>
      <c r="X1117" s="68" t="s">
        <v>8523</v>
      </c>
      <c r="Y1117" s="68">
        <v>3</v>
      </c>
      <c r="Z1117" s="68">
        <v>3</v>
      </c>
      <c r="AA1117" s="68">
        <v>2</v>
      </c>
      <c r="AB1117" s="68">
        <v>4</v>
      </c>
      <c r="AC1117" s="68" t="s">
        <v>8524</v>
      </c>
      <c r="AD1117" s="68">
        <v>27.56</v>
      </c>
      <c r="AE1117" s="68">
        <v>5</v>
      </c>
      <c r="AF1117" s="68">
        <v>100</v>
      </c>
      <c r="AG1117" s="68" t="s">
        <v>8444</v>
      </c>
      <c r="AH1117" s="68" t="s">
        <v>8423</v>
      </c>
      <c r="AI1117" s="68">
        <v>5</v>
      </c>
      <c r="AJ1117" s="68" t="s">
        <v>8434</v>
      </c>
      <c r="AK1117" s="68" t="s">
        <v>8423</v>
      </c>
      <c r="AL1117" s="68">
        <v>5</v>
      </c>
      <c r="AM1117" s="68" t="s">
        <v>8525</v>
      </c>
      <c r="AN1117" s="68" t="s">
        <v>8501</v>
      </c>
      <c r="AO1117" s="68" t="s">
        <v>8526</v>
      </c>
      <c r="AP1117" s="68" t="s">
        <v>8527</v>
      </c>
      <c r="AQ1117" s="68" t="s">
        <v>8423</v>
      </c>
      <c r="AR1117" s="68">
        <v>20</v>
      </c>
      <c r="AS1117" s="68" t="s">
        <v>8422</v>
      </c>
      <c r="AT1117" s="68" t="s">
        <v>8423</v>
      </c>
      <c r="AU1117" s="68">
        <v>5</v>
      </c>
      <c r="AV1117" s="68" t="s">
        <v>8481</v>
      </c>
      <c r="AW1117" s="68" t="s">
        <v>8423</v>
      </c>
      <c r="AX1117" s="68">
        <v>5</v>
      </c>
      <c r="AY1117" s="68"/>
      <c r="AZ1117" s="68"/>
      <c r="BA1117" s="68"/>
      <c r="BB1117" s="68"/>
      <c r="BC1117" s="68"/>
      <c r="BD1117" s="68"/>
    </row>
    <row r="1118" spans="1:56" s="72" customFormat="1" ht="60">
      <c r="A1118" s="68">
        <v>1502</v>
      </c>
      <c r="B1118" s="68" t="s">
        <v>8412</v>
      </c>
      <c r="C1118" s="68" t="s">
        <v>8424</v>
      </c>
      <c r="D1118" s="88"/>
      <c r="E1118" s="68" t="s">
        <v>8425</v>
      </c>
      <c r="F1118" s="78">
        <v>21593</v>
      </c>
      <c r="G1118" s="68" t="s">
        <v>8528</v>
      </c>
      <c r="H1118" s="68">
        <v>2009</v>
      </c>
      <c r="I1118" s="68" t="s">
        <v>8529</v>
      </c>
      <c r="J1118" s="70">
        <v>24514.23</v>
      </c>
      <c r="K1118" s="91" t="s">
        <v>12800</v>
      </c>
      <c r="L1118" s="68" t="s">
        <v>8428</v>
      </c>
      <c r="M1118" s="68" t="s">
        <v>8429</v>
      </c>
      <c r="N1118" s="68" t="s">
        <v>8530</v>
      </c>
      <c r="O1118" s="68" t="s">
        <v>8531</v>
      </c>
      <c r="P1118" s="68">
        <v>2767500</v>
      </c>
      <c r="Q1118" s="68">
        <v>26.88</v>
      </c>
      <c r="R1118" s="68">
        <v>0</v>
      </c>
      <c r="S1118" s="68">
        <v>0.72</v>
      </c>
      <c r="T1118" s="68">
        <v>26.16</v>
      </c>
      <c r="U1118" s="68">
        <v>26.88</v>
      </c>
      <c r="V1118" s="68">
        <v>100</v>
      </c>
      <c r="W1118" s="68">
        <v>100</v>
      </c>
      <c r="X1118" s="68" t="s">
        <v>8532</v>
      </c>
      <c r="Y1118" s="68">
        <v>3</v>
      </c>
      <c r="Z1118" s="68">
        <v>10</v>
      </c>
      <c r="AA1118" s="68">
        <v>4</v>
      </c>
      <c r="AB1118" s="68">
        <v>16</v>
      </c>
      <c r="AC1118" s="68"/>
      <c r="AD1118" s="68">
        <v>26.16</v>
      </c>
      <c r="AE1118" s="68">
        <v>5</v>
      </c>
      <c r="AF1118" s="68">
        <v>100</v>
      </c>
      <c r="AG1118" s="68" t="s">
        <v>8444</v>
      </c>
      <c r="AH1118" s="68" t="s">
        <v>8423</v>
      </c>
      <c r="AI1118" s="68"/>
      <c r="AJ1118" s="68" t="s">
        <v>8434</v>
      </c>
      <c r="AK1118" s="68" t="s">
        <v>8423</v>
      </c>
      <c r="AL1118" s="68"/>
      <c r="AM1118" s="68"/>
      <c r="AN1118" s="68"/>
      <c r="AO1118" s="68"/>
      <c r="AP1118" s="68"/>
      <c r="AQ1118" s="68"/>
      <c r="AR1118" s="68"/>
      <c r="AS1118" s="68" t="s">
        <v>8422</v>
      </c>
      <c r="AT1118" s="68" t="s">
        <v>8423</v>
      </c>
      <c r="AU1118" s="68">
        <v>100</v>
      </c>
      <c r="AV1118" s="68"/>
      <c r="AW1118" s="68"/>
      <c r="AX1118" s="68"/>
      <c r="AY1118" s="68"/>
      <c r="AZ1118" s="68"/>
      <c r="BA1118" s="68"/>
      <c r="BB1118" s="68"/>
      <c r="BC1118" s="68"/>
      <c r="BD1118" s="68"/>
    </row>
    <row r="1119" spans="1:56" s="72" customFormat="1" ht="70">
      <c r="A1119" s="68">
        <v>1502</v>
      </c>
      <c r="B1119" s="68" t="s">
        <v>8412</v>
      </c>
      <c r="C1119" s="68" t="s">
        <v>8472</v>
      </c>
      <c r="D1119" s="88"/>
      <c r="E1119" s="68" t="s">
        <v>8473</v>
      </c>
      <c r="F1119" s="78">
        <v>22315</v>
      </c>
      <c r="G1119" s="68" t="s">
        <v>8533</v>
      </c>
      <c r="H1119" s="68">
        <v>2012</v>
      </c>
      <c r="I1119" s="68" t="s">
        <v>8534</v>
      </c>
      <c r="J1119" s="70">
        <v>53775.17</v>
      </c>
      <c r="K1119" s="91" t="s">
        <v>12800</v>
      </c>
      <c r="L1119" s="68" t="s">
        <v>8518</v>
      </c>
      <c r="M1119" s="68" t="s">
        <v>8519</v>
      </c>
      <c r="N1119" s="68" t="s">
        <v>8535</v>
      </c>
      <c r="O1119" s="68" t="s">
        <v>8536</v>
      </c>
      <c r="P1119" s="68">
        <v>2847800</v>
      </c>
      <c r="Q1119" s="68">
        <v>39.85</v>
      </c>
      <c r="R1119" s="68">
        <v>0</v>
      </c>
      <c r="S1119" s="68">
        <v>1.58</v>
      </c>
      <c r="T1119" s="68">
        <v>38.270000000000003</v>
      </c>
      <c r="U1119" s="68">
        <v>39.85</v>
      </c>
      <c r="V1119" s="68">
        <v>100</v>
      </c>
      <c r="W1119" s="68">
        <v>100</v>
      </c>
      <c r="X1119" s="68" t="s">
        <v>8537</v>
      </c>
      <c r="Y1119" s="68">
        <v>3</v>
      </c>
      <c r="Z1119" s="68">
        <v>11</v>
      </c>
      <c r="AA1119" s="68">
        <v>4</v>
      </c>
      <c r="AB1119" s="68">
        <v>44</v>
      </c>
      <c r="AC1119" s="68"/>
      <c r="AD1119" s="68">
        <v>38.270000000000003</v>
      </c>
      <c r="AE1119" s="68">
        <v>5</v>
      </c>
      <c r="AF1119" s="68">
        <v>100</v>
      </c>
      <c r="AG1119" s="68" t="s">
        <v>8444</v>
      </c>
      <c r="AH1119" s="68" t="s">
        <v>8423</v>
      </c>
      <c r="AI1119" s="68">
        <v>20</v>
      </c>
      <c r="AJ1119" s="68" t="s">
        <v>8434</v>
      </c>
      <c r="AK1119" s="68" t="s">
        <v>8423</v>
      </c>
      <c r="AL1119" s="68">
        <v>20</v>
      </c>
      <c r="AM1119" s="68"/>
      <c r="AN1119" s="68"/>
      <c r="AO1119" s="68"/>
      <c r="AP1119" s="68"/>
      <c r="AQ1119" s="68"/>
      <c r="AR1119" s="68"/>
      <c r="AS1119" s="68" t="s">
        <v>8422</v>
      </c>
      <c r="AT1119" s="68" t="s">
        <v>8423</v>
      </c>
      <c r="AU1119" s="68">
        <v>20</v>
      </c>
      <c r="AV1119" s="68" t="s">
        <v>8500</v>
      </c>
      <c r="AW1119" s="68" t="s">
        <v>8501</v>
      </c>
      <c r="AX1119" s="68" t="s">
        <v>8502</v>
      </c>
      <c r="AY1119" s="68"/>
      <c r="AZ1119" s="68"/>
      <c r="BA1119" s="68"/>
      <c r="BB1119" s="68"/>
      <c r="BC1119" s="68"/>
      <c r="BD1119" s="68"/>
    </row>
    <row r="1120" spans="1:56" s="72" customFormat="1" ht="90">
      <c r="A1120" s="68">
        <v>1502</v>
      </c>
      <c r="B1120" s="68" t="s">
        <v>8412</v>
      </c>
      <c r="C1120" s="68" t="s">
        <v>8472</v>
      </c>
      <c r="D1120" s="88" t="s">
        <v>8444</v>
      </c>
      <c r="E1120" s="68" t="s">
        <v>8473</v>
      </c>
      <c r="F1120" s="78">
        <v>22315</v>
      </c>
      <c r="G1120" s="68" t="s">
        <v>8538</v>
      </c>
      <c r="H1120" s="68">
        <v>2009</v>
      </c>
      <c r="I1120" s="68" t="s">
        <v>8539</v>
      </c>
      <c r="J1120" s="70">
        <v>40978.730000000003</v>
      </c>
      <c r="K1120" s="68" t="s">
        <v>278</v>
      </c>
      <c r="L1120" s="68" t="s">
        <v>8507</v>
      </c>
      <c r="M1120" s="68" t="s">
        <v>8540</v>
      </c>
      <c r="N1120" s="68" t="s">
        <v>8541</v>
      </c>
      <c r="O1120" s="68" t="s">
        <v>8542</v>
      </c>
      <c r="P1120" s="68" t="s">
        <v>8543</v>
      </c>
      <c r="Q1120" s="68">
        <v>39.450000000000003</v>
      </c>
      <c r="R1120" s="68">
        <v>0</v>
      </c>
      <c r="S1120" s="68">
        <v>1.18</v>
      </c>
      <c r="T1120" s="68">
        <v>38.270000000000003</v>
      </c>
      <c r="U1120" s="68">
        <v>39.450000000000003</v>
      </c>
      <c r="V1120" s="68">
        <v>100</v>
      </c>
      <c r="W1120" s="68">
        <v>100</v>
      </c>
      <c r="X1120" s="68" t="s">
        <v>8544</v>
      </c>
      <c r="Y1120" s="68">
        <v>3</v>
      </c>
      <c r="Z1120" s="68">
        <v>10</v>
      </c>
      <c r="AA1120" s="68">
        <v>5</v>
      </c>
      <c r="AB1120" s="68">
        <v>44</v>
      </c>
      <c r="AC1120" s="68">
        <v>61</v>
      </c>
      <c r="AD1120" s="68">
        <v>38.270000000000003</v>
      </c>
      <c r="AE1120" s="68">
        <v>5</v>
      </c>
      <c r="AF1120" s="68">
        <v>100</v>
      </c>
      <c r="AG1120" s="68" t="s">
        <v>8444</v>
      </c>
      <c r="AH1120" s="68" t="s">
        <v>8423</v>
      </c>
      <c r="AI1120" s="68">
        <v>20</v>
      </c>
      <c r="AJ1120" s="68" t="s">
        <v>8434</v>
      </c>
      <c r="AK1120" s="68" t="s">
        <v>8423</v>
      </c>
      <c r="AL1120" s="68">
        <v>20</v>
      </c>
      <c r="AM1120" s="68"/>
      <c r="AN1120" s="68"/>
      <c r="AO1120" s="68"/>
      <c r="AP1120" s="68"/>
      <c r="AQ1120" s="68"/>
      <c r="AR1120" s="68"/>
      <c r="AS1120" s="68" t="s">
        <v>8422</v>
      </c>
      <c r="AT1120" s="68" t="s">
        <v>8423</v>
      </c>
      <c r="AU1120" s="68">
        <v>20</v>
      </c>
      <c r="AV1120" s="68" t="s">
        <v>8500</v>
      </c>
      <c r="AW1120" s="68" t="s">
        <v>8501</v>
      </c>
      <c r="AX1120" s="68" t="s">
        <v>8502</v>
      </c>
      <c r="AY1120" s="68"/>
      <c r="AZ1120" s="68"/>
      <c r="BA1120" s="68"/>
      <c r="BB1120" s="68"/>
      <c r="BC1120" s="68"/>
      <c r="BD1120" s="68"/>
    </row>
    <row r="1121" spans="1:56" s="72" customFormat="1" ht="130">
      <c r="A1121" s="68">
        <v>1502</v>
      </c>
      <c r="B1121" s="68" t="s">
        <v>8412</v>
      </c>
      <c r="C1121" s="68" t="s">
        <v>8472</v>
      </c>
      <c r="D1121" s="88"/>
      <c r="E1121" s="68" t="s">
        <v>8545</v>
      </c>
      <c r="F1121" s="78">
        <v>17970</v>
      </c>
      <c r="G1121" s="68" t="s">
        <v>8546</v>
      </c>
      <c r="H1121" s="68" t="s">
        <v>8547</v>
      </c>
      <c r="I1121" s="68" t="s">
        <v>8548</v>
      </c>
      <c r="J1121" s="70" t="s">
        <v>8549</v>
      </c>
      <c r="K1121" s="68" t="s">
        <v>519</v>
      </c>
      <c r="L1121" s="68" t="s">
        <v>8550</v>
      </c>
      <c r="M1121" s="68" t="s">
        <v>8551</v>
      </c>
      <c r="N1121" s="68" t="s">
        <v>8552</v>
      </c>
      <c r="O1121" s="68" t="s">
        <v>8553</v>
      </c>
      <c r="P1121" s="68" t="s">
        <v>8554</v>
      </c>
      <c r="Q1121" s="68">
        <v>51.820000000000007</v>
      </c>
      <c r="R1121" s="68">
        <v>20.62</v>
      </c>
      <c r="S1121" s="68">
        <v>5.15</v>
      </c>
      <c r="T1121" s="68">
        <v>26.05</v>
      </c>
      <c r="U1121" s="68">
        <v>51.820000000000007</v>
      </c>
      <c r="V1121" s="68">
        <v>100</v>
      </c>
      <c r="W1121" s="68">
        <v>100</v>
      </c>
      <c r="X1121" s="68" t="s">
        <v>8555</v>
      </c>
      <c r="Y1121" s="68">
        <v>3</v>
      </c>
      <c r="Z1121" s="68">
        <v>10</v>
      </c>
      <c r="AA1121" s="68">
        <v>4</v>
      </c>
      <c r="AB1121" s="68">
        <v>16</v>
      </c>
      <c r="AC1121" s="68">
        <v>147</v>
      </c>
      <c r="AD1121" s="68">
        <v>26.05</v>
      </c>
      <c r="AE1121" s="68">
        <v>5</v>
      </c>
      <c r="AF1121" s="68">
        <v>100</v>
      </c>
      <c r="AG1121" s="68" t="s">
        <v>8444</v>
      </c>
      <c r="AH1121" s="68" t="s">
        <v>8423</v>
      </c>
      <c r="AI1121" s="68">
        <v>20</v>
      </c>
      <c r="AJ1121" s="68" t="s">
        <v>8434</v>
      </c>
      <c r="AK1121" s="68" t="s">
        <v>8423</v>
      </c>
      <c r="AL1121" s="68">
        <v>20</v>
      </c>
      <c r="AM1121" s="68"/>
      <c r="AN1121" s="68"/>
      <c r="AO1121" s="68"/>
      <c r="AP1121" s="68"/>
      <c r="AQ1121" s="68"/>
      <c r="AR1121" s="68"/>
      <c r="AS1121" s="68" t="s">
        <v>8422</v>
      </c>
      <c r="AT1121" s="68" t="s">
        <v>8423</v>
      </c>
      <c r="AU1121" s="68">
        <v>20</v>
      </c>
      <c r="AV1121" s="68" t="s">
        <v>8500</v>
      </c>
      <c r="AW1121" s="68" t="s">
        <v>8501</v>
      </c>
      <c r="AX1121" s="68" t="s">
        <v>8502</v>
      </c>
      <c r="AY1121" s="68"/>
      <c r="AZ1121" s="68"/>
      <c r="BA1121" s="68"/>
      <c r="BB1121" s="68"/>
      <c r="BC1121" s="68"/>
      <c r="BD1121" s="68"/>
    </row>
    <row r="1122" spans="1:56" s="72" customFormat="1" ht="110">
      <c r="A1122" s="68">
        <v>1502</v>
      </c>
      <c r="B1122" s="68" t="s">
        <v>8412</v>
      </c>
      <c r="C1122" s="68" t="s">
        <v>8556</v>
      </c>
      <c r="D1122" s="88"/>
      <c r="E1122" s="68" t="s">
        <v>8557</v>
      </c>
      <c r="F1122" s="78">
        <v>11292</v>
      </c>
      <c r="G1122" s="68" t="s">
        <v>8558</v>
      </c>
      <c r="H1122" s="68">
        <v>2007</v>
      </c>
      <c r="I1122" s="68" t="s">
        <v>8559</v>
      </c>
      <c r="J1122" s="70">
        <v>56503.77</v>
      </c>
      <c r="K1122" s="68" t="s">
        <v>240</v>
      </c>
      <c r="L1122" s="68" t="s">
        <v>8560</v>
      </c>
      <c r="M1122" s="68" t="s">
        <v>8561</v>
      </c>
      <c r="N1122" s="68" t="s">
        <v>8562</v>
      </c>
      <c r="O1122" s="68" t="s">
        <v>8563</v>
      </c>
      <c r="P1122" s="68" t="s">
        <v>8564</v>
      </c>
      <c r="Q1122" s="68">
        <v>32.21</v>
      </c>
      <c r="R1122" s="68">
        <v>1.66</v>
      </c>
      <c r="S1122" s="68">
        <v>2.25</v>
      </c>
      <c r="T1122" s="68">
        <v>28.3</v>
      </c>
      <c r="U1122" s="68">
        <v>32.21</v>
      </c>
      <c r="V1122" s="68">
        <v>100</v>
      </c>
      <c r="W1122" s="68">
        <v>77.459999999999994</v>
      </c>
      <c r="X1122" s="68" t="s">
        <v>8565</v>
      </c>
      <c r="Y1122" s="68">
        <v>3</v>
      </c>
      <c r="Z1122" s="68">
        <v>12</v>
      </c>
      <c r="AA1122" s="68">
        <v>4</v>
      </c>
      <c r="AB1122" s="68">
        <v>16</v>
      </c>
      <c r="AC1122" s="68">
        <v>75</v>
      </c>
      <c r="AD1122" s="68">
        <v>28.3</v>
      </c>
      <c r="AE1122" s="68">
        <v>5</v>
      </c>
      <c r="AF1122" s="68">
        <v>100</v>
      </c>
      <c r="AG1122" s="68" t="s">
        <v>8444</v>
      </c>
      <c r="AH1122" s="68" t="s">
        <v>8423</v>
      </c>
      <c r="AI1122" s="68"/>
      <c r="AJ1122" s="68" t="s">
        <v>8434</v>
      </c>
      <c r="AK1122" s="68" t="s">
        <v>8423</v>
      </c>
      <c r="AL1122" s="68"/>
      <c r="AM1122" s="68" t="s">
        <v>8566</v>
      </c>
      <c r="AN1122" s="68" t="s">
        <v>8423</v>
      </c>
      <c r="AO1122" s="68">
        <v>100</v>
      </c>
      <c r="AP1122" s="68"/>
      <c r="AQ1122" s="68"/>
      <c r="AR1122" s="68"/>
      <c r="AS1122" s="68" t="s">
        <v>8422</v>
      </c>
      <c r="AT1122" s="68" t="s">
        <v>8423</v>
      </c>
      <c r="AU1122" s="68">
        <v>0</v>
      </c>
      <c r="AV1122" s="68" t="s">
        <v>8481</v>
      </c>
      <c r="AW1122" s="68" t="s">
        <v>8423</v>
      </c>
      <c r="AX1122" s="68">
        <v>0</v>
      </c>
      <c r="AY1122" s="68"/>
      <c r="AZ1122" s="68"/>
      <c r="BA1122" s="68"/>
      <c r="BB1122" s="68"/>
      <c r="BC1122" s="68"/>
      <c r="BD1122" s="68"/>
    </row>
    <row r="1123" spans="1:56" s="72" customFormat="1" ht="40">
      <c r="A1123" s="68">
        <v>1502</v>
      </c>
      <c r="B1123" s="68" t="s">
        <v>8412</v>
      </c>
      <c r="C1123" s="68" t="s">
        <v>8413</v>
      </c>
      <c r="D1123" s="88"/>
      <c r="E1123" s="68" t="s">
        <v>8567</v>
      </c>
      <c r="F1123" s="78">
        <v>14926</v>
      </c>
      <c r="G1123" s="68" t="s">
        <v>8568</v>
      </c>
      <c r="H1123" s="68">
        <v>2015</v>
      </c>
      <c r="I1123" s="68" t="s">
        <v>8569</v>
      </c>
      <c r="J1123" s="70">
        <v>179104.36</v>
      </c>
      <c r="K1123" s="91" t="s">
        <v>12800</v>
      </c>
      <c r="L1123" s="68" t="s">
        <v>8570</v>
      </c>
      <c r="M1123" s="68" t="s">
        <v>8571</v>
      </c>
      <c r="N1123" s="68" t="s">
        <v>8572</v>
      </c>
      <c r="O1123" s="68" t="s">
        <v>8573</v>
      </c>
      <c r="P1123" s="68">
        <v>2959700</v>
      </c>
      <c r="Q1123" s="68">
        <v>42.05</v>
      </c>
      <c r="R1123" s="68">
        <v>0</v>
      </c>
      <c r="S1123" s="68">
        <v>4.68</v>
      </c>
      <c r="T1123" s="68">
        <v>37.369999999999997</v>
      </c>
      <c r="U1123" s="68">
        <v>42.05</v>
      </c>
      <c r="V1123" s="68">
        <v>100</v>
      </c>
      <c r="W1123" s="68">
        <v>100</v>
      </c>
      <c r="X1123" s="68" t="s">
        <v>8574</v>
      </c>
      <c r="Y1123" s="68">
        <v>3</v>
      </c>
      <c r="Z1123" s="68">
        <v>1</v>
      </c>
      <c r="AA1123" s="68">
        <v>2</v>
      </c>
      <c r="AB1123" s="68">
        <v>44</v>
      </c>
      <c r="AC1123" s="68"/>
      <c r="AD1123" s="68">
        <v>37.369999999999997</v>
      </c>
      <c r="AE1123" s="68">
        <v>5</v>
      </c>
      <c r="AF1123" s="68">
        <v>100</v>
      </c>
      <c r="AG1123" s="68" t="s">
        <v>8444</v>
      </c>
      <c r="AH1123" s="68" t="s">
        <v>8423</v>
      </c>
      <c r="AI1123" s="68">
        <v>20</v>
      </c>
      <c r="AJ1123" s="68" t="s">
        <v>8434</v>
      </c>
      <c r="AK1123" s="68" t="s">
        <v>8423</v>
      </c>
      <c r="AL1123" s="68">
        <v>20</v>
      </c>
      <c r="AM1123" s="68"/>
      <c r="AN1123" s="68"/>
      <c r="AO1123" s="68"/>
      <c r="AP1123" s="68"/>
      <c r="AQ1123" s="68"/>
      <c r="AR1123" s="68"/>
      <c r="AS1123" s="68" t="s">
        <v>8422</v>
      </c>
      <c r="AT1123" s="68" t="s">
        <v>8423</v>
      </c>
      <c r="AU1123" s="68">
        <v>20</v>
      </c>
      <c r="AV1123" s="68" t="s">
        <v>8500</v>
      </c>
      <c r="AW1123" s="68" t="s">
        <v>8501</v>
      </c>
      <c r="AX1123" s="68" t="s">
        <v>8502</v>
      </c>
      <c r="AY1123" s="68"/>
      <c r="AZ1123" s="68"/>
      <c r="BA1123" s="68"/>
      <c r="BB1123" s="68"/>
      <c r="BC1123" s="68"/>
      <c r="BD1123" s="68"/>
    </row>
    <row r="1124" spans="1:56" s="72" customFormat="1" ht="90">
      <c r="A1124" s="68">
        <v>1502</v>
      </c>
      <c r="B1124" s="68" t="s">
        <v>8412</v>
      </c>
      <c r="C1124" s="68" t="s">
        <v>8413</v>
      </c>
      <c r="D1124" s="88"/>
      <c r="E1124" s="68" t="s">
        <v>8567</v>
      </c>
      <c r="F1124" s="78">
        <v>14926</v>
      </c>
      <c r="G1124" s="68" t="s">
        <v>8575</v>
      </c>
      <c r="H1124" s="68" t="s">
        <v>8576</v>
      </c>
      <c r="I1124" s="68" t="s">
        <v>8577</v>
      </c>
      <c r="J1124" s="70">
        <v>106279.26</v>
      </c>
      <c r="K1124" s="91" t="s">
        <v>12800</v>
      </c>
      <c r="L1124" s="68" t="s">
        <v>8570</v>
      </c>
      <c r="M1124" s="68" t="s">
        <v>8571</v>
      </c>
      <c r="N1124" s="68" t="s">
        <v>8578</v>
      </c>
      <c r="O1124" s="68" t="s">
        <v>8579</v>
      </c>
      <c r="P1124" s="68" t="s">
        <v>8580</v>
      </c>
      <c r="Q1124" s="68">
        <v>40.599999999999994</v>
      </c>
      <c r="R1124" s="68">
        <v>0.2</v>
      </c>
      <c r="S1124" s="68">
        <v>3.03</v>
      </c>
      <c r="T1124" s="68">
        <v>37.369999999999997</v>
      </c>
      <c r="U1124" s="68">
        <v>40.599999999999994</v>
      </c>
      <c r="V1124" s="68">
        <v>100</v>
      </c>
      <c r="W1124" s="68">
        <v>99.73</v>
      </c>
      <c r="X1124" s="68" t="s">
        <v>8581</v>
      </c>
      <c r="Y1124" s="68">
        <v>5</v>
      </c>
      <c r="Z1124" s="68">
        <v>1</v>
      </c>
      <c r="AA1124" s="68">
        <v>2</v>
      </c>
      <c r="AB1124" s="68">
        <v>44</v>
      </c>
      <c r="AC1124" s="68"/>
      <c r="AD1124" s="68">
        <v>37.369999999999997</v>
      </c>
      <c r="AE1124" s="68">
        <v>5</v>
      </c>
      <c r="AF1124" s="68">
        <v>100</v>
      </c>
      <c r="AG1124" s="68" t="s">
        <v>8444</v>
      </c>
      <c r="AH1124" s="68" t="s">
        <v>8423</v>
      </c>
      <c r="AI1124" s="68">
        <v>25</v>
      </c>
      <c r="AJ1124" s="68" t="s">
        <v>8434</v>
      </c>
      <c r="AK1124" s="68" t="s">
        <v>8423</v>
      </c>
      <c r="AL1124" s="68">
        <v>25</v>
      </c>
      <c r="AM1124" s="68" t="s">
        <v>8566</v>
      </c>
      <c r="AN1124" s="68" t="s">
        <v>8423</v>
      </c>
      <c r="AO1124" s="68">
        <v>5</v>
      </c>
      <c r="AP1124" s="68"/>
      <c r="AQ1124" s="68"/>
      <c r="AR1124" s="68"/>
      <c r="AS1124" s="68" t="s">
        <v>8422</v>
      </c>
      <c r="AT1124" s="68" t="s">
        <v>8423</v>
      </c>
      <c r="AU1124" s="68">
        <v>20</v>
      </c>
      <c r="AV1124" s="68" t="s">
        <v>8481</v>
      </c>
      <c r="AW1124" s="68" t="s">
        <v>8423</v>
      </c>
      <c r="AX1124" s="68">
        <v>25</v>
      </c>
      <c r="AY1124" s="68"/>
      <c r="AZ1124" s="68"/>
      <c r="BA1124" s="68"/>
      <c r="BB1124" s="68"/>
      <c r="BC1124" s="68"/>
      <c r="BD1124" s="68"/>
    </row>
    <row r="1125" spans="1:56" s="72" customFormat="1" ht="60">
      <c r="A1125" s="68">
        <v>1502</v>
      </c>
      <c r="B1125" s="68" t="s">
        <v>8412</v>
      </c>
      <c r="C1125" s="68" t="s">
        <v>8413</v>
      </c>
      <c r="D1125" s="88"/>
      <c r="E1125" s="68" t="s">
        <v>8567</v>
      </c>
      <c r="F1125" s="78">
        <v>14926</v>
      </c>
      <c r="G1125" s="68" t="s">
        <v>8582</v>
      </c>
      <c r="H1125" s="68">
        <v>2015</v>
      </c>
      <c r="I1125" s="68" t="s">
        <v>8583</v>
      </c>
      <c r="J1125" s="70">
        <v>70594.759999999995</v>
      </c>
      <c r="K1125" s="91" t="s">
        <v>12800</v>
      </c>
      <c r="L1125" s="68" t="s">
        <v>8570</v>
      </c>
      <c r="M1125" s="68" t="s">
        <v>8571</v>
      </c>
      <c r="N1125" s="68" t="s">
        <v>8584</v>
      </c>
      <c r="O1125" s="68" t="s">
        <v>8585</v>
      </c>
      <c r="P1125" s="68">
        <v>2959600</v>
      </c>
      <c r="Q1125" s="68">
        <v>39.449999999999996</v>
      </c>
      <c r="R1125" s="68">
        <v>0</v>
      </c>
      <c r="S1125" s="68">
        <v>2.08</v>
      </c>
      <c r="T1125" s="68">
        <v>37.369999999999997</v>
      </c>
      <c r="U1125" s="68">
        <v>39.449999999999996</v>
      </c>
      <c r="V1125" s="68">
        <v>100</v>
      </c>
      <c r="W1125" s="68">
        <v>100</v>
      </c>
      <c r="X1125" s="68" t="s">
        <v>8586</v>
      </c>
      <c r="Y1125" s="68">
        <v>5</v>
      </c>
      <c r="Z1125" s="68">
        <v>1</v>
      </c>
      <c r="AA1125" s="68">
        <v>2</v>
      </c>
      <c r="AB1125" s="68">
        <v>44</v>
      </c>
      <c r="AC1125" s="68"/>
      <c r="AD1125" s="68">
        <v>37.369999999999997</v>
      </c>
      <c r="AE1125" s="68">
        <v>5</v>
      </c>
      <c r="AF1125" s="68">
        <v>100</v>
      </c>
      <c r="AG1125" s="68" t="s">
        <v>8444</v>
      </c>
      <c r="AH1125" s="68" t="s">
        <v>8423</v>
      </c>
      <c r="AI1125" s="68">
        <v>20</v>
      </c>
      <c r="AJ1125" s="68" t="s">
        <v>8434</v>
      </c>
      <c r="AK1125" s="68" t="s">
        <v>8423</v>
      </c>
      <c r="AL1125" s="68">
        <v>20</v>
      </c>
      <c r="AM1125" s="68"/>
      <c r="AN1125" s="68"/>
      <c r="AO1125" s="68"/>
      <c r="AP1125" s="68"/>
      <c r="AQ1125" s="68"/>
      <c r="AR1125" s="68"/>
      <c r="AS1125" s="68" t="s">
        <v>8422</v>
      </c>
      <c r="AT1125" s="68" t="s">
        <v>8423</v>
      </c>
      <c r="AU1125" s="68">
        <v>20</v>
      </c>
      <c r="AV1125" s="68" t="s">
        <v>8500</v>
      </c>
      <c r="AW1125" s="68" t="s">
        <v>8501</v>
      </c>
      <c r="AX1125" s="68" t="s">
        <v>8502</v>
      </c>
      <c r="AY1125" s="68"/>
      <c r="AZ1125" s="68"/>
      <c r="BA1125" s="68"/>
      <c r="BB1125" s="68"/>
      <c r="BC1125" s="68"/>
      <c r="BD1125" s="68"/>
    </row>
    <row r="1126" spans="1:56" s="72" customFormat="1" ht="40">
      <c r="A1126" s="68">
        <v>1502</v>
      </c>
      <c r="B1126" s="68" t="s">
        <v>8412</v>
      </c>
      <c r="C1126" s="68" t="s">
        <v>8587</v>
      </c>
      <c r="D1126" s="88"/>
      <c r="E1126" s="68" t="s">
        <v>8588</v>
      </c>
      <c r="F1126" s="78">
        <v>32104</v>
      </c>
      <c r="G1126" s="68" t="s">
        <v>8589</v>
      </c>
      <c r="H1126" s="68">
        <v>2015</v>
      </c>
      <c r="I1126" s="68" t="s">
        <v>8590</v>
      </c>
      <c r="J1126" s="70">
        <v>48812.800000000003</v>
      </c>
      <c r="K1126" s="91" t="s">
        <v>12800</v>
      </c>
      <c r="L1126" s="68" t="s">
        <v>8591</v>
      </c>
      <c r="M1126" s="68" t="s">
        <v>8592</v>
      </c>
      <c r="N1126" s="68" t="s">
        <v>8593</v>
      </c>
      <c r="O1126" s="68" t="s">
        <v>8594</v>
      </c>
      <c r="P1126" s="68">
        <v>2922300</v>
      </c>
      <c r="Q1126" s="68">
        <v>43</v>
      </c>
      <c r="R1126" s="68">
        <v>0</v>
      </c>
      <c r="S1126" s="68">
        <v>1.23</v>
      </c>
      <c r="T1126" s="68">
        <v>41.77</v>
      </c>
      <c r="U1126" s="68">
        <v>43</v>
      </c>
      <c r="V1126" s="68">
        <v>100</v>
      </c>
      <c r="W1126" s="68">
        <v>100</v>
      </c>
      <c r="X1126" s="68" t="s">
        <v>8595</v>
      </c>
      <c r="Y1126" s="68">
        <v>3</v>
      </c>
      <c r="Z1126" s="68">
        <v>12</v>
      </c>
      <c r="AA1126" s="68">
        <v>1.2</v>
      </c>
      <c r="AB1126" s="68">
        <v>44</v>
      </c>
      <c r="AC1126" s="68"/>
      <c r="AD1126" s="68">
        <v>41.77</v>
      </c>
      <c r="AE1126" s="68">
        <v>5</v>
      </c>
      <c r="AF1126" s="68">
        <v>100</v>
      </c>
      <c r="AG1126" s="68" t="s">
        <v>8444</v>
      </c>
      <c r="AH1126" s="68" t="s">
        <v>8423</v>
      </c>
      <c r="AI1126" s="68">
        <v>20</v>
      </c>
      <c r="AJ1126" s="68" t="s">
        <v>8434</v>
      </c>
      <c r="AK1126" s="68" t="s">
        <v>8423</v>
      </c>
      <c r="AL1126" s="68">
        <v>20</v>
      </c>
      <c r="AM1126" s="68"/>
      <c r="AN1126" s="68"/>
      <c r="AO1126" s="68"/>
      <c r="AP1126" s="68"/>
      <c r="AQ1126" s="68"/>
      <c r="AR1126" s="68"/>
      <c r="AS1126" s="68" t="s">
        <v>8422</v>
      </c>
      <c r="AT1126" s="68" t="s">
        <v>8423</v>
      </c>
      <c r="AU1126" s="68">
        <v>20</v>
      </c>
      <c r="AV1126" s="68" t="s">
        <v>8500</v>
      </c>
      <c r="AW1126" s="68" t="s">
        <v>8501</v>
      </c>
      <c r="AX1126" s="68" t="s">
        <v>8502</v>
      </c>
      <c r="AY1126" s="68"/>
      <c r="AZ1126" s="68"/>
      <c r="BA1126" s="68"/>
      <c r="BB1126" s="68"/>
      <c r="BC1126" s="68"/>
      <c r="BD1126" s="68"/>
    </row>
    <row r="1127" spans="1:56" s="72" customFormat="1" ht="40">
      <c r="A1127" s="68">
        <v>1502</v>
      </c>
      <c r="B1127" s="68" t="s">
        <v>8412</v>
      </c>
      <c r="C1127" s="68" t="s">
        <v>8492</v>
      </c>
      <c r="D1127" s="88"/>
      <c r="E1127" s="68" t="s">
        <v>8596</v>
      </c>
      <c r="F1127" s="78">
        <v>18494</v>
      </c>
      <c r="G1127" s="68" t="s">
        <v>8597</v>
      </c>
      <c r="H1127" s="68">
        <v>2015</v>
      </c>
      <c r="I1127" s="68" t="s">
        <v>8598</v>
      </c>
      <c r="J1127" s="70">
        <v>32563.84</v>
      </c>
      <c r="K1127" s="91" t="s">
        <v>12800</v>
      </c>
      <c r="L1127" s="68" t="s">
        <v>8599</v>
      </c>
      <c r="M1127" s="68" t="s">
        <v>8600</v>
      </c>
      <c r="N1127" s="68" t="s">
        <v>8601</v>
      </c>
      <c r="O1127" s="68" t="s">
        <v>8602</v>
      </c>
      <c r="P1127" s="68">
        <v>2910600</v>
      </c>
      <c r="Q1127" s="68">
        <v>18.130000000000003</v>
      </c>
      <c r="R1127" s="68">
        <v>0</v>
      </c>
      <c r="S1127" s="68">
        <v>0.96</v>
      </c>
      <c r="T1127" s="68">
        <v>17.170000000000002</v>
      </c>
      <c r="U1127" s="68">
        <v>18.130000000000003</v>
      </c>
      <c r="V1127" s="68">
        <v>100</v>
      </c>
      <c r="W1127" s="68">
        <v>100</v>
      </c>
      <c r="X1127" s="68" t="s">
        <v>8603</v>
      </c>
      <c r="Y1127" s="68">
        <v>1</v>
      </c>
      <c r="Z1127" s="68">
        <v>4</v>
      </c>
      <c r="AA1127" s="68">
        <v>2</v>
      </c>
      <c r="AB1127" s="68">
        <v>44</v>
      </c>
      <c r="AC1127" s="68"/>
      <c r="AD1127" s="68">
        <v>17.170000000000002</v>
      </c>
      <c r="AE1127" s="68">
        <v>5</v>
      </c>
      <c r="AF1127" s="68">
        <v>100</v>
      </c>
      <c r="AG1127" s="68" t="s">
        <v>8444</v>
      </c>
      <c r="AH1127" s="68" t="s">
        <v>8423</v>
      </c>
      <c r="AI1127" s="68">
        <v>25</v>
      </c>
      <c r="AJ1127" s="68" t="s">
        <v>8434</v>
      </c>
      <c r="AK1127" s="68" t="s">
        <v>8423</v>
      </c>
      <c r="AL1127" s="68">
        <v>25</v>
      </c>
      <c r="AM1127" s="68"/>
      <c r="AN1127" s="68"/>
      <c r="AO1127" s="68"/>
      <c r="AP1127" s="68"/>
      <c r="AQ1127" s="68"/>
      <c r="AR1127" s="68"/>
      <c r="AS1127" s="68" t="s">
        <v>8422</v>
      </c>
      <c r="AT1127" s="68" t="s">
        <v>8423</v>
      </c>
      <c r="AU1127" s="68">
        <v>25</v>
      </c>
      <c r="AV1127" s="68" t="s">
        <v>8481</v>
      </c>
      <c r="AW1127" s="68" t="s">
        <v>8423</v>
      </c>
      <c r="AX1127" s="68">
        <v>25</v>
      </c>
      <c r="AY1127" s="68"/>
      <c r="AZ1127" s="68"/>
      <c r="BA1127" s="68"/>
      <c r="BB1127" s="68"/>
      <c r="BC1127" s="68"/>
      <c r="BD1127" s="68"/>
    </row>
    <row r="1128" spans="1:56" s="72" customFormat="1" ht="40">
      <c r="A1128" s="68">
        <v>1502</v>
      </c>
      <c r="B1128" s="68" t="s">
        <v>8412</v>
      </c>
      <c r="C1128" s="68" t="s">
        <v>8587</v>
      </c>
      <c r="D1128" s="88"/>
      <c r="E1128" s="68" t="s">
        <v>8588</v>
      </c>
      <c r="F1128" s="78">
        <v>32104</v>
      </c>
      <c r="G1128" s="68" t="s">
        <v>8604</v>
      </c>
      <c r="H1128" s="68">
        <v>2015</v>
      </c>
      <c r="I1128" s="68" t="s">
        <v>8605</v>
      </c>
      <c r="J1128" s="70">
        <v>55037.7</v>
      </c>
      <c r="K1128" s="91" t="s">
        <v>12800</v>
      </c>
      <c r="L1128" s="68" t="s">
        <v>8591</v>
      </c>
      <c r="M1128" s="68" t="s">
        <v>8592</v>
      </c>
      <c r="N1128" s="68" t="s">
        <v>8606</v>
      </c>
      <c r="O1128" s="68" t="s">
        <v>8607</v>
      </c>
      <c r="P1128" s="68" t="s">
        <v>8608</v>
      </c>
      <c r="Q1128" s="68">
        <v>43.39</v>
      </c>
      <c r="R1128" s="68">
        <v>0</v>
      </c>
      <c r="S1128" s="68">
        <v>1.62</v>
      </c>
      <c r="T1128" s="68">
        <v>41.77</v>
      </c>
      <c r="U1128" s="68">
        <v>43.39</v>
      </c>
      <c r="V1128" s="68">
        <v>100</v>
      </c>
      <c r="W1128" s="68">
        <v>100</v>
      </c>
      <c r="X1128" s="68" t="s">
        <v>8609</v>
      </c>
      <c r="Y1128" s="68">
        <v>6</v>
      </c>
      <c r="Z1128" s="68">
        <v>4</v>
      </c>
      <c r="AA1128" s="68">
        <v>1</v>
      </c>
      <c r="AB1128" s="68">
        <v>44</v>
      </c>
      <c r="AC1128" s="68"/>
      <c r="AD1128" s="68">
        <v>41.77</v>
      </c>
      <c r="AE1128" s="68">
        <v>5</v>
      </c>
      <c r="AF1128" s="68">
        <v>100</v>
      </c>
      <c r="AG1128" s="68" t="s">
        <v>8444</v>
      </c>
      <c r="AH1128" s="68" t="s">
        <v>8423</v>
      </c>
      <c r="AI1128" s="68">
        <v>20</v>
      </c>
      <c r="AJ1128" s="68" t="s">
        <v>8434</v>
      </c>
      <c r="AK1128" s="68" t="s">
        <v>8423</v>
      </c>
      <c r="AL1128" s="68">
        <v>20</v>
      </c>
      <c r="AM1128" s="68"/>
      <c r="AN1128" s="68"/>
      <c r="AO1128" s="68"/>
      <c r="AP1128" s="68"/>
      <c r="AQ1128" s="68"/>
      <c r="AR1128" s="68"/>
      <c r="AS1128" s="68" t="s">
        <v>8422</v>
      </c>
      <c r="AT1128" s="68" t="s">
        <v>8423</v>
      </c>
      <c r="AU1128" s="68">
        <v>20</v>
      </c>
      <c r="AV1128" s="68" t="s">
        <v>8500</v>
      </c>
      <c r="AW1128" s="68" t="s">
        <v>8501</v>
      </c>
      <c r="AX1128" s="68" t="s">
        <v>8502</v>
      </c>
      <c r="AY1128" s="68"/>
      <c r="AZ1128" s="68"/>
      <c r="BA1128" s="68"/>
      <c r="BB1128" s="68"/>
      <c r="BC1128" s="68"/>
      <c r="BD1128" s="68"/>
    </row>
    <row r="1129" spans="1:56" s="72" customFormat="1" ht="120">
      <c r="A1129" s="68">
        <v>1502</v>
      </c>
      <c r="B1129" s="68" t="s">
        <v>8412</v>
      </c>
      <c r="C1129" s="68" t="s">
        <v>8556</v>
      </c>
      <c r="D1129" s="88"/>
      <c r="E1129" s="68" t="s">
        <v>8610</v>
      </c>
      <c r="F1129" s="78">
        <v>35413</v>
      </c>
      <c r="G1129" s="68" t="s">
        <v>8611</v>
      </c>
      <c r="H1129" s="68">
        <v>2016</v>
      </c>
      <c r="I1129" s="68" t="s">
        <v>8612</v>
      </c>
      <c r="J1129" s="70">
        <v>68252.289999999994</v>
      </c>
      <c r="K1129" s="91" t="s">
        <v>12800</v>
      </c>
      <c r="L1129" s="68" t="s">
        <v>8613</v>
      </c>
      <c r="M1129" s="68" t="s">
        <v>8614</v>
      </c>
      <c r="N1129" s="68" t="s">
        <v>8615</v>
      </c>
      <c r="O1129" s="68" t="s">
        <v>8616</v>
      </c>
      <c r="P1129" s="68" t="s">
        <v>8617</v>
      </c>
      <c r="Q1129" s="68">
        <v>30.330000000000002</v>
      </c>
      <c r="R1129" s="68">
        <v>0</v>
      </c>
      <c r="S1129" s="68">
        <v>2.0299999999999998</v>
      </c>
      <c r="T1129" s="68">
        <v>28.3</v>
      </c>
      <c r="U1129" s="68">
        <v>30.330000000000002</v>
      </c>
      <c r="V1129" s="68">
        <v>100</v>
      </c>
      <c r="W1129" s="68">
        <v>89.8</v>
      </c>
      <c r="X1129" s="68" t="s">
        <v>8618</v>
      </c>
      <c r="Y1129" s="68">
        <v>3</v>
      </c>
      <c r="Z1129" s="68">
        <v>10</v>
      </c>
      <c r="AA1129" s="68">
        <v>2</v>
      </c>
      <c r="AB1129" s="68">
        <v>16</v>
      </c>
      <c r="AC1129" s="68"/>
      <c r="AD1129" s="68">
        <v>28.3</v>
      </c>
      <c r="AE1129" s="68">
        <v>5</v>
      </c>
      <c r="AF1129" s="68">
        <v>100</v>
      </c>
      <c r="AG1129" s="68" t="s">
        <v>8444</v>
      </c>
      <c r="AH1129" s="68" t="s">
        <v>8423</v>
      </c>
      <c r="AI1129" s="68">
        <v>15</v>
      </c>
      <c r="AJ1129" s="68" t="s">
        <v>8434</v>
      </c>
      <c r="AK1129" s="68" t="s">
        <v>8423</v>
      </c>
      <c r="AL1129" s="68">
        <v>20</v>
      </c>
      <c r="AM1129" s="68" t="s">
        <v>8619</v>
      </c>
      <c r="AN1129" s="68" t="s">
        <v>8423</v>
      </c>
      <c r="AO1129" s="68">
        <v>20</v>
      </c>
      <c r="AP1129" s="68"/>
      <c r="AQ1129" s="68"/>
      <c r="AR1129" s="68"/>
      <c r="AS1129" s="68" t="s">
        <v>8422</v>
      </c>
      <c r="AT1129" s="68" t="s">
        <v>8423</v>
      </c>
      <c r="AU1129" s="68">
        <v>15</v>
      </c>
      <c r="AV1129" s="68" t="s">
        <v>8500</v>
      </c>
      <c r="AW1129" s="68" t="s">
        <v>8501</v>
      </c>
      <c r="AX1129" s="68" t="s">
        <v>8620</v>
      </c>
      <c r="AY1129" s="68"/>
      <c r="AZ1129" s="68"/>
      <c r="BA1129" s="68"/>
      <c r="BB1129" s="68"/>
      <c r="BC1129" s="68"/>
      <c r="BD1129" s="68"/>
    </row>
    <row r="1130" spans="1:56" s="72" customFormat="1" ht="60">
      <c r="A1130" s="68">
        <v>1502</v>
      </c>
      <c r="B1130" s="68" t="s">
        <v>8412</v>
      </c>
      <c r="C1130" s="68" t="s">
        <v>8587</v>
      </c>
      <c r="D1130" s="88"/>
      <c r="E1130" s="68" t="s">
        <v>8621</v>
      </c>
      <c r="F1130" s="78">
        <v>51145</v>
      </c>
      <c r="G1130" s="68" t="s">
        <v>8622</v>
      </c>
      <c r="H1130" s="68">
        <v>2016</v>
      </c>
      <c r="I1130" s="68" t="s">
        <v>8623</v>
      </c>
      <c r="J1130" s="70">
        <v>36119.730000000003</v>
      </c>
      <c r="K1130" s="91" t="s">
        <v>12800</v>
      </c>
      <c r="L1130" s="68" t="s">
        <v>8624</v>
      </c>
      <c r="M1130" s="68" t="s">
        <v>8625</v>
      </c>
      <c r="N1130" s="68" t="s">
        <v>8626</v>
      </c>
      <c r="O1130" s="68" t="s">
        <v>8627</v>
      </c>
      <c r="P1130" s="68">
        <v>3001300</v>
      </c>
      <c r="Q1130" s="68">
        <v>4.1675342465753422</v>
      </c>
      <c r="R1130" s="68">
        <v>0</v>
      </c>
      <c r="S1130" s="68">
        <v>0.36</v>
      </c>
      <c r="T1130" s="68">
        <v>3.8075342465753423</v>
      </c>
      <c r="U1130" s="68">
        <v>4.1675342465753422</v>
      </c>
      <c r="V1130" s="68">
        <v>100</v>
      </c>
      <c r="W1130" s="68">
        <v>100</v>
      </c>
      <c r="X1130" s="68" t="s">
        <v>8628</v>
      </c>
      <c r="Y1130" s="68">
        <v>1</v>
      </c>
      <c r="Z1130" s="68">
        <v>4</v>
      </c>
      <c r="AA1130" s="68">
        <v>4</v>
      </c>
      <c r="AB1130" s="68">
        <v>44</v>
      </c>
      <c r="AC1130" s="68"/>
      <c r="AD1130" s="68">
        <v>3.8075342465753423</v>
      </c>
      <c r="AE1130" s="68">
        <v>5</v>
      </c>
      <c r="AF1130" s="68">
        <v>100</v>
      </c>
      <c r="AG1130" s="68" t="s">
        <v>8444</v>
      </c>
      <c r="AH1130" s="68" t="s">
        <v>8423</v>
      </c>
      <c r="AI1130" s="68">
        <v>20</v>
      </c>
      <c r="AJ1130" s="68" t="s">
        <v>8434</v>
      </c>
      <c r="AK1130" s="68" t="s">
        <v>8423</v>
      </c>
      <c r="AL1130" s="68">
        <v>20</v>
      </c>
      <c r="AM1130" s="68"/>
      <c r="AN1130" s="68"/>
      <c r="AO1130" s="68"/>
      <c r="AP1130" s="68"/>
      <c r="AQ1130" s="68"/>
      <c r="AR1130" s="68"/>
      <c r="AS1130" s="68" t="s">
        <v>8422</v>
      </c>
      <c r="AT1130" s="68" t="s">
        <v>8423</v>
      </c>
      <c r="AU1130" s="68">
        <v>20</v>
      </c>
      <c r="AV1130" s="68" t="s">
        <v>8500</v>
      </c>
      <c r="AW1130" s="68" t="s">
        <v>8501</v>
      </c>
      <c r="AX1130" s="68" t="s">
        <v>8502</v>
      </c>
      <c r="AY1130" s="68"/>
      <c r="AZ1130" s="68"/>
      <c r="BA1130" s="68"/>
      <c r="BB1130" s="68"/>
      <c r="BC1130" s="68"/>
      <c r="BD1130" s="68"/>
    </row>
    <row r="1131" spans="1:56" s="72" customFormat="1" ht="60">
      <c r="A1131" s="68">
        <v>1502</v>
      </c>
      <c r="B1131" s="68" t="s">
        <v>8412</v>
      </c>
      <c r="C1131" s="68" t="s">
        <v>8556</v>
      </c>
      <c r="D1131" s="88"/>
      <c r="E1131" s="68" t="s">
        <v>8629</v>
      </c>
      <c r="F1131" s="78">
        <v>27655</v>
      </c>
      <c r="G1131" s="68" t="s">
        <v>8630</v>
      </c>
      <c r="H1131" s="68">
        <v>2017</v>
      </c>
      <c r="I1131" s="68" t="s">
        <v>8631</v>
      </c>
      <c r="J1131" s="70">
        <v>47530.31</v>
      </c>
      <c r="K1131" s="91" t="s">
        <v>12800</v>
      </c>
      <c r="L1131" s="68" t="s">
        <v>8613</v>
      </c>
      <c r="M1131" s="68" t="s">
        <v>8614</v>
      </c>
      <c r="N1131" s="68" t="s">
        <v>8632</v>
      </c>
      <c r="O1131" s="68" t="s">
        <v>8633</v>
      </c>
      <c r="P1131" s="68" t="s">
        <v>8634</v>
      </c>
      <c r="Q1131" s="68">
        <v>34.86</v>
      </c>
      <c r="R1131" s="68">
        <v>5.59</v>
      </c>
      <c r="S1131" s="68">
        <v>0.97</v>
      </c>
      <c r="T1131" s="68">
        <v>28.3</v>
      </c>
      <c r="U1131" s="68">
        <v>34.86</v>
      </c>
      <c r="V1131" s="68">
        <v>100</v>
      </c>
      <c r="W1131" s="68">
        <v>98.45</v>
      </c>
      <c r="X1131" s="68" t="s">
        <v>8635</v>
      </c>
      <c r="Y1131" s="68">
        <v>3</v>
      </c>
      <c r="Z1131" s="68">
        <v>12</v>
      </c>
      <c r="AA1131" s="68">
        <v>3</v>
      </c>
      <c r="AB1131" s="68">
        <v>16</v>
      </c>
      <c r="AC1131" s="68"/>
      <c r="AD1131" s="68">
        <v>28.3</v>
      </c>
      <c r="AE1131" s="68">
        <v>5</v>
      </c>
      <c r="AF1131" s="68">
        <v>100</v>
      </c>
      <c r="AG1131" s="68" t="s">
        <v>8444</v>
      </c>
      <c r="AH1131" s="68" t="s">
        <v>8423</v>
      </c>
      <c r="AI1131" s="68">
        <v>20</v>
      </c>
      <c r="AJ1131" s="68" t="s">
        <v>8434</v>
      </c>
      <c r="AK1131" s="68" t="s">
        <v>8423</v>
      </c>
      <c r="AL1131" s="68">
        <v>20</v>
      </c>
      <c r="AM1131" s="68"/>
      <c r="AN1131" s="68"/>
      <c r="AO1131" s="68"/>
      <c r="AP1131" s="68"/>
      <c r="AQ1131" s="68"/>
      <c r="AR1131" s="68"/>
      <c r="AS1131" s="68" t="s">
        <v>8422</v>
      </c>
      <c r="AT1131" s="68" t="s">
        <v>8423</v>
      </c>
      <c r="AU1131" s="68">
        <v>20</v>
      </c>
      <c r="AV1131" s="68" t="s">
        <v>8500</v>
      </c>
      <c r="AW1131" s="68" t="s">
        <v>8501</v>
      </c>
      <c r="AX1131" s="68" t="s">
        <v>8502</v>
      </c>
      <c r="AY1131" s="68"/>
      <c r="AZ1131" s="68"/>
      <c r="BA1131" s="68"/>
      <c r="BB1131" s="68"/>
      <c r="BC1131" s="68"/>
      <c r="BD1131" s="68"/>
    </row>
    <row r="1132" spans="1:56" s="72" customFormat="1" ht="50">
      <c r="A1132" s="68">
        <v>1502</v>
      </c>
      <c r="B1132" s="68" t="s">
        <v>8412</v>
      </c>
      <c r="C1132" s="68" t="s">
        <v>8424</v>
      </c>
      <c r="D1132" s="88"/>
      <c r="E1132" s="68" t="s">
        <v>8636</v>
      </c>
      <c r="F1132" s="78">
        <v>39821</v>
      </c>
      <c r="G1132" s="68" t="s">
        <v>8637</v>
      </c>
      <c r="H1132" s="68">
        <v>2017</v>
      </c>
      <c r="I1132" s="68" t="s">
        <v>8638</v>
      </c>
      <c r="J1132" s="70">
        <v>19008.509999999998</v>
      </c>
      <c r="K1132" s="91" t="s">
        <v>12800</v>
      </c>
      <c r="L1132" s="68" t="s">
        <v>8613</v>
      </c>
      <c r="M1132" s="68" t="s">
        <v>8614</v>
      </c>
      <c r="N1132" s="68" t="s">
        <v>8639</v>
      </c>
      <c r="O1132" s="68" t="s">
        <v>8640</v>
      </c>
      <c r="P1132" s="68">
        <v>3020100</v>
      </c>
      <c r="Q1132" s="68">
        <v>49.44</v>
      </c>
      <c r="R1132" s="68">
        <v>2.2400000000000002</v>
      </c>
      <c r="S1132" s="68">
        <v>0.56000000000000005</v>
      </c>
      <c r="T1132" s="68">
        <v>46.64</v>
      </c>
      <c r="U1132" s="68">
        <v>49.44</v>
      </c>
      <c r="V1132" s="68">
        <v>100</v>
      </c>
      <c r="W1132" s="68">
        <v>100</v>
      </c>
      <c r="X1132" s="68" t="s">
        <v>8641</v>
      </c>
      <c r="Y1132" s="68">
        <v>3</v>
      </c>
      <c r="Z1132" s="68">
        <v>12</v>
      </c>
      <c r="AA1132" s="68"/>
      <c r="AB1132" s="68">
        <v>16</v>
      </c>
      <c r="AC1132" s="68"/>
      <c r="AD1132" s="68">
        <v>46.64</v>
      </c>
      <c r="AE1132" s="68">
        <v>5</v>
      </c>
      <c r="AF1132" s="68">
        <v>100</v>
      </c>
      <c r="AG1132" s="68" t="s">
        <v>8444</v>
      </c>
      <c r="AH1132" s="68" t="s">
        <v>8423</v>
      </c>
      <c r="AI1132" s="68">
        <v>25</v>
      </c>
      <c r="AJ1132" s="68" t="s">
        <v>8434</v>
      </c>
      <c r="AK1132" s="68" t="s">
        <v>8423</v>
      </c>
      <c r="AL1132" s="68">
        <v>25</v>
      </c>
      <c r="AM1132" s="68"/>
      <c r="AN1132" s="68"/>
      <c r="AO1132" s="68"/>
      <c r="AP1132" s="68"/>
      <c r="AQ1132" s="68"/>
      <c r="AR1132" s="68"/>
      <c r="AS1132" s="68" t="s">
        <v>8422</v>
      </c>
      <c r="AT1132" s="68" t="s">
        <v>8423</v>
      </c>
      <c r="AU1132" s="68">
        <v>25</v>
      </c>
      <c r="AV1132" s="68" t="s">
        <v>8481</v>
      </c>
      <c r="AW1132" s="68" t="s">
        <v>8423</v>
      </c>
      <c r="AX1132" s="68">
        <v>25</v>
      </c>
      <c r="AY1132" s="68"/>
      <c r="AZ1132" s="68"/>
      <c r="BA1132" s="68"/>
      <c r="BB1132" s="68"/>
      <c r="BC1132" s="68"/>
      <c r="BD1132" s="68"/>
    </row>
    <row r="1133" spans="1:56" s="72" customFormat="1" ht="50">
      <c r="A1133" s="68">
        <v>1502</v>
      </c>
      <c r="B1133" s="68" t="s">
        <v>8412</v>
      </c>
      <c r="C1133" s="68" t="s">
        <v>8446</v>
      </c>
      <c r="D1133" s="88"/>
      <c r="E1133" s="68" t="s">
        <v>8447</v>
      </c>
      <c r="F1133" s="78">
        <v>20631</v>
      </c>
      <c r="G1133" s="68" t="s">
        <v>8642</v>
      </c>
      <c r="H1133" s="68">
        <v>2017</v>
      </c>
      <c r="I1133" s="68" t="s">
        <v>8643</v>
      </c>
      <c r="J1133" s="70">
        <v>91997.64</v>
      </c>
      <c r="K1133" s="91" t="s">
        <v>12800</v>
      </c>
      <c r="L1133" s="68" t="s">
        <v>8613</v>
      </c>
      <c r="M1133" s="68" t="s">
        <v>8614</v>
      </c>
      <c r="N1133" s="68" t="s">
        <v>8644</v>
      </c>
      <c r="O1133" s="68" t="s">
        <v>8645</v>
      </c>
      <c r="P1133" s="68">
        <v>3016900</v>
      </c>
      <c r="Q1133" s="68">
        <v>55.300000000000004</v>
      </c>
      <c r="R1133" s="68">
        <v>10.82</v>
      </c>
      <c r="S1133" s="68">
        <v>2.71</v>
      </c>
      <c r="T1133" s="68">
        <v>41.77</v>
      </c>
      <c r="U1133" s="68">
        <v>55.300000000000004</v>
      </c>
      <c r="V1133" s="68">
        <v>100</v>
      </c>
      <c r="W1133" s="68">
        <v>100</v>
      </c>
      <c r="X1133" s="68" t="s">
        <v>8646</v>
      </c>
      <c r="Y1133" s="68">
        <v>3</v>
      </c>
      <c r="Z1133" s="68">
        <v>10</v>
      </c>
      <c r="AA1133" s="68">
        <v>3</v>
      </c>
      <c r="AB1133" s="68">
        <v>16</v>
      </c>
      <c r="AC1133" s="68"/>
      <c r="AD1133" s="68">
        <v>41.77</v>
      </c>
      <c r="AE1133" s="68">
        <v>5</v>
      </c>
      <c r="AF1133" s="68">
        <v>100</v>
      </c>
      <c r="AG1133" s="68" t="s">
        <v>8444</v>
      </c>
      <c r="AH1133" s="68" t="s">
        <v>8423</v>
      </c>
      <c r="AI1133" s="68">
        <v>25</v>
      </c>
      <c r="AJ1133" s="68" t="s">
        <v>8434</v>
      </c>
      <c r="AK1133" s="68" t="s">
        <v>8423</v>
      </c>
      <c r="AL1133" s="68">
        <v>25</v>
      </c>
      <c r="AM1133" s="68"/>
      <c r="AN1133" s="68"/>
      <c r="AO1133" s="68"/>
      <c r="AP1133" s="68"/>
      <c r="AQ1133" s="68"/>
      <c r="AR1133" s="68"/>
      <c r="AS1133" s="68" t="s">
        <v>8422</v>
      </c>
      <c r="AT1133" s="68" t="s">
        <v>8423</v>
      </c>
      <c r="AU1133" s="68">
        <v>25</v>
      </c>
      <c r="AV1133" s="68" t="s">
        <v>8481</v>
      </c>
      <c r="AW1133" s="68" t="s">
        <v>8423</v>
      </c>
      <c r="AX1133" s="68">
        <v>25</v>
      </c>
      <c r="AY1133" s="68"/>
      <c r="AZ1133" s="68"/>
      <c r="BA1133" s="68"/>
      <c r="BB1133" s="68"/>
      <c r="BC1133" s="68"/>
      <c r="BD1133" s="68"/>
    </row>
    <row r="1134" spans="1:56" s="72" customFormat="1" ht="80">
      <c r="A1134" s="68">
        <v>1502</v>
      </c>
      <c r="B1134" s="68" t="s">
        <v>8412</v>
      </c>
      <c r="C1134" s="68" t="s">
        <v>8413</v>
      </c>
      <c r="D1134" s="88"/>
      <c r="E1134" s="68" t="s">
        <v>8435</v>
      </c>
      <c r="F1134" s="78">
        <v>13411</v>
      </c>
      <c r="G1134" s="68" t="s">
        <v>8647</v>
      </c>
      <c r="H1134" s="68">
        <v>2017</v>
      </c>
      <c r="I1134" s="68" t="s">
        <v>8648</v>
      </c>
      <c r="J1134" s="70">
        <v>53096.4</v>
      </c>
      <c r="K1134" s="91" t="s">
        <v>12800</v>
      </c>
      <c r="L1134" s="68" t="s">
        <v>8496</v>
      </c>
      <c r="M1134" s="68" t="s">
        <v>8418</v>
      </c>
      <c r="N1134" s="68" t="s">
        <v>8649</v>
      </c>
      <c r="O1134" s="68" t="s">
        <v>8650</v>
      </c>
      <c r="P1134" s="68">
        <v>3016500</v>
      </c>
      <c r="Q1134" s="68">
        <v>36.11</v>
      </c>
      <c r="R1134" s="68">
        <v>6.25</v>
      </c>
      <c r="S1134" s="68">
        <v>1.56</v>
      </c>
      <c r="T1134" s="68">
        <v>28.3</v>
      </c>
      <c r="U1134" s="68">
        <v>36.11</v>
      </c>
      <c r="V1134" s="68">
        <v>100</v>
      </c>
      <c r="W1134" s="68">
        <v>100</v>
      </c>
      <c r="X1134" s="68" t="s">
        <v>8651</v>
      </c>
      <c r="Y1134" s="68">
        <v>6</v>
      </c>
      <c r="Z1134" s="68">
        <v>4</v>
      </c>
      <c r="AA1134" s="68">
        <v>3</v>
      </c>
      <c r="AB1134" s="68">
        <v>16</v>
      </c>
      <c r="AC1134" s="68"/>
      <c r="AD1134" s="68">
        <v>28.3</v>
      </c>
      <c r="AE1134" s="68">
        <v>5</v>
      </c>
      <c r="AF1134" s="68">
        <v>100</v>
      </c>
      <c r="AG1134" s="68" t="s">
        <v>8444</v>
      </c>
      <c r="AH1134" s="68" t="s">
        <v>8423</v>
      </c>
      <c r="AI1134" s="68">
        <v>20</v>
      </c>
      <c r="AJ1134" s="68" t="s">
        <v>8434</v>
      </c>
      <c r="AK1134" s="68" t="s">
        <v>8423</v>
      </c>
      <c r="AL1134" s="68">
        <v>20</v>
      </c>
      <c r="AM1134" s="68"/>
      <c r="AN1134" s="68"/>
      <c r="AO1134" s="68"/>
      <c r="AP1134" s="68"/>
      <c r="AQ1134" s="68"/>
      <c r="AR1134" s="68"/>
      <c r="AS1134" s="68" t="s">
        <v>8422</v>
      </c>
      <c r="AT1134" s="68" t="s">
        <v>8423</v>
      </c>
      <c r="AU1134" s="68">
        <v>20</v>
      </c>
      <c r="AV1134" s="68" t="s">
        <v>8500</v>
      </c>
      <c r="AW1134" s="68" t="s">
        <v>8501</v>
      </c>
      <c r="AX1134" s="68" t="s">
        <v>8502</v>
      </c>
      <c r="AY1134" s="68"/>
      <c r="AZ1134" s="68"/>
      <c r="BA1134" s="68"/>
      <c r="BB1134" s="68"/>
      <c r="BC1134" s="68"/>
      <c r="BD1134" s="68"/>
    </row>
    <row r="1135" spans="1:56" s="72" customFormat="1" ht="40">
      <c r="A1135" s="68">
        <v>1502</v>
      </c>
      <c r="B1135" s="68" t="s">
        <v>8412</v>
      </c>
      <c r="C1135" s="68" t="s">
        <v>8587</v>
      </c>
      <c r="D1135" s="88"/>
      <c r="E1135" s="68" t="s">
        <v>8652</v>
      </c>
      <c r="F1135" s="78" t="s">
        <v>8653</v>
      </c>
      <c r="G1135" s="68" t="s">
        <v>8654</v>
      </c>
      <c r="H1135" s="68" t="s">
        <v>8655</v>
      </c>
      <c r="I1135" s="68" t="s">
        <v>8656</v>
      </c>
      <c r="J1135" s="70" t="s">
        <v>8657</v>
      </c>
      <c r="K1135" s="91" t="s">
        <v>12800</v>
      </c>
      <c r="L1135" s="68" t="s">
        <v>8496</v>
      </c>
      <c r="M1135" s="68" t="s">
        <v>8418</v>
      </c>
      <c r="N1135" s="68" t="s">
        <v>8658</v>
      </c>
      <c r="O1135" s="68" t="s">
        <v>8659</v>
      </c>
      <c r="P1135" s="68" t="s">
        <v>8660</v>
      </c>
      <c r="Q1135" s="68">
        <v>43.150000000000006</v>
      </c>
      <c r="R1135" s="68">
        <v>13.68</v>
      </c>
      <c r="S1135" s="68">
        <v>3.42</v>
      </c>
      <c r="T1135" s="68">
        <v>26.05</v>
      </c>
      <c r="U1135" s="68">
        <v>43.150000000000006</v>
      </c>
      <c r="V1135" s="68">
        <v>100</v>
      </c>
      <c r="W1135" s="68">
        <v>100</v>
      </c>
      <c r="X1135" s="68" t="s">
        <v>8661</v>
      </c>
      <c r="Y1135" s="68">
        <v>3</v>
      </c>
      <c r="Z1135" s="68">
        <v>10</v>
      </c>
      <c r="AA1135" s="68">
        <v>4</v>
      </c>
      <c r="AB1135" s="68">
        <v>16</v>
      </c>
      <c r="AC1135" s="68"/>
      <c r="AD1135" s="68">
        <v>26.05</v>
      </c>
      <c r="AE1135" s="68">
        <v>5</v>
      </c>
      <c r="AF1135" s="68">
        <v>100</v>
      </c>
      <c r="AG1135" s="68" t="s">
        <v>8444</v>
      </c>
      <c r="AH1135" s="68" t="s">
        <v>8423</v>
      </c>
      <c r="AI1135" s="68">
        <v>20</v>
      </c>
      <c r="AJ1135" s="68" t="s">
        <v>8434</v>
      </c>
      <c r="AK1135" s="68" t="s">
        <v>8423</v>
      </c>
      <c r="AL1135" s="68">
        <v>20</v>
      </c>
      <c r="AM1135" s="68"/>
      <c r="AN1135" s="68"/>
      <c r="AO1135" s="68"/>
      <c r="AP1135" s="68"/>
      <c r="AQ1135" s="68"/>
      <c r="AR1135" s="68"/>
      <c r="AS1135" s="68" t="s">
        <v>8422</v>
      </c>
      <c r="AT1135" s="68" t="s">
        <v>8423</v>
      </c>
      <c r="AU1135" s="68">
        <v>20</v>
      </c>
      <c r="AV1135" s="68" t="s">
        <v>8500</v>
      </c>
      <c r="AW1135" s="68" t="s">
        <v>8501</v>
      </c>
      <c r="AX1135" s="68" t="s">
        <v>8502</v>
      </c>
      <c r="AY1135" s="68"/>
      <c r="AZ1135" s="68"/>
      <c r="BA1135" s="68"/>
      <c r="BB1135" s="68"/>
      <c r="BC1135" s="68"/>
      <c r="BD1135" s="68"/>
    </row>
    <row r="1136" spans="1:56" s="72" customFormat="1" ht="40">
      <c r="A1136" s="68">
        <v>1502</v>
      </c>
      <c r="B1136" s="68" t="s">
        <v>8412</v>
      </c>
      <c r="C1136" s="68" t="s">
        <v>8413</v>
      </c>
      <c r="D1136" s="88"/>
      <c r="E1136" s="68" t="s">
        <v>8567</v>
      </c>
      <c r="F1136" s="78">
        <v>14926</v>
      </c>
      <c r="G1136" s="68" t="s">
        <v>8662</v>
      </c>
      <c r="H1136" s="68">
        <v>2017</v>
      </c>
      <c r="I1136" s="68" t="s">
        <v>8663</v>
      </c>
      <c r="J1136" s="70">
        <v>21614.75</v>
      </c>
      <c r="K1136" s="91" t="s">
        <v>12800</v>
      </c>
      <c r="L1136" s="68" t="s">
        <v>8496</v>
      </c>
      <c r="M1136" s="68" t="s">
        <v>8418</v>
      </c>
      <c r="N1136" s="68" t="s">
        <v>8664</v>
      </c>
      <c r="O1136" s="68" t="s">
        <v>8665</v>
      </c>
      <c r="P1136" s="68">
        <v>3010300</v>
      </c>
      <c r="Q1136" s="68">
        <v>40.549999999999997</v>
      </c>
      <c r="R1136" s="68">
        <v>2.54</v>
      </c>
      <c r="S1136" s="68">
        <v>0.64</v>
      </c>
      <c r="T1136" s="68">
        <v>37.369999999999997</v>
      </c>
      <c r="U1136" s="68">
        <v>40.549999999999997</v>
      </c>
      <c r="V1136" s="68">
        <v>100</v>
      </c>
      <c r="W1136" s="68">
        <v>100</v>
      </c>
      <c r="X1136" s="68" t="s">
        <v>8666</v>
      </c>
      <c r="Y1136" s="68">
        <v>3</v>
      </c>
      <c r="Z1136" s="68">
        <v>12</v>
      </c>
      <c r="AA1136" s="68">
        <v>3</v>
      </c>
      <c r="AB1136" s="68">
        <v>16</v>
      </c>
      <c r="AC1136" s="68"/>
      <c r="AD1136" s="68">
        <v>37.369999999999997</v>
      </c>
      <c r="AE1136" s="68">
        <v>5</v>
      </c>
      <c r="AF1136" s="68">
        <v>100</v>
      </c>
      <c r="AG1136" s="68" t="s">
        <v>8444</v>
      </c>
      <c r="AH1136" s="68" t="s">
        <v>8423</v>
      </c>
      <c r="AI1136" s="68">
        <v>20</v>
      </c>
      <c r="AJ1136" s="68" t="s">
        <v>8434</v>
      </c>
      <c r="AK1136" s="68" t="s">
        <v>8423</v>
      </c>
      <c r="AL1136" s="68">
        <v>20</v>
      </c>
      <c r="AM1136" s="68"/>
      <c r="AN1136" s="68"/>
      <c r="AO1136" s="68"/>
      <c r="AP1136" s="68"/>
      <c r="AQ1136" s="68"/>
      <c r="AR1136" s="68"/>
      <c r="AS1136" s="68" t="s">
        <v>8422</v>
      </c>
      <c r="AT1136" s="68" t="s">
        <v>8423</v>
      </c>
      <c r="AU1136" s="68">
        <v>20</v>
      </c>
      <c r="AV1136" s="68" t="s">
        <v>8500</v>
      </c>
      <c r="AW1136" s="68" t="s">
        <v>8501</v>
      </c>
      <c r="AX1136" s="68" t="s">
        <v>8502</v>
      </c>
      <c r="AY1136" s="68"/>
      <c r="AZ1136" s="68"/>
      <c r="BA1136" s="68"/>
      <c r="BB1136" s="68"/>
      <c r="BC1136" s="68"/>
      <c r="BD1136" s="68"/>
    </row>
    <row r="1137" spans="1:56" s="72" customFormat="1" ht="40">
      <c r="A1137" s="68">
        <v>1502</v>
      </c>
      <c r="B1137" s="68" t="s">
        <v>8412</v>
      </c>
      <c r="C1137" s="68" t="s">
        <v>8472</v>
      </c>
      <c r="D1137" s="88"/>
      <c r="E1137" s="68" t="s">
        <v>8667</v>
      </c>
      <c r="F1137" s="78">
        <v>31345</v>
      </c>
      <c r="G1137" s="68" t="s">
        <v>8668</v>
      </c>
      <c r="H1137" s="68" t="s">
        <v>8669</v>
      </c>
      <c r="I1137" s="68" t="s">
        <v>8670</v>
      </c>
      <c r="J1137" s="70" t="s">
        <v>8671</v>
      </c>
      <c r="K1137" s="91" t="s">
        <v>12800</v>
      </c>
      <c r="L1137" s="68" t="s">
        <v>8496</v>
      </c>
      <c r="M1137" s="68" t="s">
        <v>8418</v>
      </c>
      <c r="N1137" s="68" t="s">
        <v>8672</v>
      </c>
      <c r="O1137" s="68" t="s">
        <v>8673</v>
      </c>
      <c r="P1137" s="68" t="s">
        <v>8674</v>
      </c>
      <c r="Q1137" s="68">
        <v>31.389999999999997</v>
      </c>
      <c r="R1137" s="68">
        <v>5.05</v>
      </c>
      <c r="S1137" s="68">
        <v>1.26</v>
      </c>
      <c r="T1137" s="68">
        <v>25.08</v>
      </c>
      <c r="U1137" s="68">
        <v>31.389999999999997</v>
      </c>
      <c r="V1137" s="68">
        <v>100</v>
      </c>
      <c r="W1137" s="68">
        <v>97.2</v>
      </c>
      <c r="X1137" s="68" t="s">
        <v>8675</v>
      </c>
      <c r="Y1137" s="68">
        <v>3</v>
      </c>
      <c r="Z1137" s="68">
        <v>10</v>
      </c>
      <c r="AA1137" s="68">
        <v>6</v>
      </c>
      <c r="AB1137" s="68">
        <v>44</v>
      </c>
      <c r="AC1137" s="68"/>
      <c r="AD1137" s="68">
        <v>25.08</v>
      </c>
      <c r="AE1137" s="68">
        <v>5</v>
      </c>
      <c r="AF1137" s="68">
        <v>100</v>
      </c>
      <c r="AG1137" s="68" t="s">
        <v>8444</v>
      </c>
      <c r="AH1137" s="68" t="s">
        <v>8423</v>
      </c>
      <c r="AI1137" s="68">
        <v>25</v>
      </c>
      <c r="AJ1137" s="68" t="s">
        <v>8434</v>
      </c>
      <c r="AK1137" s="68" t="s">
        <v>8423</v>
      </c>
      <c r="AL1137" s="68">
        <v>25</v>
      </c>
      <c r="AM1137" s="68"/>
      <c r="AN1137" s="68"/>
      <c r="AO1137" s="68"/>
      <c r="AP1137" s="68"/>
      <c r="AQ1137" s="68"/>
      <c r="AR1137" s="68"/>
      <c r="AS1137" s="68" t="s">
        <v>8422</v>
      </c>
      <c r="AT1137" s="68" t="s">
        <v>8423</v>
      </c>
      <c r="AU1137" s="68">
        <v>20</v>
      </c>
      <c r="AV1137" s="68" t="s">
        <v>8500</v>
      </c>
      <c r="AW1137" s="68" t="s">
        <v>8501</v>
      </c>
      <c r="AX1137" s="68" t="s">
        <v>8676</v>
      </c>
      <c r="AY1137" s="68"/>
      <c r="AZ1137" s="68"/>
      <c r="BA1137" s="68"/>
      <c r="BB1137" s="68"/>
      <c r="BC1137" s="68"/>
      <c r="BD1137" s="68"/>
    </row>
    <row r="1138" spans="1:56" s="72" customFormat="1" ht="150">
      <c r="A1138" s="68">
        <v>1502</v>
      </c>
      <c r="B1138" s="68" t="s">
        <v>8412</v>
      </c>
      <c r="C1138" s="68" t="s">
        <v>8556</v>
      </c>
      <c r="D1138" s="88"/>
      <c r="E1138" s="68" t="s">
        <v>8677</v>
      </c>
      <c r="F1138" s="78">
        <v>18452</v>
      </c>
      <c r="G1138" s="68" t="s">
        <v>8678</v>
      </c>
      <c r="H1138" s="68">
        <v>2019</v>
      </c>
      <c r="I1138" s="68" t="s">
        <v>8679</v>
      </c>
      <c r="J1138" s="70">
        <v>37479.839999999997</v>
      </c>
      <c r="K1138" s="91" t="s">
        <v>12800</v>
      </c>
      <c r="L1138" s="68" t="s">
        <v>8613</v>
      </c>
      <c r="M1138" s="68" t="s">
        <v>8614</v>
      </c>
      <c r="N1138" s="68" t="s">
        <v>8680</v>
      </c>
      <c r="O1138" s="68" t="s">
        <v>8681</v>
      </c>
      <c r="P1138" s="68">
        <v>3116000</v>
      </c>
      <c r="Q1138" s="68">
        <v>22.009999999999998</v>
      </c>
      <c r="R1138" s="68">
        <v>4.41</v>
      </c>
      <c r="S1138" s="68">
        <v>1.1000000000000001</v>
      </c>
      <c r="T1138" s="68">
        <v>16.5</v>
      </c>
      <c r="U1138" s="68">
        <v>22.009999999999998</v>
      </c>
      <c r="V1138" s="68">
        <v>100</v>
      </c>
      <c r="W1138" s="68">
        <v>74.86</v>
      </c>
      <c r="X1138" s="68" t="s">
        <v>8682</v>
      </c>
      <c r="Y1138" s="68">
        <v>1</v>
      </c>
      <c r="Z1138" s="68">
        <v>4</v>
      </c>
      <c r="AA1138" s="68">
        <v>2</v>
      </c>
      <c r="AB1138" s="68">
        <v>44</v>
      </c>
      <c r="AC1138" s="68"/>
      <c r="AD1138" s="68">
        <v>16.5</v>
      </c>
      <c r="AE1138" s="68">
        <v>5</v>
      </c>
      <c r="AF1138" s="68">
        <v>100</v>
      </c>
      <c r="AG1138" s="68" t="s">
        <v>8444</v>
      </c>
      <c r="AH1138" s="68" t="s">
        <v>8423</v>
      </c>
      <c r="AI1138" s="68">
        <v>20</v>
      </c>
      <c r="AJ1138" s="68" t="s">
        <v>8434</v>
      </c>
      <c r="AK1138" s="68" t="s">
        <v>8423</v>
      </c>
      <c r="AL1138" s="68">
        <v>20</v>
      </c>
      <c r="AM1138" s="68" t="s">
        <v>8683</v>
      </c>
      <c r="AN1138" s="68" t="s">
        <v>8423</v>
      </c>
      <c r="AO1138" s="68">
        <v>20</v>
      </c>
      <c r="AP1138" s="68"/>
      <c r="AQ1138" s="68"/>
      <c r="AR1138" s="68"/>
      <c r="AS1138" s="68" t="s">
        <v>8422</v>
      </c>
      <c r="AT1138" s="68" t="s">
        <v>8423</v>
      </c>
      <c r="AU1138" s="68">
        <v>40</v>
      </c>
      <c r="AV1138" s="68"/>
      <c r="AW1138" s="68"/>
      <c r="AX1138" s="68"/>
      <c r="AY1138" s="68"/>
      <c r="AZ1138" s="68"/>
      <c r="BA1138" s="68"/>
      <c r="BB1138" s="68"/>
      <c r="BC1138" s="68"/>
      <c r="BD1138" s="68"/>
    </row>
    <row r="1139" spans="1:56" s="72" customFormat="1" ht="120">
      <c r="A1139" s="68">
        <v>1502</v>
      </c>
      <c r="B1139" s="68" t="s">
        <v>8412</v>
      </c>
      <c r="C1139" s="68" t="s">
        <v>8424</v>
      </c>
      <c r="D1139" s="88"/>
      <c r="E1139" s="68" t="s">
        <v>8684</v>
      </c>
      <c r="F1139" s="78">
        <v>35376</v>
      </c>
      <c r="G1139" s="68" t="s">
        <v>8685</v>
      </c>
      <c r="H1139" s="68">
        <v>2019</v>
      </c>
      <c r="I1139" s="68" t="s">
        <v>8612</v>
      </c>
      <c r="J1139" s="70">
        <v>30305.599999999999</v>
      </c>
      <c r="K1139" s="91" t="s">
        <v>12800</v>
      </c>
      <c r="L1139" s="68" t="s">
        <v>8613</v>
      </c>
      <c r="M1139" s="68" t="s">
        <v>8614</v>
      </c>
      <c r="N1139" s="68" t="s">
        <v>8615</v>
      </c>
      <c r="O1139" s="68" t="s">
        <v>8616</v>
      </c>
      <c r="P1139" s="68" t="s">
        <v>8686</v>
      </c>
      <c r="Q1139" s="68">
        <v>32.74</v>
      </c>
      <c r="R1139" s="68">
        <v>3.57</v>
      </c>
      <c r="S1139" s="68">
        <v>0.87</v>
      </c>
      <c r="T1139" s="68">
        <v>28.3</v>
      </c>
      <c r="U1139" s="68">
        <v>32.74</v>
      </c>
      <c r="V1139" s="68">
        <v>100</v>
      </c>
      <c r="W1139" s="68">
        <v>69.099999999999994</v>
      </c>
      <c r="X1139" s="68" t="s">
        <v>8511</v>
      </c>
      <c r="Y1139" s="68">
        <v>3</v>
      </c>
      <c r="Z1139" s="68">
        <v>10</v>
      </c>
      <c r="AA1139" s="68">
        <v>2</v>
      </c>
      <c r="AB1139" s="68">
        <v>16</v>
      </c>
      <c r="AC1139" s="68"/>
      <c r="AD1139" s="68">
        <v>28.3</v>
      </c>
      <c r="AE1139" s="68">
        <v>5</v>
      </c>
      <c r="AF1139" s="68">
        <v>100</v>
      </c>
      <c r="AG1139" s="68" t="s">
        <v>8444</v>
      </c>
      <c r="AH1139" s="68" t="s">
        <v>8423</v>
      </c>
      <c r="AI1139" s="68">
        <v>20</v>
      </c>
      <c r="AJ1139" s="68" t="s">
        <v>8434</v>
      </c>
      <c r="AK1139" s="68" t="s">
        <v>8423</v>
      </c>
      <c r="AL1139" s="68">
        <v>20</v>
      </c>
      <c r="AM1139" s="68"/>
      <c r="AN1139" s="68"/>
      <c r="AO1139" s="68"/>
      <c r="AP1139" s="68"/>
      <c r="AQ1139" s="68"/>
      <c r="AR1139" s="68"/>
      <c r="AS1139" s="68" t="s">
        <v>8422</v>
      </c>
      <c r="AT1139" s="68" t="s">
        <v>8423</v>
      </c>
      <c r="AU1139" s="68">
        <v>20</v>
      </c>
      <c r="AV1139" s="68" t="s">
        <v>8500</v>
      </c>
      <c r="AW1139" s="68" t="s">
        <v>8501</v>
      </c>
      <c r="AX1139" s="68" t="s">
        <v>8502</v>
      </c>
      <c r="AY1139" s="68"/>
      <c r="AZ1139" s="68"/>
      <c r="BA1139" s="68"/>
      <c r="BB1139" s="68"/>
      <c r="BC1139" s="68"/>
      <c r="BD1139" s="68"/>
    </row>
    <row r="1140" spans="1:56" s="72" customFormat="1" ht="60">
      <c r="A1140" s="68">
        <v>1502</v>
      </c>
      <c r="B1140" s="68" t="s">
        <v>8412</v>
      </c>
      <c r="C1140" s="68" t="s">
        <v>8556</v>
      </c>
      <c r="D1140" s="88"/>
      <c r="E1140" s="68" t="s">
        <v>8629</v>
      </c>
      <c r="F1140" s="78">
        <v>27655</v>
      </c>
      <c r="G1140" s="68" t="s">
        <v>8687</v>
      </c>
      <c r="H1140" s="68">
        <v>2017</v>
      </c>
      <c r="I1140" s="68" t="s">
        <v>8688</v>
      </c>
      <c r="J1140" s="70">
        <v>45383.02</v>
      </c>
      <c r="K1140" s="91" t="s">
        <v>12800</v>
      </c>
      <c r="L1140" s="68" t="s">
        <v>8613</v>
      </c>
      <c r="M1140" s="68" t="s">
        <v>8614</v>
      </c>
      <c r="N1140" s="68" t="s">
        <v>8632</v>
      </c>
      <c r="O1140" s="68" t="s">
        <v>8633</v>
      </c>
      <c r="P1140" s="68">
        <v>3020900</v>
      </c>
      <c r="Q1140" s="68">
        <v>34.980000000000004</v>
      </c>
      <c r="R1140" s="68">
        <v>5.34</v>
      </c>
      <c r="S1140" s="68">
        <v>1.34</v>
      </c>
      <c r="T1140" s="68">
        <v>28.3</v>
      </c>
      <c r="U1140" s="68">
        <v>34.980000000000004</v>
      </c>
      <c r="V1140" s="68">
        <v>100</v>
      </c>
      <c r="W1140" s="68">
        <v>100</v>
      </c>
      <c r="X1140" s="68" t="s">
        <v>8635</v>
      </c>
      <c r="Y1140" s="68">
        <v>3</v>
      </c>
      <c r="Z1140" s="68">
        <v>12</v>
      </c>
      <c r="AA1140" s="68">
        <v>3</v>
      </c>
      <c r="AB1140" s="68">
        <v>16</v>
      </c>
      <c r="AC1140" s="68"/>
      <c r="AD1140" s="68">
        <v>28.3</v>
      </c>
      <c r="AE1140" s="68">
        <v>5</v>
      </c>
      <c r="AF1140" s="68">
        <v>100</v>
      </c>
      <c r="AG1140" s="68" t="s">
        <v>8444</v>
      </c>
      <c r="AH1140" s="68" t="s">
        <v>8423</v>
      </c>
      <c r="AI1140" s="68">
        <v>25</v>
      </c>
      <c r="AJ1140" s="68" t="s">
        <v>8434</v>
      </c>
      <c r="AK1140" s="68" t="s">
        <v>8423</v>
      </c>
      <c r="AL1140" s="68">
        <v>25</v>
      </c>
      <c r="AM1140" s="68"/>
      <c r="AN1140" s="68"/>
      <c r="AO1140" s="68"/>
      <c r="AP1140" s="68"/>
      <c r="AQ1140" s="68"/>
      <c r="AR1140" s="68"/>
      <c r="AS1140" s="68" t="s">
        <v>8422</v>
      </c>
      <c r="AT1140" s="68" t="s">
        <v>8423</v>
      </c>
      <c r="AU1140" s="68">
        <v>25</v>
      </c>
      <c r="AV1140" s="68" t="s">
        <v>8481</v>
      </c>
      <c r="AW1140" s="68" t="s">
        <v>8423</v>
      </c>
      <c r="AX1140" s="68">
        <v>25</v>
      </c>
      <c r="AY1140" s="68"/>
      <c r="AZ1140" s="68"/>
      <c r="BA1140" s="68"/>
      <c r="BB1140" s="68"/>
      <c r="BC1140" s="68"/>
      <c r="BD1140" s="68"/>
    </row>
    <row r="1141" spans="1:56" s="72" customFormat="1" ht="60">
      <c r="A1141" s="68">
        <v>1502</v>
      </c>
      <c r="B1141" s="68" t="s">
        <v>8412</v>
      </c>
      <c r="C1141" s="68" t="s">
        <v>8556</v>
      </c>
      <c r="D1141" s="88"/>
      <c r="E1141" s="68" t="s">
        <v>8689</v>
      </c>
      <c r="F1141" s="78">
        <v>5930</v>
      </c>
      <c r="G1141" s="68" t="s">
        <v>8690</v>
      </c>
      <c r="H1141" s="68">
        <v>2019</v>
      </c>
      <c r="I1141" s="68" t="s">
        <v>8691</v>
      </c>
      <c r="J1141" s="70">
        <v>244142.1</v>
      </c>
      <c r="K1141" s="68" t="s">
        <v>351</v>
      </c>
      <c r="L1141" s="68" t="s">
        <v>8613</v>
      </c>
      <c r="M1141" s="68" t="s">
        <v>8614</v>
      </c>
      <c r="N1141" s="68" t="s">
        <v>8692</v>
      </c>
      <c r="O1141" s="68" t="s">
        <v>8693</v>
      </c>
      <c r="P1141" s="68" t="s">
        <v>8694</v>
      </c>
      <c r="Q1141" s="68">
        <v>66.150000000000006</v>
      </c>
      <c r="R1141" s="68">
        <v>17.32</v>
      </c>
      <c r="S1141" s="68">
        <v>4.33</v>
      </c>
      <c r="T1141" s="68">
        <v>44.5</v>
      </c>
      <c r="U1141" s="68">
        <v>66.150000000000006</v>
      </c>
      <c r="V1141" s="68">
        <v>100</v>
      </c>
      <c r="W1141" s="68">
        <v>67.94</v>
      </c>
      <c r="X1141" s="68" t="s">
        <v>8695</v>
      </c>
      <c r="Y1141" s="68">
        <v>3</v>
      </c>
      <c r="Z1141" s="68">
        <v>2</v>
      </c>
      <c r="AA1141" s="68">
        <v>3</v>
      </c>
      <c r="AB1141" s="68">
        <v>4</v>
      </c>
      <c r="AC1141" s="68">
        <v>204</v>
      </c>
      <c r="AD1141" s="68">
        <v>44.5</v>
      </c>
      <c r="AE1141" s="68">
        <v>5</v>
      </c>
      <c r="AF1141" s="68">
        <v>100</v>
      </c>
      <c r="AG1141" s="68" t="s">
        <v>8444</v>
      </c>
      <c r="AH1141" s="68" t="s">
        <v>8423</v>
      </c>
      <c r="AI1141" s="68"/>
      <c r="AJ1141" s="68" t="s">
        <v>8434</v>
      </c>
      <c r="AK1141" s="68" t="s">
        <v>8423</v>
      </c>
      <c r="AL1141" s="68"/>
      <c r="AM1141" s="68" t="s">
        <v>8696</v>
      </c>
      <c r="AN1141" s="68" t="s">
        <v>8697</v>
      </c>
      <c r="AO1141" s="68" t="s">
        <v>8698</v>
      </c>
      <c r="AP1141" s="68" t="s">
        <v>8699</v>
      </c>
      <c r="AQ1141" s="68" t="s">
        <v>8501</v>
      </c>
      <c r="AR1141" s="68" t="s">
        <v>8676</v>
      </c>
      <c r="AS1141" s="68" t="s">
        <v>8422</v>
      </c>
      <c r="AT1141" s="68" t="s">
        <v>8423</v>
      </c>
      <c r="AU1141" s="68"/>
      <c r="AV1141" s="68" t="s">
        <v>8481</v>
      </c>
      <c r="AW1141" s="68" t="s">
        <v>8423</v>
      </c>
      <c r="AX1141" s="68"/>
      <c r="AY1141" s="68"/>
      <c r="AZ1141" s="68"/>
      <c r="BA1141" s="68"/>
      <c r="BB1141" s="68"/>
      <c r="BC1141" s="68"/>
      <c r="BD1141" s="68"/>
    </row>
    <row r="1142" spans="1:56" s="72" customFormat="1" ht="230">
      <c r="A1142" s="68">
        <v>1502</v>
      </c>
      <c r="B1142" s="68" t="s">
        <v>8412</v>
      </c>
      <c r="C1142" s="68" t="s">
        <v>8556</v>
      </c>
      <c r="D1142" s="88"/>
      <c r="E1142" s="68" t="s">
        <v>8700</v>
      </c>
      <c r="F1142" s="78">
        <v>36451</v>
      </c>
      <c r="G1142" s="68" t="s">
        <v>8701</v>
      </c>
      <c r="H1142" s="68">
        <v>2020</v>
      </c>
      <c r="I1142" s="68" t="s">
        <v>8702</v>
      </c>
      <c r="J1142" s="70">
        <v>65288.31</v>
      </c>
      <c r="K1142" s="91" t="s">
        <v>12800</v>
      </c>
      <c r="L1142" s="68" t="s">
        <v>8613</v>
      </c>
      <c r="M1142" s="68" t="s">
        <v>8614</v>
      </c>
      <c r="N1142" s="68" t="s">
        <v>8703</v>
      </c>
      <c r="O1142" s="68" t="s">
        <v>8704</v>
      </c>
      <c r="P1142" s="68">
        <v>3175700</v>
      </c>
      <c r="Q1142" s="68">
        <v>37.520000000000003</v>
      </c>
      <c r="R1142" s="68">
        <v>7.68</v>
      </c>
      <c r="S1142" s="68">
        <v>1.92</v>
      </c>
      <c r="T1142" s="68">
        <v>27.92</v>
      </c>
      <c r="U1142" s="68">
        <v>37.520000000000003</v>
      </c>
      <c r="V1142" s="68">
        <v>100</v>
      </c>
      <c r="W1142" s="68">
        <v>51.55</v>
      </c>
      <c r="X1142" s="68" t="s">
        <v>8705</v>
      </c>
      <c r="Y1142" s="68">
        <v>3</v>
      </c>
      <c r="Z1142" s="68">
        <v>10</v>
      </c>
      <c r="AA1142" s="68">
        <v>6</v>
      </c>
      <c r="AB1142" s="68">
        <v>44</v>
      </c>
      <c r="AC1142" s="68"/>
      <c r="AD1142" s="68">
        <v>27.92</v>
      </c>
      <c r="AE1142" s="68">
        <v>5</v>
      </c>
      <c r="AF1142" s="68">
        <v>100</v>
      </c>
      <c r="AG1142" s="68" t="s">
        <v>8444</v>
      </c>
      <c r="AH1142" s="68" t="s">
        <v>8423</v>
      </c>
      <c r="AI1142" s="68">
        <v>5</v>
      </c>
      <c r="AJ1142" s="68" t="s">
        <v>8434</v>
      </c>
      <c r="AK1142" s="68" t="s">
        <v>8423</v>
      </c>
      <c r="AL1142" s="68">
        <v>5</v>
      </c>
      <c r="AM1142" s="68" t="s">
        <v>8706</v>
      </c>
      <c r="AN1142" s="68" t="s">
        <v>8697</v>
      </c>
      <c r="AO1142" s="68" t="s">
        <v>8707</v>
      </c>
      <c r="AP1142" s="68" t="s">
        <v>8708</v>
      </c>
      <c r="AQ1142" s="68" t="s">
        <v>8423</v>
      </c>
      <c r="AR1142" s="68">
        <v>30</v>
      </c>
      <c r="AS1142" s="68" t="s">
        <v>8422</v>
      </c>
      <c r="AT1142" s="68" t="s">
        <v>8423</v>
      </c>
      <c r="AU1142" s="68">
        <v>20</v>
      </c>
      <c r="AV1142" s="68"/>
      <c r="AW1142" s="68"/>
      <c r="AX1142" s="68"/>
      <c r="AY1142" s="68"/>
      <c r="AZ1142" s="68"/>
      <c r="BA1142" s="68"/>
      <c r="BB1142" s="68"/>
      <c r="BC1142" s="68"/>
      <c r="BD1142" s="68"/>
    </row>
    <row r="1143" spans="1:56" s="72" customFormat="1" ht="50">
      <c r="A1143" s="68">
        <v>1502</v>
      </c>
      <c r="B1143" s="68" t="s">
        <v>8412</v>
      </c>
      <c r="C1143" s="68" t="s">
        <v>8424</v>
      </c>
      <c r="D1143" s="88"/>
      <c r="E1143" s="68" t="s">
        <v>8684</v>
      </c>
      <c r="F1143" s="78">
        <v>35376</v>
      </c>
      <c r="G1143" s="68" t="s">
        <v>8709</v>
      </c>
      <c r="H1143" s="68">
        <v>2020</v>
      </c>
      <c r="I1143" s="68" t="s">
        <v>8710</v>
      </c>
      <c r="J1143" s="70">
        <v>69100.009999999995</v>
      </c>
      <c r="K1143" s="91" t="s">
        <v>12800</v>
      </c>
      <c r="L1143" s="68" t="s">
        <v>8613</v>
      </c>
      <c r="M1143" s="68" t="s">
        <v>8614</v>
      </c>
      <c r="N1143" s="68" t="s">
        <v>8711</v>
      </c>
      <c r="O1143" s="68" t="s">
        <v>8712</v>
      </c>
      <c r="P1143" s="68">
        <v>3178000</v>
      </c>
      <c r="Q1143" s="68">
        <v>38.46</v>
      </c>
      <c r="R1143" s="68">
        <v>8.1300000000000008</v>
      </c>
      <c r="S1143" s="68">
        <v>2.0299999999999998</v>
      </c>
      <c r="T1143" s="68">
        <v>28.3</v>
      </c>
      <c r="U1143" s="68">
        <v>38.46</v>
      </c>
      <c r="V1143" s="68">
        <v>100</v>
      </c>
      <c r="W1143" s="68">
        <v>49.9</v>
      </c>
      <c r="X1143" s="68" t="s">
        <v>8511</v>
      </c>
      <c r="Y1143" s="68">
        <v>3</v>
      </c>
      <c r="Z1143" s="68">
        <v>12</v>
      </c>
      <c r="AA1143" s="68">
        <v>1</v>
      </c>
      <c r="AB1143" s="68">
        <v>16</v>
      </c>
      <c r="AC1143" s="68"/>
      <c r="AD1143" s="68">
        <v>28.3</v>
      </c>
      <c r="AE1143" s="68">
        <v>5</v>
      </c>
      <c r="AF1143" s="68">
        <v>100</v>
      </c>
      <c r="AG1143" s="68" t="s">
        <v>8444</v>
      </c>
      <c r="AH1143" s="68" t="s">
        <v>8423</v>
      </c>
      <c r="AI1143" s="68">
        <v>5</v>
      </c>
      <c r="AJ1143" s="68" t="s">
        <v>8434</v>
      </c>
      <c r="AK1143" s="68" t="s">
        <v>8423</v>
      </c>
      <c r="AL1143" s="68">
        <v>5</v>
      </c>
      <c r="AM1143" s="68"/>
      <c r="AN1143" s="68"/>
      <c r="AO1143" s="68"/>
      <c r="AP1143" s="68"/>
      <c r="AQ1143" s="68"/>
      <c r="AR1143" s="68"/>
      <c r="AS1143" s="68" t="s">
        <v>8422</v>
      </c>
      <c r="AT1143" s="68" t="s">
        <v>8423</v>
      </c>
      <c r="AU1143" s="68">
        <v>90</v>
      </c>
      <c r="AV1143" s="68" t="s">
        <v>8481</v>
      </c>
      <c r="AW1143" s="68" t="s">
        <v>8423</v>
      </c>
      <c r="AX1143" s="68">
        <v>0</v>
      </c>
      <c r="AY1143" s="68"/>
      <c r="AZ1143" s="68"/>
      <c r="BA1143" s="68"/>
      <c r="BB1143" s="68"/>
      <c r="BC1143" s="68"/>
      <c r="BD1143" s="68"/>
    </row>
    <row r="1144" spans="1:56" s="72" customFormat="1" ht="50">
      <c r="A1144" s="68">
        <v>1502</v>
      </c>
      <c r="B1144" s="68" t="s">
        <v>8412</v>
      </c>
      <c r="C1144" s="68" t="s">
        <v>8446</v>
      </c>
      <c r="D1144" s="88"/>
      <c r="E1144" s="68" t="s">
        <v>8447</v>
      </c>
      <c r="F1144" s="78">
        <v>20631</v>
      </c>
      <c r="G1144" s="68" t="s">
        <v>8713</v>
      </c>
      <c r="H1144" s="68">
        <v>2020</v>
      </c>
      <c r="I1144" s="68" t="s">
        <v>8714</v>
      </c>
      <c r="J1144" s="70">
        <v>124101.16</v>
      </c>
      <c r="K1144" s="68" t="s">
        <v>343</v>
      </c>
      <c r="L1144" s="68" t="s">
        <v>8613</v>
      </c>
      <c r="M1144" s="68" t="s">
        <v>8614</v>
      </c>
      <c r="N1144" s="68" t="s">
        <v>8715</v>
      </c>
      <c r="O1144" s="68" t="s">
        <v>8716</v>
      </c>
      <c r="P1144" s="68" t="s">
        <v>8717</v>
      </c>
      <c r="Q1144" s="68">
        <v>54.774467647058827</v>
      </c>
      <c r="R1144" s="68">
        <v>10.403574117647059</v>
      </c>
      <c r="S1144" s="68">
        <v>2.6008935294117648</v>
      </c>
      <c r="T1144" s="68">
        <v>41.77</v>
      </c>
      <c r="U1144" s="68">
        <v>54.774467647058827</v>
      </c>
      <c r="V1144" s="68">
        <v>100</v>
      </c>
      <c r="W1144" s="68">
        <v>48.23</v>
      </c>
      <c r="X1144" s="68" t="s">
        <v>8718</v>
      </c>
      <c r="Y1144" s="68">
        <v>3</v>
      </c>
      <c r="Z1144" s="68">
        <v>10</v>
      </c>
      <c r="AA1144" s="68">
        <v>1</v>
      </c>
      <c r="AB1144" s="68">
        <v>16</v>
      </c>
      <c r="AC1144" s="68">
        <v>164</v>
      </c>
      <c r="AD1144" s="68">
        <v>41.77</v>
      </c>
      <c r="AE1144" s="68">
        <v>5</v>
      </c>
      <c r="AF1144" s="68">
        <v>100</v>
      </c>
      <c r="AG1144" s="68" t="s">
        <v>8444</v>
      </c>
      <c r="AH1144" s="68" t="s">
        <v>8423</v>
      </c>
      <c r="AI1144" s="68">
        <v>15</v>
      </c>
      <c r="AJ1144" s="68" t="s">
        <v>8434</v>
      </c>
      <c r="AK1144" s="68" t="s">
        <v>8423</v>
      </c>
      <c r="AL1144" s="68">
        <v>10</v>
      </c>
      <c r="AM1144" s="68" t="s">
        <v>8719</v>
      </c>
      <c r="AN1144" s="68" t="s">
        <v>8423</v>
      </c>
      <c r="AO1144" s="68">
        <v>10</v>
      </c>
      <c r="AP1144" s="68"/>
      <c r="AQ1144" s="68"/>
      <c r="AR1144" s="68"/>
      <c r="AS1144" s="68" t="s">
        <v>8422</v>
      </c>
      <c r="AT1144" s="68" t="s">
        <v>8423</v>
      </c>
      <c r="AU1144" s="68">
        <v>65</v>
      </c>
      <c r="AV1144" s="68"/>
      <c r="AW1144" s="68"/>
      <c r="AX1144" s="68"/>
      <c r="AY1144" s="68"/>
      <c r="AZ1144" s="68"/>
      <c r="BA1144" s="68"/>
      <c r="BB1144" s="68"/>
      <c r="BC1144" s="68"/>
      <c r="BD1144" s="68"/>
    </row>
    <row r="1145" spans="1:56" s="72" customFormat="1" ht="50">
      <c r="A1145" s="68">
        <v>1502</v>
      </c>
      <c r="B1145" s="68" t="s">
        <v>8412</v>
      </c>
      <c r="C1145" s="68" t="s">
        <v>8556</v>
      </c>
      <c r="D1145" s="88"/>
      <c r="E1145" s="68" t="s">
        <v>8689</v>
      </c>
      <c r="F1145" s="78">
        <v>5930</v>
      </c>
      <c r="G1145" s="68" t="s">
        <v>8720</v>
      </c>
      <c r="H1145" s="68">
        <v>2020</v>
      </c>
      <c r="I1145" s="68" t="s">
        <v>8721</v>
      </c>
      <c r="J1145" s="70">
        <v>45565.08</v>
      </c>
      <c r="K1145" s="68" t="s">
        <v>343</v>
      </c>
      <c r="L1145" s="68" t="s">
        <v>8613</v>
      </c>
      <c r="M1145" s="68" t="s">
        <v>8614</v>
      </c>
      <c r="N1145" s="68" t="s">
        <v>8722</v>
      </c>
      <c r="O1145" s="68" t="s">
        <v>8723</v>
      </c>
      <c r="P1145" s="68" t="s">
        <v>8724</v>
      </c>
      <c r="Q1145" s="68">
        <v>49.190464705882356</v>
      </c>
      <c r="R1145" s="68">
        <v>3.7523717647058823</v>
      </c>
      <c r="S1145" s="68">
        <v>0.93809294117647057</v>
      </c>
      <c r="T1145" s="68">
        <v>44.5</v>
      </c>
      <c r="U1145" s="68">
        <v>49.190464705882356</v>
      </c>
      <c r="V1145" s="68">
        <v>100</v>
      </c>
      <c r="W1145" s="68">
        <v>48.23</v>
      </c>
      <c r="X1145" s="68" t="s">
        <v>8725</v>
      </c>
      <c r="Y1145" s="68">
        <v>3</v>
      </c>
      <c r="Z1145" s="68">
        <v>11</v>
      </c>
      <c r="AA1145" s="68">
        <v>4</v>
      </c>
      <c r="AB1145" s="68">
        <v>4</v>
      </c>
      <c r="AC1145" s="68">
        <v>166</v>
      </c>
      <c r="AD1145" s="68">
        <v>44.5</v>
      </c>
      <c r="AE1145" s="68">
        <v>5</v>
      </c>
      <c r="AF1145" s="68">
        <v>100</v>
      </c>
      <c r="AG1145" s="68" t="s">
        <v>8444</v>
      </c>
      <c r="AH1145" s="68" t="s">
        <v>8423</v>
      </c>
      <c r="AI1145" s="68">
        <v>10</v>
      </c>
      <c r="AJ1145" s="68" t="s">
        <v>8434</v>
      </c>
      <c r="AK1145" s="68" t="s">
        <v>8423</v>
      </c>
      <c r="AL1145" s="68">
        <v>30</v>
      </c>
      <c r="AM1145" s="68" t="s">
        <v>8726</v>
      </c>
      <c r="AN1145" s="68" t="s">
        <v>8423</v>
      </c>
      <c r="AO1145" s="68" t="s">
        <v>8727</v>
      </c>
      <c r="AP1145" s="68" t="s">
        <v>8728</v>
      </c>
      <c r="AQ1145" s="68" t="s">
        <v>8423</v>
      </c>
      <c r="AR1145" s="68">
        <v>5</v>
      </c>
      <c r="AS1145" s="68" t="s">
        <v>8422</v>
      </c>
      <c r="AT1145" s="68" t="s">
        <v>8423</v>
      </c>
      <c r="AU1145" s="68">
        <v>30</v>
      </c>
      <c r="AV1145" s="68" t="s">
        <v>8481</v>
      </c>
      <c r="AW1145" s="68" t="s">
        <v>8423</v>
      </c>
      <c r="AX1145" s="68">
        <v>10</v>
      </c>
      <c r="AY1145" s="68"/>
      <c r="AZ1145" s="68"/>
      <c r="BA1145" s="68"/>
      <c r="BB1145" s="68"/>
      <c r="BC1145" s="68"/>
      <c r="BD1145" s="68"/>
    </row>
    <row r="1146" spans="1:56" s="72" customFormat="1" ht="50">
      <c r="A1146" s="68">
        <v>1502</v>
      </c>
      <c r="B1146" s="68" t="s">
        <v>8412</v>
      </c>
      <c r="C1146" s="68" t="s">
        <v>8556</v>
      </c>
      <c r="D1146" s="88"/>
      <c r="E1146" s="68" t="s">
        <v>8629</v>
      </c>
      <c r="F1146" s="78">
        <v>27655</v>
      </c>
      <c r="G1146" s="68" t="s">
        <v>8729</v>
      </c>
      <c r="H1146" s="68">
        <v>2020</v>
      </c>
      <c r="I1146" s="68" t="s">
        <v>8730</v>
      </c>
      <c r="J1146" s="70">
        <v>80627.86</v>
      </c>
      <c r="K1146" s="68" t="s">
        <v>343</v>
      </c>
      <c r="L1146" s="68" t="s">
        <v>8613</v>
      </c>
      <c r="M1146" s="68" t="s">
        <v>8614</v>
      </c>
      <c r="N1146" s="68" t="s">
        <v>8731</v>
      </c>
      <c r="O1146" s="68" t="s">
        <v>8732</v>
      </c>
      <c r="P1146" s="68" t="s">
        <v>8733</v>
      </c>
      <c r="Q1146" s="68">
        <v>36.837810294117645</v>
      </c>
      <c r="R1146" s="68">
        <v>6.8302482352941176</v>
      </c>
      <c r="S1146" s="68">
        <v>1.7075620588235294</v>
      </c>
      <c r="T1146" s="68">
        <v>28.3</v>
      </c>
      <c r="U1146" s="68">
        <v>36.837810294117645</v>
      </c>
      <c r="V1146" s="68">
        <v>100</v>
      </c>
      <c r="W1146" s="68">
        <v>44.93</v>
      </c>
      <c r="X1146" s="68" t="s">
        <v>8734</v>
      </c>
      <c r="Y1146" s="68">
        <v>3</v>
      </c>
      <c r="Z1146" s="68">
        <v>12</v>
      </c>
      <c r="AA1146" s="68">
        <v>1</v>
      </c>
      <c r="AB1146" s="68">
        <v>4</v>
      </c>
      <c r="AC1146" s="68">
        <v>165</v>
      </c>
      <c r="AD1146" s="68">
        <v>28.3</v>
      </c>
      <c r="AE1146" s="68">
        <v>5</v>
      </c>
      <c r="AF1146" s="68">
        <v>100</v>
      </c>
      <c r="AG1146" s="68" t="s">
        <v>8444</v>
      </c>
      <c r="AH1146" s="68" t="s">
        <v>8423</v>
      </c>
      <c r="AI1146" s="68">
        <v>20</v>
      </c>
      <c r="AJ1146" s="68" t="s">
        <v>8434</v>
      </c>
      <c r="AK1146" s="68" t="s">
        <v>8423</v>
      </c>
      <c r="AL1146" s="68">
        <v>15</v>
      </c>
      <c r="AM1146" s="68" t="s">
        <v>8566</v>
      </c>
      <c r="AN1146" s="68" t="s">
        <v>8423</v>
      </c>
      <c r="AO1146" s="68">
        <v>10</v>
      </c>
      <c r="AP1146" s="68" t="s">
        <v>8699</v>
      </c>
      <c r="AQ1146" s="68" t="s">
        <v>8423</v>
      </c>
      <c r="AR1146" s="68">
        <v>30</v>
      </c>
      <c r="AS1146" s="68" t="s">
        <v>8422</v>
      </c>
      <c r="AT1146" s="68" t="s">
        <v>8423</v>
      </c>
      <c r="AU1146" s="68">
        <v>10</v>
      </c>
      <c r="AV1146" s="68" t="s">
        <v>8500</v>
      </c>
      <c r="AW1146" s="68" t="s">
        <v>8501</v>
      </c>
      <c r="AX1146" s="68" t="s">
        <v>8727</v>
      </c>
      <c r="AY1146" s="68"/>
      <c r="AZ1146" s="68"/>
      <c r="BA1146" s="68"/>
      <c r="BB1146" s="68"/>
      <c r="BC1146" s="68"/>
      <c r="BD1146" s="68"/>
    </row>
    <row r="1147" spans="1:56" s="72" customFormat="1" ht="80">
      <c r="A1147" s="68">
        <v>1502</v>
      </c>
      <c r="B1147" s="68" t="s">
        <v>8412</v>
      </c>
      <c r="C1147" s="68" t="s">
        <v>8587</v>
      </c>
      <c r="D1147" s="88"/>
      <c r="E1147" s="68" t="s">
        <v>8735</v>
      </c>
      <c r="F1147" s="78">
        <v>35412</v>
      </c>
      <c r="G1147" s="68" t="s">
        <v>8736</v>
      </c>
      <c r="H1147" s="68">
        <v>2020</v>
      </c>
      <c r="I1147" s="68" t="s">
        <v>8737</v>
      </c>
      <c r="J1147" s="70">
        <v>54143.93</v>
      </c>
      <c r="K1147" s="68" t="s">
        <v>343</v>
      </c>
      <c r="L1147" s="68" t="s">
        <v>8613</v>
      </c>
      <c r="M1147" s="68" t="s">
        <v>8614</v>
      </c>
      <c r="N1147" s="68" t="s">
        <v>8738</v>
      </c>
      <c r="O1147" s="68" t="s">
        <v>8739</v>
      </c>
      <c r="P1147" s="68" t="s">
        <v>8740</v>
      </c>
      <c r="Q1147" s="68">
        <v>23.338142647058824</v>
      </c>
      <c r="R1147" s="68">
        <v>2.7105141176470586</v>
      </c>
      <c r="S1147" s="68">
        <v>0.67762852941176466</v>
      </c>
      <c r="T1147" s="68">
        <v>19.95</v>
      </c>
      <c r="U1147" s="68">
        <v>23.338142647058824</v>
      </c>
      <c r="V1147" s="68">
        <v>100</v>
      </c>
      <c r="W1147" s="68">
        <v>43.28</v>
      </c>
      <c r="X1147" s="68" t="s">
        <v>8741</v>
      </c>
      <c r="Y1147" s="68">
        <v>1</v>
      </c>
      <c r="Z1147" s="68">
        <v>7</v>
      </c>
      <c r="AA1147" s="68">
        <v>6</v>
      </c>
      <c r="AB1147" s="68">
        <v>16</v>
      </c>
      <c r="AC1147" s="68">
        <v>108</v>
      </c>
      <c r="AD1147" s="68">
        <v>19.95</v>
      </c>
      <c r="AE1147" s="68">
        <v>5</v>
      </c>
      <c r="AF1147" s="68">
        <v>100</v>
      </c>
      <c r="AG1147" s="68" t="s">
        <v>8444</v>
      </c>
      <c r="AH1147" s="68" t="s">
        <v>8423</v>
      </c>
      <c r="AI1147" s="68">
        <v>5</v>
      </c>
      <c r="AJ1147" s="68" t="s">
        <v>8434</v>
      </c>
      <c r="AK1147" s="68" t="s">
        <v>8423</v>
      </c>
      <c r="AL1147" s="68">
        <v>35</v>
      </c>
      <c r="AM1147" s="68" t="s">
        <v>8619</v>
      </c>
      <c r="AN1147" s="68" t="s">
        <v>8423</v>
      </c>
      <c r="AO1147" s="68">
        <v>30</v>
      </c>
      <c r="AP1147" s="68" t="s">
        <v>8719</v>
      </c>
      <c r="AQ1147" s="68" t="s">
        <v>8423</v>
      </c>
      <c r="AR1147" s="68">
        <v>5</v>
      </c>
      <c r="AS1147" s="68" t="s">
        <v>8422</v>
      </c>
      <c r="AT1147" s="68" t="s">
        <v>8423</v>
      </c>
      <c r="AU1147" s="68">
        <v>15</v>
      </c>
      <c r="AV1147" s="68" t="s">
        <v>8481</v>
      </c>
      <c r="AW1147" s="68" t="s">
        <v>8423</v>
      </c>
      <c r="AX1147" s="68">
        <v>10</v>
      </c>
      <c r="AY1147" s="68"/>
      <c r="AZ1147" s="68"/>
      <c r="BA1147" s="68"/>
      <c r="BB1147" s="68"/>
      <c r="BC1147" s="68"/>
      <c r="BD1147" s="68"/>
    </row>
    <row r="1148" spans="1:56" s="72" customFormat="1" ht="180">
      <c r="A1148" s="68">
        <v>1502</v>
      </c>
      <c r="B1148" s="68" t="s">
        <v>8412</v>
      </c>
      <c r="C1148" s="68" t="s">
        <v>8472</v>
      </c>
      <c r="D1148" s="88"/>
      <c r="E1148" s="68" t="s">
        <v>8667</v>
      </c>
      <c r="F1148" s="78">
        <v>31345</v>
      </c>
      <c r="G1148" s="68" t="s">
        <v>8742</v>
      </c>
      <c r="H1148" s="68">
        <v>2020</v>
      </c>
      <c r="I1148" s="68" t="s">
        <v>8743</v>
      </c>
      <c r="J1148" s="70">
        <v>42430.8</v>
      </c>
      <c r="K1148" s="68" t="s">
        <v>343</v>
      </c>
      <c r="L1148" s="68" t="s">
        <v>8613</v>
      </c>
      <c r="M1148" s="68" t="s">
        <v>8614</v>
      </c>
      <c r="N1148" s="68" t="s">
        <v>8744</v>
      </c>
      <c r="O1148" s="68" t="s">
        <v>8745</v>
      </c>
      <c r="P1148" s="68" t="s">
        <v>8746</v>
      </c>
      <c r="Q1148" s="68">
        <v>29.609385294117644</v>
      </c>
      <c r="R1148" s="68">
        <v>3.6235082352941177</v>
      </c>
      <c r="S1148" s="68">
        <v>0.90587705882352942</v>
      </c>
      <c r="T1148" s="68">
        <v>25.08</v>
      </c>
      <c r="U1148" s="68">
        <v>29.609385294117644</v>
      </c>
      <c r="V1148" s="68">
        <v>100</v>
      </c>
      <c r="W1148" s="68">
        <v>43.3</v>
      </c>
      <c r="X1148" s="68" t="s">
        <v>8747</v>
      </c>
      <c r="Y1148" s="68">
        <v>3</v>
      </c>
      <c r="Z1148" s="68">
        <v>12</v>
      </c>
      <c r="AA1148" s="68">
        <v>4</v>
      </c>
      <c r="AB1148" s="68">
        <v>16</v>
      </c>
      <c r="AC1148" s="68">
        <v>152</v>
      </c>
      <c r="AD1148" s="68">
        <v>25.08</v>
      </c>
      <c r="AE1148" s="68">
        <v>5</v>
      </c>
      <c r="AF1148" s="68">
        <v>100</v>
      </c>
      <c r="AG1148" s="68" t="s">
        <v>8444</v>
      </c>
      <c r="AH1148" s="68" t="s">
        <v>8423</v>
      </c>
      <c r="AI1148" s="68">
        <v>20</v>
      </c>
      <c r="AJ1148" s="68" t="s">
        <v>8434</v>
      </c>
      <c r="AK1148" s="68" t="s">
        <v>8423</v>
      </c>
      <c r="AL1148" s="68">
        <v>50</v>
      </c>
      <c r="AM1148" s="68"/>
      <c r="AN1148" s="68"/>
      <c r="AO1148" s="68"/>
      <c r="AP1148" s="68"/>
      <c r="AQ1148" s="68"/>
      <c r="AR1148" s="68"/>
      <c r="AS1148" s="68" t="s">
        <v>8422</v>
      </c>
      <c r="AT1148" s="68" t="s">
        <v>8423</v>
      </c>
      <c r="AU1148" s="68">
        <v>30</v>
      </c>
      <c r="AV1148" s="68" t="s">
        <v>8481</v>
      </c>
      <c r="AW1148" s="68" t="s">
        <v>8423</v>
      </c>
      <c r="AX1148" s="68">
        <v>0</v>
      </c>
      <c r="AY1148" s="68"/>
      <c r="AZ1148" s="68"/>
      <c r="BA1148" s="68"/>
      <c r="BB1148" s="68"/>
      <c r="BC1148" s="68"/>
      <c r="BD1148" s="68"/>
    </row>
    <row r="1149" spans="1:56" s="72" customFormat="1" ht="50">
      <c r="A1149" s="68">
        <v>1502</v>
      </c>
      <c r="B1149" s="68" t="s">
        <v>8412</v>
      </c>
      <c r="C1149" s="68" t="s">
        <v>8413</v>
      </c>
      <c r="D1149" s="88"/>
      <c r="E1149" s="68" t="s">
        <v>8567</v>
      </c>
      <c r="F1149" s="78">
        <v>14926</v>
      </c>
      <c r="G1149" s="68" t="s">
        <v>8748</v>
      </c>
      <c r="H1149" s="68">
        <v>2020</v>
      </c>
      <c r="I1149" s="68" t="s">
        <v>8749</v>
      </c>
      <c r="J1149" s="70">
        <v>63568.04</v>
      </c>
      <c r="K1149" s="68" t="s">
        <v>343</v>
      </c>
      <c r="L1149" s="68" t="s">
        <v>8613</v>
      </c>
      <c r="M1149" s="68" t="s">
        <v>8614</v>
      </c>
      <c r="N1149" s="68" t="s">
        <v>8750</v>
      </c>
      <c r="O1149" s="68" t="s">
        <v>8751</v>
      </c>
      <c r="P1149" s="68" t="s">
        <v>8752</v>
      </c>
      <c r="Q1149" s="68">
        <v>41.346976470588231</v>
      </c>
      <c r="R1149" s="68">
        <v>3.1815811764705884</v>
      </c>
      <c r="S1149" s="68">
        <v>0.79539529411764709</v>
      </c>
      <c r="T1149" s="68">
        <v>37.369999999999997</v>
      </c>
      <c r="U1149" s="68">
        <v>41.346976470588231</v>
      </c>
      <c r="V1149" s="68">
        <v>100</v>
      </c>
      <c r="W1149" s="68">
        <v>43.3</v>
      </c>
      <c r="X1149" s="68" t="s">
        <v>8753</v>
      </c>
      <c r="Y1149" s="68">
        <v>5</v>
      </c>
      <c r="Z1149" s="68">
        <v>1</v>
      </c>
      <c r="AA1149" s="68">
        <v>2</v>
      </c>
      <c r="AB1149" s="68">
        <v>4</v>
      </c>
      <c r="AC1149" s="68">
        <v>173</v>
      </c>
      <c r="AD1149" s="68">
        <v>37.369999999999997</v>
      </c>
      <c r="AE1149" s="68">
        <v>5</v>
      </c>
      <c r="AF1149" s="68">
        <v>100</v>
      </c>
      <c r="AG1149" s="68" t="s">
        <v>8444</v>
      </c>
      <c r="AH1149" s="68" t="s">
        <v>8423</v>
      </c>
      <c r="AI1149" s="68">
        <v>5</v>
      </c>
      <c r="AJ1149" s="68" t="s">
        <v>8434</v>
      </c>
      <c r="AK1149" s="68" t="s">
        <v>8423</v>
      </c>
      <c r="AL1149" s="68">
        <v>35</v>
      </c>
      <c r="AM1149" s="68"/>
      <c r="AN1149" s="68"/>
      <c r="AO1149" s="68"/>
      <c r="AP1149" s="68"/>
      <c r="AQ1149" s="68"/>
      <c r="AR1149" s="68"/>
      <c r="AS1149" s="68" t="s">
        <v>8422</v>
      </c>
      <c r="AT1149" s="68" t="s">
        <v>8423</v>
      </c>
      <c r="AU1149" s="68">
        <v>30</v>
      </c>
      <c r="AV1149" s="68" t="s">
        <v>8500</v>
      </c>
      <c r="AW1149" s="68" t="s">
        <v>8501</v>
      </c>
      <c r="AX1149" s="68" t="s">
        <v>8754</v>
      </c>
      <c r="AY1149" s="68"/>
      <c r="AZ1149" s="68"/>
      <c r="BA1149" s="68"/>
      <c r="BB1149" s="68"/>
      <c r="BC1149" s="68"/>
      <c r="BD1149" s="68"/>
    </row>
    <row r="1150" spans="1:56" s="72" customFormat="1" ht="60">
      <c r="A1150" s="68">
        <v>1502</v>
      </c>
      <c r="B1150" s="68" t="s">
        <v>8412</v>
      </c>
      <c r="C1150" s="68" t="s">
        <v>8587</v>
      </c>
      <c r="D1150" s="88"/>
      <c r="E1150" s="68" t="s">
        <v>8755</v>
      </c>
      <c r="F1150" s="78">
        <v>32022</v>
      </c>
      <c r="G1150" s="68" t="s">
        <v>8756</v>
      </c>
      <c r="H1150" s="68">
        <v>2020</v>
      </c>
      <c r="I1150" s="68" t="s">
        <v>8757</v>
      </c>
      <c r="J1150" s="70">
        <v>88088.06</v>
      </c>
      <c r="K1150" s="68" t="s">
        <v>343</v>
      </c>
      <c r="L1150" s="68" t="s">
        <v>8613</v>
      </c>
      <c r="M1150" s="68" t="s">
        <v>8614</v>
      </c>
      <c r="N1150" s="68" t="s">
        <v>8758</v>
      </c>
      <c r="O1150" s="68" t="s">
        <v>8759</v>
      </c>
      <c r="P1150" s="68" t="s">
        <v>8760</v>
      </c>
      <c r="Q1150" s="68">
        <v>46.951651470588239</v>
      </c>
      <c r="R1150" s="68">
        <v>4.1453211764705884</v>
      </c>
      <c r="S1150" s="68">
        <v>1.0363302941176471</v>
      </c>
      <c r="T1150" s="68">
        <v>41.77</v>
      </c>
      <c r="U1150" s="68">
        <v>46.951651470588239</v>
      </c>
      <c r="V1150" s="68">
        <v>100</v>
      </c>
      <c r="W1150" s="68">
        <v>41.65</v>
      </c>
      <c r="X1150" s="68" t="s">
        <v>8761</v>
      </c>
      <c r="Y1150" s="68">
        <v>3</v>
      </c>
      <c r="Z1150" s="68">
        <v>2</v>
      </c>
      <c r="AA1150" s="68">
        <v>1</v>
      </c>
      <c r="AB1150" s="68">
        <v>4</v>
      </c>
      <c r="AC1150" s="68">
        <v>52</v>
      </c>
      <c r="AD1150" s="68">
        <v>41.77</v>
      </c>
      <c r="AE1150" s="68">
        <v>5</v>
      </c>
      <c r="AF1150" s="68">
        <v>100</v>
      </c>
      <c r="AG1150" s="68" t="s">
        <v>8444</v>
      </c>
      <c r="AH1150" s="68" t="s">
        <v>8423</v>
      </c>
      <c r="AI1150" s="68">
        <v>0</v>
      </c>
      <c r="AJ1150" s="68" t="s">
        <v>8434</v>
      </c>
      <c r="AK1150" s="68" t="s">
        <v>8423</v>
      </c>
      <c r="AL1150" s="68"/>
      <c r="AM1150" s="68" t="s">
        <v>8762</v>
      </c>
      <c r="AN1150" s="68" t="s">
        <v>8501</v>
      </c>
      <c r="AO1150" s="68" t="s">
        <v>8763</v>
      </c>
      <c r="AP1150" s="68" t="s">
        <v>8764</v>
      </c>
      <c r="AQ1150" s="68" t="s">
        <v>8501</v>
      </c>
      <c r="AR1150" s="68" t="s">
        <v>8765</v>
      </c>
      <c r="AS1150" s="68"/>
      <c r="AT1150" s="68"/>
      <c r="AU1150" s="68"/>
      <c r="AV1150" s="68"/>
      <c r="AW1150" s="68"/>
      <c r="AX1150" s="68"/>
      <c r="AY1150" s="68"/>
      <c r="AZ1150" s="68"/>
      <c r="BA1150" s="68"/>
      <c r="BB1150" s="68"/>
      <c r="BC1150" s="68"/>
      <c r="BD1150" s="68"/>
    </row>
    <row r="1151" spans="1:56" s="72" customFormat="1" ht="110">
      <c r="A1151" s="68">
        <v>1502</v>
      </c>
      <c r="B1151" s="68" t="s">
        <v>8412</v>
      </c>
      <c r="C1151" s="68" t="s">
        <v>8556</v>
      </c>
      <c r="D1151" s="88"/>
      <c r="E1151" s="68" t="s">
        <v>8766</v>
      </c>
      <c r="F1151" s="78">
        <v>31344</v>
      </c>
      <c r="G1151" s="68" t="s">
        <v>8767</v>
      </c>
      <c r="H1151" s="68">
        <v>2020</v>
      </c>
      <c r="I1151" s="68" t="s">
        <v>8768</v>
      </c>
      <c r="J1151" s="70">
        <v>24899.82</v>
      </c>
      <c r="K1151" s="91" t="s">
        <v>12800</v>
      </c>
      <c r="L1151" s="68" t="s">
        <v>8613</v>
      </c>
      <c r="M1151" s="68" t="s">
        <v>8614</v>
      </c>
      <c r="N1151" s="68" t="s">
        <v>8769</v>
      </c>
      <c r="O1151" s="68" t="s">
        <v>8770</v>
      </c>
      <c r="P1151" s="68">
        <v>3210200</v>
      </c>
      <c r="Q1151" s="68">
        <v>28.661738235294116</v>
      </c>
      <c r="R1151" s="68">
        <v>2.929390588235294</v>
      </c>
      <c r="S1151" s="68">
        <v>0.73234764705882349</v>
      </c>
      <c r="T1151" s="68">
        <v>25</v>
      </c>
      <c r="U1151" s="68">
        <v>28.661738235294116</v>
      </c>
      <c r="V1151" s="68">
        <v>100</v>
      </c>
      <c r="W1151" s="68">
        <v>40</v>
      </c>
      <c r="X1151" s="68" t="s">
        <v>8771</v>
      </c>
      <c r="Y1151" s="68">
        <v>3</v>
      </c>
      <c r="Z1151" s="68">
        <v>11</v>
      </c>
      <c r="AA1151" s="68">
        <v>4</v>
      </c>
      <c r="AB1151" s="68">
        <v>4</v>
      </c>
      <c r="AC1151" s="68"/>
      <c r="AD1151" s="68">
        <v>25</v>
      </c>
      <c r="AE1151" s="68">
        <v>5</v>
      </c>
      <c r="AF1151" s="68">
        <v>100</v>
      </c>
      <c r="AG1151" s="68" t="s">
        <v>8444</v>
      </c>
      <c r="AH1151" s="68" t="s">
        <v>8423</v>
      </c>
      <c r="AI1151" s="68">
        <v>5</v>
      </c>
      <c r="AJ1151" s="68" t="s">
        <v>8434</v>
      </c>
      <c r="AK1151" s="68" t="s">
        <v>8423</v>
      </c>
      <c r="AL1151" s="68">
        <v>10</v>
      </c>
      <c r="AM1151" s="68" t="s">
        <v>8566</v>
      </c>
      <c r="AN1151" s="68" t="s">
        <v>8423</v>
      </c>
      <c r="AO1151" s="68">
        <v>10</v>
      </c>
      <c r="AP1151" s="68" t="s">
        <v>8699</v>
      </c>
      <c r="AQ1151" s="68" t="s">
        <v>8423</v>
      </c>
      <c r="AR1151" s="68">
        <v>60</v>
      </c>
      <c r="AS1151" s="68" t="s">
        <v>8422</v>
      </c>
      <c r="AT1151" s="68" t="s">
        <v>8423</v>
      </c>
      <c r="AU1151" s="68">
        <v>10</v>
      </c>
      <c r="AV1151" s="68" t="s">
        <v>8481</v>
      </c>
      <c r="AW1151" s="68" t="s">
        <v>8423</v>
      </c>
      <c r="AX1151" s="68">
        <v>5</v>
      </c>
      <c r="AY1151" s="68"/>
      <c r="AZ1151" s="68"/>
      <c r="BA1151" s="68"/>
      <c r="BB1151" s="68"/>
      <c r="BC1151" s="68"/>
      <c r="BD1151" s="68"/>
    </row>
    <row r="1152" spans="1:56" s="72" customFormat="1" ht="70">
      <c r="A1152" s="68">
        <v>1502</v>
      </c>
      <c r="B1152" s="68" t="s">
        <v>8412</v>
      </c>
      <c r="C1152" s="68" t="s">
        <v>8556</v>
      </c>
      <c r="D1152" s="88"/>
      <c r="E1152" s="68" t="s">
        <v>8772</v>
      </c>
      <c r="F1152" s="78">
        <v>34345</v>
      </c>
      <c r="G1152" s="68" t="s">
        <v>8773</v>
      </c>
      <c r="H1152" s="68">
        <v>2021</v>
      </c>
      <c r="I1152" s="68" t="s">
        <v>8774</v>
      </c>
      <c r="J1152" s="70" t="s">
        <v>8775</v>
      </c>
      <c r="K1152" s="91" t="s">
        <v>12800</v>
      </c>
      <c r="L1152" s="68" t="s">
        <v>8613</v>
      </c>
      <c r="M1152" s="68" t="s">
        <v>8614</v>
      </c>
      <c r="N1152" s="68" t="s">
        <v>8776</v>
      </c>
      <c r="O1152" s="68" t="s">
        <v>8777</v>
      </c>
      <c r="P1152" s="68" t="s">
        <v>8778</v>
      </c>
      <c r="Q1152" s="68">
        <v>30.070001470588238</v>
      </c>
      <c r="R1152" s="68" t="s">
        <v>8779</v>
      </c>
      <c r="S1152" s="68" t="s">
        <v>8780</v>
      </c>
      <c r="T1152" s="68">
        <v>22.75</v>
      </c>
      <c r="U1152" s="68">
        <v>30.070001470588238</v>
      </c>
      <c r="V1152" s="68">
        <v>100</v>
      </c>
      <c r="W1152" s="68">
        <v>21.77</v>
      </c>
      <c r="X1152" s="68" t="s">
        <v>8781</v>
      </c>
      <c r="Y1152" s="68">
        <v>3</v>
      </c>
      <c r="Z1152" s="68">
        <v>11</v>
      </c>
      <c r="AA1152" s="68">
        <v>3</v>
      </c>
      <c r="AB1152" s="68">
        <v>4</v>
      </c>
      <c r="AC1152" s="68"/>
      <c r="AD1152" s="68">
        <v>22.75</v>
      </c>
      <c r="AE1152" s="68">
        <v>5</v>
      </c>
      <c r="AF1152" s="68">
        <v>100</v>
      </c>
      <c r="AG1152" s="68" t="s">
        <v>8444</v>
      </c>
      <c r="AH1152" s="68" t="s">
        <v>8423</v>
      </c>
      <c r="AI1152" s="68">
        <v>10</v>
      </c>
      <c r="AJ1152" s="68" t="s">
        <v>8434</v>
      </c>
      <c r="AK1152" s="68" t="s">
        <v>8423</v>
      </c>
      <c r="AL1152" s="68">
        <v>30</v>
      </c>
      <c r="AM1152" s="68" t="s">
        <v>8782</v>
      </c>
      <c r="AN1152" s="68" t="s">
        <v>8783</v>
      </c>
      <c r="AO1152" s="68" t="s">
        <v>8784</v>
      </c>
      <c r="AP1152" s="68" t="s">
        <v>8785</v>
      </c>
      <c r="AQ1152" s="68" t="s">
        <v>8423</v>
      </c>
      <c r="AR1152" s="68">
        <v>5</v>
      </c>
      <c r="AS1152" s="68" t="s">
        <v>8422</v>
      </c>
      <c r="AT1152" s="68" t="s">
        <v>8423</v>
      </c>
      <c r="AU1152" s="68">
        <v>35</v>
      </c>
      <c r="AV1152" s="68" t="s">
        <v>8481</v>
      </c>
      <c r="AW1152" s="68" t="s">
        <v>8423</v>
      </c>
      <c r="AX1152" s="68">
        <v>5</v>
      </c>
      <c r="AY1152" s="68"/>
      <c r="AZ1152" s="68"/>
      <c r="BA1152" s="68"/>
      <c r="BB1152" s="68"/>
      <c r="BC1152" s="68"/>
      <c r="BD1152" s="68"/>
    </row>
    <row r="1153" spans="1:56" s="72" customFormat="1" ht="50">
      <c r="A1153" s="68">
        <v>1502</v>
      </c>
      <c r="B1153" s="68" t="s">
        <v>8412</v>
      </c>
      <c r="C1153" s="68" t="s">
        <v>8587</v>
      </c>
      <c r="D1153" s="88"/>
      <c r="E1153" s="68" t="s">
        <v>8786</v>
      </c>
      <c r="F1153" s="78">
        <v>32022</v>
      </c>
      <c r="G1153" s="68" t="s">
        <v>8787</v>
      </c>
      <c r="H1153" s="68">
        <v>2021</v>
      </c>
      <c r="I1153" s="68" t="s">
        <v>8788</v>
      </c>
      <c r="J1153" s="70">
        <v>52376.800000000003</v>
      </c>
      <c r="K1153" s="68" t="s">
        <v>1813</v>
      </c>
      <c r="L1153" s="68" t="s">
        <v>8613</v>
      </c>
      <c r="M1153" s="68" t="s">
        <v>8614</v>
      </c>
      <c r="N1153" s="68" t="s">
        <v>8789</v>
      </c>
      <c r="O1153" s="68" t="s">
        <v>8790</v>
      </c>
      <c r="P1153" s="68" t="s">
        <v>8791</v>
      </c>
      <c r="Q1153" s="68">
        <v>29.890349999999998</v>
      </c>
      <c r="R1153" s="68">
        <v>4.3099999999999996</v>
      </c>
      <c r="S1153" s="68">
        <v>1.0774999999999999</v>
      </c>
      <c r="T1153" s="68">
        <v>24.502849999999999</v>
      </c>
      <c r="U1153" s="68">
        <v>29.890349999999998</v>
      </c>
      <c r="V1153" s="68">
        <v>100</v>
      </c>
      <c r="W1153" s="68">
        <v>29.94</v>
      </c>
      <c r="X1153" s="68" t="s">
        <v>8792</v>
      </c>
      <c r="Y1153" s="68">
        <v>3</v>
      </c>
      <c r="Z1153" s="68">
        <v>5</v>
      </c>
      <c r="AA1153" s="68">
        <v>5</v>
      </c>
      <c r="AB1153" s="68">
        <v>60</v>
      </c>
      <c r="AC1153" s="68">
        <v>121</v>
      </c>
      <c r="AD1153" s="68">
        <v>24.502849999999999</v>
      </c>
      <c r="AE1153" s="68">
        <v>5</v>
      </c>
      <c r="AF1153" s="68">
        <v>100</v>
      </c>
      <c r="AG1153" s="68" t="s">
        <v>8444</v>
      </c>
      <c r="AH1153" s="68" t="s">
        <v>8423</v>
      </c>
      <c r="AI1153" s="68"/>
      <c r="AJ1153" s="68" t="s">
        <v>8434</v>
      </c>
      <c r="AK1153" s="68" t="s">
        <v>8423</v>
      </c>
      <c r="AL1153" s="68">
        <v>15</v>
      </c>
      <c r="AM1153" s="68" t="s">
        <v>8793</v>
      </c>
      <c r="AN1153" s="68" t="s">
        <v>8783</v>
      </c>
      <c r="AO1153" s="68" t="s">
        <v>8794</v>
      </c>
      <c r="AP1153" s="68" t="s">
        <v>8708</v>
      </c>
      <c r="AQ1153" s="68" t="s">
        <v>8423</v>
      </c>
      <c r="AR1153" s="68">
        <v>15</v>
      </c>
      <c r="AS1153" s="68" t="s">
        <v>8422</v>
      </c>
      <c r="AT1153" s="68" t="s">
        <v>8423</v>
      </c>
      <c r="AU1153" s="68">
        <v>10</v>
      </c>
      <c r="AV1153" s="68" t="s">
        <v>8481</v>
      </c>
      <c r="AW1153" s="68" t="s">
        <v>8423</v>
      </c>
      <c r="AX1153" s="68">
        <v>5</v>
      </c>
      <c r="AY1153" s="68"/>
      <c r="AZ1153" s="68"/>
      <c r="BA1153" s="68"/>
      <c r="BB1153" s="68"/>
      <c r="BC1153" s="68"/>
      <c r="BD1153" s="68"/>
    </row>
    <row r="1154" spans="1:56" s="72" customFormat="1" ht="220">
      <c r="A1154" s="68">
        <v>1502</v>
      </c>
      <c r="B1154" s="68" t="s">
        <v>8412</v>
      </c>
      <c r="C1154" s="68" t="s">
        <v>8424</v>
      </c>
      <c r="D1154" s="88"/>
      <c r="E1154" s="68" t="s">
        <v>8795</v>
      </c>
      <c r="F1154" s="78">
        <v>28775</v>
      </c>
      <c r="G1154" s="68" t="s">
        <v>8796</v>
      </c>
      <c r="H1154" s="68">
        <v>2021</v>
      </c>
      <c r="I1154" s="68" t="s">
        <v>8797</v>
      </c>
      <c r="J1154" s="70">
        <v>74373.919999999998</v>
      </c>
      <c r="K1154" s="68" t="s">
        <v>1813</v>
      </c>
      <c r="L1154" s="68" t="s">
        <v>8613</v>
      </c>
      <c r="M1154" s="68" t="s">
        <v>8614</v>
      </c>
      <c r="N1154" s="68" t="s">
        <v>8798</v>
      </c>
      <c r="O1154" s="68" t="s">
        <v>8799</v>
      </c>
      <c r="P1154" s="68" t="s">
        <v>8800</v>
      </c>
      <c r="Q1154" s="68">
        <v>29.147099999999998</v>
      </c>
      <c r="R1154" s="68">
        <v>5.25</v>
      </c>
      <c r="S1154" s="68">
        <v>1.3125</v>
      </c>
      <c r="T1154" s="68">
        <v>22.584599999999998</v>
      </c>
      <c r="U1154" s="68">
        <v>29.147099999999998</v>
      </c>
      <c r="V1154" s="68">
        <v>100</v>
      </c>
      <c r="W1154" s="68">
        <v>28.28</v>
      </c>
      <c r="X1154" s="68" t="s">
        <v>8801</v>
      </c>
      <c r="Y1154" s="68">
        <v>4</v>
      </c>
      <c r="Z1154" s="68">
        <v>4</v>
      </c>
      <c r="AA1154" s="68">
        <v>6</v>
      </c>
      <c r="AB1154" s="68">
        <v>16</v>
      </c>
      <c r="AC1154" s="68">
        <v>113</v>
      </c>
      <c r="AD1154" s="68">
        <v>22.584599999999998</v>
      </c>
      <c r="AE1154" s="68">
        <v>5</v>
      </c>
      <c r="AF1154" s="68">
        <v>100</v>
      </c>
      <c r="AG1154" s="68" t="s">
        <v>8444</v>
      </c>
      <c r="AH1154" s="68" t="s">
        <v>8423</v>
      </c>
      <c r="AI1154" s="68">
        <v>10</v>
      </c>
      <c r="AJ1154" s="68" t="s">
        <v>8434</v>
      </c>
      <c r="AK1154" s="68" t="s">
        <v>8423</v>
      </c>
      <c r="AL1154" s="68">
        <v>70</v>
      </c>
      <c r="AM1154" s="68"/>
      <c r="AN1154" s="68"/>
      <c r="AO1154" s="68"/>
      <c r="AP1154" s="68"/>
      <c r="AQ1154" s="68"/>
      <c r="AR1154" s="68"/>
      <c r="AS1154" s="68" t="s">
        <v>8422</v>
      </c>
      <c r="AT1154" s="68" t="s">
        <v>8423</v>
      </c>
      <c r="AU1154" s="68">
        <v>10</v>
      </c>
      <c r="AV1154" s="68" t="s">
        <v>8481</v>
      </c>
      <c r="AW1154" s="68" t="s">
        <v>8423</v>
      </c>
      <c r="AX1154" s="68">
        <v>10</v>
      </c>
      <c r="AY1154" s="68"/>
      <c r="AZ1154" s="68"/>
      <c r="BA1154" s="68"/>
      <c r="BB1154" s="68"/>
      <c r="BC1154" s="68"/>
      <c r="BD1154" s="68"/>
    </row>
    <row r="1155" spans="1:56" s="72" customFormat="1" ht="250">
      <c r="A1155" s="68">
        <v>1502</v>
      </c>
      <c r="B1155" s="68" t="s">
        <v>8412</v>
      </c>
      <c r="C1155" s="68" t="s">
        <v>8556</v>
      </c>
      <c r="D1155" s="88"/>
      <c r="E1155" s="68" t="s">
        <v>8802</v>
      </c>
      <c r="F1155" s="78">
        <v>35473</v>
      </c>
      <c r="G1155" s="68" t="s">
        <v>8803</v>
      </c>
      <c r="H1155" s="68">
        <v>2021</v>
      </c>
      <c r="I1155" s="68" t="s">
        <v>8804</v>
      </c>
      <c r="J1155" s="70">
        <v>30036.79</v>
      </c>
      <c r="K1155" s="91" t="s">
        <v>12800</v>
      </c>
      <c r="L1155" s="68" t="s">
        <v>8613</v>
      </c>
      <c r="M1155" s="68" t="s">
        <v>8614</v>
      </c>
      <c r="N1155" s="68" t="s">
        <v>8805</v>
      </c>
      <c r="O1155" s="68" t="s">
        <v>8806</v>
      </c>
      <c r="P1155" s="68">
        <v>3259800</v>
      </c>
      <c r="Q1155" s="68">
        <v>25.397175000000001</v>
      </c>
      <c r="R1155" s="68">
        <v>3.5337399999999999</v>
      </c>
      <c r="S1155" s="68">
        <v>0.88343499999999997</v>
      </c>
      <c r="T1155" s="68">
        <v>20.98</v>
      </c>
      <c r="U1155" s="68">
        <v>25.397175000000001</v>
      </c>
      <c r="V1155" s="68">
        <v>100</v>
      </c>
      <c r="W1155" s="68">
        <v>26.63</v>
      </c>
      <c r="X1155" s="68" t="s">
        <v>8511</v>
      </c>
      <c r="Y1155" s="68">
        <v>1</v>
      </c>
      <c r="Z1155" s="68">
        <v>7</v>
      </c>
      <c r="AA1155" s="68">
        <v>5</v>
      </c>
      <c r="AB1155" s="68">
        <v>32</v>
      </c>
      <c r="AC1155" s="68"/>
      <c r="AD1155" s="68">
        <v>20.98</v>
      </c>
      <c r="AE1155" s="68">
        <v>5</v>
      </c>
      <c r="AF1155" s="68">
        <v>100</v>
      </c>
      <c r="AG1155" s="68" t="s">
        <v>8444</v>
      </c>
      <c r="AH1155" s="68" t="s">
        <v>8423</v>
      </c>
      <c r="AI1155" s="68">
        <v>10</v>
      </c>
      <c r="AJ1155" s="68" t="s">
        <v>8434</v>
      </c>
      <c r="AK1155" s="68" t="s">
        <v>8423</v>
      </c>
      <c r="AL1155" s="68">
        <v>40</v>
      </c>
      <c r="AM1155" s="68" t="s">
        <v>8807</v>
      </c>
      <c r="AN1155" s="68" t="s">
        <v>8423</v>
      </c>
      <c r="AO1155" s="68">
        <v>20</v>
      </c>
      <c r="AP1155" s="68"/>
      <c r="AQ1155" s="68"/>
      <c r="AR1155" s="68"/>
      <c r="AS1155" s="68" t="s">
        <v>8422</v>
      </c>
      <c r="AT1155" s="68" t="s">
        <v>8423</v>
      </c>
      <c r="AU1155" s="68">
        <v>20</v>
      </c>
      <c r="AV1155" s="68" t="s">
        <v>8481</v>
      </c>
      <c r="AW1155" s="68" t="s">
        <v>8423</v>
      </c>
      <c r="AX1155" s="68">
        <v>10</v>
      </c>
      <c r="AY1155" s="68"/>
      <c r="AZ1155" s="68"/>
      <c r="BA1155" s="68"/>
      <c r="BB1155" s="68"/>
      <c r="BC1155" s="68"/>
      <c r="BD1155" s="68"/>
    </row>
    <row r="1156" spans="1:56" s="72" customFormat="1" ht="50">
      <c r="A1156" s="68">
        <v>1502</v>
      </c>
      <c r="B1156" s="68" t="s">
        <v>8412</v>
      </c>
      <c r="C1156" s="68" t="s">
        <v>8492</v>
      </c>
      <c r="D1156" s="88"/>
      <c r="E1156" s="68" t="s">
        <v>8596</v>
      </c>
      <c r="F1156" s="78">
        <v>18494</v>
      </c>
      <c r="G1156" s="68" t="s">
        <v>8808</v>
      </c>
      <c r="H1156" s="68">
        <v>2021</v>
      </c>
      <c r="I1156" s="68" t="s">
        <v>8598</v>
      </c>
      <c r="J1156" s="70">
        <v>44353.120000000003</v>
      </c>
      <c r="K1156" s="91" t="s">
        <v>12800</v>
      </c>
      <c r="L1156" s="68" t="s">
        <v>8613</v>
      </c>
      <c r="M1156" s="68" t="s">
        <v>8614</v>
      </c>
      <c r="N1156" s="68" t="s">
        <v>8601</v>
      </c>
      <c r="O1156" s="68" t="s">
        <v>8602</v>
      </c>
      <c r="P1156" s="68">
        <v>3267900</v>
      </c>
      <c r="Q1156" s="68">
        <v>23.692517647058825</v>
      </c>
      <c r="R1156" s="68">
        <v>5.2180141176470585</v>
      </c>
      <c r="S1156" s="68">
        <v>1.3045035294117646</v>
      </c>
      <c r="T1156" s="68">
        <v>17.170000000000002</v>
      </c>
      <c r="U1156" s="68">
        <v>23.692517647058825</v>
      </c>
      <c r="V1156" s="68">
        <v>100</v>
      </c>
      <c r="W1156" s="68">
        <v>23.3</v>
      </c>
      <c r="X1156" s="68" t="s">
        <v>8511</v>
      </c>
      <c r="Y1156" s="68">
        <v>1</v>
      </c>
      <c r="Z1156" s="68">
        <v>4</v>
      </c>
      <c r="AA1156" s="68">
        <v>2</v>
      </c>
      <c r="AB1156" s="68">
        <v>44</v>
      </c>
      <c r="AC1156" s="68"/>
      <c r="AD1156" s="68">
        <v>17.170000000000002</v>
      </c>
      <c r="AE1156" s="68">
        <v>5</v>
      </c>
      <c r="AF1156" s="68">
        <v>100</v>
      </c>
      <c r="AG1156" s="68" t="s">
        <v>8444</v>
      </c>
      <c r="AH1156" s="68" t="s">
        <v>8423</v>
      </c>
      <c r="AI1156" s="68">
        <v>10</v>
      </c>
      <c r="AJ1156" s="68" t="s">
        <v>8434</v>
      </c>
      <c r="AK1156" s="68" t="s">
        <v>8423</v>
      </c>
      <c r="AL1156" s="68">
        <v>40</v>
      </c>
      <c r="AM1156" s="68"/>
      <c r="AN1156" s="68"/>
      <c r="AO1156" s="68"/>
      <c r="AP1156" s="68"/>
      <c r="AQ1156" s="68"/>
      <c r="AR1156" s="68"/>
      <c r="AS1156" s="68" t="s">
        <v>8422</v>
      </c>
      <c r="AT1156" s="68" t="s">
        <v>8423</v>
      </c>
      <c r="AU1156" s="68">
        <v>40</v>
      </c>
      <c r="AV1156" s="68" t="s">
        <v>8481</v>
      </c>
      <c r="AW1156" s="68" t="s">
        <v>8423</v>
      </c>
      <c r="AX1156" s="68">
        <v>10</v>
      </c>
      <c r="AY1156" s="68"/>
      <c r="AZ1156" s="68"/>
      <c r="BA1156" s="68"/>
      <c r="BB1156" s="68"/>
      <c r="BC1156" s="68"/>
      <c r="BD1156" s="68"/>
    </row>
    <row r="1157" spans="1:56" s="72" customFormat="1" ht="200">
      <c r="A1157" s="68">
        <v>1502</v>
      </c>
      <c r="B1157" s="68" t="s">
        <v>8412</v>
      </c>
      <c r="C1157" s="68" t="s">
        <v>8556</v>
      </c>
      <c r="D1157" s="88"/>
      <c r="E1157" s="68" t="s">
        <v>8629</v>
      </c>
      <c r="F1157" s="78">
        <v>27655</v>
      </c>
      <c r="G1157" s="68" t="s">
        <v>8809</v>
      </c>
      <c r="H1157" s="68">
        <v>2021</v>
      </c>
      <c r="I1157" s="68" t="s">
        <v>8810</v>
      </c>
      <c r="J1157" s="70">
        <v>34323.519999999997</v>
      </c>
      <c r="K1157" s="68" t="s">
        <v>1813</v>
      </c>
      <c r="L1157" s="68" t="s">
        <v>8613</v>
      </c>
      <c r="M1157" s="68" t="s">
        <v>8614</v>
      </c>
      <c r="N1157" s="68" t="s">
        <v>8811</v>
      </c>
      <c r="O1157" s="68" t="s">
        <v>8812</v>
      </c>
      <c r="P1157" s="68" t="s">
        <v>8813</v>
      </c>
      <c r="Q1157" s="68">
        <v>17.334980000000002</v>
      </c>
      <c r="R1157" s="68">
        <v>2.2599999999999998</v>
      </c>
      <c r="S1157" s="68">
        <v>0.56499999999999995</v>
      </c>
      <c r="T1157" s="68">
        <v>14.509980000000001</v>
      </c>
      <c r="U1157" s="68">
        <v>17.334980000000002</v>
      </c>
      <c r="V1157" s="68">
        <v>100</v>
      </c>
      <c r="W1157" s="68">
        <v>19.989999999999998</v>
      </c>
      <c r="X1157" s="68" t="s">
        <v>8814</v>
      </c>
      <c r="Y1157" s="68">
        <v>1</v>
      </c>
      <c r="Z1157" s="68">
        <v>4</v>
      </c>
      <c r="AA1157" s="68">
        <v>1</v>
      </c>
      <c r="AB1157" s="68">
        <v>16</v>
      </c>
      <c r="AC1157" s="68">
        <v>133</v>
      </c>
      <c r="AD1157" s="68">
        <v>14.509980000000001</v>
      </c>
      <c r="AE1157" s="68">
        <v>5</v>
      </c>
      <c r="AF1157" s="68">
        <v>100</v>
      </c>
      <c r="AG1157" s="68" t="s">
        <v>8444</v>
      </c>
      <c r="AH1157" s="68" t="s">
        <v>8423</v>
      </c>
      <c r="AI1157" s="68">
        <v>10</v>
      </c>
      <c r="AJ1157" s="68" t="s">
        <v>8434</v>
      </c>
      <c r="AK1157" s="68" t="s">
        <v>8423</v>
      </c>
      <c r="AL1157" s="68">
        <v>55</v>
      </c>
      <c r="AM1157" s="68"/>
      <c r="AN1157" s="68"/>
      <c r="AO1157" s="68"/>
      <c r="AP1157" s="68"/>
      <c r="AQ1157" s="68"/>
      <c r="AR1157" s="68"/>
      <c r="AS1157" s="68" t="s">
        <v>8422</v>
      </c>
      <c r="AT1157" s="68" t="s">
        <v>8423</v>
      </c>
      <c r="AU1157" s="68">
        <v>30</v>
      </c>
      <c r="AV1157" s="68" t="s">
        <v>8481</v>
      </c>
      <c r="AW1157" s="68" t="s">
        <v>8423</v>
      </c>
      <c r="AX1157" s="68">
        <v>5</v>
      </c>
      <c r="AY1157" s="68"/>
      <c r="AZ1157" s="68"/>
      <c r="BA1157" s="68"/>
      <c r="BB1157" s="68"/>
      <c r="BC1157" s="68"/>
      <c r="BD1157" s="68"/>
    </row>
    <row r="1158" spans="1:56" s="72" customFormat="1" ht="50">
      <c r="A1158" s="68">
        <v>1502</v>
      </c>
      <c r="B1158" s="68" t="s">
        <v>8412</v>
      </c>
      <c r="C1158" s="68" t="s">
        <v>8492</v>
      </c>
      <c r="D1158" s="88"/>
      <c r="E1158" s="68" t="s">
        <v>8596</v>
      </c>
      <c r="F1158" s="78">
        <v>18494</v>
      </c>
      <c r="G1158" s="68" t="s">
        <v>8815</v>
      </c>
      <c r="H1158" s="68">
        <v>2022</v>
      </c>
      <c r="I1158" s="68" t="s">
        <v>8816</v>
      </c>
      <c r="J1158" s="70">
        <v>33620.03</v>
      </c>
      <c r="K1158" s="91" t="s">
        <v>12800</v>
      </c>
      <c r="L1158" s="68" t="s">
        <v>8613</v>
      </c>
      <c r="M1158" s="68" t="s">
        <v>8614</v>
      </c>
      <c r="N1158" s="68" t="s">
        <v>8817</v>
      </c>
      <c r="O1158" s="68" t="s">
        <v>8818</v>
      </c>
      <c r="P1158" s="68">
        <v>3280500</v>
      </c>
      <c r="Q1158" s="68">
        <v>22.114122058823533</v>
      </c>
      <c r="R1158" s="68">
        <v>3.9552976470588233</v>
      </c>
      <c r="S1158" s="68">
        <v>0.98882441176470581</v>
      </c>
      <c r="T1158" s="68">
        <v>17.170000000000002</v>
      </c>
      <c r="U1158" s="68">
        <v>22.114122058823533</v>
      </c>
      <c r="V1158" s="68">
        <v>0</v>
      </c>
      <c r="W1158" s="68">
        <v>13.48</v>
      </c>
      <c r="X1158" s="68" t="s">
        <v>8511</v>
      </c>
      <c r="Y1158" s="68"/>
      <c r="Z1158" s="68"/>
      <c r="AA1158" s="68"/>
      <c r="AB1158" s="68"/>
      <c r="AC1158" s="68"/>
      <c r="AD1158" s="68">
        <v>17.170000000000002</v>
      </c>
      <c r="AE1158" s="68">
        <v>5</v>
      </c>
      <c r="AF1158" s="68">
        <v>100</v>
      </c>
      <c r="AG1158" s="68" t="s">
        <v>8444</v>
      </c>
      <c r="AH1158" s="68" t="s">
        <v>8423</v>
      </c>
      <c r="AI1158" s="68">
        <v>15</v>
      </c>
      <c r="AJ1158" s="68" t="s">
        <v>8434</v>
      </c>
      <c r="AK1158" s="68" t="s">
        <v>8423</v>
      </c>
      <c r="AL1158" s="68">
        <v>35</v>
      </c>
      <c r="AM1158" s="68"/>
      <c r="AN1158" s="68"/>
      <c r="AO1158" s="68"/>
      <c r="AP1158" s="68"/>
      <c r="AQ1158" s="68"/>
      <c r="AR1158" s="68"/>
      <c r="AS1158" s="68" t="s">
        <v>8422</v>
      </c>
      <c r="AT1158" s="68" t="s">
        <v>8423</v>
      </c>
      <c r="AU1158" s="68">
        <v>40</v>
      </c>
      <c r="AV1158" s="68" t="s">
        <v>8481</v>
      </c>
      <c r="AW1158" s="68" t="s">
        <v>8423</v>
      </c>
      <c r="AX1158" s="68">
        <v>10</v>
      </c>
      <c r="AY1158" s="68"/>
      <c r="AZ1158" s="68"/>
      <c r="BA1158" s="68"/>
      <c r="BB1158" s="68"/>
      <c r="BC1158" s="68"/>
      <c r="BD1158" s="68"/>
    </row>
    <row r="1159" spans="1:56" s="72" customFormat="1" ht="60">
      <c r="A1159" s="68">
        <v>1502</v>
      </c>
      <c r="B1159" s="68" t="s">
        <v>8412</v>
      </c>
      <c r="C1159" s="68" t="s">
        <v>8492</v>
      </c>
      <c r="D1159" s="88"/>
      <c r="E1159" s="68" t="s">
        <v>8819</v>
      </c>
      <c r="F1159" s="78">
        <v>17035</v>
      </c>
      <c r="G1159" s="68" t="s">
        <v>8820</v>
      </c>
      <c r="H1159" s="68">
        <v>2022</v>
      </c>
      <c r="I1159" s="68" t="s">
        <v>8818</v>
      </c>
      <c r="J1159" s="70">
        <v>22280.880000000001</v>
      </c>
      <c r="K1159" s="91" t="s">
        <v>12800</v>
      </c>
      <c r="L1159" s="68" t="s">
        <v>8613</v>
      </c>
      <c r="M1159" s="68" t="s">
        <v>8614</v>
      </c>
      <c r="N1159" s="68" t="s">
        <v>8817</v>
      </c>
      <c r="O1159" s="68" t="s">
        <v>8818</v>
      </c>
      <c r="P1159" s="68" t="s">
        <v>8821</v>
      </c>
      <c r="Q1159" s="68">
        <v>36.576599999999999</v>
      </c>
      <c r="R1159" s="68">
        <v>2.6212800000000001</v>
      </c>
      <c r="S1159" s="68">
        <v>0.65532000000000001</v>
      </c>
      <c r="T1159" s="68">
        <v>33.299999999999997</v>
      </c>
      <c r="U1159" s="68">
        <v>36.576599999999999</v>
      </c>
      <c r="V1159" s="68">
        <v>0</v>
      </c>
      <c r="W1159" s="68">
        <v>8</v>
      </c>
      <c r="X1159" s="68" t="s">
        <v>8511</v>
      </c>
      <c r="Y1159" s="68"/>
      <c r="Z1159" s="68"/>
      <c r="AA1159" s="68"/>
      <c r="AB1159" s="68"/>
      <c r="AC1159" s="68"/>
      <c r="AD1159" s="68">
        <v>33.299999999999997</v>
      </c>
      <c r="AE1159" s="68">
        <v>5</v>
      </c>
      <c r="AF1159" s="68">
        <v>100</v>
      </c>
      <c r="AG1159" s="68" t="s">
        <v>8444</v>
      </c>
      <c r="AH1159" s="68" t="s">
        <v>8423</v>
      </c>
      <c r="AI1159" s="68"/>
      <c r="AJ1159" s="68" t="s">
        <v>8434</v>
      </c>
      <c r="AK1159" s="68" t="s">
        <v>8423</v>
      </c>
      <c r="AL1159" s="68"/>
      <c r="AM1159" s="68"/>
      <c r="AN1159" s="68"/>
      <c r="AO1159" s="68"/>
      <c r="AP1159" s="68"/>
      <c r="AQ1159" s="68"/>
      <c r="AR1159" s="68"/>
      <c r="AS1159" s="68" t="s">
        <v>8422</v>
      </c>
      <c r="AT1159" s="68" t="s">
        <v>8423</v>
      </c>
      <c r="AU1159" s="68"/>
      <c r="AV1159" s="68" t="s">
        <v>8822</v>
      </c>
      <c r="AW1159" s="68" t="s">
        <v>8423</v>
      </c>
      <c r="AX1159" s="68">
        <v>100</v>
      </c>
      <c r="AY1159" s="68"/>
      <c r="AZ1159" s="68"/>
      <c r="BA1159" s="68"/>
      <c r="BB1159" s="68"/>
      <c r="BC1159" s="68"/>
      <c r="BD1159" s="68"/>
    </row>
    <row r="1160" spans="1:56" s="72" customFormat="1" ht="50">
      <c r="A1160" s="68">
        <v>1502</v>
      </c>
      <c r="B1160" s="68" t="s">
        <v>8412</v>
      </c>
      <c r="C1160" s="68" t="s">
        <v>8413</v>
      </c>
      <c r="D1160" s="88"/>
      <c r="E1160" s="68" t="s">
        <v>8823</v>
      </c>
      <c r="F1160" s="78">
        <v>53089</v>
      </c>
      <c r="G1160" s="68" t="s">
        <v>8824</v>
      </c>
      <c r="H1160" s="68">
        <v>2022</v>
      </c>
      <c r="I1160" s="68" t="s">
        <v>8818</v>
      </c>
      <c r="J1160" s="70">
        <v>31572.959999999999</v>
      </c>
      <c r="K1160" s="91" t="s">
        <v>12800</v>
      </c>
      <c r="L1160" s="68" t="s">
        <v>8613</v>
      </c>
      <c r="M1160" s="68" t="s">
        <v>8614</v>
      </c>
      <c r="N1160" s="68" t="s">
        <v>8817</v>
      </c>
      <c r="O1160" s="68" t="s">
        <v>8818</v>
      </c>
      <c r="P1160" s="68">
        <v>3350400</v>
      </c>
      <c r="Q1160" s="68">
        <v>23.783082352941179</v>
      </c>
      <c r="R1160" s="68">
        <v>3.7144658823529411</v>
      </c>
      <c r="S1160" s="68">
        <v>0.92861647058823527</v>
      </c>
      <c r="T1160" s="68">
        <v>19.14</v>
      </c>
      <c r="U1160" s="68">
        <v>23.783082352941179</v>
      </c>
      <c r="V1160" s="68">
        <v>0</v>
      </c>
      <c r="W1160" s="68">
        <v>8</v>
      </c>
      <c r="X1160" s="68" t="s">
        <v>8511</v>
      </c>
      <c r="Y1160" s="68"/>
      <c r="Z1160" s="68"/>
      <c r="AA1160" s="68"/>
      <c r="AB1160" s="68"/>
      <c r="AC1160" s="68"/>
      <c r="AD1160" s="68">
        <v>19.14</v>
      </c>
      <c r="AE1160" s="68">
        <v>5</v>
      </c>
      <c r="AF1160" s="68">
        <v>100</v>
      </c>
      <c r="AG1160" s="68" t="s">
        <v>8444</v>
      </c>
      <c r="AH1160" s="68" t="s">
        <v>8423</v>
      </c>
      <c r="AI1160" s="68"/>
      <c r="AJ1160" s="68" t="s">
        <v>8434</v>
      </c>
      <c r="AK1160" s="68" t="s">
        <v>8423</v>
      </c>
      <c r="AL1160" s="68"/>
      <c r="AM1160" s="68"/>
      <c r="AN1160" s="68"/>
      <c r="AO1160" s="68"/>
      <c r="AP1160" s="68"/>
      <c r="AQ1160" s="68"/>
      <c r="AR1160" s="68"/>
      <c r="AS1160" s="68" t="s">
        <v>8422</v>
      </c>
      <c r="AT1160" s="68" t="s">
        <v>8423</v>
      </c>
      <c r="AU1160" s="68"/>
      <c r="AV1160" s="68" t="s">
        <v>8822</v>
      </c>
      <c r="AW1160" s="68" t="s">
        <v>8423</v>
      </c>
      <c r="AX1160" s="68">
        <v>100</v>
      </c>
      <c r="AY1160" s="68"/>
      <c r="AZ1160" s="68"/>
      <c r="BA1160" s="68"/>
      <c r="BB1160" s="68"/>
      <c r="BC1160" s="68"/>
      <c r="BD1160" s="68"/>
    </row>
    <row r="1161" spans="1:56" s="72" customFormat="1" ht="50">
      <c r="A1161" s="68">
        <v>1502</v>
      </c>
      <c r="B1161" s="68" t="s">
        <v>8412</v>
      </c>
      <c r="C1161" s="68" t="s">
        <v>8413</v>
      </c>
      <c r="D1161" s="88"/>
      <c r="E1161" s="68" t="s">
        <v>8823</v>
      </c>
      <c r="F1161" s="78">
        <v>53089</v>
      </c>
      <c r="G1161" s="68" t="s">
        <v>8825</v>
      </c>
      <c r="H1161" s="68">
        <v>2022</v>
      </c>
      <c r="I1161" s="68" t="s">
        <v>8818</v>
      </c>
      <c r="J1161" s="70">
        <v>39155.35</v>
      </c>
      <c r="K1161" s="91" t="s">
        <v>12800</v>
      </c>
      <c r="L1161" s="68" t="s">
        <v>8613</v>
      </c>
      <c r="M1161" s="68" t="s">
        <v>8614</v>
      </c>
      <c r="N1161" s="68" t="s">
        <v>8817</v>
      </c>
      <c r="O1161" s="68" t="s">
        <v>8818</v>
      </c>
      <c r="P1161" s="68">
        <v>3331500</v>
      </c>
      <c r="Q1161" s="68">
        <v>24.898139705882354</v>
      </c>
      <c r="R1161" s="68">
        <v>4.606511764705882</v>
      </c>
      <c r="S1161" s="68">
        <v>1.1516279411764705</v>
      </c>
      <c r="T1161" s="68">
        <v>19.14</v>
      </c>
      <c r="U1161" s="68">
        <v>24.898139705882354</v>
      </c>
      <c r="V1161" s="68">
        <v>0</v>
      </c>
      <c r="W1161" s="68">
        <v>8</v>
      </c>
      <c r="X1161" s="68" t="s">
        <v>8511</v>
      </c>
      <c r="Y1161" s="68"/>
      <c r="Z1161" s="68"/>
      <c r="AA1161" s="68"/>
      <c r="AB1161" s="68"/>
      <c r="AC1161" s="68"/>
      <c r="AD1161" s="68">
        <v>19.14</v>
      </c>
      <c r="AE1161" s="68">
        <v>5</v>
      </c>
      <c r="AF1161" s="68">
        <v>100</v>
      </c>
      <c r="AG1161" s="68" t="s">
        <v>8444</v>
      </c>
      <c r="AH1161" s="68" t="s">
        <v>8423</v>
      </c>
      <c r="AI1161" s="68"/>
      <c r="AJ1161" s="68" t="s">
        <v>8434</v>
      </c>
      <c r="AK1161" s="68" t="s">
        <v>8423</v>
      </c>
      <c r="AL1161" s="68"/>
      <c r="AM1161" s="68"/>
      <c r="AN1161" s="68"/>
      <c r="AO1161" s="68"/>
      <c r="AP1161" s="68"/>
      <c r="AQ1161" s="68"/>
      <c r="AR1161" s="68"/>
      <c r="AS1161" s="68" t="s">
        <v>8422</v>
      </c>
      <c r="AT1161" s="68" t="s">
        <v>8423</v>
      </c>
      <c r="AU1161" s="68"/>
      <c r="AV1161" s="68" t="s">
        <v>8822</v>
      </c>
      <c r="AW1161" s="68" t="s">
        <v>8423</v>
      </c>
      <c r="AX1161" s="68">
        <v>100</v>
      </c>
      <c r="AY1161" s="68"/>
      <c r="AZ1161" s="68"/>
      <c r="BA1161" s="68"/>
      <c r="BB1161" s="68"/>
      <c r="BC1161" s="68"/>
      <c r="BD1161" s="68"/>
    </row>
    <row r="1162" spans="1:56" s="72" customFormat="1" ht="90">
      <c r="A1162" s="68">
        <v>1502</v>
      </c>
      <c r="B1162" s="68" t="s">
        <v>8412</v>
      </c>
      <c r="C1162" s="68" t="s">
        <v>8472</v>
      </c>
      <c r="D1162" s="88"/>
      <c r="E1162" s="68" t="s">
        <v>8473</v>
      </c>
      <c r="F1162" s="78">
        <v>22315</v>
      </c>
      <c r="G1162" s="68" t="s">
        <v>8826</v>
      </c>
      <c r="H1162" s="68">
        <v>2022</v>
      </c>
      <c r="I1162" s="68" t="s">
        <v>8827</v>
      </c>
      <c r="J1162" s="70">
        <v>68602.89</v>
      </c>
      <c r="K1162" s="68" t="s">
        <v>1833</v>
      </c>
      <c r="L1162" s="68" t="s">
        <v>8613</v>
      </c>
      <c r="M1162" s="68" t="s">
        <v>8614</v>
      </c>
      <c r="N1162" s="68" t="s">
        <v>8828</v>
      </c>
      <c r="O1162" s="68" t="s">
        <v>8829</v>
      </c>
      <c r="P1162" s="68" t="s">
        <v>8830</v>
      </c>
      <c r="Q1162" s="68">
        <v>43.264342647058825</v>
      </c>
      <c r="R1162" s="68">
        <v>3.9954741176470585</v>
      </c>
      <c r="S1162" s="68">
        <v>0.99886852941176463</v>
      </c>
      <c r="T1162" s="68">
        <v>38.270000000000003</v>
      </c>
      <c r="U1162" s="68">
        <v>43.264342647058825</v>
      </c>
      <c r="V1162" s="68">
        <v>0</v>
      </c>
      <c r="W1162" s="68">
        <v>8</v>
      </c>
      <c r="X1162" s="68" t="s">
        <v>8831</v>
      </c>
      <c r="Y1162" s="68">
        <v>3</v>
      </c>
      <c r="Z1162" s="68">
        <v>10</v>
      </c>
      <c r="AA1162" s="68">
        <v>4</v>
      </c>
      <c r="AB1162" s="68">
        <v>44</v>
      </c>
      <c r="AC1162" s="68">
        <v>135</v>
      </c>
      <c r="AD1162" s="68">
        <v>38.270000000000003</v>
      </c>
      <c r="AE1162" s="68">
        <v>5</v>
      </c>
      <c r="AF1162" s="68">
        <v>100</v>
      </c>
      <c r="AG1162" s="68" t="s">
        <v>8444</v>
      </c>
      <c r="AH1162" s="68" t="s">
        <v>8423</v>
      </c>
      <c r="AI1162" s="68">
        <v>10</v>
      </c>
      <c r="AJ1162" s="68" t="s">
        <v>8434</v>
      </c>
      <c r="AK1162" s="68" t="s">
        <v>8423</v>
      </c>
      <c r="AL1162" s="68">
        <v>60</v>
      </c>
      <c r="AM1162" s="68"/>
      <c r="AN1162" s="68"/>
      <c r="AO1162" s="68"/>
      <c r="AP1162" s="68"/>
      <c r="AQ1162" s="68"/>
      <c r="AR1162" s="68"/>
      <c r="AS1162" s="68" t="s">
        <v>8422</v>
      </c>
      <c r="AT1162" s="68" t="s">
        <v>8423</v>
      </c>
      <c r="AU1162" s="68">
        <v>20</v>
      </c>
      <c r="AV1162" s="68" t="s">
        <v>8481</v>
      </c>
      <c r="AW1162" s="68" t="s">
        <v>8423</v>
      </c>
      <c r="AX1162" s="68">
        <v>10</v>
      </c>
      <c r="AY1162" s="68"/>
      <c r="AZ1162" s="68"/>
      <c r="BA1162" s="68"/>
      <c r="BB1162" s="68"/>
      <c r="BC1162" s="68"/>
      <c r="BD1162" s="68"/>
    </row>
    <row r="1163" spans="1:56" s="72" customFormat="1" ht="50">
      <c r="A1163" s="68">
        <v>1502</v>
      </c>
      <c r="B1163" s="68" t="s">
        <v>8412</v>
      </c>
      <c r="C1163" s="68" t="s">
        <v>8472</v>
      </c>
      <c r="D1163" s="88"/>
      <c r="E1163" s="68" t="s">
        <v>8667</v>
      </c>
      <c r="F1163" s="78">
        <v>31345</v>
      </c>
      <c r="G1163" s="68" t="s">
        <v>8832</v>
      </c>
      <c r="H1163" s="68">
        <v>2022</v>
      </c>
      <c r="I1163" s="68" t="s">
        <v>8818</v>
      </c>
      <c r="J1163" s="70">
        <v>22376.27</v>
      </c>
      <c r="K1163" s="91" t="s">
        <v>12800</v>
      </c>
      <c r="L1163" s="68" t="s">
        <v>8613</v>
      </c>
      <c r="M1163" s="68" t="s">
        <v>8614</v>
      </c>
      <c r="N1163" s="68" t="s">
        <v>8817</v>
      </c>
      <c r="O1163" s="68" t="s">
        <v>8818</v>
      </c>
      <c r="P1163" s="68" t="s">
        <v>8833</v>
      </c>
      <c r="Q1163" s="68">
        <v>28.370627941176469</v>
      </c>
      <c r="R1163" s="68">
        <v>2.6325023529411764</v>
      </c>
      <c r="S1163" s="68">
        <v>0.6581255882352941</v>
      </c>
      <c r="T1163" s="68">
        <v>25.08</v>
      </c>
      <c r="U1163" s="68">
        <v>28.370627941176469</v>
      </c>
      <c r="V1163" s="68">
        <v>0</v>
      </c>
      <c r="W1163" s="68">
        <v>5</v>
      </c>
      <c r="X1163" s="68" t="s">
        <v>8511</v>
      </c>
      <c r="Y1163" s="68"/>
      <c r="Z1163" s="68"/>
      <c r="AA1163" s="68"/>
      <c r="AB1163" s="68"/>
      <c r="AC1163" s="68"/>
      <c r="AD1163" s="68">
        <v>25.08</v>
      </c>
      <c r="AE1163" s="68">
        <v>5</v>
      </c>
      <c r="AF1163" s="68">
        <v>100</v>
      </c>
      <c r="AG1163" s="68" t="s">
        <v>8444</v>
      </c>
      <c r="AH1163" s="68" t="s">
        <v>8423</v>
      </c>
      <c r="AI1163" s="68">
        <v>20</v>
      </c>
      <c r="AJ1163" s="68" t="s">
        <v>8434</v>
      </c>
      <c r="AK1163" s="68" t="s">
        <v>8423</v>
      </c>
      <c r="AL1163" s="68">
        <v>45</v>
      </c>
      <c r="AM1163" s="68"/>
      <c r="AN1163" s="68"/>
      <c r="AO1163" s="68"/>
      <c r="AP1163" s="68"/>
      <c r="AQ1163" s="68"/>
      <c r="AR1163" s="68"/>
      <c r="AS1163" s="68" t="s">
        <v>8422</v>
      </c>
      <c r="AT1163" s="68" t="s">
        <v>8423</v>
      </c>
      <c r="AU1163" s="68">
        <v>25</v>
      </c>
      <c r="AV1163" s="68" t="s">
        <v>8481</v>
      </c>
      <c r="AW1163" s="68" t="s">
        <v>8423</v>
      </c>
      <c r="AX1163" s="68">
        <v>10</v>
      </c>
      <c r="AY1163" s="68"/>
      <c r="AZ1163" s="68"/>
      <c r="BA1163" s="68"/>
      <c r="BB1163" s="68"/>
      <c r="BC1163" s="68"/>
      <c r="BD1163" s="68"/>
    </row>
    <row r="1164" spans="1:56" s="72" customFormat="1" ht="50">
      <c r="A1164" s="68">
        <v>1502</v>
      </c>
      <c r="B1164" s="68" t="s">
        <v>8412</v>
      </c>
      <c r="C1164" s="68" t="s">
        <v>8492</v>
      </c>
      <c r="D1164" s="88"/>
      <c r="E1164" s="68" t="s">
        <v>8493</v>
      </c>
      <c r="F1164" s="78">
        <v>13200</v>
      </c>
      <c r="G1164" s="68" t="s">
        <v>8834</v>
      </c>
      <c r="H1164" s="68">
        <v>2022</v>
      </c>
      <c r="I1164" s="68" t="s">
        <v>8835</v>
      </c>
      <c r="J1164" s="70">
        <v>40692.300000000003</v>
      </c>
      <c r="K1164" s="91" t="s">
        <v>12800</v>
      </c>
      <c r="L1164" s="68" t="s">
        <v>8613</v>
      </c>
      <c r="M1164" s="68" t="s">
        <v>8614</v>
      </c>
      <c r="N1164" s="68" t="s">
        <v>8817</v>
      </c>
      <c r="O1164" s="68" t="s">
        <v>8818</v>
      </c>
      <c r="P1164" s="68">
        <v>3361800</v>
      </c>
      <c r="Q1164" s="68">
        <v>50.664161764705881</v>
      </c>
      <c r="R1164" s="68">
        <v>4.7873294117647065</v>
      </c>
      <c r="S1164" s="68">
        <v>1.1968323529411766</v>
      </c>
      <c r="T1164" s="68">
        <v>44.68</v>
      </c>
      <c r="U1164" s="68">
        <v>50.664161764705881</v>
      </c>
      <c r="V1164" s="68">
        <v>0</v>
      </c>
      <c r="W1164" s="68">
        <v>6</v>
      </c>
      <c r="X1164" s="68" t="s">
        <v>8511</v>
      </c>
      <c r="Y1164" s="68"/>
      <c r="Z1164" s="68"/>
      <c r="AA1164" s="68"/>
      <c r="AB1164" s="68"/>
      <c r="AC1164" s="68"/>
      <c r="AD1164" s="68">
        <v>44.68</v>
      </c>
      <c r="AE1164" s="68">
        <v>5</v>
      </c>
      <c r="AF1164" s="68">
        <v>100</v>
      </c>
      <c r="AG1164" s="68" t="s">
        <v>8444</v>
      </c>
      <c r="AH1164" s="68" t="s">
        <v>8423</v>
      </c>
      <c r="AI1164" s="68"/>
      <c r="AJ1164" s="68" t="s">
        <v>8434</v>
      </c>
      <c r="AK1164" s="68" t="s">
        <v>8423</v>
      </c>
      <c r="AL1164" s="68">
        <v>20</v>
      </c>
      <c r="AM1164" s="68" t="s">
        <v>8836</v>
      </c>
      <c r="AN1164" s="68" t="s">
        <v>8423</v>
      </c>
      <c r="AO1164" s="68">
        <v>80</v>
      </c>
      <c r="AP1164" s="68"/>
      <c r="AQ1164" s="68"/>
      <c r="AR1164" s="68"/>
      <c r="AS1164" s="68" t="s">
        <v>8422</v>
      </c>
      <c r="AT1164" s="68" t="s">
        <v>8423</v>
      </c>
      <c r="AU1164" s="68"/>
      <c r="AV1164" s="68" t="s">
        <v>8481</v>
      </c>
      <c r="AW1164" s="68" t="s">
        <v>8423</v>
      </c>
      <c r="AX1164" s="68"/>
      <c r="AY1164" s="68"/>
      <c r="AZ1164" s="68"/>
      <c r="BA1164" s="68"/>
      <c r="BB1164" s="68"/>
      <c r="BC1164" s="68"/>
      <c r="BD1164" s="68"/>
    </row>
    <row r="1165" spans="1:56" s="72" customFormat="1" ht="190">
      <c r="A1165" s="68">
        <v>1502</v>
      </c>
      <c r="B1165" s="68" t="s">
        <v>8412</v>
      </c>
      <c r="C1165" s="68" t="s">
        <v>8556</v>
      </c>
      <c r="D1165" s="88"/>
      <c r="E1165" s="68" t="s">
        <v>8802</v>
      </c>
      <c r="F1165" s="78">
        <v>35473</v>
      </c>
      <c r="G1165" s="68" t="s">
        <v>8837</v>
      </c>
      <c r="H1165" s="68">
        <v>2022</v>
      </c>
      <c r="I1165" s="68" t="s">
        <v>8838</v>
      </c>
      <c r="J1165" s="70">
        <v>136461.84</v>
      </c>
      <c r="K1165" s="68" t="s">
        <v>1833</v>
      </c>
      <c r="L1165" s="68" t="s">
        <v>8613</v>
      </c>
      <c r="M1165" s="68" t="s">
        <v>8614</v>
      </c>
      <c r="N1165" s="68" t="s">
        <v>8839</v>
      </c>
      <c r="O1165" s="68" t="s">
        <v>8840</v>
      </c>
      <c r="P1165" s="68" t="s">
        <v>8841</v>
      </c>
      <c r="Q1165" s="68">
        <v>32.990936764705879</v>
      </c>
      <c r="R1165" s="68">
        <v>9.6087494117647054</v>
      </c>
      <c r="S1165" s="68">
        <v>2.4021873529411764</v>
      </c>
      <c r="T1165" s="68">
        <v>20.98</v>
      </c>
      <c r="U1165" s="68">
        <v>32.990936764705879</v>
      </c>
      <c r="V1165" s="68">
        <v>0</v>
      </c>
      <c r="W1165" s="68">
        <v>5</v>
      </c>
      <c r="X1165" s="68" t="s">
        <v>8842</v>
      </c>
      <c r="Y1165" s="68">
        <v>3</v>
      </c>
      <c r="Z1165" s="68">
        <v>1</v>
      </c>
      <c r="AA1165" s="68">
        <v>4</v>
      </c>
      <c r="AB1165" s="68">
        <v>4</v>
      </c>
      <c r="AC1165" s="68">
        <v>134</v>
      </c>
      <c r="AD1165" s="68">
        <v>20.98</v>
      </c>
      <c r="AE1165" s="68">
        <v>5</v>
      </c>
      <c r="AF1165" s="68">
        <v>100</v>
      </c>
      <c r="AG1165" s="68" t="s">
        <v>8444</v>
      </c>
      <c r="AH1165" s="68" t="s">
        <v>8423</v>
      </c>
      <c r="AI1165" s="68">
        <v>5</v>
      </c>
      <c r="AJ1165" s="68" t="s">
        <v>8434</v>
      </c>
      <c r="AK1165" s="68" t="s">
        <v>8423</v>
      </c>
      <c r="AL1165" s="68">
        <v>10</v>
      </c>
      <c r="AM1165" s="68" t="s">
        <v>8843</v>
      </c>
      <c r="AN1165" s="68" t="s">
        <v>8501</v>
      </c>
      <c r="AO1165" s="68" t="s">
        <v>8844</v>
      </c>
      <c r="AP1165" s="68" t="s">
        <v>8785</v>
      </c>
      <c r="AQ1165" s="68" t="s">
        <v>8423</v>
      </c>
      <c r="AR1165" s="68">
        <v>5</v>
      </c>
      <c r="AS1165" s="68" t="s">
        <v>8422</v>
      </c>
      <c r="AT1165" s="68" t="s">
        <v>8423</v>
      </c>
      <c r="AU1165" s="68">
        <v>5</v>
      </c>
      <c r="AV1165" s="68"/>
      <c r="AW1165" s="68"/>
      <c r="AX1165" s="68"/>
      <c r="AY1165" s="68"/>
      <c r="AZ1165" s="68"/>
      <c r="BA1165" s="68"/>
      <c r="BB1165" s="68"/>
      <c r="BC1165" s="68"/>
      <c r="BD1165" s="68"/>
    </row>
    <row r="1166" spans="1:56" s="72" customFormat="1" ht="50">
      <c r="A1166" s="68">
        <v>1502</v>
      </c>
      <c r="B1166" s="68" t="s">
        <v>8412</v>
      </c>
      <c r="C1166" s="68" t="s">
        <v>8556</v>
      </c>
      <c r="D1166" s="88"/>
      <c r="E1166" s="68" t="s">
        <v>8700</v>
      </c>
      <c r="F1166" s="78">
        <v>36451</v>
      </c>
      <c r="G1166" s="68" t="s">
        <v>8845</v>
      </c>
      <c r="H1166" s="68">
        <v>2022</v>
      </c>
      <c r="I1166" s="68" t="s">
        <v>8605</v>
      </c>
      <c r="J1166" s="70">
        <v>24794.67</v>
      </c>
      <c r="K1166" s="91" t="s">
        <v>12800</v>
      </c>
      <c r="L1166" s="68" t="s">
        <v>8613</v>
      </c>
      <c r="M1166" s="68" t="s">
        <v>8614</v>
      </c>
      <c r="N1166" s="68" t="s">
        <v>8606</v>
      </c>
      <c r="O1166" s="68" t="s">
        <v>8607</v>
      </c>
      <c r="P1166" s="68">
        <v>3363400</v>
      </c>
      <c r="Q1166" s="68">
        <v>31.566275000000001</v>
      </c>
      <c r="R1166" s="68">
        <v>2.9170199999999995</v>
      </c>
      <c r="S1166" s="68">
        <v>0.72925499999999988</v>
      </c>
      <c r="T1166" s="68">
        <v>27.92</v>
      </c>
      <c r="U1166" s="68">
        <v>31.566275000000001</v>
      </c>
      <c r="V1166" s="68">
        <v>0</v>
      </c>
      <c r="W1166" s="68">
        <v>3</v>
      </c>
      <c r="X1166" s="68" t="s">
        <v>8511</v>
      </c>
      <c r="Y1166" s="68"/>
      <c r="Z1166" s="68"/>
      <c r="AA1166" s="68"/>
      <c r="AB1166" s="68"/>
      <c r="AC1166" s="68"/>
      <c r="AD1166" s="68">
        <v>27.92</v>
      </c>
      <c r="AE1166" s="68">
        <v>5</v>
      </c>
      <c r="AF1166" s="68">
        <v>100</v>
      </c>
      <c r="AG1166" s="68" t="s">
        <v>8444</v>
      </c>
      <c r="AH1166" s="68" t="s">
        <v>8423</v>
      </c>
      <c r="AI1166" s="68">
        <v>10</v>
      </c>
      <c r="AJ1166" s="68" t="s">
        <v>8434</v>
      </c>
      <c r="AK1166" s="68" t="s">
        <v>8423</v>
      </c>
      <c r="AL1166" s="68">
        <v>45</v>
      </c>
      <c r="AM1166" s="68"/>
      <c r="AN1166" s="68"/>
      <c r="AO1166" s="68"/>
      <c r="AP1166" s="68"/>
      <c r="AQ1166" s="68"/>
      <c r="AR1166" s="68"/>
      <c r="AS1166" s="68" t="s">
        <v>8422</v>
      </c>
      <c r="AT1166" s="68" t="s">
        <v>8423</v>
      </c>
      <c r="AU1166" s="68">
        <v>30</v>
      </c>
      <c r="AV1166" s="68" t="s">
        <v>8500</v>
      </c>
      <c r="AW1166" s="68" t="s">
        <v>8501</v>
      </c>
      <c r="AX1166" s="68" t="s">
        <v>8727</v>
      </c>
      <c r="AY1166" s="68"/>
      <c r="AZ1166" s="68"/>
      <c r="BA1166" s="68"/>
      <c r="BB1166" s="68"/>
      <c r="BC1166" s="68"/>
      <c r="BD1166" s="68"/>
    </row>
    <row r="1167" spans="1:56" s="72" customFormat="1" ht="50">
      <c r="A1167" s="68">
        <v>1502</v>
      </c>
      <c r="B1167" s="68" t="s">
        <v>8412</v>
      </c>
      <c r="C1167" s="68" t="s">
        <v>8413</v>
      </c>
      <c r="D1167" s="88"/>
      <c r="E1167" s="68" t="s">
        <v>8567</v>
      </c>
      <c r="F1167" s="78">
        <v>14926</v>
      </c>
      <c r="G1167" s="68" t="s">
        <v>8846</v>
      </c>
      <c r="H1167" s="68">
        <v>2022</v>
      </c>
      <c r="I1167" s="68" t="s">
        <v>8847</v>
      </c>
      <c r="J1167" s="70">
        <v>38383.040000000001</v>
      </c>
      <c r="K1167" s="91" t="s">
        <v>12800</v>
      </c>
      <c r="L1167" s="68" t="s">
        <v>8613</v>
      </c>
      <c r="M1167" s="68" t="s">
        <v>8614</v>
      </c>
      <c r="N1167" s="68" t="s">
        <v>8817</v>
      </c>
      <c r="O1167" s="68" t="s">
        <v>8818</v>
      </c>
      <c r="P1167" s="68">
        <v>3368000</v>
      </c>
      <c r="Q1167" s="68">
        <v>43.01456470588235</v>
      </c>
      <c r="R1167" s="68">
        <v>4.5156517647058827</v>
      </c>
      <c r="S1167" s="68">
        <v>1.1289129411764707</v>
      </c>
      <c r="T1167" s="68">
        <v>37.369999999999997</v>
      </c>
      <c r="U1167" s="68">
        <v>43.01456470588235</v>
      </c>
      <c r="V1167" s="68">
        <v>0</v>
      </c>
      <c r="W1167" s="68">
        <v>3</v>
      </c>
      <c r="X1167" s="68" t="s">
        <v>8511</v>
      </c>
      <c r="Y1167" s="68"/>
      <c r="Z1167" s="68"/>
      <c r="AA1167" s="68"/>
      <c r="AB1167" s="68"/>
      <c r="AC1167" s="68"/>
      <c r="AD1167" s="68">
        <v>37.369999999999997</v>
      </c>
      <c r="AE1167" s="68">
        <v>5</v>
      </c>
      <c r="AF1167" s="68">
        <v>100</v>
      </c>
      <c r="AG1167" s="68" t="s">
        <v>8444</v>
      </c>
      <c r="AH1167" s="68" t="s">
        <v>8423</v>
      </c>
      <c r="AI1167" s="68"/>
      <c r="AJ1167" s="68" t="s">
        <v>8434</v>
      </c>
      <c r="AK1167" s="68" t="s">
        <v>8423</v>
      </c>
      <c r="AL1167" s="68"/>
      <c r="AM1167" s="68"/>
      <c r="AN1167" s="68"/>
      <c r="AO1167" s="68"/>
      <c r="AP1167" s="68"/>
      <c r="AQ1167" s="68"/>
      <c r="AR1167" s="68"/>
      <c r="AS1167" s="68" t="s">
        <v>8422</v>
      </c>
      <c r="AT1167" s="68" t="s">
        <v>8423</v>
      </c>
      <c r="AU1167" s="68"/>
      <c r="AV1167" s="68" t="s">
        <v>8822</v>
      </c>
      <c r="AW1167" s="68" t="s">
        <v>8423</v>
      </c>
      <c r="AX1167" s="68">
        <v>100</v>
      </c>
      <c r="AY1167" s="68"/>
      <c r="AZ1167" s="68"/>
      <c r="BA1167" s="68"/>
      <c r="BB1167" s="68"/>
      <c r="BC1167" s="68"/>
      <c r="BD1167" s="68"/>
    </row>
    <row r="1168" spans="1:56" s="72" customFormat="1" ht="120">
      <c r="A1168" s="68">
        <v>1502</v>
      </c>
      <c r="B1168" s="68" t="s">
        <v>8412</v>
      </c>
      <c r="C1168" s="68" t="s">
        <v>8587</v>
      </c>
      <c r="D1168" s="88"/>
      <c r="E1168" s="68" t="s">
        <v>8848</v>
      </c>
      <c r="F1168" s="78">
        <v>24724</v>
      </c>
      <c r="G1168" s="68" t="s">
        <v>8849</v>
      </c>
      <c r="H1168" s="68">
        <v>2022</v>
      </c>
      <c r="I1168" s="68" t="s">
        <v>8850</v>
      </c>
      <c r="J1168" s="70">
        <v>69153</v>
      </c>
      <c r="K1168" s="68" t="s">
        <v>1833</v>
      </c>
      <c r="L1168" s="68" t="s">
        <v>8613</v>
      </c>
      <c r="M1168" s="68" t="s">
        <v>8614</v>
      </c>
      <c r="N1168" s="68" t="s">
        <v>8851</v>
      </c>
      <c r="O1168" s="68" t="s">
        <v>8852</v>
      </c>
      <c r="P1168" s="68" t="s">
        <v>8853</v>
      </c>
      <c r="Q1168" s="68">
        <v>34.339888235294119</v>
      </c>
      <c r="R1168" s="68">
        <v>6.2479105882352943</v>
      </c>
      <c r="S1168" s="68">
        <v>1.5619776470588236</v>
      </c>
      <c r="T1168" s="68">
        <v>26.53</v>
      </c>
      <c r="U1168" s="68">
        <v>34.339888235294119</v>
      </c>
      <c r="V1168" s="68">
        <v>0</v>
      </c>
      <c r="W1168" s="68">
        <v>3</v>
      </c>
      <c r="X1168" s="68" t="s">
        <v>8854</v>
      </c>
      <c r="Y1168" s="68">
        <v>1</v>
      </c>
      <c r="Z1168" s="68">
        <v>7</v>
      </c>
      <c r="AA1168" s="68">
        <v>4</v>
      </c>
      <c r="AB1168" s="68">
        <v>60</v>
      </c>
      <c r="AC1168" s="68">
        <v>136</v>
      </c>
      <c r="AD1168" s="68">
        <v>26.53</v>
      </c>
      <c r="AE1168" s="68">
        <v>5</v>
      </c>
      <c r="AF1168" s="68">
        <v>100</v>
      </c>
      <c r="AG1168" s="68" t="s">
        <v>8444</v>
      </c>
      <c r="AH1168" s="68" t="s">
        <v>8423</v>
      </c>
      <c r="AI1168" s="68">
        <v>15</v>
      </c>
      <c r="AJ1168" s="68" t="s">
        <v>8434</v>
      </c>
      <c r="AK1168" s="68" t="s">
        <v>8423</v>
      </c>
      <c r="AL1168" s="68">
        <v>50</v>
      </c>
      <c r="AM1168" s="68" t="s">
        <v>8566</v>
      </c>
      <c r="AN1168" s="68" t="s">
        <v>8423</v>
      </c>
      <c r="AO1168" s="68">
        <v>5</v>
      </c>
      <c r="AP1168" s="68"/>
      <c r="AQ1168" s="68"/>
      <c r="AR1168" s="68"/>
      <c r="AS1168" s="68" t="s">
        <v>8422</v>
      </c>
      <c r="AT1168" s="68" t="s">
        <v>8423</v>
      </c>
      <c r="AU1168" s="68">
        <v>15</v>
      </c>
      <c r="AV1168" s="68" t="s">
        <v>8500</v>
      </c>
      <c r="AW1168" s="68" t="s">
        <v>8501</v>
      </c>
      <c r="AX1168" s="68" t="s">
        <v>8855</v>
      </c>
      <c r="AY1168" s="68"/>
      <c r="AZ1168" s="68"/>
      <c r="BA1168" s="68"/>
      <c r="BB1168" s="68"/>
      <c r="BC1168" s="68"/>
      <c r="BD1168" s="68"/>
    </row>
    <row r="1169" spans="1:56" s="72" customFormat="1" ht="230">
      <c r="A1169" s="68">
        <v>1502</v>
      </c>
      <c r="B1169" s="68" t="s">
        <v>8412</v>
      </c>
      <c r="C1169" s="68" t="s">
        <v>8472</v>
      </c>
      <c r="D1169" s="88"/>
      <c r="E1169" s="68" t="s">
        <v>8473</v>
      </c>
      <c r="F1169" s="78">
        <v>22315</v>
      </c>
      <c r="G1169" s="68" t="s">
        <v>8856</v>
      </c>
      <c r="H1169" s="68">
        <v>2023</v>
      </c>
      <c r="I1169" s="68" t="s">
        <v>8857</v>
      </c>
      <c r="J1169" s="70">
        <v>444782.88</v>
      </c>
      <c r="K1169" s="68" t="s">
        <v>1833</v>
      </c>
      <c r="L1169" s="68" t="s">
        <v>8613</v>
      </c>
      <c r="M1169" s="68" t="s">
        <v>8614</v>
      </c>
      <c r="N1169" s="68" t="s">
        <v>8858</v>
      </c>
      <c r="O1169" s="68" t="s">
        <v>8859</v>
      </c>
      <c r="P1169" s="68" t="s">
        <v>8860</v>
      </c>
      <c r="Q1169" s="68">
        <v>68.080000000000013</v>
      </c>
      <c r="R1169" s="68">
        <v>26.16</v>
      </c>
      <c r="S1169" s="68">
        <v>6.54</v>
      </c>
      <c r="T1169" s="68">
        <v>35.380000000000003</v>
      </c>
      <c r="U1169" s="68">
        <v>68.080000000000013</v>
      </c>
      <c r="V1169" s="68">
        <v>0</v>
      </c>
      <c r="W1169" s="68">
        <v>0</v>
      </c>
      <c r="X1169" s="68" t="s">
        <v>8861</v>
      </c>
      <c r="Y1169" s="68">
        <v>3</v>
      </c>
      <c r="Z1169" s="68">
        <v>10</v>
      </c>
      <c r="AA1169" s="68">
        <v>4</v>
      </c>
      <c r="AB1169" s="68">
        <v>44</v>
      </c>
      <c r="AC1169" s="68">
        <v>135</v>
      </c>
      <c r="AD1169" s="68">
        <v>35.380000000000003</v>
      </c>
      <c r="AE1169" s="68">
        <v>5</v>
      </c>
      <c r="AF1169" s="68">
        <v>100</v>
      </c>
      <c r="AG1169" s="68" t="s">
        <v>8444</v>
      </c>
      <c r="AH1169" s="68" t="s">
        <v>8423</v>
      </c>
      <c r="AI1169" s="68">
        <v>10</v>
      </c>
      <c r="AJ1169" s="68" t="s">
        <v>8434</v>
      </c>
      <c r="AK1169" s="68" t="s">
        <v>8423</v>
      </c>
      <c r="AL1169" s="68">
        <v>40</v>
      </c>
      <c r="AM1169" s="68"/>
      <c r="AN1169" s="68"/>
      <c r="AO1169" s="68"/>
      <c r="AP1169" s="68"/>
      <c r="AQ1169" s="68"/>
      <c r="AR1169" s="68"/>
      <c r="AS1169" s="68" t="s">
        <v>8422</v>
      </c>
      <c r="AT1169" s="68" t="s">
        <v>8423</v>
      </c>
      <c r="AU1169" s="68">
        <v>40</v>
      </c>
      <c r="AV1169" s="68" t="s">
        <v>8481</v>
      </c>
      <c r="AW1169" s="68" t="s">
        <v>8423</v>
      </c>
      <c r="AX1169" s="68">
        <v>10</v>
      </c>
      <c r="AY1169" s="68"/>
      <c r="AZ1169" s="68"/>
      <c r="BA1169" s="68"/>
      <c r="BB1169" s="68"/>
      <c r="BC1169" s="68"/>
      <c r="BD1169" s="68"/>
    </row>
    <row r="1170" spans="1:56" s="72" customFormat="1" ht="100">
      <c r="A1170" s="68">
        <v>1502</v>
      </c>
      <c r="B1170" s="68" t="s">
        <v>8412</v>
      </c>
      <c r="C1170" s="68" t="s">
        <v>8413</v>
      </c>
      <c r="D1170" s="88"/>
      <c r="E1170" s="68" t="s">
        <v>8435</v>
      </c>
      <c r="F1170" s="78">
        <v>13411</v>
      </c>
      <c r="G1170" s="68" t="s">
        <v>8862</v>
      </c>
      <c r="H1170" s="68">
        <v>2023</v>
      </c>
      <c r="I1170" s="68" t="s">
        <v>8863</v>
      </c>
      <c r="J1170" s="70">
        <v>52184.32</v>
      </c>
      <c r="K1170" s="68" t="s">
        <v>1879</v>
      </c>
      <c r="L1170" s="68" t="s">
        <v>8613</v>
      </c>
      <c r="M1170" s="68" t="s">
        <v>8614</v>
      </c>
      <c r="N1170" s="68" t="s">
        <v>8864</v>
      </c>
      <c r="O1170" s="68" t="s">
        <v>8865</v>
      </c>
      <c r="P1170" s="68" t="s">
        <v>8866</v>
      </c>
      <c r="Q1170" s="68">
        <v>47.36</v>
      </c>
      <c r="R1170" s="68">
        <v>2.69</v>
      </c>
      <c r="S1170" s="68">
        <v>0.67</v>
      </c>
      <c r="T1170" s="68">
        <v>44</v>
      </c>
      <c r="U1170" s="68">
        <v>47.36</v>
      </c>
      <c r="V1170" s="68">
        <v>0</v>
      </c>
      <c r="W1170" s="68">
        <v>0</v>
      </c>
      <c r="X1170" s="68" t="s">
        <v>8867</v>
      </c>
      <c r="Y1170" s="68">
        <v>3</v>
      </c>
      <c r="Z1170" s="68">
        <v>12</v>
      </c>
      <c r="AA1170" s="68">
        <v>3</v>
      </c>
      <c r="AB1170" s="68">
        <v>16</v>
      </c>
      <c r="AC1170" s="68">
        <v>169</v>
      </c>
      <c r="AD1170" s="68">
        <v>44</v>
      </c>
      <c r="AE1170" s="68">
        <v>5</v>
      </c>
      <c r="AF1170" s="68">
        <v>100</v>
      </c>
      <c r="AG1170" s="68" t="s">
        <v>8444</v>
      </c>
      <c r="AH1170" s="68" t="s">
        <v>8423</v>
      </c>
      <c r="AI1170" s="68">
        <v>15</v>
      </c>
      <c r="AJ1170" s="68" t="s">
        <v>8434</v>
      </c>
      <c r="AK1170" s="68" t="s">
        <v>8423</v>
      </c>
      <c r="AL1170" s="68">
        <v>40</v>
      </c>
      <c r="AM1170" s="68"/>
      <c r="AN1170" s="68"/>
      <c r="AO1170" s="68"/>
      <c r="AP1170" s="68"/>
      <c r="AQ1170" s="68"/>
      <c r="AR1170" s="68"/>
      <c r="AS1170" s="68" t="s">
        <v>8422</v>
      </c>
      <c r="AT1170" s="68" t="s">
        <v>8423</v>
      </c>
      <c r="AU1170" s="68">
        <v>30</v>
      </c>
      <c r="AV1170" s="68" t="s">
        <v>8481</v>
      </c>
      <c r="AW1170" s="68" t="s">
        <v>8423</v>
      </c>
      <c r="AX1170" s="68">
        <v>15</v>
      </c>
      <c r="AY1170" s="68"/>
      <c r="AZ1170" s="68"/>
      <c r="BA1170" s="68"/>
      <c r="BB1170" s="68"/>
      <c r="BC1170" s="68"/>
      <c r="BD1170" s="68"/>
    </row>
    <row r="1171" spans="1:56" s="72" customFormat="1" ht="250">
      <c r="A1171" s="68">
        <v>1502</v>
      </c>
      <c r="B1171" s="68" t="s">
        <v>8412</v>
      </c>
      <c r="C1171" s="68" t="s">
        <v>8492</v>
      </c>
      <c r="D1171" s="88"/>
      <c r="E1171" s="68" t="s">
        <v>8868</v>
      </c>
      <c r="F1171" s="78">
        <v>39783</v>
      </c>
      <c r="G1171" s="68" t="s">
        <v>8869</v>
      </c>
      <c r="H1171" s="68">
        <v>2023</v>
      </c>
      <c r="I1171" s="68" t="s">
        <v>8870</v>
      </c>
      <c r="J1171" s="70">
        <v>54727.199999999997</v>
      </c>
      <c r="K1171" s="68" t="s">
        <v>1879</v>
      </c>
      <c r="L1171" s="68" t="s">
        <v>8871</v>
      </c>
      <c r="M1171" s="68" t="s">
        <v>8872</v>
      </c>
      <c r="N1171" s="68" t="s">
        <v>8873</v>
      </c>
      <c r="O1171" s="68" t="s">
        <v>8874</v>
      </c>
      <c r="P1171" s="68" t="s">
        <v>8875</v>
      </c>
      <c r="Q1171" s="68">
        <v>24.82</v>
      </c>
      <c r="R1171" s="68">
        <v>3.51</v>
      </c>
      <c r="S1171" s="68">
        <v>0.88</v>
      </c>
      <c r="T1171" s="68">
        <v>20.43</v>
      </c>
      <c r="U1171" s="68">
        <v>24.82</v>
      </c>
      <c r="V1171" s="68">
        <v>0</v>
      </c>
      <c r="W1171" s="68">
        <v>0</v>
      </c>
      <c r="X1171" s="68" t="s">
        <v>8876</v>
      </c>
      <c r="Y1171" s="68">
        <v>3</v>
      </c>
      <c r="Z1171" s="68">
        <v>10</v>
      </c>
      <c r="AA1171" s="68">
        <v>2</v>
      </c>
      <c r="AB1171" s="68">
        <v>44</v>
      </c>
      <c r="AC1171" s="68">
        <v>171</v>
      </c>
      <c r="AD1171" s="68">
        <v>20.43</v>
      </c>
      <c r="AE1171" s="68">
        <v>5</v>
      </c>
      <c r="AF1171" s="68">
        <v>100</v>
      </c>
      <c r="AG1171" s="68" t="s">
        <v>8444</v>
      </c>
      <c r="AH1171" s="68" t="s">
        <v>8423</v>
      </c>
      <c r="AI1171" s="68"/>
      <c r="AJ1171" s="68" t="s">
        <v>8434</v>
      </c>
      <c r="AK1171" s="68" t="s">
        <v>8423</v>
      </c>
      <c r="AL1171" s="68">
        <v>100</v>
      </c>
      <c r="AM1171" s="68"/>
      <c r="AN1171" s="68"/>
      <c r="AO1171" s="68"/>
      <c r="AP1171" s="68"/>
      <c r="AQ1171" s="68"/>
      <c r="AR1171" s="68"/>
      <c r="AS1171" s="68" t="s">
        <v>8422</v>
      </c>
      <c r="AT1171" s="68" t="s">
        <v>8423</v>
      </c>
      <c r="AU1171" s="68"/>
      <c r="AV1171" s="68" t="s">
        <v>8500</v>
      </c>
      <c r="AW1171" s="68" t="s">
        <v>8501</v>
      </c>
      <c r="AX1171" s="68"/>
      <c r="AY1171" s="68"/>
      <c r="AZ1171" s="68"/>
      <c r="BA1171" s="68"/>
      <c r="BB1171" s="68"/>
      <c r="BC1171" s="68"/>
      <c r="BD1171" s="68"/>
    </row>
    <row r="1172" spans="1:56" s="72" customFormat="1" ht="80">
      <c r="A1172" s="68">
        <v>1502</v>
      </c>
      <c r="B1172" s="68" t="s">
        <v>8412</v>
      </c>
      <c r="C1172" s="68" t="s">
        <v>8424</v>
      </c>
      <c r="D1172" s="88"/>
      <c r="E1172" s="68" t="s">
        <v>8877</v>
      </c>
      <c r="F1172" s="78">
        <v>55350</v>
      </c>
      <c r="G1172" s="68" t="s">
        <v>8878</v>
      </c>
      <c r="H1172" s="68">
        <v>2023</v>
      </c>
      <c r="I1172" s="68" t="s">
        <v>8879</v>
      </c>
      <c r="J1172" s="70">
        <v>115783.96</v>
      </c>
      <c r="K1172" s="68" t="s">
        <v>1879</v>
      </c>
      <c r="L1172" s="68" t="s">
        <v>8880</v>
      </c>
      <c r="M1172" s="68" t="s">
        <v>8881</v>
      </c>
      <c r="N1172" s="68" t="s">
        <v>8882</v>
      </c>
      <c r="O1172" s="68" t="s">
        <v>8883</v>
      </c>
      <c r="P1172" s="68" t="s">
        <v>8884</v>
      </c>
      <c r="Q1172" s="68">
        <v>33.909999999999997</v>
      </c>
      <c r="R1172" s="68">
        <v>7.51</v>
      </c>
      <c r="S1172" s="68">
        <v>1.88</v>
      </c>
      <c r="T1172" s="68">
        <v>24.52</v>
      </c>
      <c r="U1172" s="68">
        <v>33.909999999999997</v>
      </c>
      <c r="V1172" s="68">
        <v>0</v>
      </c>
      <c r="W1172" s="68">
        <v>0</v>
      </c>
      <c r="X1172" s="68" t="s">
        <v>8885</v>
      </c>
      <c r="Y1172" s="68">
        <v>4</v>
      </c>
      <c r="Z1172" s="68">
        <v>9</v>
      </c>
      <c r="AA1172" s="68">
        <v>1</v>
      </c>
      <c r="AB1172" s="68">
        <v>16</v>
      </c>
      <c r="AC1172" s="68">
        <v>172</v>
      </c>
      <c r="AD1172" s="68">
        <v>24.52</v>
      </c>
      <c r="AE1172" s="68">
        <v>5</v>
      </c>
      <c r="AF1172" s="68">
        <v>100</v>
      </c>
      <c r="AG1172" s="68" t="s">
        <v>8444</v>
      </c>
      <c r="AH1172" s="68" t="s">
        <v>8423</v>
      </c>
      <c r="AI1172" s="68"/>
      <c r="AJ1172" s="68" t="s">
        <v>8434</v>
      </c>
      <c r="AK1172" s="68" t="s">
        <v>8423</v>
      </c>
      <c r="AL1172" s="68"/>
      <c r="AM1172" s="68"/>
      <c r="AN1172" s="68"/>
      <c r="AO1172" s="68"/>
      <c r="AP1172" s="68"/>
      <c r="AQ1172" s="68"/>
      <c r="AR1172" s="68"/>
      <c r="AS1172" s="68" t="s">
        <v>8422</v>
      </c>
      <c r="AT1172" s="68" t="s">
        <v>8423</v>
      </c>
      <c r="AU1172" s="68"/>
      <c r="AV1172" s="68" t="s">
        <v>8886</v>
      </c>
      <c r="AW1172" s="68" t="s">
        <v>8423</v>
      </c>
      <c r="AX1172" s="68">
        <v>100</v>
      </c>
      <c r="AY1172" s="68"/>
      <c r="AZ1172" s="68"/>
      <c r="BA1172" s="68"/>
      <c r="BB1172" s="68"/>
      <c r="BC1172" s="68"/>
      <c r="BD1172" s="68"/>
    </row>
    <row r="1173" spans="1:56" s="72" customFormat="1" ht="50">
      <c r="A1173" s="68">
        <v>1502</v>
      </c>
      <c r="B1173" s="68" t="s">
        <v>8412</v>
      </c>
      <c r="C1173" s="68" t="s">
        <v>8556</v>
      </c>
      <c r="D1173" s="88"/>
      <c r="E1173" s="68"/>
      <c r="F1173" s="78"/>
      <c r="G1173" s="68" t="s">
        <v>8887</v>
      </c>
      <c r="H1173" s="68">
        <v>2023</v>
      </c>
      <c r="I1173" s="68" t="s">
        <v>8888</v>
      </c>
      <c r="J1173" s="70">
        <v>23687.31</v>
      </c>
      <c r="K1173" s="91" t="s">
        <v>12800</v>
      </c>
      <c r="L1173" s="68" t="s">
        <v>8613</v>
      </c>
      <c r="M1173" s="68" t="s">
        <v>8614</v>
      </c>
      <c r="N1173" s="68" t="s">
        <v>8817</v>
      </c>
      <c r="O1173" s="68" t="s">
        <v>8818</v>
      </c>
      <c r="P1173" s="68">
        <v>3390000</v>
      </c>
      <c r="Q1173" s="68">
        <v>31.410000000000004</v>
      </c>
      <c r="R1173" s="68">
        <v>2.79</v>
      </c>
      <c r="S1173" s="68">
        <v>0.7</v>
      </c>
      <c r="T1173" s="68">
        <v>27.92</v>
      </c>
      <c r="U1173" s="68">
        <v>31.410000000000004</v>
      </c>
      <c r="V1173" s="68">
        <v>0</v>
      </c>
      <c r="W1173" s="68">
        <v>0</v>
      </c>
      <c r="X1173" s="68" t="s">
        <v>8511</v>
      </c>
      <c r="Y1173" s="68"/>
      <c r="Z1173" s="68"/>
      <c r="AA1173" s="68"/>
      <c r="AB1173" s="68"/>
      <c r="AC1173" s="68"/>
      <c r="AD1173" s="68">
        <v>27.92</v>
      </c>
      <c r="AE1173" s="68">
        <v>5</v>
      </c>
      <c r="AF1173" s="68">
        <v>100</v>
      </c>
      <c r="AG1173" s="68" t="s">
        <v>8444</v>
      </c>
      <c r="AH1173" s="68" t="s">
        <v>8423</v>
      </c>
      <c r="AI1173" s="68">
        <v>15</v>
      </c>
      <c r="AJ1173" s="68" t="s">
        <v>8434</v>
      </c>
      <c r="AK1173" s="68" t="s">
        <v>8423</v>
      </c>
      <c r="AL1173" s="68">
        <v>50</v>
      </c>
      <c r="AM1173" s="68"/>
      <c r="AN1173" s="68"/>
      <c r="AO1173" s="68"/>
      <c r="AP1173" s="68"/>
      <c r="AQ1173" s="68"/>
      <c r="AR1173" s="68"/>
      <c r="AS1173" s="68" t="s">
        <v>8422</v>
      </c>
      <c r="AT1173" s="68" t="s">
        <v>8423</v>
      </c>
      <c r="AU1173" s="68">
        <v>20</v>
      </c>
      <c r="AV1173" s="68" t="s">
        <v>8481</v>
      </c>
      <c r="AW1173" s="68" t="s">
        <v>8423</v>
      </c>
      <c r="AX1173" s="68">
        <v>15</v>
      </c>
      <c r="AY1173" s="68"/>
      <c r="AZ1173" s="68"/>
      <c r="BA1173" s="68"/>
      <c r="BB1173" s="68"/>
      <c r="BC1173" s="68"/>
      <c r="BD1173" s="68"/>
    </row>
    <row r="1174" spans="1:56" s="72" customFormat="1" ht="50">
      <c r="A1174" s="68">
        <v>1502</v>
      </c>
      <c r="B1174" s="68" t="s">
        <v>8412</v>
      </c>
      <c r="C1174" s="68" t="s">
        <v>8556</v>
      </c>
      <c r="D1174" s="88"/>
      <c r="E1174" s="68"/>
      <c r="F1174" s="78"/>
      <c r="G1174" s="68" t="s">
        <v>8889</v>
      </c>
      <c r="H1174" s="68">
        <v>2023</v>
      </c>
      <c r="I1174" s="68" t="s">
        <v>8890</v>
      </c>
      <c r="J1174" s="70">
        <v>31323.42</v>
      </c>
      <c r="K1174" s="91" t="s">
        <v>12800</v>
      </c>
      <c r="L1174" s="68" t="s">
        <v>8613</v>
      </c>
      <c r="M1174" s="68" t="s">
        <v>8614</v>
      </c>
      <c r="N1174" s="68" t="s">
        <v>8817</v>
      </c>
      <c r="O1174" s="68" t="s">
        <v>8818</v>
      </c>
      <c r="P1174" s="68">
        <v>3400500</v>
      </c>
      <c r="Q1174" s="68">
        <v>25.59</v>
      </c>
      <c r="R1174" s="68">
        <v>3.69</v>
      </c>
      <c r="S1174" s="68">
        <v>0.92</v>
      </c>
      <c r="T1174" s="68">
        <v>20.98</v>
      </c>
      <c r="U1174" s="68">
        <v>25.59</v>
      </c>
      <c r="V1174" s="68">
        <v>0</v>
      </c>
      <c r="W1174" s="68">
        <v>0</v>
      </c>
      <c r="X1174" s="68" t="s">
        <v>8511</v>
      </c>
      <c r="Y1174" s="68"/>
      <c r="Z1174" s="68"/>
      <c r="AA1174" s="68"/>
      <c r="AB1174" s="68"/>
      <c r="AC1174" s="68"/>
      <c r="AD1174" s="68">
        <v>20.98</v>
      </c>
      <c r="AE1174" s="68">
        <v>5</v>
      </c>
      <c r="AF1174" s="68">
        <v>100</v>
      </c>
      <c r="AG1174" s="68" t="s">
        <v>8444</v>
      </c>
      <c r="AH1174" s="68" t="s">
        <v>8423</v>
      </c>
      <c r="AI1174" s="68">
        <v>20</v>
      </c>
      <c r="AJ1174" s="68" t="s">
        <v>8434</v>
      </c>
      <c r="AK1174" s="68" t="s">
        <v>8423</v>
      </c>
      <c r="AL1174" s="68">
        <v>20</v>
      </c>
      <c r="AM1174" s="68"/>
      <c r="AN1174" s="68"/>
      <c r="AO1174" s="68"/>
      <c r="AP1174" s="68"/>
      <c r="AQ1174" s="68"/>
      <c r="AR1174" s="68"/>
      <c r="AS1174" s="68" t="s">
        <v>8422</v>
      </c>
      <c r="AT1174" s="68" t="s">
        <v>8423</v>
      </c>
      <c r="AU1174" s="68">
        <v>20</v>
      </c>
      <c r="AV1174" s="68" t="s">
        <v>8500</v>
      </c>
      <c r="AW1174" s="68" t="s">
        <v>8501</v>
      </c>
      <c r="AX1174" s="68" t="s">
        <v>8502</v>
      </c>
      <c r="AY1174" s="68"/>
      <c r="AZ1174" s="68"/>
      <c r="BA1174" s="68"/>
      <c r="BB1174" s="68"/>
      <c r="BC1174" s="68"/>
      <c r="BD1174" s="68"/>
    </row>
    <row r="1175" spans="1:56" s="72" customFormat="1" ht="50">
      <c r="A1175" s="68">
        <v>1502</v>
      </c>
      <c r="B1175" s="68" t="s">
        <v>8412</v>
      </c>
      <c r="C1175" s="68" t="s">
        <v>8556</v>
      </c>
      <c r="D1175" s="88"/>
      <c r="E1175" s="68"/>
      <c r="F1175" s="78"/>
      <c r="G1175" s="68" t="s">
        <v>8891</v>
      </c>
      <c r="H1175" s="68">
        <v>2023</v>
      </c>
      <c r="I1175" s="68" t="s">
        <v>8892</v>
      </c>
      <c r="J1175" s="70">
        <v>26412.45</v>
      </c>
      <c r="K1175" s="91" t="s">
        <v>12800</v>
      </c>
      <c r="L1175" s="68" t="s">
        <v>8613</v>
      </c>
      <c r="M1175" s="68" t="s">
        <v>8614</v>
      </c>
      <c r="N1175" s="68" t="s">
        <v>8817</v>
      </c>
      <c r="O1175" s="68" t="s">
        <v>8818</v>
      </c>
      <c r="P1175" s="68">
        <v>3386300</v>
      </c>
      <c r="Q1175" s="68">
        <v>30.41</v>
      </c>
      <c r="R1175" s="68">
        <v>3.1</v>
      </c>
      <c r="S1175" s="68">
        <v>0.78</v>
      </c>
      <c r="T1175" s="68">
        <v>26.53</v>
      </c>
      <c r="U1175" s="68">
        <v>30.41</v>
      </c>
      <c r="V1175" s="68">
        <v>0</v>
      </c>
      <c r="W1175" s="68">
        <v>0</v>
      </c>
      <c r="X1175" s="68" t="s">
        <v>8511</v>
      </c>
      <c r="Y1175" s="68"/>
      <c r="Z1175" s="68"/>
      <c r="AA1175" s="68"/>
      <c r="AB1175" s="68"/>
      <c r="AC1175" s="68"/>
      <c r="AD1175" s="68">
        <v>26.53</v>
      </c>
      <c r="AE1175" s="68">
        <v>5</v>
      </c>
      <c r="AF1175" s="68">
        <v>100</v>
      </c>
      <c r="AG1175" s="68" t="s">
        <v>8444</v>
      </c>
      <c r="AH1175" s="68" t="s">
        <v>8423</v>
      </c>
      <c r="AI1175" s="68">
        <v>10</v>
      </c>
      <c r="AJ1175" s="68" t="s">
        <v>8434</v>
      </c>
      <c r="AK1175" s="68" t="s">
        <v>8423</v>
      </c>
      <c r="AL1175" s="68">
        <v>70</v>
      </c>
      <c r="AM1175" s="68"/>
      <c r="AN1175" s="68"/>
      <c r="AO1175" s="68"/>
      <c r="AP1175" s="68"/>
      <c r="AQ1175" s="68"/>
      <c r="AR1175" s="68"/>
      <c r="AS1175" s="68" t="s">
        <v>8422</v>
      </c>
      <c r="AT1175" s="68" t="s">
        <v>8423</v>
      </c>
      <c r="AU1175" s="68">
        <v>10</v>
      </c>
      <c r="AV1175" s="68" t="s">
        <v>8481</v>
      </c>
      <c r="AW1175" s="68" t="s">
        <v>8423</v>
      </c>
      <c r="AX1175" s="68">
        <v>10</v>
      </c>
      <c r="AY1175" s="68"/>
      <c r="AZ1175" s="68"/>
      <c r="BA1175" s="68"/>
      <c r="BB1175" s="68"/>
      <c r="BC1175" s="68"/>
      <c r="BD1175" s="68"/>
    </row>
    <row r="1176" spans="1:56" s="72" customFormat="1" ht="50">
      <c r="A1176" s="68">
        <v>1502</v>
      </c>
      <c r="B1176" s="68" t="s">
        <v>8412</v>
      </c>
      <c r="C1176" s="68" t="s">
        <v>8413</v>
      </c>
      <c r="D1176" s="88"/>
      <c r="E1176" s="68" t="s">
        <v>8567</v>
      </c>
      <c r="F1176" s="78">
        <v>14926</v>
      </c>
      <c r="G1176" s="68" t="s">
        <v>8893</v>
      </c>
      <c r="H1176" s="68">
        <v>2020</v>
      </c>
      <c r="I1176" s="68" t="s">
        <v>8894</v>
      </c>
      <c r="J1176" s="70">
        <v>1326615.8500000001</v>
      </c>
      <c r="K1176" s="91" t="s">
        <v>12800</v>
      </c>
      <c r="L1176" s="68" t="s">
        <v>8613</v>
      </c>
      <c r="M1176" s="68" t="s">
        <v>8614</v>
      </c>
      <c r="N1176" s="68" t="s">
        <v>8895</v>
      </c>
      <c r="O1176" s="68" t="s">
        <v>8896</v>
      </c>
      <c r="P1176" s="68" t="s">
        <v>8897</v>
      </c>
      <c r="Q1176" s="68">
        <v>125.67</v>
      </c>
      <c r="R1176" s="68">
        <v>79.31</v>
      </c>
      <c r="S1176" s="68">
        <v>19.829999999999998</v>
      </c>
      <c r="T1176" s="68">
        <v>26.53</v>
      </c>
      <c r="U1176" s="68">
        <v>125.67</v>
      </c>
      <c r="V1176" s="68">
        <v>100</v>
      </c>
      <c r="W1176" s="68">
        <v>3</v>
      </c>
      <c r="X1176" s="68" t="s">
        <v>8511</v>
      </c>
      <c r="Y1176" s="68">
        <v>5</v>
      </c>
      <c r="Z1176" s="68">
        <v>1</v>
      </c>
      <c r="AA1176" s="68">
        <v>2</v>
      </c>
      <c r="AB1176" s="68">
        <v>16</v>
      </c>
      <c r="AC1176" s="68"/>
      <c r="AD1176" s="68">
        <v>26.53</v>
      </c>
      <c r="AE1176" s="68">
        <v>5</v>
      </c>
      <c r="AF1176" s="68">
        <v>100</v>
      </c>
      <c r="AG1176" s="68" t="s">
        <v>8444</v>
      </c>
      <c r="AH1176" s="68" t="s">
        <v>8423</v>
      </c>
      <c r="AI1176" s="68">
        <v>10</v>
      </c>
      <c r="AJ1176" s="68" t="s">
        <v>8434</v>
      </c>
      <c r="AK1176" s="68" t="s">
        <v>8423</v>
      </c>
      <c r="AL1176" s="68">
        <v>26</v>
      </c>
      <c r="AM1176" s="68"/>
      <c r="AN1176" s="68"/>
      <c r="AO1176" s="68"/>
      <c r="AP1176" s="68" t="s">
        <v>8898</v>
      </c>
      <c r="AQ1176" s="68" t="s">
        <v>8423</v>
      </c>
      <c r="AR1176" s="68">
        <v>4</v>
      </c>
      <c r="AS1176" s="68" t="s">
        <v>8422</v>
      </c>
      <c r="AT1176" s="68" t="s">
        <v>8423</v>
      </c>
      <c r="AU1176" s="68">
        <v>20</v>
      </c>
      <c r="AV1176" s="68" t="s">
        <v>8500</v>
      </c>
      <c r="AW1176" s="68" t="s">
        <v>8501</v>
      </c>
      <c r="AX1176" s="68" t="s">
        <v>8502</v>
      </c>
      <c r="AY1176" s="68"/>
      <c r="AZ1176" s="68"/>
      <c r="BA1176" s="68"/>
      <c r="BB1176" s="68"/>
      <c r="BC1176" s="68"/>
      <c r="BD1176" s="68"/>
    </row>
    <row r="1177" spans="1:56" s="72" customFormat="1" ht="50">
      <c r="A1177" s="68">
        <v>1502</v>
      </c>
      <c r="B1177" s="68" t="s">
        <v>8412</v>
      </c>
      <c r="C1177" s="68" t="s">
        <v>8413</v>
      </c>
      <c r="D1177" s="88"/>
      <c r="E1177" s="68" t="s">
        <v>8567</v>
      </c>
      <c r="F1177" s="78">
        <v>14926</v>
      </c>
      <c r="G1177" s="68" t="s">
        <v>8899</v>
      </c>
      <c r="H1177" s="68">
        <v>2021</v>
      </c>
      <c r="I1177" s="68" t="s">
        <v>8900</v>
      </c>
      <c r="J1177" s="70">
        <v>103013.86</v>
      </c>
      <c r="K1177" s="91" t="s">
        <v>12800</v>
      </c>
      <c r="L1177" s="68" t="s">
        <v>8613</v>
      </c>
      <c r="M1177" s="68" t="s">
        <v>8614</v>
      </c>
      <c r="N1177" s="68" t="s">
        <v>8901</v>
      </c>
      <c r="O1177" s="68" t="s">
        <v>8902</v>
      </c>
      <c r="P1177" s="68">
        <v>3212300</v>
      </c>
      <c r="Q1177" s="68">
        <v>41.68</v>
      </c>
      <c r="R1177" s="68">
        <v>12.12</v>
      </c>
      <c r="S1177" s="68">
        <v>3.03</v>
      </c>
      <c r="T1177" s="68">
        <v>26.53</v>
      </c>
      <c r="U1177" s="68">
        <v>41.68</v>
      </c>
      <c r="V1177" s="68">
        <v>100</v>
      </c>
      <c r="W1177" s="68">
        <v>8</v>
      </c>
      <c r="X1177" s="68" t="s">
        <v>8511</v>
      </c>
      <c r="Y1177" s="68"/>
      <c r="Z1177" s="68"/>
      <c r="AA1177" s="68"/>
      <c r="AB1177" s="68"/>
      <c r="AC1177" s="68"/>
      <c r="AD1177" s="68">
        <v>26.53</v>
      </c>
      <c r="AE1177" s="68">
        <v>5</v>
      </c>
      <c r="AF1177" s="68">
        <v>100</v>
      </c>
      <c r="AG1177" s="68" t="s">
        <v>8444</v>
      </c>
      <c r="AH1177" s="68" t="s">
        <v>8423</v>
      </c>
      <c r="AI1177" s="68">
        <v>10</v>
      </c>
      <c r="AJ1177" s="68" t="s">
        <v>8434</v>
      </c>
      <c r="AK1177" s="68" t="s">
        <v>8423</v>
      </c>
      <c r="AL1177" s="68">
        <v>30</v>
      </c>
      <c r="AM1177" s="68"/>
      <c r="AN1177" s="68"/>
      <c r="AO1177" s="68"/>
      <c r="AP1177" s="68"/>
      <c r="AQ1177" s="68"/>
      <c r="AR1177" s="68"/>
      <c r="AS1177" s="68" t="s">
        <v>8422</v>
      </c>
      <c r="AT1177" s="68" t="s">
        <v>8423</v>
      </c>
      <c r="AU1177" s="68">
        <v>20</v>
      </c>
      <c r="AV1177" s="68" t="s">
        <v>8500</v>
      </c>
      <c r="AW1177" s="68" t="s">
        <v>8501</v>
      </c>
      <c r="AX1177" s="68" t="s">
        <v>8502</v>
      </c>
      <c r="AY1177" s="68"/>
      <c r="AZ1177" s="68"/>
      <c r="BA1177" s="68"/>
      <c r="BB1177" s="68"/>
      <c r="BC1177" s="68"/>
      <c r="BD1177" s="68"/>
    </row>
    <row r="1178" spans="1:56" s="72" customFormat="1" ht="50">
      <c r="A1178" s="68">
        <v>1502</v>
      </c>
      <c r="B1178" s="68" t="s">
        <v>8412</v>
      </c>
      <c r="C1178" s="68" t="s">
        <v>8413</v>
      </c>
      <c r="D1178" s="88"/>
      <c r="E1178" s="68" t="s">
        <v>8567</v>
      </c>
      <c r="F1178" s="78">
        <v>14926</v>
      </c>
      <c r="G1178" s="68" t="s">
        <v>8903</v>
      </c>
      <c r="H1178" s="68">
        <v>2021</v>
      </c>
      <c r="I1178" s="68" t="s">
        <v>8904</v>
      </c>
      <c r="J1178" s="70">
        <v>865193.66</v>
      </c>
      <c r="K1178" s="91" t="s">
        <v>12800</v>
      </c>
      <c r="L1178" s="68" t="s">
        <v>8613</v>
      </c>
      <c r="M1178" s="68" t="s">
        <v>8614</v>
      </c>
      <c r="N1178" s="68" t="s">
        <v>8817</v>
      </c>
      <c r="O1178" s="68" t="s">
        <v>8818</v>
      </c>
      <c r="P1178" s="68" t="s">
        <v>8905</v>
      </c>
      <c r="Q1178" s="68">
        <v>29.330000000000002</v>
      </c>
      <c r="R1178" s="68">
        <v>2.2400000000000002</v>
      </c>
      <c r="S1178" s="68">
        <v>0.56000000000000005</v>
      </c>
      <c r="T1178" s="68">
        <v>26.53</v>
      </c>
      <c r="U1178" s="68">
        <v>29.330000000000002</v>
      </c>
      <c r="V1178" s="68">
        <v>100</v>
      </c>
      <c r="W1178" s="68">
        <v>3</v>
      </c>
      <c r="X1178" s="68" t="s">
        <v>8511</v>
      </c>
      <c r="Y1178" s="68">
        <v>5</v>
      </c>
      <c r="Z1178" s="68">
        <v>1</v>
      </c>
      <c r="AA1178" s="68">
        <v>2</v>
      </c>
      <c r="AB1178" s="68">
        <v>16</v>
      </c>
      <c r="AC1178" s="68"/>
      <c r="AD1178" s="68">
        <v>26.53</v>
      </c>
      <c r="AE1178" s="68">
        <v>5</v>
      </c>
      <c r="AF1178" s="68">
        <v>100</v>
      </c>
      <c r="AG1178" s="68" t="s">
        <v>8444</v>
      </c>
      <c r="AH1178" s="68" t="s">
        <v>8423</v>
      </c>
      <c r="AI1178" s="68">
        <v>15</v>
      </c>
      <c r="AJ1178" s="68" t="s">
        <v>8434</v>
      </c>
      <c r="AK1178" s="68" t="s">
        <v>8423</v>
      </c>
      <c r="AL1178" s="68">
        <v>25</v>
      </c>
      <c r="AM1178" s="68"/>
      <c r="AN1178" s="68"/>
      <c r="AO1178" s="68"/>
      <c r="AP1178" s="68"/>
      <c r="AQ1178" s="68"/>
      <c r="AR1178" s="68"/>
      <c r="AS1178" s="68" t="s">
        <v>8422</v>
      </c>
      <c r="AT1178" s="68" t="s">
        <v>8423</v>
      </c>
      <c r="AU1178" s="68">
        <v>20</v>
      </c>
      <c r="AV1178" s="68" t="s">
        <v>8500</v>
      </c>
      <c r="AW1178" s="68" t="s">
        <v>8501</v>
      </c>
      <c r="AX1178" s="68" t="s">
        <v>8502</v>
      </c>
      <c r="AY1178" s="68"/>
      <c r="AZ1178" s="68"/>
      <c r="BA1178" s="68"/>
      <c r="BB1178" s="68"/>
      <c r="BC1178" s="68"/>
      <c r="BD1178" s="68"/>
    </row>
    <row r="1179" spans="1:56" s="72" customFormat="1" ht="170">
      <c r="A1179" s="68">
        <v>1502</v>
      </c>
      <c r="B1179" s="68" t="s">
        <v>8412</v>
      </c>
      <c r="C1179" s="68" t="s">
        <v>8413</v>
      </c>
      <c r="D1179" s="88"/>
      <c r="E1179" s="68" t="s">
        <v>8567</v>
      </c>
      <c r="F1179" s="78">
        <v>14926</v>
      </c>
      <c r="G1179" s="68" t="s">
        <v>8906</v>
      </c>
      <c r="H1179" s="68">
        <v>2021</v>
      </c>
      <c r="I1179" s="68" t="s">
        <v>8907</v>
      </c>
      <c r="J1179" s="70">
        <v>1257994.82</v>
      </c>
      <c r="K1179" s="68" t="s">
        <v>1813</v>
      </c>
      <c r="L1179" s="68" t="s">
        <v>8613</v>
      </c>
      <c r="M1179" s="68" t="s">
        <v>8614</v>
      </c>
      <c r="N1179" s="68" t="s">
        <v>8908</v>
      </c>
      <c r="O1179" s="68" t="s">
        <v>8909</v>
      </c>
      <c r="P1179" s="68" t="s">
        <v>8910</v>
      </c>
      <c r="Q1179" s="68">
        <v>169.37</v>
      </c>
      <c r="R1179" s="68">
        <v>114.27</v>
      </c>
      <c r="S1179" s="68">
        <v>28.57</v>
      </c>
      <c r="T1179" s="68">
        <v>26.53</v>
      </c>
      <c r="U1179" s="68">
        <v>169.37</v>
      </c>
      <c r="V1179" s="68">
        <v>100</v>
      </c>
      <c r="W1179" s="68">
        <v>3</v>
      </c>
      <c r="X1179" s="68" t="s">
        <v>8911</v>
      </c>
      <c r="Y1179" s="68">
        <v>5</v>
      </c>
      <c r="Z1179" s="68">
        <v>1</v>
      </c>
      <c r="AA1179" s="68">
        <v>2</v>
      </c>
      <c r="AB1179" s="68">
        <v>16</v>
      </c>
      <c r="AC1179" s="68">
        <v>91</v>
      </c>
      <c r="AD1179" s="68">
        <v>26.53</v>
      </c>
      <c r="AE1179" s="68">
        <v>5</v>
      </c>
      <c r="AF1179" s="68">
        <v>100</v>
      </c>
      <c r="AG1179" s="68" t="s">
        <v>8444</v>
      </c>
      <c r="AH1179" s="68" t="s">
        <v>8423</v>
      </c>
      <c r="AI1179" s="68">
        <v>15</v>
      </c>
      <c r="AJ1179" s="68" t="s">
        <v>8434</v>
      </c>
      <c r="AK1179" s="68" t="s">
        <v>8423</v>
      </c>
      <c r="AL1179" s="68">
        <v>25</v>
      </c>
      <c r="AM1179" s="68"/>
      <c r="AN1179" s="68"/>
      <c r="AO1179" s="68"/>
      <c r="AP1179" s="68"/>
      <c r="AQ1179" s="68"/>
      <c r="AR1179" s="68"/>
      <c r="AS1179" s="68" t="s">
        <v>8422</v>
      </c>
      <c r="AT1179" s="68" t="s">
        <v>8423</v>
      </c>
      <c r="AU1179" s="68">
        <v>20</v>
      </c>
      <c r="AV1179" s="68" t="s">
        <v>8500</v>
      </c>
      <c r="AW1179" s="68" t="s">
        <v>8501</v>
      </c>
      <c r="AX1179" s="68" t="s">
        <v>8502</v>
      </c>
      <c r="AY1179" s="68"/>
      <c r="AZ1179" s="68"/>
      <c r="BA1179" s="68"/>
      <c r="BB1179" s="68"/>
      <c r="BC1179" s="68"/>
      <c r="BD1179" s="68"/>
    </row>
    <row r="1180" spans="1:56" s="72" customFormat="1" ht="50">
      <c r="A1180" s="68">
        <v>1502</v>
      </c>
      <c r="B1180" s="68" t="s">
        <v>8412</v>
      </c>
      <c r="C1180" s="68" t="s">
        <v>8413</v>
      </c>
      <c r="D1180" s="88"/>
      <c r="E1180" s="68" t="s">
        <v>8567</v>
      </c>
      <c r="F1180" s="78">
        <v>14926</v>
      </c>
      <c r="G1180" s="68" t="s">
        <v>8912</v>
      </c>
      <c r="H1180" s="68">
        <v>2021</v>
      </c>
      <c r="I1180" s="68" t="s">
        <v>8913</v>
      </c>
      <c r="J1180" s="70">
        <v>790615.41</v>
      </c>
      <c r="K1180" s="91" t="s">
        <v>12800</v>
      </c>
      <c r="L1180" s="68" t="s">
        <v>8613</v>
      </c>
      <c r="M1180" s="68" t="s">
        <v>8614</v>
      </c>
      <c r="N1180" s="68" t="s">
        <v>8817</v>
      </c>
      <c r="O1180" s="68" t="s">
        <v>8818</v>
      </c>
      <c r="P1180" s="68" t="s">
        <v>8914</v>
      </c>
      <c r="Q1180" s="68">
        <v>29.380000000000003</v>
      </c>
      <c r="R1180" s="68">
        <v>2.2799999999999998</v>
      </c>
      <c r="S1180" s="68">
        <v>0.56999999999999995</v>
      </c>
      <c r="T1180" s="68">
        <v>26.53</v>
      </c>
      <c r="U1180" s="68">
        <v>29.380000000000003</v>
      </c>
      <c r="V1180" s="68">
        <v>100</v>
      </c>
      <c r="W1180" s="68">
        <v>3</v>
      </c>
      <c r="X1180" s="68" t="s">
        <v>8511</v>
      </c>
      <c r="Y1180" s="68">
        <v>5</v>
      </c>
      <c r="Z1180" s="68">
        <v>1</v>
      </c>
      <c r="AA1180" s="68">
        <v>2</v>
      </c>
      <c r="AB1180" s="68">
        <v>16</v>
      </c>
      <c r="AC1180" s="68"/>
      <c r="AD1180" s="68">
        <v>26.53</v>
      </c>
      <c r="AE1180" s="68">
        <v>5</v>
      </c>
      <c r="AF1180" s="68">
        <v>100</v>
      </c>
      <c r="AG1180" s="68" t="s">
        <v>8444</v>
      </c>
      <c r="AH1180" s="68" t="s">
        <v>8423</v>
      </c>
      <c r="AI1180" s="68">
        <v>15</v>
      </c>
      <c r="AJ1180" s="68" t="s">
        <v>8434</v>
      </c>
      <c r="AK1180" s="68" t="s">
        <v>8423</v>
      </c>
      <c r="AL1180" s="68">
        <v>25</v>
      </c>
      <c r="AM1180" s="68"/>
      <c r="AN1180" s="68"/>
      <c r="AO1180" s="68"/>
      <c r="AP1180" s="68"/>
      <c r="AQ1180" s="68"/>
      <c r="AR1180" s="68"/>
      <c r="AS1180" s="68" t="s">
        <v>8422</v>
      </c>
      <c r="AT1180" s="68" t="s">
        <v>8423</v>
      </c>
      <c r="AU1180" s="68">
        <v>20</v>
      </c>
      <c r="AV1180" s="68" t="s">
        <v>8500</v>
      </c>
      <c r="AW1180" s="68" t="s">
        <v>8501</v>
      </c>
      <c r="AX1180" s="68" t="s">
        <v>8502</v>
      </c>
      <c r="AY1180" s="68"/>
      <c r="AZ1180" s="68"/>
      <c r="BA1180" s="68"/>
      <c r="BB1180" s="68"/>
      <c r="BC1180" s="68"/>
      <c r="BD1180" s="68"/>
    </row>
    <row r="1181" spans="1:56" s="72" customFormat="1" ht="40">
      <c r="A1181" s="68">
        <v>1510</v>
      </c>
      <c r="B1181" s="68" t="s">
        <v>8915</v>
      </c>
      <c r="C1181" s="68">
        <v>8</v>
      </c>
      <c r="D1181" s="88" t="s">
        <v>8916</v>
      </c>
      <c r="E1181" s="68" t="s">
        <v>8917</v>
      </c>
      <c r="F1181" s="78">
        <v>10756</v>
      </c>
      <c r="G1181" s="68" t="s">
        <v>8918</v>
      </c>
      <c r="H1181" s="68">
        <v>2018</v>
      </c>
      <c r="I1181" s="68" t="s">
        <v>8919</v>
      </c>
      <c r="J1181" s="70">
        <v>66270.86</v>
      </c>
      <c r="K1181" s="68" t="s">
        <v>351</v>
      </c>
      <c r="L1181" s="68" t="s">
        <v>8920</v>
      </c>
      <c r="M1181" s="68" t="s">
        <v>8921</v>
      </c>
      <c r="N1181" s="68" t="s">
        <v>8922</v>
      </c>
      <c r="O1181" s="68" t="s">
        <v>8923</v>
      </c>
      <c r="P1181" s="68">
        <v>1180026</v>
      </c>
      <c r="Q1181" s="68">
        <v>0</v>
      </c>
      <c r="R1181" s="68">
        <v>0</v>
      </c>
      <c r="S1181" s="68">
        <v>0</v>
      </c>
      <c r="T1181" s="68">
        <v>13.11</v>
      </c>
      <c r="U1181" s="68">
        <v>13.11</v>
      </c>
      <c r="V1181" s="68">
        <v>100</v>
      </c>
      <c r="W1181" s="68">
        <v>100</v>
      </c>
      <c r="X1181" s="68" t="s">
        <v>8924</v>
      </c>
      <c r="Y1181" s="68">
        <v>6</v>
      </c>
      <c r="Z1181" s="68">
        <v>1</v>
      </c>
      <c r="AA1181" s="68">
        <v>1</v>
      </c>
      <c r="AB1181" s="68">
        <v>23</v>
      </c>
      <c r="AC1181" s="68">
        <v>80</v>
      </c>
      <c r="AD1181" s="68">
        <v>13.11</v>
      </c>
      <c r="AE1181" s="68">
        <v>2</v>
      </c>
      <c r="AF1181" s="68">
        <v>100</v>
      </c>
      <c r="AG1181" s="68" t="s">
        <v>8925</v>
      </c>
      <c r="AH1181" s="68" t="s">
        <v>8926</v>
      </c>
      <c r="AI1181" s="68">
        <v>10</v>
      </c>
      <c r="AJ1181" s="68" t="s">
        <v>8927</v>
      </c>
      <c r="AK1181" s="68" t="s">
        <v>8928</v>
      </c>
      <c r="AL1181" s="68">
        <v>20</v>
      </c>
      <c r="AM1181" s="68" t="s">
        <v>8929</v>
      </c>
      <c r="AN1181" s="68" t="s">
        <v>8930</v>
      </c>
      <c r="AO1181" s="68">
        <v>10</v>
      </c>
      <c r="AP1181" s="68" t="s">
        <v>8931</v>
      </c>
      <c r="AQ1181" s="68" t="s">
        <v>8932</v>
      </c>
      <c r="AR1181" s="68">
        <v>10</v>
      </c>
      <c r="AS1181" s="68" t="s">
        <v>8933</v>
      </c>
      <c r="AT1181" s="68" t="s">
        <v>8934</v>
      </c>
      <c r="AU1181" s="68">
        <v>10</v>
      </c>
      <c r="AV1181" s="68" t="s">
        <v>8916</v>
      </c>
      <c r="AW1181" s="68" t="s">
        <v>8917</v>
      </c>
      <c r="AX1181" s="68">
        <v>20</v>
      </c>
      <c r="AY1181" s="68" t="s">
        <v>8935</v>
      </c>
      <c r="AZ1181" s="68"/>
      <c r="BA1181" s="68">
        <v>20</v>
      </c>
      <c r="BB1181" s="68"/>
      <c r="BC1181" s="68"/>
      <c r="BD1181" s="68"/>
    </row>
    <row r="1182" spans="1:56" s="72" customFormat="1" ht="120">
      <c r="A1182" s="68">
        <v>1510</v>
      </c>
      <c r="B1182" s="68" t="s">
        <v>8915</v>
      </c>
      <c r="C1182" s="68">
        <v>7</v>
      </c>
      <c r="D1182" s="88" t="s">
        <v>8916</v>
      </c>
      <c r="E1182" s="68" t="s">
        <v>8936</v>
      </c>
      <c r="F1182" s="78">
        <v>18697</v>
      </c>
      <c r="G1182" s="68" t="s">
        <v>8937</v>
      </c>
      <c r="H1182" s="68">
        <v>2002</v>
      </c>
      <c r="I1182" s="68" t="s">
        <v>8938</v>
      </c>
      <c r="J1182" s="70">
        <v>75112.67</v>
      </c>
      <c r="K1182" s="68" t="s">
        <v>519</v>
      </c>
      <c r="L1182" s="68" t="s">
        <v>8939</v>
      </c>
      <c r="M1182" s="68" t="s">
        <v>8940</v>
      </c>
      <c r="N1182" s="68" t="s">
        <v>8941</v>
      </c>
      <c r="O1182" s="68" t="s">
        <v>8942</v>
      </c>
      <c r="P1182" s="68">
        <v>1020020</v>
      </c>
      <c r="Q1182" s="68">
        <v>2.3529411764705883</v>
      </c>
      <c r="R1182" s="68">
        <v>0</v>
      </c>
      <c r="S1182" s="68">
        <v>2.35</v>
      </c>
      <c r="T1182" s="68">
        <v>18.829999999999998</v>
      </c>
      <c r="U1182" s="68">
        <v>21.18</v>
      </c>
      <c r="V1182" s="68">
        <v>74.3</v>
      </c>
      <c r="W1182" s="68">
        <v>100</v>
      </c>
      <c r="X1182" s="68" t="s">
        <v>8924</v>
      </c>
      <c r="Y1182" s="68">
        <v>3</v>
      </c>
      <c r="Z1182" s="68">
        <v>11</v>
      </c>
      <c r="AA1182" s="68">
        <v>5</v>
      </c>
      <c r="AB1182" s="68">
        <v>4</v>
      </c>
      <c r="AC1182" s="68">
        <v>298</v>
      </c>
      <c r="AD1182" s="68">
        <v>18.829999999999998</v>
      </c>
      <c r="AE1182" s="68">
        <v>5</v>
      </c>
      <c r="AF1182" s="68">
        <v>85</v>
      </c>
      <c r="AG1182" s="68" t="s">
        <v>8916</v>
      </c>
      <c r="AH1182" s="68" t="s">
        <v>8936</v>
      </c>
      <c r="AI1182" s="68">
        <v>5</v>
      </c>
      <c r="AJ1182" s="68"/>
      <c r="AK1182" s="68"/>
      <c r="AL1182" s="68"/>
      <c r="AM1182" s="68"/>
      <c r="AN1182" s="68"/>
      <c r="AO1182" s="68"/>
      <c r="AP1182" s="68"/>
      <c r="AQ1182" s="68"/>
      <c r="AR1182" s="68"/>
      <c r="AS1182" s="68" t="s">
        <v>8943</v>
      </c>
      <c r="AT1182" s="68" t="s">
        <v>8936</v>
      </c>
      <c r="AU1182" s="68">
        <v>95</v>
      </c>
      <c r="AV1182" s="68"/>
      <c r="AW1182" s="68"/>
      <c r="AX1182" s="68"/>
      <c r="AY1182" s="68"/>
      <c r="AZ1182" s="68"/>
      <c r="BA1182" s="68"/>
      <c r="BB1182" s="68"/>
      <c r="BC1182" s="68"/>
      <c r="BD1182" s="68"/>
    </row>
    <row r="1183" spans="1:56" s="72" customFormat="1" ht="100">
      <c r="A1183" s="68">
        <v>1510</v>
      </c>
      <c r="B1183" s="68" t="s">
        <v>8915</v>
      </c>
      <c r="C1183" s="68">
        <v>3</v>
      </c>
      <c r="D1183" s="88" t="s">
        <v>8927</v>
      </c>
      <c r="E1183" s="68" t="s">
        <v>8944</v>
      </c>
      <c r="F1183" s="78">
        <v>50196</v>
      </c>
      <c r="G1183" s="68" t="s">
        <v>8945</v>
      </c>
      <c r="H1183" s="68">
        <v>2006</v>
      </c>
      <c r="I1183" s="68" t="s">
        <v>8946</v>
      </c>
      <c r="J1183" s="70">
        <v>50492.4</v>
      </c>
      <c r="K1183" s="68" t="s">
        <v>240</v>
      </c>
      <c r="L1183" s="68" t="s">
        <v>8947</v>
      </c>
      <c r="M1183" s="68" t="s">
        <v>8948</v>
      </c>
      <c r="N1183" s="68" t="s">
        <v>8949</v>
      </c>
      <c r="O1183" s="68" t="s">
        <v>8950</v>
      </c>
      <c r="P1183" s="68">
        <v>1070007</v>
      </c>
      <c r="Q1183" s="68">
        <v>17</v>
      </c>
      <c r="R1183" s="68">
        <v>0</v>
      </c>
      <c r="S1183" s="68">
        <v>17</v>
      </c>
      <c r="T1183" s="68">
        <v>14.41</v>
      </c>
      <c r="U1183" s="68">
        <v>31.41</v>
      </c>
      <c r="V1183" s="68">
        <v>0</v>
      </c>
      <c r="W1183" s="68">
        <v>100</v>
      </c>
      <c r="X1183" s="68" t="s">
        <v>8924</v>
      </c>
      <c r="Y1183" s="68">
        <v>4</v>
      </c>
      <c r="Z1183" s="68">
        <v>3</v>
      </c>
      <c r="AA1183" s="68">
        <v>3</v>
      </c>
      <c r="AB1183" s="68">
        <v>17</v>
      </c>
      <c r="AC1183" s="68">
        <v>72</v>
      </c>
      <c r="AD1183" s="68">
        <v>14.41</v>
      </c>
      <c r="AE1183" s="68">
        <v>5</v>
      </c>
      <c r="AF1183" s="68">
        <v>0</v>
      </c>
      <c r="AG1183" s="68"/>
      <c r="AH1183" s="68"/>
      <c r="AI1183" s="68"/>
      <c r="AJ1183" s="68"/>
      <c r="AK1183" s="68"/>
      <c r="AL1183" s="68"/>
      <c r="AM1183" s="68"/>
      <c r="AN1183" s="68"/>
      <c r="AO1183" s="68"/>
      <c r="AP1183" s="68"/>
      <c r="AQ1183" s="68"/>
      <c r="AR1183" s="68"/>
      <c r="AS1183" s="68"/>
      <c r="AT1183" s="68"/>
      <c r="AU1183" s="68"/>
      <c r="AV1183" s="68"/>
      <c r="AW1183" s="68"/>
      <c r="AX1183" s="68"/>
      <c r="AY1183" s="68"/>
      <c r="AZ1183" s="68"/>
      <c r="BA1183" s="68"/>
      <c r="BB1183" s="68"/>
      <c r="BC1183" s="68"/>
      <c r="BD1183" s="68"/>
    </row>
    <row r="1184" spans="1:56" s="72" customFormat="1" ht="100">
      <c r="A1184" s="68">
        <v>1510</v>
      </c>
      <c r="B1184" s="68" t="s">
        <v>8915</v>
      </c>
      <c r="C1184" s="68">
        <v>3</v>
      </c>
      <c r="D1184" s="88" t="s">
        <v>8927</v>
      </c>
      <c r="E1184" s="68" t="s">
        <v>8944</v>
      </c>
      <c r="F1184" s="78">
        <v>50196</v>
      </c>
      <c r="G1184" s="68" t="s">
        <v>8951</v>
      </c>
      <c r="H1184" s="68">
        <v>2008</v>
      </c>
      <c r="I1184" s="68" t="s">
        <v>8952</v>
      </c>
      <c r="J1184" s="70">
        <v>28315</v>
      </c>
      <c r="K1184" s="68" t="s">
        <v>278</v>
      </c>
      <c r="L1184" s="68" t="s">
        <v>8947</v>
      </c>
      <c r="M1184" s="68" t="s">
        <v>8948</v>
      </c>
      <c r="N1184" s="68" t="s">
        <v>8953</v>
      </c>
      <c r="O1184" s="68" t="s">
        <v>8954</v>
      </c>
      <c r="P1184" s="68">
        <v>1080098</v>
      </c>
      <c r="Q1184" s="68">
        <v>1.5</v>
      </c>
      <c r="R1184" s="68">
        <v>0</v>
      </c>
      <c r="S1184" s="68">
        <v>1.5</v>
      </c>
      <c r="T1184" s="68">
        <v>20.78</v>
      </c>
      <c r="U1184" s="68">
        <v>22.28</v>
      </c>
      <c r="V1184" s="68">
        <v>0</v>
      </c>
      <c r="W1184" s="68">
        <v>100</v>
      </c>
      <c r="X1184" s="68" t="s">
        <v>8924</v>
      </c>
      <c r="Y1184" s="68">
        <v>4</v>
      </c>
      <c r="Z1184" s="68">
        <v>3</v>
      </c>
      <c r="AA1184" s="68">
        <v>3</v>
      </c>
      <c r="AB1184" s="68">
        <v>60</v>
      </c>
      <c r="AC1184" s="68">
        <v>45</v>
      </c>
      <c r="AD1184" s="68">
        <v>20.78</v>
      </c>
      <c r="AE1184" s="68">
        <v>5</v>
      </c>
      <c r="AF1184" s="68">
        <v>0</v>
      </c>
      <c r="AG1184" s="68"/>
      <c r="AH1184" s="68"/>
      <c r="AI1184" s="68"/>
      <c r="AJ1184" s="68"/>
      <c r="AK1184" s="68"/>
      <c r="AL1184" s="68"/>
      <c r="AM1184" s="68"/>
      <c r="AN1184" s="68"/>
      <c r="AO1184" s="68"/>
      <c r="AP1184" s="68"/>
      <c r="AQ1184" s="68"/>
      <c r="AR1184" s="68"/>
      <c r="AS1184" s="68"/>
      <c r="AT1184" s="68"/>
      <c r="AU1184" s="68"/>
      <c r="AV1184" s="68"/>
      <c r="AW1184" s="68"/>
      <c r="AX1184" s="68"/>
      <c r="AY1184" s="68"/>
      <c r="AZ1184" s="68"/>
      <c r="BA1184" s="68"/>
      <c r="BB1184" s="68"/>
      <c r="BC1184" s="68"/>
      <c r="BD1184" s="68"/>
    </row>
    <row r="1185" spans="1:56" s="72" customFormat="1" ht="100">
      <c r="A1185" s="68">
        <v>1510</v>
      </c>
      <c r="B1185" s="68" t="s">
        <v>8915</v>
      </c>
      <c r="C1185" s="68">
        <v>3</v>
      </c>
      <c r="D1185" s="88" t="s">
        <v>8927</v>
      </c>
      <c r="E1185" s="68" t="s">
        <v>8944</v>
      </c>
      <c r="F1185" s="78">
        <v>50196</v>
      </c>
      <c r="G1185" s="68" t="s">
        <v>8955</v>
      </c>
      <c r="H1185" s="68">
        <v>2008</v>
      </c>
      <c r="I1185" s="68" t="s">
        <v>8956</v>
      </c>
      <c r="J1185" s="70">
        <v>41563</v>
      </c>
      <c r="K1185" s="68" t="s">
        <v>278</v>
      </c>
      <c r="L1185" s="68" t="s">
        <v>8947</v>
      </c>
      <c r="M1185" s="68" t="s">
        <v>8948</v>
      </c>
      <c r="N1185" s="68" t="s">
        <v>8957</v>
      </c>
      <c r="O1185" s="68" t="s">
        <v>8958</v>
      </c>
      <c r="P1185" s="68">
        <v>1080099</v>
      </c>
      <c r="Q1185" s="68">
        <v>0.88</v>
      </c>
      <c r="R1185" s="68">
        <v>0</v>
      </c>
      <c r="S1185" s="68">
        <v>0.88</v>
      </c>
      <c r="T1185" s="68">
        <v>14.41</v>
      </c>
      <c r="U1185" s="68">
        <v>15.290000000000001</v>
      </c>
      <c r="V1185" s="68">
        <v>0</v>
      </c>
      <c r="W1185" s="68">
        <v>100</v>
      </c>
      <c r="X1185" s="68" t="s">
        <v>8924</v>
      </c>
      <c r="Y1185" s="68">
        <v>4</v>
      </c>
      <c r="Z1185" s="68">
        <v>7</v>
      </c>
      <c r="AA1185" s="68">
        <v>2</v>
      </c>
      <c r="AB1185" s="68">
        <v>60</v>
      </c>
      <c r="AC1185" s="68">
        <v>45</v>
      </c>
      <c r="AD1185" s="68">
        <v>14.41</v>
      </c>
      <c r="AE1185" s="68">
        <v>5</v>
      </c>
      <c r="AF1185" s="68">
        <v>0</v>
      </c>
      <c r="AG1185" s="68"/>
      <c r="AH1185" s="68"/>
      <c r="AI1185" s="68"/>
      <c r="AJ1185" s="68"/>
      <c r="AK1185" s="68"/>
      <c r="AL1185" s="68"/>
      <c r="AM1185" s="68"/>
      <c r="AN1185" s="68"/>
      <c r="AO1185" s="68"/>
      <c r="AP1185" s="68"/>
      <c r="AQ1185" s="68"/>
      <c r="AR1185" s="68"/>
      <c r="AS1185" s="68"/>
      <c r="AT1185" s="68"/>
      <c r="AU1185" s="68"/>
      <c r="AV1185" s="68"/>
      <c r="AW1185" s="68"/>
      <c r="AX1185" s="68"/>
      <c r="AY1185" s="68"/>
      <c r="AZ1185" s="68"/>
      <c r="BA1185" s="68"/>
      <c r="BB1185" s="68"/>
      <c r="BC1185" s="68"/>
      <c r="BD1185" s="68"/>
    </row>
    <row r="1186" spans="1:56" s="72" customFormat="1" ht="100">
      <c r="A1186" s="68">
        <v>1510</v>
      </c>
      <c r="B1186" s="68" t="s">
        <v>8915</v>
      </c>
      <c r="C1186" s="68">
        <v>3</v>
      </c>
      <c r="D1186" s="88" t="s">
        <v>8927</v>
      </c>
      <c r="E1186" s="68" t="s">
        <v>8944</v>
      </c>
      <c r="F1186" s="78">
        <v>50196</v>
      </c>
      <c r="G1186" s="68" t="s">
        <v>8959</v>
      </c>
      <c r="H1186" s="68">
        <v>2008</v>
      </c>
      <c r="I1186" s="68" t="s">
        <v>8960</v>
      </c>
      <c r="J1186" s="70">
        <v>46847</v>
      </c>
      <c r="K1186" s="68" t="s">
        <v>278</v>
      </c>
      <c r="L1186" s="68" t="s">
        <v>8947</v>
      </c>
      <c r="M1186" s="68" t="s">
        <v>8948</v>
      </c>
      <c r="N1186" s="68" t="s">
        <v>8961</v>
      </c>
      <c r="O1186" s="68" t="s">
        <v>8962</v>
      </c>
      <c r="P1186" s="68">
        <v>1080100</v>
      </c>
      <c r="Q1186" s="68">
        <v>2</v>
      </c>
      <c r="R1186" s="68">
        <v>0</v>
      </c>
      <c r="S1186" s="68">
        <v>2</v>
      </c>
      <c r="T1186" s="68">
        <v>18.64</v>
      </c>
      <c r="U1186" s="68">
        <v>20.64</v>
      </c>
      <c r="V1186" s="68">
        <v>8.8000000000000007</v>
      </c>
      <c r="W1186" s="68">
        <v>100</v>
      </c>
      <c r="X1186" s="68" t="s">
        <v>8924</v>
      </c>
      <c r="Y1186" s="68">
        <v>4</v>
      </c>
      <c r="Z1186" s="68">
        <v>7</v>
      </c>
      <c r="AA1186" s="68">
        <v>2</v>
      </c>
      <c r="AB1186" s="68">
        <v>60</v>
      </c>
      <c r="AC1186" s="68">
        <v>45</v>
      </c>
      <c r="AD1186" s="68">
        <v>18.64</v>
      </c>
      <c r="AE1186" s="68">
        <v>5</v>
      </c>
      <c r="AF1186" s="68">
        <v>52</v>
      </c>
      <c r="AG1186" s="68"/>
      <c r="AH1186" s="68"/>
      <c r="AI1186" s="68"/>
      <c r="AJ1186" s="68"/>
      <c r="AK1186" s="68"/>
      <c r="AL1186" s="68"/>
      <c r="AM1186" s="68"/>
      <c r="AN1186" s="68"/>
      <c r="AO1186" s="68"/>
      <c r="AP1186" s="68"/>
      <c r="AQ1186" s="68"/>
      <c r="AR1186" s="68"/>
      <c r="AS1186" s="68" t="s">
        <v>8963</v>
      </c>
      <c r="AT1186" s="68" t="s">
        <v>8944</v>
      </c>
      <c r="AU1186" s="68">
        <v>100</v>
      </c>
      <c r="AV1186" s="68"/>
      <c r="AW1186" s="68"/>
      <c r="AX1186" s="68"/>
      <c r="AY1186" s="68"/>
      <c r="AZ1186" s="68"/>
      <c r="BA1186" s="68"/>
      <c r="BB1186" s="68"/>
      <c r="BC1186" s="68"/>
      <c r="BD1186" s="68"/>
    </row>
    <row r="1187" spans="1:56" s="72" customFormat="1" ht="100">
      <c r="A1187" s="68">
        <v>1510</v>
      </c>
      <c r="B1187" s="68" t="s">
        <v>8915</v>
      </c>
      <c r="C1187" s="68">
        <v>3</v>
      </c>
      <c r="D1187" s="88" t="s">
        <v>8927</v>
      </c>
      <c r="E1187" s="68" t="s">
        <v>8944</v>
      </c>
      <c r="F1187" s="78">
        <v>50196</v>
      </c>
      <c r="G1187" s="68" t="s">
        <v>8964</v>
      </c>
      <c r="H1187" s="68">
        <v>2014</v>
      </c>
      <c r="I1187" s="68" t="s">
        <v>8965</v>
      </c>
      <c r="J1187" s="70">
        <v>20620</v>
      </c>
      <c r="K1187" s="68" t="s">
        <v>8966</v>
      </c>
      <c r="L1187" s="68" t="s">
        <v>8947</v>
      </c>
      <c r="M1187" s="68" t="s">
        <v>8948</v>
      </c>
      <c r="N1187" s="68" t="s">
        <v>8967</v>
      </c>
      <c r="O1187" s="68" t="s">
        <v>8968</v>
      </c>
      <c r="P1187" s="68">
        <v>1140004</v>
      </c>
      <c r="Q1187" s="68">
        <v>0.88</v>
      </c>
      <c r="R1187" s="68">
        <v>0</v>
      </c>
      <c r="S1187" s="68">
        <v>0.88</v>
      </c>
      <c r="T1187" s="68">
        <v>20.78</v>
      </c>
      <c r="U1187" s="68">
        <v>21.66</v>
      </c>
      <c r="V1187" s="68">
        <v>0</v>
      </c>
      <c r="W1187" s="68">
        <v>100</v>
      </c>
      <c r="X1187" s="68" t="s">
        <v>8924</v>
      </c>
      <c r="Y1187" s="68">
        <v>4</v>
      </c>
      <c r="Z1187" s="68">
        <v>7</v>
      </c>
      <c r="AA1187" s="68">
        <v>2</v>
      </c>
      <c r="AB1187" s="68">
        <v>60</v>
      </c>
      <c r="AC1187" s="68"/>
      <c r="AD1187" s="68">
        <v>20.78</v>
      </c>
      <c r="AE1187" s="68">
        <v>5</v>
      </c>
      <c r="AF1187" s="68">
        <v>0</v>
      </c>
      <c r="AG1187" s="68"/>
      <c r="AH1187" s="68"/>
      <c r="AI1187" s="68"/>
      <c r="AJ1187" s="68"/>
      <c r="AK1187" s="68"/>
      <c r="AL1187" s="68"/>
      <c r="AM1187" s="68"/>
      <c r="AN1187" s="68"/>
      <c r="AO1187" s="68"/>
      <c r="AP1187" s="68"/>
      <c r="AQ1187" s="68"/>
      <c r="AR1187" s="68"/>
      <c r="AS1187" s="68"/>
      <c r="AT1187" s="68"/>
      <c r="AU1187" s="68"/>
      <c r="AV1187" s="68"/>
      <c r="AW1187" s="68"/>
      <c r="AX1187" s="68"/>
      <c r="AY1187" s="68"/>
      <c r="AZ1187" s="68"/>
      <c r="BA1187" s="68"/>
      <c r="BB1187" s="68"/>
      <c r="BC1187" s="68"/>
      <c r="BD1187" s="68"/>
    </row>
    <row r="1188" spans="1:56" s="72" customFormat="1" ht="170">
      <c r="A1188" s="68">
        <v>1510</v>
      </c>
      <c r="B1188" s="68" t="s">
        <v>8915</v>
      </c>
      <c r="C1188" s="68">
        <v>3</v>
      </c>
      <c r="D1188" s="88" t="s">
        <v>8927</v>
      </c>
      <c r="E1188" s="68" t="s">
        <v>8944</v>
      </c>
      <c r="F1188" s="78">
        <v>50196</v>
      </c>
      <c r="G1188" s="68" t="s">
        <v>8969</v>
      </c>
      <c r="H1188" s="68">
        <v>2018</v>
      </c>
      <c r="I1188" s="68" t="s">
        <v>8970</v>
      </c>
      <c r="J1188" s="70">
        <v>80681.759999999995</v>
      </c>
      <c r="K1188" s="68" t="s">
        <v>351</v>
      </c>
      <c r="L1188" s="68" t="s">
        <v>8971</v>
      </c>
      <c r="M1188" s="68" t="s">
        <v>8948</v>
      </c>
      <c r="N1188" s="68" t="s">
        <v>8972</v>
      </c>
      <c r="O1188" s="68" t="s">
        <v>8973</v>
      </c>
      <c r="P1188" s="68">
        <v>1180016</v>
      </c>
      <c r="Q1188" s="68">
        <v>0.88</v>
      </c>
      <c r="R1188" s="68">
        <v>0</v>
      </c>
      <c r="S1188" s="68">
        <v>0.88</v>
      </c>
      <c r="T1188" s="68">
        <v>20.78</v>
      </c>
      <c r="U1188" s="68">
        <v>21.66</v>
      </c>
      <c r="V1188" s="68">
        <v>50.9</v>
      </c>
      <c r="W1188" s="68">
        <v>100</v>
      </c>
      <c r="X1188" s="68" t="s">
        <v>8924</v>
      </c>
      <c r="Y1188" s="68">
        <v>4</v>
      </c>
      <c r="Z1188" s="68">
        <v>7</v>
      </c>
      <c r="AA1188" s="68">
        <v>2</v>
      </c>
      <c r="AB1188" s="68">
        <v>60</v>
      </c>
      <c r="AC1188" s="68">
        <v>198</v>
      </c>
      <c r="AD1188" s="68">
        <v>20.78</v>
      </c>
      <c r="AE1188" s="68">
        <v>5</v>
      </c>
      <c r="AF1188" s="68">
        <v>48</v>
      </c>
      <c r="AG1188" s="68"/>
      <c r="AH1188" s="68"/>
      <c r="AI1188" s="68"/>
      <c r="AJ1188" s="68"/>
      <c r="AK1188" s="68"/>
      <c r="AL1188" s="68"/>
      <c r="AM1188" s="68"/>
      <c r="AN1188" s="68"/>
      <c r="AO1188" s="68"/>
      <c r="AP1188" s="68"/>
      <c r="AQ1188" s="68"/>
      <c r="AR1188" s="68"/>
      <c r="AS1188" s="68" t="s">
        <v>8963</v>
      </c>
      <c r="AT1188" s="68" t="s">
        <v>8944</v>
      </c>
      <c r="AU1188" s="68">
        <v>100</v>
      </c>
      <c r="AV1188" s="68"/>
      <c r="AW1188" s="68"/>
      <c r="AX1188" s="68"/>
      <c r="AY1188" s="68"/>
      <c r="AZ1188" s="68"/>
      <c r="BA1188" s="68"/>
      <c r="BB1188" s="68"/>
      <c r="BC1188" s="68"/>
      <c r="BD1188" s="68"/>
    </row>
    <row r="1189" spans="1:56" s="72" customFormat="1" ht="120">
      <c r="A1189" s="68">
        <v>1510</v>
      </c>
      <c r="B1189" s="68" t="s">
        <v>8915</v>
      </c>
      <c r="C1189" s="68">
        <v>7</v>
      </c>
      <c r="D1189" s="88" t="s">
        <v>8916</v>
      </c>
      <c r="E1189" s="68" t="s">
        <v>8936</v>
      </c>
      <c r="F1189" s="78">
        <v>18697</v>
      </c>
      <c r="G1189" s="68" t="s">
        <v>8974</v>
      </c>
      <c r="H1189" s="68">
        <v>2018</v>
      </c>
      <c r="I1189" s="68" t="s">
        <v>8975</v>
      </c>
      <c r="J1189" s="70">
        <v>71412.820000000007</v>
      </c>
      <c r="K1189" s="68" t="s">
        <v>351</v>
      </c>
      <c r="L1189" s="68" t="s">
        <v>8939</v>
      </c>
      <c r="M1189" s="68" t="s">
        <v>8940</v>
      </c>
      <c r="N1189" s="68" t="s">
        <v>8941</v>
      </c>
      <c r="O1189" s="68" t="s">
        <v>8942</v>
      </c>
      <c r="P1189" s="68">
        <v>1180034</v>
      </c>
      <c r="Q1189" s="68">
        <v>2.3529411764705883</v>
      </c>
      <c r="R1189" s="68">
        <v>0</v>
      </c>
      <c r="S1189" s="68">
        <v>2.35</v>
      </c>
      <c r="T1189" s="68">
        <v>18.829999999999998</v>
      </c>
      <c r="U1189" s="68">
        <v>21.18</v>
      </c>
      <c r="V1189" s="68">
        <v>37.08</v>
      </c>
      <c r="W1189" s="68">
        <v>93</v>
      </c>
      <c r="X1189" s="68" t="s">
        <v>8924</v>
      </c>
      <c r="Y1189" s="68">
        <v>3</v>
      </c>
      <c r="Z1189" s="68">
        <v>11</v>
      </c>
      <c r="AA1189" s="68">
        <v>5</v>
      </c>
      <c r="AB1189" s="68">
        <v>4</v>
      </c>
      <c r="AC1189" s="68">
        <v>194</v>
      </c>
      <c r="AD1189" s="68">
        <v>18.829999999999998</v>
      </c>
      <c r="AE1189" s="68">
        <v>5</v>
      </c>
      <c r="AF1189" s="68">
        <v>0</v>
      </c>
      <c r="AG1189" s="68"/>
      <c r="AH1189" s="68"/>
      <c r="AI1189" s="68"/>
      <c r="AJ1189" s="68"/>
      <c r="AK1189" s="68"/>
      <c r="AL1189" s="68"/>
      <c r="AM1189" s="68"/>
      <c r="AN1189" s="68"/>
      <c r="AO1189" s="68"/>
      <c r="AP1189" s="68"/>
      <c r="AQ1189" s="68"/>
      <c r="AR1189" s="68"/>
      <c r="AS1189" s="68"/>
      <c r="AT1189" s="68"/>
      <c r="AU1189" s="68"/>
      <c r="AV1189" s="68"/>
      <c r="AW1189" s="68"/>
      <c r="AX1189" s="68"/>
      <c r="AY1189" s="68"/>
      <c r="AZ1189" s="68"/>
      <c r="BA1189" s="68"/>
      <c r="BB1189" s="68"/>
      <c r="BC1189" s="68"/>
      <c r="BD1189" s="68"/>
    </row>
    <row r="1190" spans="1:56" s="72" customFormat="1" ht="110">
      <c r="A1190" s="68">
        <v>1510</v>
      </c>
      <c r="B1190" s="68" t="s">
        <v>8915</v>
      </c>
      <c r="C1190" s="68">
        <v>8</v>
      </c>
      <c r="D1190" s="88" t="s">
        <v>8916</v>
      </c>
      <c r="E1190" s="68" t="s">
        <v>8917</v>
      </c>
      <c r="F1190" s="78">
        <v>10756</v>
      </c>
      <c r="G1190" s="68" t="s">
        <v>8976</v>
      </c>
      <c r="H1190" s="68">
        <v>2020</v>
      </c>
      <c r="I1190" s="68" t="s">
        <v>8977</v>
      </c>
      <c r="J1190" s="70">
        <v>113315</v>
      </c>
      <c r="K1190" s="68" t="s">
        <v>343</v>
      </c>
      <c r="L1190" s="68" t="s">
        <v>8978</v>
      </c>
      <c r="M1190" s="68" t="s">
        <v>8979</v>
      </c>
      <c r="N1190" s="68" t="s">
        <v>8980</v>
      </c>
      <c r="O1190" s="68" t="s">
        <v>8981</v>
      </c>
      <c r="P1190" s="68">
        <v>1200003</v>
      </c>
      <c r="Q1190" s="68">
        <v>0</v>
      </c>
      <c r="R1190" s="68">
        <v>0</v>
      </c>
      <c r="S1190" s="68">
        <v>0</v>
      </c>
      <c r="T1190" s="68">
        <v>13.11</v>
      </c>
      <c r="U1190" s="68">
        <v>13.11</v>
      </c>
      <c r="V1190" s="68">
        <v>100</v>
      </c>
      <c r="W1190" s="68">
        <v>62</v>
      </c>
      <c r="X1190" s="68" t="s">
        <v>8924</v>
      </c>
      <c r="Y1190" s="68">
        <v>6</v>
      </c>
      <c r="Z1190" s="68">
        <v>1</v>
      </c>
      <c r="AA1190" s="68">
        <v>5</v>
      </c>
      <c r="AB1190" s="68">
        <v>25</v>
      </c>
      <c r="AC1190" s="68">
        <v>71</v>
      </c>
      <c r="AD1190" s="68">
        <v>0</v>
      </c>
      <c r="AE1190" s="68">
        <v>5</v>
      </c>
      <c r="AF1190" s="68">
        <v>100</v>
      </c>
      <c r="AG1190" s="68" t="s">
        <v>8916</v>
      </c>
      <c r="AH1190" s="68" t="s">
        <v>8917</v>
      </c>
      <c r="AI1190" s="68">
        <v>100</v>
      </c>
      <c r="AJ1190" s="68"/>
      <c r="AK1190" s="68"/>
      <c r="AL1190" s="68"/>
      <c r="AM1190" s="68"/>
      <c r="AN1190" s="68"/>
      <c r="AO1190" s="68"/>
      <c r="AP1190" s="68"/>
      <c r="AQ1190" s="68"/>
      <c r="AR1190" s="68"/>
      <c r="AS1190" s="68"/>
      <c r="AT1190" s="68"/>
      <c r="AU1190" s="68"/>
      <c r="AV1190" s="68"/>
      <c r="AW1190" s="68"/>
      <c r="AX1190" s="68"/>
      <c r="AY1190" s="68"/>
      <c r="AZ1190" s="68"/>
      <c r="BA1190" s="68"/>
      <c r="BB1190" s="68"/>
      <c r="BC1190" s="68"/>
      <c r="BD1190" s="68"/>
    </row>
    <row r="1191" spans="1:56" s="72" customFormat="1" ht="100">
      <c r="A1191" s="68">
        <v>1510</v>
      </c>
      <c r="B1191" s="68" t="s">
        <v>8915</v>
      </c>
      <c r="C1191" s="68">
        <v>3</v>
      </c>
      <c r="D1191" s="88" t="s">
        <v>8927</v>
      </c>
      <c r="E1191" s="68" t="s">
        <v>8944</v>
      </c>
      <c r="F1191" s="78">
        <v>50196</v>
      </c>
      <c r="G1191" s="68" t="s">
        <v>8982</v>
      </c>
      <c r="H1191" s="68">
        <v>2020</v>
      </c>
      <c r="I1191" s="68" t="s">
        <v>8983</v>
      </c>
      <c r="J1191" s="70">
        <v>26057.54</v>
      </c>
      <c r="K1191" s="68" t="s">
        <v>343</v>
      </c>
      <c r="L1191" s="68" t="s">
        <v>8971</v>
      </c>
      <c r="M1191" s="68" t="s">
        <v>8948</v>
      </c>
      <c r="N1191" s="68" t="s">
        <v>8984</v>
      </c>
      <c r="O1191" s="68" t="s">
        <v>8985</v>
      </c>
      <c r="P1191" s="68">
        <v>1200004</v>
      </c>
      <c r="Q1191" s="68">
        <v>2.35</v>
      </c>
      <c r="R1191" s="68">
        <v>0</v>
      </c>
      <c r="S1191" s="68">
        <v>2.35</v>
      </c>
      <c r="T1191" s="68">
        <v>18.829999999999998</v>
      </c>
      <c r="U1191" s="68">
        <v>21.18</v>
      </c>
      <c r="V1191" s="68">
        <v>46.6</v>
      </c>
      <c r="W1191" s="68">
        <v>70</v>
      </c>
      <c r="X1191" s="68" t="s">
        <v>8924</v>
      </c>
      <c r="Y1191" s="68">
        <v>4</v>
      </c>
      <c r="Z1191" s="68">
        <v>7</v>
      </c>
      <c r="AA1191" s="68">
        <v>4</v>
      </c>
      <c r="AB1191" s="68">
        <v>4</v>
      </c>
      <c r="AC1191" s="68">
        <v>135</v>
      </c>
      <c r="AD1191" s="68">
        <v>18.829999999999998</v>
      </c>
      <c r="AE1191" s="68">
        <v>5</v>
      </c>
      <c r="AF1191" s="68">
        <v>52</v>
      </c>
      <c r="AG1191" s="68"/>
      <c r="AH1191" s="68"/>
      <c r="AI1191" s="68"/>
      <c r="AJ1191" s="68"/>
      <c r="AK1191" s="68"/>
      <c r="AL1191" s="68"/>
      <c r="AM1191" s="68"/>
      <c r="AN1191" s="68"/>
      <c r="AO1191" s="68"/>
      <c r="AP1191" s="68"/>
      <c r="AQ1191" s="68"/>
      <c r="AR1191" s="68"/>
      <c r="AS1191" s="68" t="s">
        <v>8963</v>
      </c>
      <c r="AT1191" s="68" t="s">
        <v>8944</v>
      </c>
      <c r="AU1191" s="68">
        <v>100</v>
      </c>
      <c r="AV1191" s="68"/>
      <c r="AW1191" s="68"/>
      <c r="AX1191" s="68"/>
      <c r="AY1191" s="68"/>
      <c r="AZ1191" s="68"/>
      <c r="BA1191" s="68"/>
      <c r="BB1191" s="68"/>
      <c r="BC1191" s="68"/>
      <c r="BD1191" s="68"/>
    </row>
    <row r="1192" spans="1:56" s="72" customFormat="1" ht="60">
      <c r="A1192" s="68">
        <v>1510</v>
      </c>
      <c r="B1192" s="68" t="s">
        <v>8915</v>
      </c>
      <c r="C1192" s="68">
        <v>7</v>
      </c>
      <c r="D1192" s="88" t="s">
        <v>8916</v>
      </c>
      <c r="E1192" s="68" t="s">
        <v>8986</v>
      </c>
      <c r="F1192" s="78">
        <v>27613</v>
      </c>
      <c r="G1192" s="68" t="s">
        <v>8987</v>
      </c>
      <c r="H1192" s="68">
        <v>2020</v>
      </c>
      <c r="I1192" s="68" t="s">
        <v>8988</v>
      </c>
      <c r="J1192" s="70">
        <v>38219</v>
      </c>
      <c r="K1192" s="68" t="s">
        <v>343</v>
      </c>
      <c r="L1192" s="68" t="s">
        <v>8989</v>
      </c>
      <c r="M1192" s="68" t="s">
        <v>8990</v>
      </c>
      <c r="N1192" s="68" t="s">
        <v>8991</v>
      </c>
      <c r="O1192" s="68" t="s">
        <v>8992</v>
      </c>
      <c r="P1192" s="68">
        <v>1200005</v>
      </c>
      <c r="Q1192" s="68">
        <v>0</v>
      </c>
      <c r="R1192" s="68">
        <v>0</v>
      </c>
      <c r="S1192" s="68">
        <v>0</v>
      </c>
      <c r="T1192" s="68">
        <v>18.829999999999998</v>
      </c>
      <c r="U1192" s="68">
        <v>18.829999999999998</v>
      </c>
      <c r="V1192" s="68">
        <v>100</v>
      </c>
      <c r="W1192" s="68">
        <v>68</v>
      </c>
      <c r="X1192" s="68" t="s">
        <v>8924</v>
      </c>
      <c r="Y1192" s="68">
        <v>6</v>
      </c>
      <c r="Z1192" s="68">
        <v>1</v>
      </c>
      <c r="AA1192" s="68">
        <v>5</v>
      </c>
      <c r="AB1192" s="68">
        <v>7</v>
      </c>
      <c r="AC1192" s="68">
        <v>112</v>
      </c>
      <c r="AD1192" s="68">
        <v>0</v>
      </c>
      <c r="AE1192" s="68">
        <v>5</v>
      </c>
      <c r="AF1192" s="68">
        <v>100</v>
      </c>
      <c r="AG1192" s="68" t="s">
        <v>8916</v>
      </c>
      <c r="AH1192" s="68" t="s">
        <v>8993</v>
      </c>
      <c r="AI1192" s="68">
        <v>100</v>
      </c>
      <c r="AJ1192" s="68"/>
      <c r="AK1192" s="68"/>
      <c r="AL1192" s="68"/>
      <c r="AM1192" s="68"/>
      <c r="AN1192" s="68"/>
      <c r="AO1192" s="68"/>
      <c r="AP1192" s="68"/>
      <c r="AQ1192" s="68"/>
      <c r="AR1192" s="68"/>
      <c r="AS1192" s="68"/>
      <c r="AT1192" s="68"/>
      <c r="AU1192" s="68"/>
      <c r="AV1192" s="68"/>
      <c r="AW1192" s="68"/>
      <c r="AX1192" s="68"/>
      <c r="AY1192" s="68"/>
      <c r="AZ1192" s="68"/>
      <c r="BA1192" s="68"/>
      <c r="BB1192" s="68"/>
      <c r="BC1192" s="68"/>
      <c r="BD1192" s="68"/>
    </row>
    <row r="1193" spans="1:56" s="72" customFormat="1" ht="120">
      <c r="A1193" s="68">
        <v>1510</v>
      </c>
      <c r="B1193" s="68" t="s">
        <v>8915</v>
      </c>
      <c r="C1193" s="68">
        <v>7</v>
      </c>
      <c r="D1193" s="88" t="s">
        <v>8916</v>
      </c>
      <c r="E1193" s="68" t="s">
        <v>8936</v>
      </c>
      <c r="F1193" s="78">
        <v>18697</v>
      </c>
      <c r="G1193" s="68" t="s">
        <v>8994</v>
      </c>
      <c r="H1193" s="68">
        <v>2020</v>
      </c>
      <c r="I1193" s="68" t="s">
        <v>8995</v>
      </c>
      <c r="J1193" s="70">
        <v>104820</v>
      </c>
      <c r="K1193" s="68" t="s">
        <v>351</v>
      </c>
      <c r="L1193" s="68" t="s">
        <v>8939</v>
      </c>
      <c r="M1193" s="68" t="s">
        <v>8940</v>
      </c>
      <c r="N1193" s="68" t="s">
        <v>8996</v>
      </c>
      <c r="O1193" s="68" t="s">
        <v>8997</v>
      </c>
      <c r="P1193" s="68">
        <v>1200008</v>
      </c>
      <c r="Q1193" s="68">
        <v>2.3529411764705883</v>
      </c>
      <c r="R1193" s="68">
        <v>0</v>
      </c>
      <c r="S1193" s="68">
        <v>2.35</v>
      </c>
      <c r="T1193" s="68">
        <v>18.829999999999998</v>
      </c>
      <c r="U1193" s="68">
        <v>21.18</v>
      </c>
      <c r="V1193" s="68">
        <v>13.5</v>
      </c>
      <c r="W1193" s="68">
        <v>68</v>
      </c>
      <c r="X1193" s="68" t="s">
        <v>8924</v>
      </c>
      <c r="Y1193" s="68">
        <v>3</v>
      </c>
      <c r="Z1193" s="68">
        <v>11</v>
      </c>
      <c r="AA1193" s="68">
        <v>5</v>
      </c>
      <c r="AB1193" s="68">
        <v>4</v>
      </c>
      <c r="AC1193" s="68">
        <v>194</v>
      </c>
      <c r="AD1193" s="68">
        <v>18.829999999999998</v>
      </c>
      <c r="AE1193" s="68">
        <v>5</v>
      </c>
      <c r="AF1193" s="68">
        <v>11</v>
      </c>
      <c r="AG1193" s="68" t="s">
        <v>8916</v>
      </c>
      <c r="AH1193" s="68" t="s">
        <v>8936</v>
      </c>
      <c r="AI1193" s="68">
        <v>47</v>
      </c>
      <c r="AJ1193" s="68"/>
      <c r="AK1193" s="68"/>
      <c r="AL1193" s="68"/>
      <c r="AM1193" s="68"/>
      <c r="AN1193" s="68"/>
      <c r="AO1193" s="68"/>
      <c r="AP1193" s="68"/>
      <c r="AQ1193" s="68"/>
      <c r="AR1193" s="68"/>
      <c r="AS1193" s="68" t="s">
        <v>8943</v>
      </c>
      <c r="AT1193" s="68" t="s">
        <v>8936</v>
      </c>
      <c r="AU1193" s="68">
        <v>53</v>
      </c>
      <c r="AV1193" s="68"/>
      <c r="AW1193" s="68"/>
      <c r="AX1193" s="68"/>
      <c r="AY1193" s="68"/>
      <c r="AZ1193" s="68"/>
      <c r="BA1193" s="68"/>
      <c r="BB1193" s="68"/>
      <c r="BC1193" s="68"/>
      <c r="BD1193" s="68"/>
    </row>
    <row r="1194" spans="1:56" s="72" customFormat="1" ht="120">
      <c r="A1194" s="68">
        <v>1510</v>
      </c>
      <c r="B1194" s="68" t="s">
        <v>8915</v>
      </c>
      <c r="C1194" s="68">
        <v>7</v>
      </c>
      <c r="D1194" s="88" t="s">
        <v>8916</v>
      </c>
      <c r="E1194" s="68" t="s">
        <v>8936</v>
      </c>
      <c r="F1194" s="78">
        <v>18697</v>
      </c>
      <c r="G1194" s="68" t="s">
        <v>8998</v>
      </c>
      <c r="H1194" s="68">
        <v>2020</v>
      </c>
      <c r="I1194" s="68" t="s">
        <v>8999</v>
      </c>
      <c r="J1194" s="70">
        <v>103137.54</v>
      </c>
      <c r="K1194" s="68" t="s">
        <v>343</v>
      </c>
      <c r="L1194" s="68" t="s">
        <v>8939</v>
      </c>
      <c r="M1194" s="68" t="s">
        <v>8940</v>
      </c>
      <c r="N1194" s="68" t="s">
        <v>8941</v>
      </c>
      <c r="O1194" s="68" t="s">
        <v>8942</v>
      </c>
      <c r="P1194" s="68">
        <v>1200021</v>
      </c>
      <c r="Q1194" s="68">
        <v>2.35</v>
      </c>
      <c r="R1194" s="68">
        <v>0</v>
      </c>
      <c r="S1194" s="68">
        <v>2.35</v>
      </c>
      <c r="T1194" s="68">
        <v>18.829999999999998</v>
      </c>
      <c r="U1194" s="68">
        <v>21.18</v>
      </c>
      <c r="V1194" s="68">
        <v>7</v>
      </c>
      <c r="W1194" s="68">
        <v>61</v>
      </c>
      <c r="X1194" s="68" t="s">
        <v>8924</v>
      </c>
      <c r="Y1194" s="68">
        <v>3</v>
      </c>
      <c r="Z1194" s="68">
        <v>11</v>
      </c>
      <c r="AA1194" s="68">
        <v>5</v>
      </c>
      <c r="AB1194" s="68">
        <v>4</v>
      </c>
      <c r="AC1194" s="68">
        <v>104</v>
      </c>
      <c r="AD1194" s="68">
        <v>18.829999999999998</v>
      </c>
      <c r="AE1194" s="68">
        <v>5</v>
      </c>
      <c r="AF1194" s="68">
        <v>83</v>
      </c>
      <c r="AG1194" s="68"/>
      <c r="AH1194" s="68"/>
      <c r="AI1194" s="68"/>
      <c r="AJ1194" s="68"/>
      <c r="AK1194" s="68"/>
      <c r="AL1194" s="68"/>
      <c r="AM1194" s="68"/>
      <c r="AN1194" s="68"/>
      <c r="AO1194" s="68"/>
      <c r="AP1194" s="68"/>
      <c r="AQ1194" s="68"/>
      <c r="AR1194" s="68"/>
      <c r="AS1194" s="68" t="s">
        <v>8943</v>
      </c>
      <c r="AT1194" s="68" t="s">
        <v>8936</v>
      </c>
      <c r="AU1194" s="68">
        <v>100</v>
      </c>
      <c r="AV1194" s="68"/>
      <c r="AW1194" s="68"/>
      <c r="AX1194" s="68"/>
      <c r="AY1194" s="68"/>
      <c r="AZ1194" s="68"/>
      <c r="BA1194" s="68"/>
      <c r="BB1194" s="68"/>
      <c r="BC1194" s="68"/>
      <c r="BD1194" s="68"/>
    </row>
    <row r="1195" spans="1:56" s="72" customFormat="1" ht="120">
      <c r="A1195" s="68">
        <v>1510</v>
      </c>
      <c r="B1195" s="68" t="s">
        <v>8915</v>
      </c>
      <c r="C1195" s="68">
        <v>7</v>
      </c>
      <c r="D1195" s="88" t="s">
        <v>8916</v>
      </c>
      <c r="E1195" s="68" t="s">
        <v>8936</v>
      </c>
      <c r="F1195" s="78">
        <v>18697</v>
      </c>
      <c r="G1195" s="68" t="s">
        <v>9000</v>
      </c>
      <c r="H1195" s="68">
        <v>2020</v>
      </c>
      <c r="I1195" s="68" t="s">
        <v>9001</v>
      </c>
      <c r="J1195" s="70">
        <v>13870</v>
      </c>
      <c r="K1195" s="68" t="s">
        <v>343</v>
      </c>
      <c r="L1195" s="68" t="s">
        <v>8939</v>
      </c>
      <c r="M1195" s="68" t="s">
        <v>8940</v>
      </c>
      <c r="N1195" s="68" t="s">
        <v>8941</v>
      </c>
      <c r="O1195" s="68" t="s">
        <v>8942</v>
      </c>
      <c r="P1195" s="68">
        <v>1200042</v>
      </c>
      <c r="Q1195" s="68">
        <v>2.35</v>
      </c>
      <c r="R1195" s="68">
        <v>0</v>
      </c>
      <c r="S1195" s="68">
        <v>2.35</v>
      </c>
      <c r="T1195" s="68">
        <v>18.829999999999998</v>
      </c>
      <c r="U1195" s="68">
        <v>21.18</v>
      </c>
      <c r="V1195" s="68">
        <v>3.5</v>
      </c>
      <c r="W1195" s="68">
        <v>52</v>
      </c>
      <c r="X1195" s="68" t="s">
        <v>8924</v>
      </c>
      <c r="Y1195" s="68">
        <v>3</v>
      </c>
      <c r="Z1195" s="68">
        <v>11</v>
      </c>
      <c r="AA1195" s="68">
        <v>5</v>
      </c>
      <c r="AB1195" s="68">
        <v>4</v>
      </c>
      <c r="AC1195" s="68">
        <v>104</v>
      </c>
      <c r="AD1195" s="68">
        <v>18.829999999999998</v>
      </c>
      <c r="AE1195" s="68">
        <v>5</v>
      </c>
      <c r="AF1195" s="68">
        <v>8</v>
      </c>
      <c r="AG1195" s="68" t="s">
        <v>8916</v>
      </c>
      <c r="AH1195" s="68" t="s">
        <v>8936</v>
      </c>
      <c r="AI1195" s="68">
        <v>38</v>
      </c>
      <c r="AJ1195" s="68"/>
      <c r="AK1195" s="68"/>
      <c r="AL1195" s="68"/>
      <c r="AM1195" s="68"/>
      <c r="AN1195" s="68"/>
      <c r="AO1195" s="68"/>
      <c r="AP1195" s="68"/>
      <c r="AQ1195" s="68"/>
      <c r="AR1195" s="68"/>
      <c r="AS1195" s="68" t="s">
        <v>8943</v>
      </c>
      <c r="AT1195" s="68" t="s">
        <v>8936</v>
      </c>
      <c r="AU1195" s="68">
        <v>62</v>
      </c>
      <c r="AV1195" s="68"/>
      <c r="AW1195" s="68"/>
      <c r="AX1195" s="68"/>
      <c r="AY1195" s="68"/>
      <c r="AZ1195" s="68"/>
      <c r="BA1195" s="68"/>
      <c r="BB1195" s="68"/>
      <c r="BC1195" s="68"/>
      <c r="BD1195" s="68"/>
    </row>
    <row r="1196" spans="1:56" s="72" customFormat="1" ht="110">
      <c r="A1196" s="68">
        <v>1510</v>
      </c>
      <c r="B1196" s="68" t="s">
        <v>8915</v>
      </c>
      <c r="C1196" s="68">
        <v>3</v>
      </c>
      <c r="D1196" s="88" t="s">
        <v>8927</v>
      </c>
      <c r="E1196" s="68" t="s">
        <v>8944</v>
      </c>
      <c r="F1196" s="78">
        <v>50196</v>
      </c>
      <c r="G1196" s="68" t="s">
        <v>9002</v>
      </c>
      <c r="H1196" s="68">
        <v>2020</v>
      </c>
      <c r="I1196" s="68" t="s">
        <v>9003</v>
      </c>
      <c r="J1196" s="70">
        <v>59323.17</v>
      </c>
      <c r="K1196" s="68" t="s">
        <v>343</v>
      </c>
      <c r="L1196" s="68" t="s">
        <v>8971</v>
      </c>
      <c r="M1196" s="68" t="s">
        <v>8948</v>
      </c>
      <c r="N1196" s="68" t="s">
        <v>9004</v>
      </c>
      <c r="O1196" s="68" t="s">
        <v>9005</v>
      </c>
      <c r="P1196" s="68">
        <v>1200044</v>
      </c>
      <c r="Q1196" s="68">
        <v>2.35</v>
      </c>
      <c r="R1196" s="68">
        <v>0</v>
      </c>
      <c r="S1196" s="68">
        <v>2.35</v>
      </c>
      <c r="T1196" s="68">
        <v>18.829999999999998</v>
      </c>
      <c r="U1196" s="68">
        <v>21.18</v>
      </c>
      <c r="V1196" s="68">
        <v>16.3</v>
      </c>
      <c r="W1196" s="68">
        <v>52</v>
      </c>
      <c r="X1196" s="68" t="s">
        <v>8924</v>
      </c>
      <c r="Y1196" s="68">
        <v>6</v>
      </c>
      <c r="Z1196" s="68">
        <v>4</v>
      </c>
      <c r="AA1196" s="68">
        <v>2</v>
      </c>
      <c r="AB1196" s="68">
        <v>10</v>
      </c>
      <c r="AC1196" s="68">
        <v>110</v>
      </c>
      <c r="AD1196" s="68">
        <v>18.829999999999998</v>
      </c>
      <c r="AE1196" s="68">
        <v>5</v>
      </c>
      <c r="AF1196" s="68">
        <v>38</v>
      </c>
      <c r="AG1196" s="68" t="s">
        <v>9006</v>
      </c>
      <c r="AH1196" s="68" t="s">
        <v>9007</v>
      </c>
      <c r="AI1196" s="68">
        <v>12</v>
      </c>
      <c r="AJ1196" s="68"/>
      <c r="AK1196" s="68"/>
      <c r="AL1196" s="68"/>
      <c r="AM1196" s="68"/>
      <c r="AN1196" s="68"/>
      <c r="AO1196" s="68"/>
      <c r="AP1196" s="68"/>
      <c r="AQ1196" s="68"/>
      <c r="AR1196" s="68"/>
      <c r="AS1196" s="68" t="s">
        <v>8963</v>
      </c>
      <c r="AT1196" s="68" t="s">
        <v>8944</v>
      </c>
      <c r="AU1196" s="68">
        <v>88</v>
      </c>
      <c r="AV1196" s="68"/>
      <c r="AW1196" s="68"/>
      <c r="AX1196" s="68"/>
      <c r="AY1196" s="68"/>
      <c r="AZ1196" s="68"/>
      <c r="BA1196" s="68"/>
      <c r="BB1196" s="68"/>
      <c r="BC1196" s="68"/>
      <c r="BD1196" s="68"/>
    </row>
    <row r="1197" spans="1:56" s="72" customFormat="1" ht="100">
      <c r="A1197" s="68">
        <v>1510</v>
      </c>
      <c r="B1197" s="68" t="s">
        <v>8915</v>
      </c>
      <c r="C1197" s="68">
        <v>3</v>
      </c>
      <c r="D1197" s="88" t="s">
        <v>8927</v>
      </c>
      <c r="E1197" s="68" t="s">
        <v>8944</v>
      </c>
      <c r="F1197" s="78">
        <v>50196</v>
      </c>
      <c r="G1197" s="68" t="s">
        <v>9008</v>
      </c>
      <c r="H1197" s="68">
        <v>2021</v>
      </c>
      <c r="I1197" s="68" t="s">
        <v>9008</v>
      </c>
      <c r="J1197" s="70">
        <v>38321.42</v>
      </c>
      <c r="K1197" s="68" t="s">
        <v>343</v>
      </c>
      <c r="L1197" s="68" t="s">
        <v>8971</v>
      </c>
      <c r="M1197" s="68" t="s">
        <v>8948</v>
      </c>
      <c r="N1197" s="68" t="s">
        <v>9009</v>
      </c>
      <c r="O1197" s="68" t="s">
        <v>9010</v>
      </c>
      <c r="P1197" s="68">
        <v>1210001</v>
      </c>
      <c r="Q1197" s="68">
        <v>2.35</v>
      </c>
      <c r="R1197" s="68">
        <v>0</v>
      </c>
      <c r="S1197" s="68">
        <v>2.35</v>
      </c>
      <c r="T1197" s="68">
        <v>18.829999999999998</v>
      </c>
      <c r="U1197" s="68">
        <v>21.18</v>
      </c>
      <c r="V1197" s="68">
        <v>8.8000000000000007</v>
      </c>
      <c r="W1197" s="68">
        <v>60</v>
      </c>
      <c r="X1197" s="68" t="s">
        <v>8924</v>
      </c>
      <c r="Y1197" s="68">
        <v>6</v>
      </c>
      <c r="Z1197" s="68">
        <v>4</v>
      </c>
      <c r="AA1197" s="68">
        <v>2</v>
      </c>
      <c r="AB1197" s="68">
        <v>4</v>
      </c>
      <c r="AC1197" s="68">
        <v>120</v>
      </c>
      <c r="AD1197" s="68">
        <v>18.829999999999998</v>
      </c>
      <c r="AE1197" s="68">
        <v>5</v>
      </c>
      <c r="AF1197" s="68">
        <v>35</v>
      </c>
      <c r="AG1197" s="68"/>
      <c r="AH1197" s="68"/>
      <c r="AI1197" s="68"/>
      <c r="AJ1197" s="68"/>
      <c r="AK1197" s="68"/>
      <c r="AL1197" s="68"/>
      <c r="AM1197" s="68"/>
      <c r="AN1197" s="68"/>
      <c r="AO1197" s="68"/>
      <c r="AP1197" s="68"/>
      <c r="AQ1197" s="68"/>
      <c r="AR1197" s="68"/>
      <c r="AS1197" s="68" t="s">
        <v>8963</v>
      </c>
      <c r="AT1197" s="68" t="s">
        <v>8944</v>
      </c>
      <c r="AU1197" s="68">
        <v>100</v>
      </c>
      <c r="AV1197" s="68"/>
      <c r="AW1197" s="68"/>
      <c r="AX1197" s="68"/>
      <c r="AY1197" s="68"/>
      <c r="AZ1197" s="68"/>
      <c r="BA1197" s="68"/>
      <c r="BB1197" s="68"/>
      <c r="BC1197" s="68"/>
      <c r="BD1197" s="68"/>
    </row>
    <row r="1198" spans="1:56" s="72" customFormat="1" ht="160">
      <c r="A1198" s="68">
        <v>1510</v>
      </c>
      <c r="B1198" s="68" t="s">
        <v>8915</v>
      </c>
      <c r="C1198" s="68">
        <v>7</v>
      </c>
      <c r="D1198" s="88" t="s">
        <v>8916</v>
      </c>
      <c r="E1198" s="68" t="s">
        <v>8936</v>
      </c>
      <c r="F1198" s="78">
        <v>18697</v>
      </c>
      <c r="G1198" s="68" t="s">
        <v>9011</v>
      </c>
      <c r="H1198" s="68">
        <v>2021</v>
      </c>
      <c r="I1198" s="68" t="s">
        <v>9012</v>
      </c>
      <c r="J1198" s="70">
        <v>49271.41</v>
      </c>
      <c r="K1198" s="68" t="s">
        <v>343</v>
      </c>
      <c r="L1198" s="68" t="s">
        <v>8939</v>
      </c>
      <c r="M1198" s="68" t="s">
        <v>8940</v>
      </c>
      <c r="N1198" s="68" t="s">
        <v>9013</v>
      </c>
      <c r="O1198" s="68" t="s">
        <v>9014</v>
      </c>
      <c r="P1198" s="68">
        <v>1210034</v>
      </c>
      <c r="Q1198" s="68">
        <v>2.35</v>
      </c>
      <c r="R1198" s="68">
        <v>0</v>
      </c>
      <c r="S1198" s="68">
        <v>2.35</v>
      </c>
      <c r="T1198" s="68">
        <v>18.829999999999998</v>
      </c>
      <c r="U1198" s="68">
        <v>21.18</v>
      </c>
      <c r="V1198" s="68">
        <v>78.900000000000006</v>
      </c>
      <c r="W1198" s="68">
        <v>47</v>
      </c>
      <c r="X1198" s="68" t="s">
        <v>8924</v>
      </c>
      <c r="Y1198" s="68">
        <v>3</v>
      </c>
      <c r="Z1198" s="68">
        <v>11</v>
      </c>
      <c r="AA1198" s="68">
        <v>5</v>
      </c>
      <c r="AB1198" s="68">
        <v>4</v>
      </c>
      <c r="AC1198" s="68">
        <v>104</v>
      </c>
      <c r="AD1198" s="68">
        <v>18.829999999999998</v>
      </c>
      <c r="AE1198" s="68">
        <v>5</v>
      </c>
      <c r="AF1198" s="68">
        <v>100</v>
      </c>
      <c r="AG1198" s="68" t="s">
        <v>8916</v>
      </c>
      <c r="AH1198" s="68" t="s">
        <v>8936</v>
      </c>
      <c r="AI1198" s="68">
        <v>50</v>
      </c>
      <c r="AJ1198" s="68"/>
      <c r="AK1198" s="68"/>
      <c r="AL1198" s="68"/>
      <c r="AM1198" s="68"/>
      <c r="AN1198" s="68"/>
      <c r="AO1198" s="68"/>
      <c r="AP1198" s="68"/>
      <c r="AQ1198" s="68"/>
      <c r="AR1198" s="68"/>
      <c r="AS1198" s="68" t="s">
        <v>8943</v>
      </c>
      <c r="AT1198" s="68" t="s">
        <v>8936</v>
      </c>
      <c r="AU1198" s="68">
        <v>50</v>
      </c>
      <c r="AV1198" s="68"/>
      <c r="AW1198" s="68"/>
      <c r="AX1198" s="68"/>
      <c r="AY1198" s="68"/>
      <c r="AZ1198" s="68"/>
      <c r="BA1198" s="68"/>
      <c r="BB1198" s="68"/>
      <c r="BC1198" s="68"/>
      <c r="BD1198" s="68"/>
    </row>
    <row r="1199" spans="1:56" s="72" customFormat="1" ht="220">
      <c r="A1199" s="68">
        <v>1510</v>
      </c>
      <c r="B1199" s="68" t="s">
        <v>8915</v>
      </c>
      <c r="C1199" s="68">
        <v>3</v>
      </c>
      <c r="D1199" s="88" t="s">
        <v>8927</v>
      </c>
      <c r="E1199" s="68" t="s">
        <v>9015</v>
      </c>
      <c r="F1199" s="78">
        <v>34516</v>
      </c>
      <c r="G1199" s="68" t="s">
        <v>9016</v>
      </c>
      <c r="H1199" s="68">
        <v>2021</v>
      </c>
      <c r="I1199" s="68" t="s">
        <v>9017</v>
      </c>
      <c r="J1199" s="70">
        <v>137295.37</v>
      </c>
      <c r="K1199" s="68" t="s">
        <v>1813</v>
      </c>
      <c r="L1199" s="68" t="s">
        <v>8971</v>
      </c>
      <c r="M1199" s="68" t="s">
        <v>8948</v>
      </c>
      <c r="N1199" s="68" t="s">
        <v>9018</v>
      </c>
      <c r="O1199" s="68" t="s">
        <v>9019</v>
      </c>
      <c r="P1199" s="68">
        <v>1210035</v>
      </c>
      <c r="Q1199" s="68">
        <v>2.35</v>
      </c>
      <c r="R1199" s="68">
        <v>0</v>
      </c>
      <c r="S1199" s="68">
        <v>2.35</v>
      </c>
      <c r="T1199" s="68">
        <v>18.829999999999998</v>
      </c>
      <c r="U1199" s="68">
        <v>21.18</v>
      </c>
      <c r="V1199" s="68">
        <v>83.3</v>
      </c>
      <c r="W1199" s="68">
        <v>47</v>
      </c>
      <c r="X1199" s="68" t="s">
        <v>8924</v>
      </c>
      <c r="Y1199" s="68">
        <v>6</v>
      </c>
      <c r="Z1199" s="68">
        <v>4</v>
      </c>
      <c r="AA1199" s="68">
        <v>2</v>
      </c>
      <c r="AB1199" s="68">
        <v>10</v>
      </c>
      <c r="AC1199" s="68">
        <v>128</v>
      </c>
      <c r="AD1199" s="68">
        <v>18.829999999999998</v>
      </c>
      <c r="AE1199" s="68">
        <v>5</v>
      </c>
      <c r="AF1199" s="68">
        <v>100</v>
      </c>
      <c r="AG1199" s="68" t="s">
        <v>9020</v>
      </c>
      <c r="AH1199" s="68" t="s">
        <v>9015</v>
      </c>
      <c r="AI1199" s="68">
        <v>50</v>
      </c>
      <c r="AJ1199" s="68"/>
      <c r="AK1199" s="68"/>
      <c r="AL1199" s="68"/>
      <c r="AM1199" s="68"/>
      <c r="AN1199" s="68"/>
      <c r="AO1199" s="68"/>
      <c r="AP1199" s="68"/>
      <c r="AQ1199" s="68"/>
      <c r="AR1199" s="68"/>
      <c r="AS1199" s="68" t="s">
        <v>9021</v>
      </c>
      <c r="AT1199" s="68" t="s">
        <v>9015</v>
      </c>
      <c r="AU1199" s="68">
        <v>50</v>
      </c>
      <c r="AV1199" s="68"/>
      <c r="AW1199" s="68"/>
      <c r="AX1199" s="68"/>
      <c r="AY1199" s="68"/>
      <c r="AZ1199" s="68"/>
      <c r="BA1199" s="68"/>
      <c r="BB1199" s="68"/>
      <c r="BC1199" s="68"/>
      <c r="BD1199" s="68"/>
    </row>
    <row r="1200" spans="1:56" s="72" customFormat="1" ht="230">
      <c r="A1200" s="68">
        <v>1510</v>
      </c>
      <c r="B1200" s="68" t="s">
        <v>8915</v>
      </c>
      <c r="C1200" s="68">
        <v>7</v>
      </c>
      <c r="D1200" s="88" t="s">
        <v>8916</v>
      </c>
      <c r="E1200" s="68" t="s">
        <v>8936</v>
      </c>
      <c r="F1200" s="78">
        <v>18697</v>
      </c>
      <c r="G1200" s="68" t="s">
        <v>9022</v>
      </c>
      <c r="H1200" s="68">
        <v>2021</v>
      </c>
      <c r="I1200" s="68" t="s">
        <v>9023</v>
      </c>
      <c r="J1200" s="70">
        <v>66792.92</v>
      </c>
      <c r="K1200" s="68" t="s">
        <v>343</v>
      </c>
      <c r="L1200" s="68" t="s">
        <v>8939</v>
      </c>
      <c r="M1200" s="68" t="s">
        <v>8940</v>
      </c>
      <c r="N1200" s="68" t="s">
        <v>9024</v>
      </c>
      <c r="O1200" s="68" t="s">
        <v>9025</v>
      </c>
      <c r="P1200" s="68">
        <v>1210050</v>
      </c>
      <c r="Q1200" s="68">
        <v>2.35</v>
      </c>
      <c r="R1200" s="68">
        <v>0</v>
      </c>
      <c r="S1200" s="68">
        <v>2.35</v>
      </c>
      <c r="T1200" s="68">
        <v>18.829999999999998</v>
      </c>
      <c r="U1200" s="68">
        <v>21.18</v>
      </c>
      <c r="V1200" s="68">
        <v>0</v>
      </c>
      <c r="W1200" s="68">
        <v>45</v>
      </c>
      <c r="X1200" s="68" t="s">
        <v>8924</v>
      </c>
      <c r="Y1200" s="68">
        <v>6</v>
      </c>
      <c r="Z1200" s="68">
        <v>4</v>
      </c>
      <c r="AA1200" s="68">
        <v>1</v>
      </c>
      <c r="AB1200" s="68">
        <v>4</v>
      </c>
      <c r="AC1200" s="68">
        <v>133</v>
      </c>
      <c r="AD1200" s="68">
        <v>18.829999999999998</v>
      </c>
      <c r="AE1200" s="68">
        <v>5</v>
      </c>
      <c r="AF1200" s="68">
        <v>8</v>
      </c>
      <c r="AG1200" s="68" t="s">
        <v>8916</v>
      </c>
      <c r="AH1200" s="68" t="s">
        <v>8936</v>
      </c>
      <c r="AI1200" s="68">
        <v>43</v>
      </c>
      <c r="AJ1200" s="68"/>
      <c r="AK1200" s="68"/>
      <c r="AL1200" s="68"/>
      <c r="AM1200" s="68"/>
      <c r="AN1200" s="68"/>
      <c r="AO1200" s="68"/>
      <c r="AP1200" s="68"/>
      <c r="AQ1200" s="68"/>
      <c r="AR1200" s="68"/>
      <c r="AS1200" s="68" t="s">
        <v>8943</v>
      </c>
      <c r="AT1200" s="68" t="s">
        <v>8936</v>
      </c>
      <c r="AU1200" s="68">
        <v>57</v>
      </c>
      <c r="AV1200" s="68"/>
      <c r="AW1200" s="68"/>
      <c r="AX1200" s="68"/>
      <c r="AY1200" s="68"/>
      <c r="AZ1200" s="68"/>
      <c r="BA1200" s="68"/>
      <c r="BB1200" s="68"/>
      <c r="BC1200" s="68"/>
      <c r="BD1200" s="68"/>
    </row>
    <row r="1201" spans="1:56" s="72" customFormat="1" ht="110">
      <c r="A1201" s="68">
        <v>1510</v>
      </c>
      <c r="B1201" s="68" t="s">
        <v>8915</v>
      </c>
      <c r="C1201" s="68">
        <v>8</v>
      </c>
      <c r="D1201" s="88" t="s">
        <v>8916</v>
      </c>
      <c r="E1201" s="68" t="s">
        <v>8917</v>
      </c>
      <c r="F1201" s="78">
        <v>10756</v>
      </c>
      <c r="G1201" s="68" t="s">
        <v>9026</v>
      </c>
      <c r="H1201" s="68">
        <v>2022</v>
      </c>
      <c r="I1201" s="68" t="s">
        <v>9027</v>
      </c>
      <c r="J1201" s="70">
        <v>58183.1</v>
      </c>
      <c r="K1201" s="68" t="s">
        <v>1833</v>
      </c>
      <c r="L1201" s="68" t="s">
        <v>9028</v>
      </c>
      <c r="M1201" s="68" t="s">
        <v>9029</v>
      </c>
      <c r="N1201" s="68" t="s">
        <v>9030</v>
      </c>
      <c r="O1201" s="68" t="s">
        <v>9031</v>
      </c>
      <c r="P1201" s="68">
        <v>1220026</v>
      </c>
      <c r="Q1201" s="68">
        <v>0</v>
      </c>
      <c r="R1201" s="68">
        <v>0</v>
      </c>
      <c r="S1201" s="68">
        <v>0</v>
      </c>
      <c r="T1201" s="68">
        <v>13.11</v>
      </c>
      <c r="U1201" s="68">
        <v>13.11</v>
      </c>
      <c r="V1201" s="68">
        <v>100</v>
      </c>
      <c r="W1201" s="68">
        <v>71</v>
      </c>
      <c r="X1201" s="68" t="s">
        <v>8924</v>
      </c>
      <c r="Y1201" s="68">
        <v>6</v>
      </c>
      <c r="Z1201" s="68">
        <v>1</v>
      </c>
      <c r="AA1201" s="68">
        <v>1</v>
      </c>
      <c r="AB1201" s="68">
        <v>23</v>
      </c>
      <c r="AC1201" s="68">
        <v>148</v>
      </c>
      <c r="AD1201" s="68">
        <v>13.11</v>
      </c>
      <c r="AE1201" s="68">
        <v>2</v>
      </c>
      <c r="AF1201" s="68">
        <v>100</v>
      </c>
      <c r="AG1201" s="68" t="s">
        <v>8916</v>
      </c>
      <c r="AH1201" s="68" t="s">
        <v>8917</v>
      </c>
      <c r="AI1201" s="68">
        <v>100</v>
      </c>
      <c r="AJ1201" s="68"/>
      <c r="AK1201" s="68"/>
      <c r="AL1201" s="68"/>
      <c r="AM1201" s="68"/>
      <c r="AN1201" s="68"/>
      <c r="AO1201" s="68"/>
      <c r="AP1201" s="68"/>
      <c r="AQ1201" s="68"/>
      <c r="AR1201" s="68"/>
      <c r="AS1201" s="68"/>
      <c r="AT1201" s="68"/>
      <c r="AU1201" s="68"/>
      <c r="AV1201" s="68"/>
      <c r="AW1201" s="68"/>
      <c r="AX1201" s="68"/>
      <c r="AY1201" s="68"/>
      <c r="AZ1201" s="68"/>
      <c r="BA1201" s="68"/>
      <c r="BB1201" s="68"/>
      <c r="BC1201" s="68"/>
      <c r="BD1201" s="68"/>
    </row>
    <row r="1202" spans="1:56" s="72" customFormat="1" ht="140">
      <c r="A1202" s="68">
        <v>1510</v>
      </c>
      <c r="B1202" s="68" t="s">
        <v>8915</v>
      </c>
      <c r="C1202" s="68">
        <v>3</v>
      </c>
      <c r="D1202" s="88" t="s">
        <v>8927</v>
      </c>
      <c r="E1202" s="68" t="s">
        <v>9007</v>
      </c>
      <c r="F1202" s="78">
        <v>21102</v>
      </c>
      <c r="G1202" s="68" t="s">
        <v>9032</v>
      </c>
      <c r="H1202" s="68">
        <v>2022</v>
      </c>
      <c r="I1202" s="68" t="s">
        <v>9033</v>
      </c>
      <c r="J1202" s="70">
        <v>48205.760000000002</v>
      </c>
      <c r="K1202" s="68" t="s">
        <v>1833</v>
      </c>
      <c r="L1202" s="68" t="s">
        <v>8971</v>
      </c>
      <c r="M1202" s="68" t="s">
        <v>8948</v>
      </c>
      <c r="N1202" s="68" t="s">
        <v>9034</v>
      </c>
      <c r="O1202" s="68" t="s">
        <v>9035</v>
      </c>
      <c r="P1202" s="68">
        <v>1220008</v>
      </c>
      <c r="Q1202" s="68">
        <v>0.88</v>
      </c>
      <c r="R1202" s="68">
        <v>0</v>
      </c>
      <c r="S1202" s="68">
        <v>0.88</v>
      </c>
      <c r="T1202" s="68">
        <v>20.78</v>
      </c>
      <c r="U1202" s="68">
        <v>21.66</v>
      </c>
      <c r="V1202" s="68">
        <v>23.3</v>
      </c>
      <c r="W1202" s="68">
        <v>30</v>
      </c>
      <c r="X1202" s="68" t="s">
        <v>8924</v>
      </c>
      <c r="Y1202" s="68">
        <v>4</v>
      </c>
      <c r="Z1202" s="68">
        <v>7</v>
      </c>
      <c r="AA1202" s="68">
        <v>2</v>
      </c>
      <c r="AB1202" s="68">
        <v>60</v>
      </c>
      <c r="AC1202" s="68">
        <v>150</v>
      </c>
      <c r="AD1202" s="68">
        <v>20.78</v>
      </c>
      <c r="AE1202" s="68">
        <v>5</v>
      </c>
      <c r="AF1202" s="68">
        <v>100</v>
      </c>
      <c r="AG1202" s="68"/>
      <c r="AH1202" s="68"/>
      <c r="AI1202" s="68"/>
      <c r="AJ1202" s="68"/>
      <c r="AK1202" s="68"/>
      <c r="AL1202" s="68"/>
      <c r="AM1202" s="68"/>
      <c r="AN1202" s="68"/>
      <c r="AO1202" s="68"/>
      <c r="AP1202" s="68"/>
      <c r="AQ1202" s="68"/>
      <c r="AR1202" s="68"/>
      <c r="AS1202" s="68" t="s">
        <v>9036</v>
      </c>
      <c r="AT1202" s="68" t="s">
        <v>9007</v>
      </c>
      <c r="AU1202" s="68">
        <v>100</v>
      </c>
      <c r="AV1202" s="68"/>
      <c r="AW1202" s="68"/>
      <c r="AX1202" s="68"/>
      <c r="AY1202" s="68"/>
      <c r="AZ1202" s="68"/>
      <c r="BA1202" s="68"/>
      <c r="BB1202" s="68"/>
      <c r="BC1202" s="68"/>
      <c r="BD1202" s="68"/>
    </row>
    <row r="1203" spans="1:56" s="72" customFormat="1" ht="200">
      <c r="A1203" s="68">
        <v>1510</v>
      </c>
      <c r="B1203" s="68" t="s">
        <v>8915</v>
      </c>
      <c r="C1203" s="68">
        <v>7</v>
      </c>
      <c r="D1203" s="88" t="s">
        <v>8916</v>
      </c>
      <c r="E1203" s="68" t="s">
        <v>8936</v>
      </c>
      <c r="F1203" s="78">
        <v>18697</v>
      </c>
      <c r="G1203" s="68" t="s">
        <v>9037</v>
      </c>
      <c r="H1203" s="68">
        <v>2023</v>
      </c>
      <c r="I1203" s="68" t="s">
        <v>9038</v>
      </c>
      <c r="J1203" s="70">
        <v>77799.429999999993</v>
      </c>
      <c r="K1203" s="68" t="s">
        <v>1879</v>
      </c>
      <c r="L1203" s="68" t="s">
        <v>9039</v>
      </c>
      <c r="M1203" s="68" t="s">
        <v>9040</v>
      </c>
      <c r="N1203" s="68" t="s">
        <v>9041</v>
      </c>
      <c r="O1203" s="68" t="s">
        <v>9042</v>
      </c>
      <c r="P1203" s="68">
        <v>1230015</v>
      </c>
      <c r="Q1203" s="68">
        <v>2.35</v>
      </c>
      <c r="R1203" s="68">
        <v>0</v>
      </c>
      <c r="S1203" s="68">
        <v>2.35</v>
      </c>
      <c r="T1203" s="68">
        <v>18.829999999999998</v>
      </c>
      <c r="U1203" s="68">
        <v>21.18</v>
      </c>
      <c r="V1203" s="68">
        <v>0</v>
      </c>
      <c r="W1203" s="68">
        <v>17</v>
      </c>
      <c r="X1203" s="68" t="s">
        <v>8924</v>
      </c>
      <c r="Y1203" s="68">
        <v>4</v>
      </c>
      <c r="Z1203" s="68">
        <v>9</v>
      </c>
      <c r="AA1203" s="68">
        <v>2</v>
      </c>
      <c r="AB1203" s="68">
        <v>4</v>
      </c>
      <c r="AC1203" s="68">
        <v>197</v>
      </c>
      <c r="AD1203" s="68">
        <v>18.829999999999998</v>
      </c>
      <c r="AE1203" s="68">
        <v>5</v>
      </c>
      <c r="AF1203" s="68">
        <v>13</v>
      </c>
      <c r="AG1203" s="68" t="s">
        <v>9043</v>
      </c>
      <c r="AH1203" s="68" t="s">
        <v>8986</v>
      </c>
      <c r="AI1203" s="68">
        <v>31</v>
      </c>
      <c r="AJ1203" s="68"/>
      <c r="AK1203" s="68"/>
      <c r="AL1203" s="68"/>
      <c r="AM1203" s="68"/>
      <c r="AN1203" s="68"/>
      <c r="AO1203" s="68"/>
      <c r="AP1203" s="68"/>
      <c r="AQ1203" s="68"/>
      <c r="AR1203" s="68"/>
      <c r="AS1203" s="68" t="s">
        <v>9044</v>
      </c>
      <c r="AT1203" s="68" t="s">
        <v>8986</v>
      </c>
      <c r="AU1203" s="68">
        <v>23</v>
      </c>
      <c r="AV1203" s="68" t="s">
        <v>9045</v>
      </c>
      <c r="AW1203" s="68" t="s">
        <v>9046</v>
      </c>
      <c r="AX1203" s="68">
        <v>23</v>
      </c>
      <c r="AY1203" s="68" t="s">
        <v>9047</v>
      </c>
      <c r="AZ1203" s="68" t="s">
        <v>8986</v>
      </c>
      <c r="BA1203" s="68">
        <v>23</v>
      </c>
      <c r="BB1203" s="68"/>
      <c r="BC1203" s="68"/>
      <c r="BD1203" s="68"/>
    </row>
    <row r="1204" spans="1:56" s="72" customFormat="1" ht="190">
      <c r="A1204" s="68">
        <v>1510</v>
      </c>
      <c r="B1204" s="68" t="s">
        <v>8915</v>
      </c>
      <c r="C1204" s="68">
        <v>3</v>
      </c>
      <c r="D1204" s="88" t="s">
        <v>8927</v>
      </c>
      <c r="E1204" s="68" t="s">
        <v>8944</v>
      </c>
      <c r="F1204" s="78">
        <v>50196</v>
      </c>
      <c r="G1204" s="68" t="s">
        <v>9048</v>
      </c>
      <c r="H1204" s="68">
        <v>2023</v>
      </c>
      <c r="I1204" s="68" t="s">
        <v>9049</v>
      </c>
      <c r="J1204" s="70">
        <v>57576.49</v>
      </c>
      <c r="K1204" s="68" t="s">
        <v>1879</v>
      </c>
      <c r="L1204" s="68" t="s">
        <v>8971</v>
      </c>
      <c r="M1204" s="68" t="s">
        <v>8948</v>
      </c>
      <c r="N1204" s="68" t="s">
        <v>9050</v>
      </c>
      <c r="O1204" s="68" t="s">
        <v>9051</v>
      </c>
      <c r="P1204" s="68">
        <v>1230500</v>
      </c>
      <c r="Q1204" s="68">
        <v>0.88</v>
      </c>
      <c r="R1204" s="68">
        <v>0</v>
      </c>
      <c r="S1204" s="68">
        <v>0.88</v>
      </c>
      <c r="T1204" s="68">
        <v>20.78</v>
      </c>
      <c r="U1204" s="68">
        <v>21.66</v>
      </c>
      <c r="V1204" s="68">
        <v>0</v>
      </c>
      <c r="W1204" s="68">
        <v>8</v>
      </c>
      <c r="X1204" s="68" t="s">
        <v>8924</v>
      </c>
      <c r="Y1204" s="68">
        <v>4</v>
      </c>
      <c r="Z1204" s="68">
        <v>7</v>
      </c>
      <c r="AA1204" s="68">
        <v>2</v>
      </c>
      <c r="AB1204" s="68">
        <v>60</v>
      </c>
      <c r="AC1204" s="68">
        <v>198</v>
      </c>
      <c r="AD1204" s="68">
        <v>20.78</v>
      </c>
      <c r="AE1204" s="68">
        <v>5</v>
      </c>
      <c r="AF1204" s="68">
        <v>36</v>
      </c>
      <c r="AG1204" s="68"/>
      <c r="AH1204" s="68"/>
      <c r="AI1204" s="68"/>
      <c r="AJ1204" s="68"/>
      <c r="AK1204" s="68"/>
      <c r="AL1204" s="68"/>
      <c r="AM1204" s="68"/>
      <c r="AN1204" s="68"/>
      <c r="AO1204" s="68"/>
      <c r="AP1204" s="68"/>
      <c r="AQ1204" s="68"/>
      <c r="AR1204" s="68"/>
      <c r="AS1204" s="68" t="s">
        <v>8963</v>
      </c>
      <c r="AT1204" s="68" t="s">
        <v>8944</v>
      </c>
      <c r="AU1204" s="68">
        <v>100</v>
      </c>
      <c r="AV1204" s="68"/>
      <c r="AW1204" s="68"/>
      <c r="AX1204" s="68"/>
      <c r="AY1204" s="68"/>
      <c r="AZ1204" s="68"/>
      <c r="BA1204" s="68"/>
      <c r="BB1204" s="68"/>
      <c r="BC1204" s="68"/>
      <c r="BD1204" s="68"/>
    </row>
    <row r="1205" spans="1:56" s="72" customFormat="1" ht="110">
      <c r="A1205" s="68">
        <v>1538</v>
      </c>
      <c r="B1205" s="68" t="s">
        <v>12801</v>
      </c>
      <c r="C1205" s="68">
        <v>4</v>
      </c>
      <c r="D1205" s="88" t="s">
        <v>9052</v>
      </c>
      <c r="E1205" s="68" t="s">
        <v>9053</v>
      </c>
      <c r="F1205" s="78">
        <v>10268</v>
      </c>
      <c r="G1205" s="68" t="s">
        <v>9054</v>
      </c>
      <c r="H1205" s="68">
        <v>2003</v>
      </c>
      <c r="I1205" s="68" t="s">
        <v>9055</v>
      </c>
      <c r="J1205" s="70">
        <v>82874.31</v>
      </c>
      <c r="K1205" s="68" t="s">
        <v>519</v>
      </c>
      <c r="L1205" s="68" t="s">
        <v>9056</v>
      </c>
      <c r="M1205" s="68" t="s">
        <v>9057</v>
      </c>
      <c r="N1205" s="68" t="s">
        <v>9058</v>
      </c>
      <c r="O1205" s="68" t="s">
        <v>9059</v>
      </c>
      <c r="P1205" s="68" t="s">
        <v>9060</v>
      </c>
      <c r="Q1205" s="68">
        <v>42.23</v>
      </c>
      <c r="R1205" s="68">
        <v>0</v>
      </c>
      <c r="S1205" s="68">
        <v>12.94</v>
      </c>
      <c r="T1205" s="68">
        <v>29.29</v>
      </c>
      <c r="U1205" s="68">
        <v>42.23</v>
      </c>
      <c r="V1205" s="68">
        <v>10</v>
      </c>
      <c r="W1205" s="68">
        <v>100</v>
      </c>
      <c r="X1205" s="68" t="s">
        <v>9061</v>
      </c>
      <c r="Y1205" s="68">
        <v>3</v>
      </c>
      <c r="Z1205" s="68">
        <v>1</v>
      </c>
      <c r="AA1205" s="68">
        <v>7</v>
      </c>
      <c r="AB1205" s="68">
        <v>60</v>
      </c>
      <c r="AC1205" s="68">
        <v>55</v>
      </c>
      <c r="AD1205" s="68"/>
      <c r="AE1205" s="68">
        <v>4</v>
      </c>
      <c r="AF1205" s="68">
        <v>3</v>
      </c>
      <c r="AG1205" s="68" t="s">
        <v>5922</v>
      </c>
      <c r="AH1205" s="68" t="s">
        <v>9062</v>
      </c>
      <c r="AI1205" s="68">
        <v>100</v>
      </c>
      <c r="AJ1205" s="68"/>
      <c r="AK1205" s="68"/>
      <c r="AL1205" s="68"/>
      <c r="AM1205" s="68"/>
      <c r="AN1205" s="68"/>
      <c r="AO1205" s="68"/>
      <c r="AP1205" s="68"/>
      <c r="AQ1205" s="68"/>
      <c r="AR1205" s="68"/>
      <c r="AS1205" s="68"/>
      <c r="AT1205" s="68"/>
      <c r="AU1205" s="68"/>
      <c r="AV1205" s="68"/>
      <c r="AW1205" s="68"/>
      <c r="AX1205" s="68"/>
      <c r="AY1205" s="68"/>
      <c r="AZ1205" s="68"/>
      <c r="BA1205" s="68"/>
      <c r="BB1205" s="68"/>
      <c r="BC1205" s="68"/>
      <c r="BD1205" s="68"/>
    </row>
    <row r="1206" spans="1:56" s="72" customFormat="1" ht="160">
      <c r="A1206" s="68">
        <v>1538</v>
      </c>
      <c r="B1206" s="68" t="s">
        <v>12801</v>
      </c>
      <c r="C1206" s="68">
        <v>25</v>
      </c>
      <c r="D1206" s="88" t="s">
        <v>9063</v>
      </c>
      <c r="E1206" s="68" t="s">
        <v>9064</v>
      </c>
      <c r="F1206" s="78">
        <v>10774</v>
      </c>
      <c r="G1206" s="68" t="s">
        <v>9065</v>
      </c>
      <c r="H1206" s="68">
        <v>2002</v>
      </c>
      <c r="I1206" s="68" t="s">
        <v>9066</v>
      </c>
      <c r="J1206" s="70">
        <v>50075.11</v>
      </c>
      <c r="K1206" s="68" t="s">
        <v>519</v>
      </c>
      <c r="L1206" s="68" t="s">
        <v>9067</v>
      </c>
      <c r="M1206" s="68" t="s">
        <v>9068</v>
      </c>
      <c r="N1206" s="68" t="s">
        <v>9069</v>
      </c>
      <c r="O1206" s="68" t="s">
        <v>9070</v>
      </c>
      <c r="P1206" s="68">
        <v>19584</v>
      </c>
      <c r="Q1206" s="68">
        <v>85.89</v>
      </c>
      <c r="R1206" s="68">
        <v>5.89</v>
      </c>
      <c r="S1206" s="68">
        <v>35</v>
      </c>
      <c r="T1206" s="68">
        <v>45</v>
      </c>
      <c r="U1206" s="68">
        <v>85.89</v>
      </c>
      <c r="V1206" s="68">
        <v>100</v>
      </c>
      <c r="W1206" s="68">
        <v>100</v>
      </c>
      <c r="X1206" s="68" t="s">
        <v>9071</v>
      </c>
      <c r="Y1206" s="68"/>
      <c r="Z1206" s="68"/>
      <c r="AA1206" s="68"/>
      <c r="AB1206" s="68">
        <v>25</v>
      </c>
      <c r="AC1206" s="68">
        <v>1.2</v>
      </c>
      <c r="AD1206" s="68"/>
      <c r="AE1206" s="68">
        <v>5</v>
      </c>
      <c r="AF1206" s="68">
        <v>100</v>
      </c>
      <c r="AG1206" s="68" t="s">
        <v>9063</v>
      </c>
      <c r="AH1206" s="68" t="s">
        <v>9072</v>
      </c>
      <c r="AI1206" s="68"/>
      <c r="AJ1206" s="68"/>
      <c r="AK1206" s="68"/>
      <c r="AL1206" s="68"/>
      <c r="AM1206" s="68"/>
      <c r="AN1206" s="68"/>
      <c r="AO1206" s="68"/>
      <c r="AP1206" s="68"/>
      <c r="AQ1206" s="68"/>
      <c r="AR1206" s="68"/>
      <c r="AS1206" s="68"/>
      <c r="AT1206" s="68"/>
      <c r="AU1206" s="68"/>
      <c r="AV1206" s="68"/>
      <c r="AW1206" s="68"/>
      <c r="AX1206" s="68"/>
      <c r="AY1206" s="68"/>
      <c r="AZ1206" s="68"/>
      <c r="BA1206" s="68"/>
      <c r="BB1206" s="68"/>
      <c r="BC1206" s="68"/>
      <c r="BD1206" s="68"/>
    </row>
    <row r="1207" spans="1:56" s="72" customFormat="1" ht="80">
      <c r="A1207" s="68">
        <v>1538</v>
      </c>
      <c r="B1207" s="68" t="s">
        <v>12801</v>
      </c>
      <c r="C1207" s="68">
        <v>18</v>
      </c>
      <c r="D1207" s="88" t="s">
        <v>9073</v>
      </c>
      <c r="E1207" s="68" t="s">
        <v>9074</v>
      </c>
      <c r="F1207" s="78">
        <v>18174</v>
      </c>
      <c r="G1207" s="68" t="s">
        <v>9075</v>
      </c>
      <c r="H1207" s="68">
        <v>2002</v>
      </c>
      <c r="I1207" s="68" t="s">
        <v>9076</v>
      </c>
      <c r="J1207" s="70">
        <v>50075.11</v>
      </c>
      <c r="K1207" s="68" t="s">
        <v>519</v>
      </c>
      <c r="L1207" s="68" t="s">
        <v>9077</v>
      </c>
      <c r="M1207" s="68" t="s">
        <v>9078</v>
      </c>
      <c r="N1207" s="68" t="s">
        <v>9079</v>
      </c>
      <c r="O1207" s="68" t="s">
        <v>9080</v>
      </c>
      <c r="P1207" s="68" t="s">
        <v>9081</v>
      </c>
      <c r="Q1207" s="68">
        <v>87.9</v>
      </c>
      <c r="R1207" s="68">
        <v>7.9</v>
      </c>
      <c r="S1207" s="68">
        <v>35</v>
      </c>
      <c r="T1207" s="68">
        <v>45</v>
      </c>
      <c r="U1207" s="68">
        <v>87.9</v>
      </c>
      <c r="V1207" s="68">
        <v>100</v>
      </c>
      <c r="W1207" s="68">
        <v>100</v>
      </c>
      <c r="X1207" s="68" t="s">
        <v>9082</v>
      </c>
      <c r="Y1207" s="68">
        <v>4</v>
      </c>
      <c r="Z1207" s="68">
        <v>2</v>
      </c>
      <c r="AA1207" s="68">
        <v>2</v>
      </c>
      <c r="AB1207" s="68">
        <v>30</v>
      </c>
      <c r="AC1207" s="68">
        <v>89</v>
      </c>
      <c r="AD1207" s="68"/>
      <c r="AE1207" s="68">
        <v>5</v>
      </c>
      <c r="AF1207" s="68">
        <v>100</v>
      </c>
      <c r="AG1207" s="68" t="s">
        <v>9073</v>
      </c>
      <c r="AH1207" s="68" t="s">
        <v>9083</v>
      </c>
      <c r="AI1207" s="68"/>
      <c r="AJ1207" s="68"/>
      <c r="AK1207" s="68"/>
      <c r="AL1207" s="68"/>
      <c r="AM1207" s="68"/>
      <c r="AN1207" s="68"/>
      <c r="AO1207" s="68"/>
      <c r="AP1207" s="68"/>
      <c r="AQ1207" s="68"/>
      <c r="AR1207" s="68"/>
      <c r="AS1207" s="68"/>
      <c r="AT1207" s="68"/>
      <c r="AU1207" s="68"/>
      <c r="AV1207" s="68"/>
      <c r="AW1207" s="68"/>
      <c r="AX1207" s="68"/>
      <c r="AY1207" s="68"/>
      <c r="AZ1207" s="68"/>
      <c r="BA1207" s="68"/>
      <c r="BB1207" s="68"/>
      <c r="BC1207" s="68"/>
      <c r="BD1207" s="68"/>
    </row>
    <row r="1208" spans="1:56" s="72" customFormat="1" ht="160">
      <c r="A1208" s="68">
        <v>1538</v>
      </c>
      <c r="B1208" s="68" t="s">
        <v>12801</v>
      </c>
      <c r="C1208" s="68">
        <v>25</v>
      </c>
      <c r="D1208" s="88" t="s">
        <v>9063</v>
      </c>
      <c r="E1208" s="68" t="s">
        <v>9064</v>
      </c>
      <c r="F1208" s="78">
        <v>10774</v>
      </c>
      <c r="G1208" s="68" t="s">
        <v>9084</v>
      </c>
      <c r="H1208" s="68">
        <v>2001</v>
      </c>
      <c r="I1208" s="68" t="s">
        <v>9085</v>
      </c>
      <c r="J1208" s="70">
        <v>68853.279999999999</v>
      </c>
      <c r="K1208" s="68" t="s">
        <v>1617</v>
      </c>
      <c r="L1208" s="68" t="s">
        <v>9067</v>
      </c>
      <c r="M1208" s="68" t="s">
        <v>9068</v>
      </c>
      <c r="N1208" s="68" t="s">
        <v>9069</v>
      </c>
      <c r="O1208" s="68" t="s">
        <v>9070</v>
      </c>
      <c r="P1208" s="68" t="s">
        <v>9086</v>
      </c>
      <c r="Q1208" s="68">
        <v>88.1</v>
      </c>
      <c r="R1208" s="68">
        <v>8.1</v>
      </c>
      <c r="S1208" s="68">
        <v>35</v>
      </c>
      <c r="T1208" s="68">
        <v>45</v>
      </c>
      <c r="U1208" s="68">
        <v>88.1</v>
      </c>
      <c r="V1208" s="68">
        <v>100</v>
      </c>
      <c r="W1208" s="68">
        <v>100</v>
      </c>
      <c r="X1208" s="68" t="s">
        <v>9071</v>
      </c>
      <c r="Y1208" s="68"/>
      <c r="Z1208" s="68"/>
      <c r="AA1208" s="68"/>
      <c r="AB1208" s="68">
        <v>25</v>
      </c>
      <c r="AC1208" s="68"/>
      <c r="AD1208" s="68"/>
      <c r="AE1208" s="68">
        <v>2</v>
      </c>
      <c r="AF1208" s="68">
        <v>100</v>
      </c>
      <c r="AG1208" s="68" t="s">
        <v>9063</v>
      </c>
      <c r="AH1208" s="68" t="s">
        <v>9072</v>
      </c>
      <c r="AI1208" s="68"/>
      <c r="AJ1208" s="68"/>
      <c r="AK1208" s="68"/>
      <c r="AL1208" s="68"/>
      <c r="AM1208" s="68"/>
      <c r="AN1208" s="68"/>
      <c r="AO1208" s="68"/>
      <c r="AP1208" s="68"/>
      <c r="AQ1208" s="68"/>
      <c r="AR1208" s="68"/>
      <c r="AS1208" s="68"/>
      <c r="AT1208" s="68"/>
      <c r="AU1208" s="68"/>
      <c r="AV1208" s="68"/>
      <c r="AW1208" s="68"/>
      <c r="AX1208" s="68"/>
      <c r="AY1208" s="68"/>
      <c r="AZ1208" s="68"/>
      <c r="BA1208" s="68"/>
      <c r="BB1208" s="68"/>
      <c r="BC1208" s="68"/>
      <c r="BD1208" s="68"/>
    </row>
    <row r="1209" spans="1:56" s="72" customFormat="1" ht="180">
      <c r="A1209" s="68">
        <v>1538</v>
      </c>
      <c r="B1209" s="68" t="s">
        <v>12801</v>
      </c>
      <c r="C1209" s="68">
        <v>25</v>
      </c>
      <c r="D1209" s="88" t="s">
        <v>9087</v>
      </c>
      <c r="E1209" s="68" t="s">
        <v>9064</v>
      </c>
      <c r="F1209" s="78">
        <v>10774</v>
      </c>
      <c r="G1209" s="68" t="s">
        <v>9088</v>
      </c>
      <c r="H1209" s="68">
        <v>2002</v>
      </c>
      <c r="I1209" s="68" t="s">
        <v>9089</v>
      </c>
      <c r="J1209" s="70">
        <v>46945.43</v>
      </c>
      <c r="K1209" s="68" t="s">
        <v>1617</v>
      </c>
      <c r="L1209" s="68" t="s">
        <v>9090</v>
      </c>
      <c r="M1209" s="68" t="s">
        <v>9068</v>
      </c>
      <c r="N1209" s="68" t="s">
        <v>9091</v>
      </c>
      <c r="O1209" s="68" t="s">
        <v>9092</v>
      </c>
      <c r="P1209" s="68">
        <v>18761</v>
      </c>
      <c r="Q1209" s="68">
        <v>85.52</v>
      </c>
      <c r="R1209" s="68">
        <v>5.52</v>
      </c>
      <c r="S1209" s="68">
        <v>35</v>
      </c>
      <c r="T1209" s="68">
        <v>45</v>
      </c>
      <c r="U1209" s="68">
        <v>85.52</v>
      </c>
      <c r="V1209" s="68">
        <v>100</v>
      </c>
      <c r="W1209" s="68">
        <v>100</v>
      </c>
      <c r="X1209" s="68" t="s">
        <v>9071</v>
      </c>
      <c r="Y1209" s="68"/>
      <c r="Z1209" s="68"/>
      <c r="AA1209" s="68"/>
      <c r="AB1209" s="68">
        <v>25</v>
      </c>
      <c r="AC1209" s="68">
        <v>1.1000000000000001</v>
      </c>
      <c r="AD1209" s="68"/>
      <c r="AE1209" s="68">
        <v>5</v>
      </c>
      <c r="AF1209" s="68">
        <v>100</v>
      </c>
      <c r="AG1209" s="68" t="s">
        <v>9063</v>
      </c>
      <c r="AH1209" s="68" t="s">
        <v>9072</v>
      </c>
      <c r="AI1209" s="68"/>
      <c r="AJ1209" s="68"/>
      <c r="AK1209" s="68"/>
      <c r="AL1209" s="68"/>
      <c r="AM1209" s="68"/>
      <c r="AN1209" s="68"/>
      <c r="AO1209" s="68"/>
      <c r="AP1209" s="68"/>
      <c r="AQ1209" s="68"/>
      <c r="AR1209" s="68"/>
      <c r="AS1209" s="68"/>
      <c r="AT1209" s="68"/>
      <c r="AU1209" s="68"/>
      <c r="AV1209" s="68"/>
      <c r="AW1209" s="68"/>
      <c r="AX1209" s="68"/>
      <c r="AY1209" s="68"/>
      <c r="AZ1209" s="68"/>
      <c r="BA1209" s="68"/>
      <c r="BB1209" s="68"/>
      <c r="BC1209" s="68"/>
      <c r="BD1209" s="68"/>
    </row>
    <row r="1210" spans="1:56" s="72" customFormat="1" ht="120">
      <c r="A1210" s="68">
        <v>1538</v>
      </c>
      <c r="B1210" s="68" t="s">
        <v>12801</v>
      </c>
      <c r="C1210" s="68">
        <v>4</v>
      </c>
      <c r="D1210" s="88" t="s">
        <v>9052</v>
      </c>
      <c r="E1210" s="68" t="s">
        <v>9053</v>
      </c>
      <c r="F1210" s="78">
        <v>10268</v>
      </c>
      <c r="G1210" s="68" t="s">
        <v>9093</v>
      </c>
      <c r="H1210" s="68">
        <v>2005</v>
      </c>
      <c r="I1210" s="68" t="s">
        <v>9094</v>
      </c>
      <c r="J1210" s="70">
        <v>83458.52</v>
      </c>
      <c r="K1210" s="68" t="s">
        <v>257</v>
      </c>
      <c r="L1210" s="68" t="s">
        <v>9095</v>
      </c>
      <c r="M1210" s="68" t="s">
        <v>9096</v>
      </c>
      <c r="N1210" s="68" t="s">
        <v>9097</v>
      </c>
      <c r="O1210" s="68" t="s">
        <v>9098</v>
      </c>
      <c r="P1210" s="68" t="s">
        <v>9099</v>
      </c>
      <c r="Q1210" s="68">
        <v>48.09</v>
      </c>
      <c r="R1210" s="68">
        <v>0</v>
      </c>
      <c r="S1210" s="68">
        <v>12.94</v>
      </c>
      <c r="T1210" s="68">
        <v>35.96</v>
      </c>
      <c r="U1210" s="68">
        <v>48.09</v>
      </c>
      <c r="V1210" s="68">
        <v>44</v>
      </c>
      <c r="W1210" s="68">
        <v>100</v>
      </c>
      <c r="X1210" s="68" t="s">
        <v>9061</v>
      </c>
      <c r="Y1210" s="68">
        <v>3</v>
      </c>
      <c r="Z1210" s="68">
        <v>1</v>
      </c>
      <c r="AA1210" s="68">
        <v>7</v>
      </c>
      <c r="AB1210" s="68">
        <v>11</v>
      </c>
      <c r="AC1210" s="68"/>
      <c r="AD1210" s="68"/>
      <c r="AE1210" s="68">
        <v>5</v>
      </c>
      <c r="AF1210" s="68">
        <v>0</v>
      </c>
      <c r="AG1210" s="68"/>
      <c r="AH1210" s="68"/>
      <c r="AI1210" s="68"/>
      <c r="AJ1210" s="68"/>
      <c r="AK1210" s="68"/>
      <c r="AL1210" s="68"/>
      <c r="AM1210" s="68"/>
      <c r="AN1210" s="68"/>
      <c r="AO1210" s="68"/>
      <c r="AP1210" s="68"/>
      <c r="AQ1210" s="68"/>
      <c r="AR1210" s="68"/>
      <c r="AS1210" s="68"/>
      <c r="AT1210" s="68"/>
      <c r="AU1210" s="68"/>
      <c r="AV1210" s="68"/>
      <c r="AW1210" s="68"/>
      <c r="AX1210" s="68"/>
      <c r="AY1210" s="68"/>
      <c r="AZ1210" s="68"/>
      <c r="BA1210" s="68"/>
      <c r="BB1210" s="68"/>
      <c r="BC1210" s="68"/>
      <c r="BD1210" s="68"/>
    </row>
    <row r="1211" spans="1:56" s="72" customFormat="1" ht="120">
      <c r="A1211" s="68">
        <v>1538</v>
      </c>
      <c r="B1211" s="68" t="s">
        <v>12801</v>
      </c>
      <c r="C1211" s="68">
        <v>30</v>
      </c>
      <c r="D1211" s="88" t="s">
        <v>9100</v>
      </c>
      <c r="E1211" s="68" t="s">
        <v>9101</v>
      </c>
      <c r="F1211" s="78">
        <v>12609</v>
      </c>
      <c r="G1211" s="68" t="s">
        <v>9102</v>
      </c>
      <c r="H1211" s="68">
        <v>2004</v>
      </c>
      <c r="I1211" s="68" t="s">
        <v>9103</v>
      </c>
      <c r="J1211" s="70">
        <v>80954.77</v>
      </c>
      <c r="K1211" s="68" t="s">
        <v>257</v>
      </c>
      <c r="L1211" s="68" t="s">
        <v>9104</v>
      </c>
      <c r="M1211" s="68" t="s">
        <v>9105</v>
      </c>
      <c r="N1211" s="68" t="s">
        <v>9106</v>
      </c>
      <c r="O1211" s="68" t="s">
        <v>9107</v>
      </c>
      <c r="P1211" s="68">
        <v>21277</v>
      </c>
      <c r="Q1211" s="68">
        <v>89.52</v>
      </c>
      <c r="R1211" s="68">
        <v>9.52</v>
      </c>
      <c r="S1211" s="68">
        <v>35</v>
      </c>
      <c r="T1211" s="68">
        <v>45</v>
      </c>
      <c r="U1211" s="68">
        <v>89.52</v>
      </c>
      <c r="V1211" s="68">
        <v>100</v>
      </c>
      <c r="W1211" s="68">
        <v>100</v>
      </c>
      <c r="X1211" s="68" t="s">
        <v>9108</v>
      </c>
      <c r="Y1211" s="68">
        <v>3</v>
      </c>
      <c r="Z1211" s="68">
        <v>1</v>
      </c>
      <c r="AA1211" s="68">
        <v>4</v>
      </c>
      <c r="AB1211" s="68">
        <v>4</v>
      </c>
      <c r="AC1211" s="68">
        <v>301</v>
      </c>
      <c r="AD1211" s="68"/>
      <c r="AE1211" s="68">
        <v>5</v>
      </c>
      <c r="AF1211" s="68">
        <v>100</v>
      </c>
      <c r="AG1211" s="68" t="s">
        <v>9109</v>
      </c>
      <c r="AH1211" s="68" t="s">
        <v>9110</v>
      </c>
      <c r="AI1211" s="68"/>
      <c r="AJ1211" s="68" t="s">
        <v>9111</v>
      </c>
      <c r="AK1211" s="68" t="s">
        <v>9101</v>
      </c>
      <c r="AL1211" s="68">
        <v>50</v>
      </c>
      <c r="AM1211" s="68"/>
      <c r="AN1211" s="68"/>
      <c r="AO1211" s="68"/>
      <c r="AP1211" s="68"/>
      <c r="AQ1211" s="68"/>
      <c r="AR1211" s="68"/>
      <c r="AS1211" s="68"/>
      <c r="AT1211" s="68"/>
      <c r="AU1211" s="68"/>
      <c r="AV1211" s="68"/>
      <c r="AW1211" s="68"/>
      <c r="AX1211" s="68"/>
      <c r="AY1211" s="68"/>
      <c r="AZ1211" s="68"/>
      <c r="BA1211" s="68"/>
      <c r="BB1211" s="68"/>
      <c r="BC1211" s="68"/>
      <c r="BD1211" s="68"/>
    </row>
    <row r="1212" spans="1:56" s="72" customFormat="1" ht="160">
      <c r="A1212" s="68">
        <v>1538</v>
      </c>
      <c r="B1212" s="68" t="s">
        <v>12801</v>
      </c>
      <c r="C1212" s="68">
        <v>25</v>
      </c>
      <c r="D1212" s="88" t="s">
        <v>9063</v>
      </c>
      <c r="E1212" s="68" t="s">
        <v>9064</v>
      </c>
      <c r="F1212" s="78">
        <v>10774</v>
      </c>
      <c r="G1212" s="68" t="s">
        <v>9112</v>
      </c>
      <c r="H1212" s="68">
        <v>2004</v>
      </c>
      <c r="I1212" s="68" t="s">
        <v>9113</v>
      </c>
      <c r="J1212" s="70">
        <v>75638.460000000006</v>
      </c>
      <c r="K1212" s="68" t="s">
        <v>257</v>
      </c>
      <c r="L1212" s="68" t="s">
        <v>9067</v>
      </c>
      <c r="M1212" s="68" t="s">
        <v>9068</v>
      </c>
      <c r="N1212" s="68" t="s">
        <v>9114</v>
      </c>
      <c r="O1212" s="68" t="s">
        <v>9115</v>
      </c>
      <c r="P1212" s="68" t="s">
        <v>9116</v>
      </c>
      <c r="Q1212" s="68">
        <v>88.9</v>
      </c>
      <c r="R1212" s="68">
        <v>8.9</v>
      </c>
      <c r="S1212" s="68">
        <v>35</v>
      </c>
      <c r="T1212" s="68">
        <v>45</v>
      </c>
      <c r="U1212" s="68">
        <v>88.9</v>
      </c>
      <c r="V1212" s="68">
        <v>100</v>
      </c>
      <c r="W1212" s="68">
        <v>100</v>
      </c>
      <c r="X1212" s="68" t="s">
        <v>9071</v>
      </c>
      <c r="Y1212" s="68"/>
      <c r="Z1212" s="68"/>
      <c r="AA1212" s="68"/>
      <c r="AB1212" s="68">
        <v>25</v>
      </c>
      <c r="AC1212" s="68">
        <v>298.02999999999997</v>
      </c>
      <c r="AD1212" s="68"/>
      <c r="AE1212" s="68">
        <v>5</v>
      </c>
      <c r="AF1212" s="68">
        <v>100</v>
      </c>
      <c r="AG1212" s="68" t="s">
        <v>9063</v>
      </c>
      <c r="AH1212" s="68" t="s">
        <v>9072</v>
      </c>
      <c r="AI1212" s="68"/>
      <c r="AJ1212" s="68"/>
      <c r="AK1212" s="68"/>
      <c r="AL1212" s="68"/>
      <c r="AM1212" s="68"/>
      <c r="AN1212" s="68"/>
      <c r="AO1212" s="68"/>
      <c r="AP1212" s="68"/>
      <c r="AQ1212" s="68"/>
      <c r="AR1212" s="68"/>
      <c r="AS1212" s="68"/>
      <c r="AT1212" s="68"/>
      <c r="AU1212" s="68"/>
      <c r="AV1212" s="68"/>
      <c r="AW1212" s="68"/>
      <c r="AX1212" s="68"/>
      <c r="AY1212" s="68"/>
      <c r="AZ1212" s="68"/>
      <c r="BA1212" s="68"/>
      <c r="BB1212" s="68"/>
      <c r="BC1212" s="68"/>
      <c r="BD1212" s="68"/>
    </row>
    <row r="1213" spans="1:56" s="72" customFormat="1" ht="100">
      <c r="A1213" s="68">
        <v>1538</v>
      </c>
      <c r="B1213" s="68" t="s">
        <v>12801</v>
      </c>
      <c r="C1213" s="68">
        <v>8</v>
      </c>
      <c r="D1213" s="88" t="s">
        <v>9117</v>
      </c>
      <c r="E1213" s="68" t="s">
        <v>9118</v>
      </c>
      <c r="F1213" s="78">
        <v>25418</v>
      </c>
      <c r="G1213" s="68" t="s">
        <v>9119</v>
      </c>
      <c r="H1213" s="68" t="s">
        <v>9120</v>
      </c>
      <c r="I1213" s="68" t="s">
        <v>9121</v>
      </c>
      <c r="J1213" s="70">
        <v>70132.05</v>
      </c>
      <c r="K1213" s="68" t="s">
        <v>257</v>
      </c>
      <c r="L1213" s="68" t="s">
        <v>9122</v>
      </c>
      <c r="M1213" s="68" t="s">
        <v>9123</v>
      </c>
      <c r="N1213" s="68" t="s">
        <v>9124</v>
      </c>
      <c r="O1213" s="68" t="s">
        <v>9125</v>
      </c>
      <c r="P1213" s="68" t="s">
        <v>9126</v>
      </c>
      <c r="Q1213" s="68">
        <v>88.25</v>
      </c>
      <c r="R1213" s="68">
        <v>8.25</v>
      </c>
      <c r="S1213" s="68">
        <v>35</v>
      </c>
      <c r="T1213" s="68">
        <v>45</v>
      </c>
      <c r="U1213" s="68">
        <v>88.25</v>
      </c>
      <c r="V1213" s="68">
        <v>100</v>
      </c>
      <c r="W1213" s="68">
        <v>100</v>
      </c>
      <c r="X1213" s="68" t="s">
        <v>9127</v>
      </c>
      <c r="Y1213" s="68">
        <v>3</v>
      </c>
      <c r="Z1213" s="68">
        <v>1</v>
      </c>
      <c r="AA1213" s="68">
        <v>4</v>
      </c>
      <c r="AB1213" s="68">
        <v>4</v>
      </c>
      <c r="AC1213" s="68">
        <v>301</v>
      </c>
      <c r="AD1213" s="68"/>
      <c r="AE1213" s="68">
        <v>5</v>
      </c>
      <c r="AF1213" s="68">
        <v>100</v>
      </c>
      <c r="AG1213" s="68" t="s">
        <v>9117</v>
      </c>
      <c r="AH1213" s="68" t="s">
        <v>9128</v>
      </c>
      <c r="AI1213" s="68">
        <v>30</v>
      </c>
      <c r="AJ1213" s="68" t="s">
        <v>9117</v>
      </c>
      <c r="AK1213" s="68" t="s">
        <v>9129</v>
      </c>
      <c r="AL1213" s="68">
        <v>70</v>
      </c>
      <c r="AM1213" s="68"/>
      <c r="AN1213" s="68"/>
      <c r="AO1213" s="68"/>
      <c r="AP1213" s="68"/>
      <c r="AQ1213" s="68"/>
      <c r="AR1213" s="68"/>
      <c r="AS1213" s="68"/>
      <c r="AT1213" s="68"/>
      <c r="AU1213" s="68"/>
      <c r="AV1213" s="68"/>
      <c r="AW1213" s="68"/>
      <c r="AX1213" s="68"/>
      <c r="AY1213" s="68"/>
      <c r="AZ1213" s="68"/>
      <c r="BA1213" s="68"/>
      <c r="BB1213" s="68"/>
      <c r="BC1213" s="68"/>
      <c r="BD1213" s="68"/>
    </row>
    <row r="1214" spans="1:56" s="72" customFormat="1" ht="80">
      <c r="A1214" s="68">
        <v>1538</v>
      </c>
      <c r="B1214" s="68" t="s">
        <v>12801</v>
      </c>
      <c r="C1214" s="68">
        <v>29</v>
      </c>
      <c r="D1214" s="88" t="s">
        <v>9130</v>
      </c>
      <c r="E1214" s="68" t="s">
        <v>9131</v>
      </c>
      <c r="F1214" s="78">
        <v>4383</v>
      </c>
      <c r="G1214" s="68" t="s">
        <v>9132</v>
      </c>
      <c r="H1214" s="68">
        <v>2004</v>
      </c>
      <c r="I1214" s="68" t="s">
        <v>9133</v>
      </c>
      <c r="J1214" s="70">
        <v>63097.56</v>
      </c>
      <c r="K1214" s="68" t="s">
        <v>257</v>
      </c>
      <c r="L1214" s="68" t="s">
        <v>9134</v>
      </c>
      <c r="M1214" s="68" t="s">
        <v>9135</v>
      </c>
      <c r="N1214" s="68" t="s">
        <v>9136</v>
      </c>
      <c r="O1214" s="68" t="s">
        <v>9137</v>
      </c>
      <c r="P1214" s="68">
        <v>21333</v>
      </c>
      <c r="Q1214" s="68">
        <v>87.42</v>
      </c>
      <c r="R1214" s="68">
        <v>7.42</v>
      </c>
      <c r="S1214" s="68">
        <v>35</v>
      </c>
      <c r="T1214" s="68">
        <v>45</v>
      </c>
      <c r="U1214" s="68">
        <v>87.42</v>
      </c>
      <c r="V1214" s="68">
        <v>100</v>
      </c>
      <c r="W1214" s="68">
        <v>100</v>
      </c>
      <c r="X1214" s="68" t="s">
        <v>9138</v>
      </c>
      <c r="Y1214" s="68">
        <v>2</v>
      </c>
      <c r="Z1214" s="68">
        <v>4</v>
      </c>
      <c r="AA1214" s="68">
        <v>2</v>
      </c>
      <c r="AB1214" s="68">
        <v>47</v>
      </c>
      <c r="AC1214" s="68">
        <v>302</v>
      </c>
      <c r="AD1214" s="68"/>
      <c r="AE1214" s="68">
        <v>5</v>
      </c>
      <c r="AF1214" s="68">
        <v>80</v>
      </c>
      <c r="AG1214" s="68" t="s">
        <v>9130</v>
      </c>
      <c r="AH1214" s="68" t="s">
        <v>9131</v>
      </c>
      <c r="AI1214" s="68">
        <v>40</v>
      </c>
      <c r="AJ1214" s="68" t="s">
        <v>9139</v>
      </c>
      <c r="AK1214" s="68" t="s">
        <v>9131</v>
      </c>
      <c r="AL1214" s="68">
        <v>40</v>
      </c>
      <c r="AM1214" s="68" t="s">
        <v>3940</v>
      </c>
      <c r="AN1214" s="68" t="s">
        <v>9140</v>
      </c>
      <c r="AO1214" s="68">
        <v>0</v>
      </c>
      <c r="AP1214" s="68" t="s">
        <v>9141</v>
      </c>
      <c r="AQ1214" s="68" t="s">
        <v>9142</v>
      </c>
      <c r="AR1214" s="68">
        <v>0</v>
      </c>
      <c r="AS1214" s="68"/>
      <c r="AT1214" s="68"/>
      <c r="AU1214" s="68"/>
      <c r="AV1214" s="68"/>
      <c r="AW1214" s="68"/>
      <c r="AX1214" s="68"/>
      <c r="AY1214" s="68"/>
      <c r="AZ1214" s="68"/>
      <c r="BA1214" s="68"/>
      <c r="BB1214" s="68"/>
      <c r="BC1214" s="68"/>
      <c r="BD1214" s="68"/>
    </row>
    <row r="1215" spans="1:56" s="72" customFormat="1" ht="120">
      <c r="A1215" s="68">
        <v>1538</v>
      </c>
      <c r="B1215" s="68" t="s">
        <v>12801</v>
      </c>
      <c r="C1215" s="68">
        <v>24</v>
      </c>
      <c r="D1215" s="88" t="s">
        <v>9143</v>
      </c>
      <c r="E1215" s="68" t="s">
        <v>9144</v>
      </c>
      <c r="F1215" s="78">
        <v>7134</v>
      </c>
      <c r="G1215" s="68" t="s">
        <v>9145</v>
      </c>
      <c r="H1215" s="68">
        <v>2007</v>
      </c>
      <c r="I1215" s="68" t="s">
        <v>9146</v>
      </c>
      <c r="J1215" s="70">
        <v>115355</v>
      </c>
      <c r="K1215" s="68" t="s">
        <v>240</v>
      </c>
      <c r="L1215" s="68" t="s">
        <v>9147</v>
      </c>
      <c r="M1215" s="68" t="s">
        <v>9148</v>
      </c>
      <c r="N1215" s="68" t="s">
        <v>9149</v>
      </c>
      <c r="O1215" s="68" t="s">
        <v>9150</v>
      </c>
      <c r="P1215" s="68">
        <v>24637</v>
      </c>
      <c r="Q1215" s="68">
        <v>93.57</v>
      </c>
      <c r="R1215" s="68">
        <v>13.57</v>
      </c>
      <c r="S1215" s="68">
        <v>35</v>
      </c>
      <c r="T1215" s="68">
        <v>45</v>
      </c>
      <c r="U1215" s="68">
        <v>93.57</v>
      </c>
      <c r="V1215" s="68">
        <v>100</v>
      </c>
      <c r="W1215" s="68">
        <v>100</v>
      </c>
      <c r="X1215" s="68" t="s">
        <v>9151</v>
      </c>
      <c r="Y1215" s="68">
        <v>4</v>
      </c>
      <c r="Z1215" s="68">
        <v>4</v>
      </c>
      <c r="AA1215" s="68">
        <v>6</v>
      </c>
      <c r="AB1215" s="68">
        <v>20</v>
      </c>
      <c r="AC1215" s="68">
        <v>116</v>
      </c>
      <c r="AD1215" s="68"/>
      <c r="AE1215" s="68">
        <v>5</v>
      </c>
      <c r="AF1215" s="68">
        <v>100</v>
      </c>
      <c r="AG1215" s="68" t="s">
        <v>9109</v>
      </c>
      <c r="AH1215" s="68"/>
      <c r="AI1215" s="68"/>
      <c r="AJ1215" s="68" t="s">
        <v>9143</v>
      </c>
      <c r="AK1215" s="68" t="s">
        <v>9152</v>
      </c>
      <c r="AL1215" s="68"/>
      <c r="AM1215" s="68"/>
      <c r="AN1215" s="68"/>
      <c r="AO1215" s="68"/>
      <c r="AP1215" s="68"/>
      <c r="AQ1215" s="68"/>
      <c r="AR1215" s="68"/>
      <c r="AS1215" s="68"/>
      <c r="AT1215" s="68"/>
      <c r="AU1215" s="68"/>
      <c r="AV1215" s="68"/>
      <c r="AW1215" s="68"/>
      <c r="AX1215" s="68"/>
      <c r="AY1215" s="68"/>
      <c r="AZ1215" s="68"/>
      <c r="BA1215" s="68"/>
      <c r="BB1215" s="68"/>
      <c r="BC1215" s="68"/>
      <c r="BD1215" s="68"/>
    </row>
    <row r="1216" spans="1:56" s="72" customFormat="1" ht="60">
      <c r="A1216" s="68">
        <v>1538</v>
      </c>
      <c r="B1216" s="68" t="s">
        <v>12801</v>
      </c>
      <c r="C1216" s="68">
        <v>27</v>
      </c>
      <c r="D1216" s="88" t="s">
        <v>9153</v>
      </c>
      <c r="E1216" s="68" t="s">
        <v>9154</v>
      </c>
      <c r="F1216" s="78">
        <v>6857</v>
      </c>
      <c r="G1216" s="68" t="s">
        <v>9155</v>
      </c>
      <c r="H1216" s="68">
        <v>2008</v>
      </c>
      <c r="I1216" s="68" t="s">
        <v>9156</v>
      </c>
      <c r="J1216" s="70">
        <v>62594</v>
      </c>
      <c r="K1216" s="68" t="s">
        <v>240</v>
      </c>
      <c r="L1216" s="68" t="s">
        <v>9157</v>
      </c>
      <c r="M1216" s="68" t="s">
        <v>9158</v>
      </c>
      <c r="N1216" s="68" t="s">
        <v>9159</v>
      </c>
      <c r="O1216" s="68" t="s">
        <v>9160</v>
      </c>
      <c r="P1216" s="68" t="s">
        <v>9161</v>
      </c>
      <c r="Q1216" s="68">
        <v>87.36</v>
      </c>
      <c r="R1216" s="68">
        <v>7.36</v>
      </c>
      <c r="S1216" s="68">
        <v>35</v>
      </c>
      <c r="T1216" s="68">
        <v>45</v>
      </c>
      <c r="U1216" s="68">
        <v>87.36</v>
      </c>
      <c r="V1216" s="68">
        <v>100</v>
      </c>
      <c r="W1216" s="68">
        <v>100</v>
      </c>
      <c r="X1216" s="68" t="s">
        <v>9162</v>
      </c>
      <c r="Y1216" s="68">
        <v>3</v>
      </c>
      <c r="Z1216" s="68">
        <v>1</v>
      </c>
      <c r="AA1216" s="68">
        <v>4</v>
      </c>
      <c r="AB1216" s="68">
        <v>4</v>
      </c>
      <c r="AC1216" s="68">
        <v>115</v>
      </c>
      <c r="AD1216" s="68"/>
      <c r="AE1216" s="68">
        <v>5</v>
      </c>
      <c r="AF1216" s="68">
        <v>100</v>
      </c>
      <c r="AG1216" s="68" t="s">
        <v>9163</v>
      </c>
      <c r="AH1216" s="68" t="s">
        <v>9154</v>
      </c>
      <c r="AI1216" s="68">
        <v>50</v>
      </c>
      <c r="AJ1216" s="68" t="s">
        <v>9164</v>
      </c>
      <c r="AK1216" s="68" t="s">
        <v>9165</v>
      </c>
      <c r="AL1216" s="68">
        <v>10</v>
      </c>
      <c r="AM1216" s="68" t="s">
        <v>9166</v>
      </c>
      <c r="AN1216" s="68" t="s">
        <v>9167</v>
      </c>
      <c r="AO1216" s="68">
        <v>40</v>
      </c>
      <c r="AP1216" s="68"/>
      <c r="AQ1216" s="68"/>
      <c r="AR1216" s="68"/>
      <c r="AS1216" s="68"/>
      <c r="AT1216" s="68"/>
      <c r="AU1216" s="68"/>
      <c r="AV1216" s="68"/>
      <c r="AW1216" s="68"/>
      <c r="AX1216" s="68"/>
      <c r="AY1216" s="68"/>
      <c r="AZ1216" s="68"/>
      <c r="BA1216" s="68"/>
      <c r="BB1216" s="68"/>
      <c r="BC1216" s="68"/>
      <c r="BD1216" s="68"/>
    </row>
    <row r="1217" spans="1:56" s="72" customFormat="1" ht="160">
      <c r="A1217" s="68">
        <v>1538</v>
      </c>
      <c r="B1217" s="68" t="s">
        <v>12801</v>
      </c>
      <c r="C1217" s="68">
        <v>25</v>
      </c>
      <c r="D1217" s="88" t="s">
        <v>9063</v>
      </c>
      <c r="E1217" s="68" t="s">
        <v>9064</v>
      </c>
      <c r="F1217" s="78">
        <v>10774</v>
      </c>
      <c r="G1217" s="68" t="s">
        <v>9168</v>
      </c>
      <c r="H1217" s="68" t="s">
        <v>9169</v>
      </c>
      <c r="I1217" s="68" t="s">
        <v>9170</v>
      </c>
      <c r="J1217" s="70">
        <v>75000</v>
      </c>
      <c r="K1217" s="68" t="s">
        <v>240</v>
      </c>
      <c r="L1217" s="68" t="s">
        <v>9067</v>
      </c>
      <c r="M1217" s="68" t="s">
        <v>9068</v>
      </c>
      <c r="N1217" s="68" t="s">
        <v>9171</v>
      </c>
      <c r="O1217" s="68" t="s">
        <v>9172</v>
      </c>
      <c r="P1217" s="68" t="s">
        <v>9173</v>
      </c>
      <c r="Q1217" s="68">
        <v>88.82</v>
      </c>
      <c r="R1217" s="68">
        <v>8.82</v>
      </c>
      <c r="S1217" s="68">
        <v>35</v>
      </c>
      <c r="T1217" s="68">
        <v>45</v>
      </c>
      <c r="U1217" s="68">
        <v>88.82</v>
      </c>
      <c r="V1217" s="68">
        <v>100</v>
      </c>
      <c r="W1217" s="68">
        <v>100</v>
      </c>
      <c r="X1217" s="68" t="s">
        <v>9071</v>
      </c>
      <c r="Y1217" s="68"/>
      <c r="Z1217" s="68"/>
      <c r="AA1217" s="68"/>
      <c r="AB1217" s="68">
        <v>25</v>
      </c>
      <c r="AC1217" s="68">
        <v>137.1</v>
      </c>
      <c r="AD1217" s="68"/>
      <c r="AE1217" s="68">
        <v>5</v>
      </c>
      <c r="AF1217" s="68">
        <v>100</v>
      </c>
      <c r="AG1217" s="68" t="s">
        <v>9063</v>
      </c>
      <c r="AH1217" s="68" t="s">
        <v>9072</v>
      </c>
      <c r="AI1217" s="68"/>
      <c r="AJ1217" s="68"/>
      <c r="AK1217" s="68"/>
      <c r="AL1217" s="68"/>
      <c r="AM1217" s="68"/>
      <c r="AN1217" s="68"/>
      <c r="AO1217" s="68"/>
      <c r="AP1217" s="68"/>
      <c r="AQ1217" s="68"/>
      <c r="AR1217" s="68"/>
      <c r="AS1217" s="68"/>
      <c r="AT1217" s="68"/>
      <c r="AU1217" s="68"/>
      <c r="AV1217" s="68"/>
      <c r="AW1217" s="68"/>
      <c r="AX1217" s="68"/>
      <c r="AY1217" s="68"/>
      <c r="AZ1217" s="68"/>
      <c r="BA1217" s="68"/>
      <c r="BB1217" s="68"/>
      <c r="BC1217" s="68"/>
      <c r="BD1217" s="68"/>
    </row>
    <row r="1218" spans="1:56" s="72" customFormat="1" ht="80">
      <c r="A1218" s="68">
        <v>1538</v>
      </c>
      <c r="B1218" s="68" t="s">
        <v>12801</v>
      </c>
      <c r="C1218" s="68">
        <v>29</v>
      </c>
      <c r="D1218" s="88" t="s">
        <v>9130</v>
      </c>
      <c r="E1218" s="68" t="s">
        <v>9131</v>
      </c>
      <c r="F1218" s="78">
        <v>4383</v>
      </c>
      <c r="G1218" s="68" t="s">
        <v>9174</v>
      </c>
      <c r="H1218" s="68" t="s">
        <v>9169</v>
      </c>
      <c r="I1218" s="68" t="s">
        <v>9175</v>
      </c>
      <c r="J1218" s="70">
        <v>78000</v>
      </c>
      <c r="K1218" s="68" t="s">
        <v>240</v>
      </c>
      <c r="L1218" s="68" t="s">
        <v>9176</v>
      </c>
      <c r="M1218" s="68" t="s">
        <v>9177</v>
      </c>
      <c r="N1218" s="68" t="s">
        <v>9178</v>
      </c>
      <c r="O1218" s="68" t="s">
        <v>9179</v>
      </c>
      <c r="P1218" s="68" t="s">
        <v>9180</v>
      </c>
      <c r="Q1218" s="68">
        <v>89.18</v>
      </c>
      <c r="R1218" s="68">
        <v>9.18</v>
      </c>
      <c r="S1218" s="68">
        <v>35</v>
      </c>
      <c r="T1218" s="68">
        <v>45</v>
      </c>
      <c r="U1218" s="68">
        <v>89.18</v>
      </c>
      <c r="V1218" s="68">
        <v>100</v>
      </c>
      <c r="W1218" s="68">
        <v>100</v>
      </c>
      <c r="X1218" s="68" t="s">
        <v>9138</v>
      </c>
      <c r="Y1218" s="68">
        <v>1</v>
      </c>
      <c r="Z1218" s="68">
        <v>6</v>
      </c>
      <c r="AA1218" s="68">
        <v>1</v>
      </c>
      <c r="AB1218" s="68">
        <v>4</v>
      </c>
      <c r="AC1218" s="68">
        <v>107</v>
      </c>
      <c r="AD1218" s="68"/>
      <c r="AE1218" s="68">
        <v>5</v>
      </c>
      <c r="AF1218" s="68">
        <v>45</v>
      </c>
      <c r="AG1218" s="68" t="s">
        <v>9130</v>
      </c>
      <c r="AH1218" s="68" t="s">
        <v>9131</v>
      </c>
      <c r="AI1218" s="68">
        <v>25</v>
      </c>
      <c r="AJ1218" s="68" t="s">
        <v>9139</v>
      </c>
      <c r="AK1218" s="68" t="s">
        <v>9131</v>
      </c>
      <c r="AL1218" s="68">
        <v>10</v>
      </c>
      <c r="AM1218" s="68" t="s">
        <v>3940</v>
      </c>
      <c r="AN1218" s="68" t="s">
        <v>9140</v>
      </c>
      <c r="AO1218" s="68">
        <v>10</v>
      </c>
      <c r="AP1218" s="68" t="s">
        <v>9141</v>
      </c>
      <c r="AQ1218" s="68" t="s">
        <v>9142</v>
      </c>
      <c r="AR1218" s="68">
        <v>0</v>
      </c>
      <c r="AS1218" s="68"/>
      <c r="AT1218" s="68"/>
      <c r="AU1218" s="68"/>
      <c r="AV1218" s="68"/>
      <c r="AW1218" s="68"/>
      <c r="AX1218" s="68"/>
      <c r="AY1218" s="68"/>
      <c r="AZ1218" s="68"/>
      <c r="BA1218" s="68"/>
      <c r="BB1218" s="68"/>
      <c r="BC1218" s="68"/>
      <c r="BD1218" s="68"/>
    </row>
    <row r="1219" spans="1:56" s="72" customFormat="1" ht="110">
      <c r="A1219" s="68">
        <v>1538</v>
      </c>
      <c r="B1219" s="68" t="s">
        <v>12801</v>
      </c>
      <c r="C1219" s="68">
        <v>4</v>
      </c>
      <c r="D1219" s="88" t="s">
        <v>9052</v>
      </c>
      <c r="E1219" s="68" t="s">
        <v>9053</v>
      </c>
      <c r="F1219" s="78">
        <v>10268</v>
      </c>
      <c r="G1219" s="68" t="s">
        <v>9181</v>
      </c>
      <c r="H1219" s="68">
        <v>2007</v>
      </c>
      <c r="I1219" s="68" t="s">
        <v>9182</v>
      </c>
      <c r="J1219" s="70">
        <v>75000</v>
      </c>
      <c r="K1219" s="68" t="s">
        <v>240</v>
      </c>
      <c r="L1219" s="68" t="s">
        <v>9183</v>
      </c>
      <c r="M1219" s="68" t="s">
        <v>9184</v>
      </c>
      <c r="N1219" s="68" t="s">
        <v>9185</v>
      </c>
      <c r="O1219" s="68" t="s">
        <v>9186</v>
      </c>
      <c r="P1219" s="68" t="s">
        <v>9187</v>
      </c>
      <c r="Q1219" s="68">
        <v>42.23</v>
      </c>
      <c r="R1219" s="68">
        <v>0</v>
      </c>
      <c r="S1219" s="68">
        <v>12.94</v>
      </c>
      <c r="T1219" s="68">
        <v>29.29</v>
      </c>
      <c r="U1219" s="68">
        <v>42.23</v>
      </c>
      <c r="V1219" s="68">
        <v>54</v>
      </c>
      <c r="W1219" s="68">
        <v>100</v>
      </c>
      <c r="X1219" s="68" t="s">
        <v>9061</v>
      </c>
      <c r="Y1219" s="68">
        <v>4</v>
      </c>
      <c r="Z1219" s="68">
        <v>2</v>
      </c>
      <c r="AA1219" s="68">
        <v>4</v>
      </c>
      <c r="AB1219" s="68">
        <v>11</v>
      </c>
      <c r="AC1219" s="68">
        <v>114</v>
      </c>
      <c r="AD1219" s="68"/>
      <c r="AE1219" s="68">
        <v>5</v>
      </c>
      <c r="AF1219" s="68">
        <v>18</v>
      </c>
      <c r="AG1219" s="68" t="s">
        <v>5922</v>
      </c>
      <c r="AH1219" s="68" t="s">
        <v>9062</v>
      </c>
      <c r="AI1219" s="68">
        <v>100</v>
      </c>
      <c r="AJ1219" s="68"/>
      <c r="AK1219" s="68"/>
      <c r="AL1219" s="68"/>
      <c r="AM1219" s="68"/>
      <c r="AN1219" s="68"/>
      <c r="AO1219" s="68"/>
      <c r="AP1219" s="68"/>
      <c r="AQ1219" s="68"/>
      <c r="AR1219" s="68"/>
      <c r="AS1219" s="68"/>
      <c r="AT1219" s="68"/>
      <c r="AU1219" s="68"/>
      <c r="AV1219" s="68"/>
      <c r="AW1219" s="68"/>
      <c r="AX1219" s="68"/>
      <c r="AY1219" s="68"/>
      <c r="AZ1219" s="68"/>
      <c r="BA1219" s="68"/>
      <c r="BB1219" s="68"/>
      <c r="BC1219" s="68"/>
      <c r="BD1219" s="68"/>
    </row>
    <row r="1220" spans="1:56" s="72" customFormat="1" ht="100">
      <c r="A1220" s="68">
        <v>1538</v>
      </c>
      <c r="B1220" s="68" t="s">
        <v>12801</v>
      </c>
      <c r="C1220" s="68">
        <v>13</v>
      </c>
      <c r="D1220" s="88" t="s">
        <v>9117</v>
      </c>
      <c r="E1220" s="68" t="s">
        <v>9188</v>
      </c>
      <c r="F1220" s="78">
        <v>20181</v>
      </c>
      <c r="G1220" s="68" t="s">
        <v>9189</v>
      </c>
      <c r="H1220" s="68" t="s">
        <v>9169</v>
      </c>
      <c r="I1220" s="68" t="s">
        <v>9190</v>
      </c>
      <c r="J1220" s="70">
        <v>74900</v>
      </c>
      <c r="K1220" s="68" t="s">
        <v>240</v>
      </c>
      <c r="L1220" s="68" t="s">
        <v>9191</v>
      </c>
      <c r="M1220" s="68" t="s">
        <v>9192</v>
      </c>
      <c r="N1220" s="68" t="s">
        <v>9193</v>
      </c>
      <c r="O1220" s="68" t="s">
        <v>9194</v>
      </c>
      <c r="P1220" s="68" t="s">
        <v>9195</v>
      </c>
      <c r="Q1220" s="68">
        <v>88.76</v>
      </c>
      <c r="R1220" s="68">
        <v>8.76</v>
      </c>
      <c r="S1220" s="68">
        <v>35</v>
      </c>
      <c r="T1220" s="68">
        <v>45</v>
      </c>
      <c r="U1220" s="68">
        <v>88.76</v>
      </c>
      <c r="V1220" s="68">
        <v>100</v>
      </c>
      <c r="W1220" s="68">
        <v>100</v>
      </c>
      <c r="X1220" s="68" t="s">
        <v>9196</v>
      </c>
      <c r="Y1220" s="68">
        <v>1</v>
      </c>
      <c r="Z1220" s="68">
        <v>8</v>
      </c>
      <c r="AA1220" s="68">
        <v>2</v>
      </c>
      <c r="AB1220" s="68">
        <v>30</v>
      </c>
      <c r="AC1220" s="68">
        <v>117.2</v>
      </c>
      <c r="AD1220" s="68"/>
      <c r="AE1220" s="68">
        <v>5</v>
      </c>
      <c r="AF1220" s="68">
        <v>100</v>
      </c>
      <c r="AG1220" s="68" t="s">
        <v>9117</v>
      </c>
      <c r="AH1220" s="68" t="s">
        <v>9128</v>
      </c>
      <c r="AI1220" s="68">
        <v>30</v>
      </c>
      <c r="AJ1220" s="68" t="s">
        <v>9197</v>
      </c>
      <c r="AK1220" s="68" t="s">
        <v>9188</v>
      </c>
      <c r="AL1220" s="68">
        <v>40</v>
      </c>
      <c r="AM1220" s="68"/>
      <c r="AN1220" s="68"/>
      <c r="AO1220" s="68">
        <v>10</v>
      </c>
      <c r="AP1220" s="68" t="s">
        <v>9198</v>
      </c>
      <c r="AQ1220" s="68" t="s">
        <v>9199</v>
      </c>
      <c r="AR1220" s="68">
        <v>30</v>
      </c>
      <c r="AS1220" s="68"/>
      <c r="AT1220" s="68"/>
      <c r="AU1220" s="68"/>
      <c r="AV1220" s="68"/>
      <c r="AW1220" s="68"/>
      <c r="AX1220" s="68"/>
      <c r="AY1220" s="68"/>
      <c r="AZ1220" s="68"/>
      <c r="BA1220" s="68"/>
      <c r="BB1220" s="68"/>
      <c r="BC1220" s="68"/>
      <c r="BD1220" s="68"/>
    </row>
    <row r="1221" spans="1:56" s="72" customFormat="1" ht="140">
      <c r="A1221" s="68">
        <v>1538</v>
      </c>
      <c r="B1221" s="68" t="s">
        <v>12801</v>
      </c>
      <c r="C1221" s="68">
        <v>30</v>
      </c>
      <c r="D1221" s="88" t="s">
        <v>9100</v>
      </c>
      <c r="E1221" s="68" t="s">
        <v>9101</v>
      </c>
      <c r="F1221" s="78">
        <v>12609</v>
      </c>
      <c r="G1221" s="68" t="s">
        <v>9200</v>
      </c>
      <c r="H1221" s="68">
        <v>2007</v>
      </c>
      <c r="I1221" s="68" t="s">
        <v>9201</v>
      </c>
      <c r="J1221" s="70">
        <v>99553</v>
      </c>
      <c r="K1221" s="68" t="s">
        <v>240</v>
      </c>
      <c r="L1221" s="68" t="s">
        <v>9202</v>
      </c>
      <c r="M1221" s="68" t="s">
        <v>9105</v>
      </c>
      <c r="N1221" s="68" t="s">
        <v>9203</v>
      </c>
      <c r="O1221" s="68" t="s">
        <v>9204</v>
      </c>
      <c r="P1221" s="68" t="s">
        <v>9205</v>
      </c>
      <c r="Q1221" s="68">
        <v>91.71</v>
      </c>
      <c r="R1221" s="68">
        <v>11.71</v>
      </c>
      <c r="S1221" s="68">
        <v>35</v>
      </c>
      <c r="T1221" s="68">
        <v>45</v>
      </c>
      <c r="U1221" s="68">
        <v>91.71</v>
      </c>
      <c r="V1221" s="68">
        <v>100</v>
      </c>
      <c r="W1221" s="68">
        <v>100</v>
      </c>
      <c r="X1221" s="68" t="s">
        <v>9108</v>
      </c>
      <c r="Y1221" s="68">
        <v>4</v>
      </c>
      <c r="Z1221" s="68">
        <v>2</v>
      </c>
      <c r="AA1221" s="68">
        <v>1</v>
      </c>
      <c r="AB1221" s="68">
        <v>4</v>
      </c>
      <c r="AC1221" s="68">
        <v>136</v>
      </c>
      <c r="AD1221" s="68"/>
      <c r="AE1221" s="68">
        <v>5</v>
      </c>
      <c r="AF1221" s="68">
        <v>100</v>
      </c>
      <c r="AG1221" s="68" t="s">
        <v>9109</v>
      </c>
      <c r="AH1221" s="68" t="s">
        <v>9110</v>
      </c>
      <c r="AI1221" s="68"/>
      <c r="AJ1221" s="68" t="s">
        <v>9111</v>
      </c>
      <c r="AK1221" s="68" t="s">
        <v>9101</v>
      </c>
      <c r="AL1221" s="68">
        <v>50</v>
      </c>
      <c r="AM1221" s="68"/>
      <c r="AN1221" s="68"/>
      <c r="AO1221" s="68"/>
      <c r="AP1221" s="68"/>
      <c r="AQ1221" s="68"/>
      <c r="AR1221" s="68"/>
      <c r="AS1221" s="68"/>
      <c r="AT1221" s="68"/>
      <c r="AU1221" s="68"/>
      <c r="AV1221" s="68"/>
      <c r="AW1221" s="68"/>
      <c r="AX1221" s="68"/>
      <c r="AY1221" s="68"/>
      <c r="AZ1221" s="68"/>
      <c r="BA1221" s="68"/>
      <c r="BB1221" s="68"/>
      <c r="BC1221" s="68"/>
      <c r="BD1221" s="68"/>
    </row>
    <row r="1222" spans="1:56" s="72" customFormat="1" ht="120">
      <c r="A1222" s="68">
        <v>1538</v>
      </c>
      <c r="B1222" s="68" t="s">
        <v>12801</v>
      </c>
      <c r="C1222" s="68">
        <v>3</v>
      </c>
      <c r="D1222" s="88" t="s">
        <v>9073</v>
      </c>
      <c r="E1222" s="68" t="s">
        <v>9206</v>
      </c>
      <c r="F1222" s="78">
        <v>15365</v>
      </c>
      <c r="G1222" s="68" t="s">
        <v>9207</v>
      </c>
      <c r="H1222" s="68">
        <v>2007</v>
      </c>
      <c r="I1222" s="68"/>
      <c r="J1222" s="70">
        <v>71000</v>
      </c>
      <c r="K1222" s="68" t="s">
        <v>240</v>
      </c>
      <c r="L1222" s="68" t="s">
        <v>9208</v>
      </c>
      <c r="M1222" s="68" t="s">
        <v>9209</v>
      </c>
      <c r="N1222" s="68" t="s">
        <v>9210</v>
      </c>
      <c r="O1222" s="68" t="s">
        <v>9211</v>
      </c>
      <c r="P1222" s="68" t="s">
        <v>9212</v>
      </c>
      <c r="Q1222" s="68">
        <v>88.35</v>
      </c>
      <c r="R1222" s="68">
        <v>8.35</v>
      </c>
      <c r="S1222" s="68">
        <v>35</v>
      </c>
      <c r="T1222" s="68">
        <v>45</v>
      </c>
      <c r="U1222" s="68">
        <v>88.35</v>
      </c>
      <c r="V1222" s="68">
        <v>100</v>
      </c>
      <c r="W1222" s="68">
        <v>100</v>
      </c>
      <c r="X1222" s="68" t="s">
        <v>9213</v>
      </c>
      <c r="Y1222" s="68">
        <v>6</v>
      </c>
      <c r="Z1222" s="68">
        <v>1</v>
      </c>
      <c r="AA1222" s="68">
        <v>5</v>
      </c>
      <c r="AB1222" s="68">
        <v>30</v>
      </c>
      <c r="AC1222" s="68">
        <v>180</v>
      </c>
      <c r="AD1222" s="68"/>
      <c r="AE1222" s="68">
        <v>2</v>
      </c>
      <c r="AF1222" s="68">
        <v>100</v>
      </c>
      <c r="AG1222" s="68" t="s">
        <v>9073</v>
      </c>
      <c r="AH1222" s="68" t="s">
        <v>9083</v>
      </c>
      <c r="AI1222" s="68">
        <v>100</v>
      </c>
      <c r="AJ1222" s="68"/>
      <c r="AK1222" s="68"/>
      <c r="AL1222" s="68"/>
      <c r="AM1222" s="68"/>
      <c r="AN1222" s="68"/>
      <c r="AO1222" s="68"/>
      <c r="AP1222" s="68"/>
      <c r="AQ1222" s="68"/>
      <c r="AR1222" s="68"/>
      <c r="AS1222" s="68"/>
      <c r="AT1222" s="68"/>
      <c r="AU1222" s="68"/>
      <c r="AV1222" s="68"/>
      <c r="AW1222" s="68"/>
      <c r="AX1222" s="68"/>
      <c r="AY1222" s="68"/>
      <c r="AZ1222" s="68"/>
      <c r="BA1222" s="68"/>
      <c r="BB1222" s="68"/>
      <c r="BC1222" s="68"/>
      <c r="BD1222" s="68"/>
    </row>
    <row r="1223" spans="1:56" s="72" customFormat="1" ht="80">
      <c r="A1223" s="68">
        <v>1538</v>
      </c>
      <c r="B1223" s="68" t="s">
        <v>12801</v>
      </c>
      <c r="C1223" s="68">
        <v>4</v>
      </c>
      <c r="D1223" s="88" t="s">
        <v>5922</v>
      </c>
      <c r="E1223" s="68" t="s">
        <v>9053</v>
      </c>
      <c r="F1223" s="78">
        <v>10268</v>
      </c>
      <c r="G1223" s="68" t="s">
        <v>9214</v>
      </c>
      <c r="H1223" s="68">
        <v>2009</v>
      </c>
      <c r="I1223" s="68" t="s">
        <v>9215</v>
      </c>
      <c r="J1223" s="70">
        <v>132000</v>
      </c>
      <c r="K1223" s="68" t="s">
        <v>278</v>
      </c>
      <c r="L1223" s="68" t="s">
        <v>9216</v>
      </c>
      <c r="M1223" s="68" t="s">
        <v>9217</v>
      </c>
      <c r="N1223" s="68" t="s">
        <v>9218</v>
      </c>
      <c r="O1223" s="68" t="s">
        <v>9219</v>
      </c>
      <c r="P1223" s="68">
        <v>27729</v>
      </c>
      <c r="Q1223" s="68">
        <v>56.28</v>
      </c>
      <c r="R1223" s="68">
        <v>0</v>
      </c>
      <c r="S1223" s="68">
        <v>12.94</v>
      </c>
      <c r="T1223" s="68">
        <v>43.34</v>
      </c>
      <c r="U1223" s="68">
        <v>56.28</v>
      </c>
      <c r="V1223" s="68">
        <v>8</v>
      </c>
      <c r="W1223" s="68">
        <v>100</v>
      </c>
      <c r="X1223" s="68" t="s">
        <v>9061</v>
      </c>
      <c r="Y1223" s="68">
        <v>4</v>
      </c>
      <c r="Z1223" s="68">
        <v>7</v>
      </c>
      <c r="AA1223" s="68">
        <v>5</v>
      </c>
      <c r="AB1223" s="68">
        <v>11</v>
      </c>
      <c r="AC1223" s="68">
        <v>147</v>
      </c>
      <c r="AD1223" s="68"/>
      <c r="AE1223" s="68">
        <v>5</v>
      </c>
      <c r="AF1223" s="68">
        <v>0</v>
      </c>
      <c r="AG1223" s="68"/>
      <c r="AH1223" s="68"/>
      <c r="AI1223" s="68"/>
      <c r="AJ1223" s="68"/>
      <c r="AK1223" s="68"/>
      <c r="AL1223" s="68"/>
      <c r="AM1223" s="68"/>
      <c r="AN1223" s="68"/>
      <c r="AO1223" s="68"/>
      <c r="AP1223" s="68"/>
      <c r="AQ1223" s="68"/>
      <c r="AR1223" s="68"/>
      <c r="AS1223" s="68"/>
      <c r="AT1223" s="68"/>
      <c r="AU1223" s="68"/>
      <c r="AV1223" s="68"/>
      <c r="AW1223" s="68"/>
      <c r="AX1223" s="68"/>
      <c r="AY1223" s="68"/>
      <c r="AZ1223" s="68"/>
      <c r="BA1223" s="68"/>
      <c r="BB1223" s="68"/>
      <c r="BC1223" s="68"/>
      <c r="BD1223" s="68"/>
    </row>
    <row r="1224" spans="1:56" s="72" customFormat="1" ht="120">
      <c r="A1224" s="68">
        <v>1538</v>
      </c>
      <c r="B1224" s="68" t="s">
        <v>12801</v>
      </c>
      <c r="C1224" s="68">
        <v>24</v>
      </c>
      <c r="D1224" s="88" t="s">
        <v>9143</v>
      </c>
      <c r="E1224" s="68" t="s">
        <v>9144</v>
      </c>
      <c r="F1224" s="78">
        <v>7134</v>
      </c>
      <c r="G1224" s="68" t="s">
        <v>9220</v>
      </c>
      <c r="H1224" s="68">
        <v>2009</v>
      </c>
      <c r="I1224" s="68" t="s">
        <v>9221</v>
      </c>
      <c r="J1224" s="70">
        <v>125730</v>
      </c>
      <c r="K1224" s="68" t="s">
        <v>278</v>
      </c>
      <c r="L1224" s="68" t="s">
        <v>9147</v>
      </c>
      <c r="M1224" s="68" t="s">
        <v>9148</v>
      </c>
      <c r="N1224" s="68" t="s">
        <v>9222</v>
      </c>
      <c r="O1224" s="68" t="s">
        <v>9223</v>
      </c>
      <c r="P1224" s="68" t="s">
        <v>9224</v>
      </c>
      <c r="Q1224" s="68">
        <v>94.79</v>
      </c>
      <c r="R1224" s="68">
        <v>14.79</v>
      </c>
      <c r="S1224" s="68">
        <v>35</v>
      </c>
      <c r="T1224" s="68">
        <v>45</v>
      </c>
      <c r="U1224" s="68">
        <v>94.79</v>
      </c>
      <c r="V1224" s="68">
        <v>100</v>
      </c>
      <c r="W1224" s="68">
        <v>100</v>
      </c>
      <c r="X1224" s="68" t="s">
        <v>9151</v>
      </c>
      <c r="Y1224" s="68">
        <v>4</v>
      </c>
      <c r="Z1224" s="68">
        <v>4</v>
      </c>
      <c r="AA1224" s="68">
        <v>5</v>
      </c>
      <c r="AB1224" s="68">
        <v>51</v>
      </c>
      <c r="AC1224" s="68">
        <v>151</v>
      </c>
      <c r="AD1224" s="68"/>
      <c r="AE1224" s="68">
        <v>5</v>
      </c>
      <c r="AF1224" s="68">
        <v>100</v>
      </c>
      <c r="AG1224" s="68" t="s">
        <v>9109</v>
      </c>
      <c r="AH1224" s="68"/>
      <c r="AI1224" s="68">
        <v>50</v>
      </c>
      <c r="AJ1224" s="68" t="s">
        <v>9143</v>
      </c>
      <c r="AK1224" s="68" t="s">
        <v>9152</v>
      </c>
      <c r="AL1224" s="68">
        <v>50</v>
      </c>
      <c r="AM1224" s="68"/>
      <c r="AN1224" s="68"/>
      <c r="AO1224" s="68"/>
      <c r="AP1224" s="68"/>
      <c r="AQ1224" s="68"/>
      <c r="AR1224" s="68"/>
      <c r="AS1224" s="68"/>
      <c r="AT1224" s="68"/>
      <c r="AU1224" s="68"/>
      <c r="AV1224" s="68"/>
      <c r="AW1224" s="68"/>
      <c r="AX1224" s="68"/>
      <c r="AY1224" s="68"/>
      <c r="AZ1224" s="68"/>
      <c r="BA1224" s="68"/>
      <c r="BB1224" s="68"/>
      <c r="BC1224" s="68"/>
      <c r="BD1224" s="68"/>
    </row>
    <row r="1225" spans="1:56" s="72" customFormat="1" ht="130">
      <c r="A1225" s="68">
        <v>1538</v>
      </c>
      <c r="B1225" s="68" t="s">
        <v>12801</v>
      </c>
      <c r="C1225" s="68">
        <v>30</v>
      </c>
      <c r="D1225" s="88" t="s">
        <v>9225</v>
      </c>
      <c r="E1225" s="68" t="s">
        <v>9101</v>
      </c>
      <c r="F1225" s="78">
        <v>12609</v>
      </c>
      <c r="G1225" s="68" t="s">
        <v>9226</v>
      </c>
      <c r="H1225" s="68">
        <v>2010</v>
      </c>
      <c r="I1225" s="68" t="s">
        <v>9227</v>
      </c>
      <c r="J1225" s="70">
        <v>99600</v>
      </c>
      <c r="K1225" s="68" t="s">
        <v>278</v>
      </c>
      <c r="L1225" s="68" t="s">
        <v>9228</v>
      </c>
      <c r="M1225" s="68" t="s">
        <v>9229</v>
      </c>
      <c r="N1225" s="68" t="s">
        <v>9230</v>
      </c>
      <c r="O1225" s="68" t="s">
        <v>9231</v>
      </c>
      <c r="P1225" s="68" t="s">
        <v>9232</v>
      </c>
      <c r="Q1225" s="68">
        <v>91.72</v>
      </c>
      <c r="R1225" s="68">
        <v>11.72</v>
      </c>
      <c r="S1225" s="68">
        <v>35</v>
      </c>
      <c r="T1225" s="68">
        <v>45</v>
      </c>
      <c r="U1225" s="68">
        <v>91.72</v>
      </c>
      <c r="V1225" s="68">
        <v>100</v>
      </c>
      <c r="W1225" s="68">
        <v>100</v>
      </c>
      <c r="X1225" s="68" t="s">
        <v>9108</v>
      </c>
      <c r="Y1225" s="68">
        <v>4</v>
      </c>
      <c r="Z1225" s="68">
        <v>2</v>
      </c>
      <c r="AA1225" s="68">
        <v>1</v>
      </c>
      <c r="AB1225" s="68">
        <v>60</v>
      </c>
      <c r="AC1225" s="68">
        <v>155</v>
      </c>
      <c r="AD1225" s="68"/>
      <c r="AE1225" s="68">
        <v>5</v>
      </c>
      <c r="AF1225" s="68">
        <v>100</v>
      </c>
      <c r="AG1225" s="68" t="s">
        <v>9109</v>
      </c>
      <c r="AH1225" s="68" t="s">
        <v>9110</v>
      </c>
      <c r="AI1225" s="68"/>
      <c r="AJ1225" s="68" t="s">
        <v>9111</v>
      </c>
      <c r="AK1225" s="68" t="s">
        <v>9101</v>
      </c>
      <c r="AL1225" s="68">
        <v>50</v>
      </c>
      <c r="AM1225" s="68"/>
      <c r="AN1225" s="68"/>
      <c r="AO1225" s="68"/>
      <c r="AP1225" s="68"/>
      <c r="AQ1225" s="68"/>
      <c r="AR1225" s="68"/>
      <c r="AS1225" s="68"/>
      <c r="AT1225" s="68"/>
      <c r="AU1225" s="68"/>
      <c r="AV1225" s="68"/>
      <c r="AW1225" s="68"/>
      <c r="AX1225" s="68"/>
      <c r="AY1225" s="68"/>
      <c r="AZ1225" s="68"/>
      <c r="BA1225" s="68"/>
      <c r="BB1225" s="68"/>
      <c r="BC1225" s="68"/>
      <c r="BD1225" s="68"/>
    </row>
    <row r="1226" spans="1:56" s="72" customFormat="1" ht="150">
      <c r="A1226" s="68">
        <v>1538</v>
      </c>
      <c r="B1226" s="68" t="s">
        <v>12801</v>
      </c>
      <c r="C1226" s="68">
        <v>30</v>
      </c>
      <c r="D1226" s="88" t="s">
        <v>9225</v>
      </c>
      <c r="E1226" s="68" t="s">
        <v>9101</v>
      </c>
      <c r="F1226" s="78">
        <v>12609</v>
      </c>
      <c r="G1226" s="68" t="s">
        <v>9233</v>
      </c>
      <c r="H1226" s="68">
        <v>2010</v>
      </c>
      <c r="I1226" s="68" t="s">
        <v>9234</v>
      </c>
      <c r="J1226" s="70">
        <v>99376.8</v>
      </c>
      <c r="K1226" s="68" t="s">
        <v>278</v>
      </c>
      <c r="L1226" s="68" t="s">
        <v>9235</v>
      </c>
      <c r="M1226" s="68" t="s">
        <v>9236</v>
      </c>
      <c r="N1226" s="68" t="s">
        <v>9237</v>
      </c>
      <c r="O1226" s="68" t="s">
        <v>9238</v>
      </c>
      <c r="P1226" s="68">
        <v>27949</v>
      </c>
      <c r="Q1226" s="68">
        <v>91.69</v>
      </c>
      <c r="R1226" s="68">
        <v>11.69</v>
      </c>
      <c r="S1226" s="68">
        <v>35</v>
      </c>
      <c r="T1226" s="68">
        <v>45</v>
      </c>
      <c r="U1226" s="68">
        <v>91.69</v>
      </c>
      <c r="V1226" s="68">
        <v>100</v>
      </c>
      <c r="W1226" s="68">
        <v>100</v>
      </c>
      <c r="X1226" s="68" t="s">
        <v>9108</v>
      </c>
      <c r="Y1226" s="68">
        <v>1</v>
      </c>
      <c r="Z1226" s="68">
        <v>4</v>
      </c>
      <c r="AA1226" s="68">
        <v>3</v>
      </c>
      <c r="AB1226" s="68">
        <v>60</v>
      </c>
      <c r="AC1226" s="68">
        <v>156</v>
      </c>
      <c r="AD1226" s="68"/>
      <c r="AE1226" s="68">
        <v>5</v>
      </c>
      <c r="AF1226" s="68">
        <v>100</v>
      </c>
      <c r="AG1226" s="68" t="s">
        <v>9109</v>
      </c>
      <c r="AH1226" s="68" t="s">
        <v>9110</v>
      </c>
      <c r="AI1226" s="68"/>
      <c r="AJ1226" s="68" t="s">
        <v>9111</v>
      </c>
      <c r="AK1226" s="68" t="s">
        <v>9101</v>
      </c>
      <c r="AL1226" s="68">
        <v>50</v>
      </c>
      <c r="AM1226" s="68"/>
      <c r="AN1226" s="68"/>
      <c r="AO1226" s="68"/>
      <c r="AP1226" s="68"/>
      <c r="AQ1226" s="68"/>
      <c r="AR1226" s="68"/>
      <c r="AS1226" s="68"/>
      <c r="AT1226" s="68"/>
      <c r="AU1226" s="68"/>
      <c r="AV1226" s="68"/>
      <c r="AW1226" s="68"/>
      <c r="AX1226" s="68"/>
      <c r="AY1226" s="68"/>
      <c r="AZ1226" s="68"/>
      <c r="BA1226" s="68"/>
      <c r="BB1226" s="68"/>
      <c r="BC1226" s="68"/>
      <c r="BD1226" s="68"/>
    </row>
    <row r="1227" spans="1:56" s="72" customFormat="1" ht="130">
      <c r="A1227" s="68">
        <v>1538</v>
      </c>
      <c r="B1227" s="68" t="s">
        <v>12801</v>
      </c>
      <c r="C1227" s="68">
        <v>30</v>
      </c>
      <c r="D1227" s="88" t="s">
        <v>9225</v>
      </c>
      <c r="E1227" s="68" t="s">
        <v>9101</v>
      </c>
      <c r="F1227" s="78">
        <v>12609</v>
      </c>
      <c r="G1227" s="68" t="s">
        <v>9233</v>
      </c>
      <c r="H1227" s="68">
        <v>2011</v>
      </c>
      <c r="I1227" s="68" t="s">
        <v>9234</v>
      </c>
      <c r="J1227" s="70">
        <v>3302.09</v>
      </c>
      <c r="K1227" s="68" t="s">
        <v>278</v>
      </c>
      <c r="L1227" s="68" t="s">
        <v>9239</v>
      </c>
      <c r="M1227" s="68" t="s">
        <v>9236</v>
      </c>
      <c r="N1227" s="68" t="s">
        <v>9237</v>
      </c>
      <c r="O1227" s="68" t="s">
        <v>9238</v>
      </c>
      <c r="P1227" s="68">
        <v>30120</v>
      </c>
      <c r="Q1227" s="68">
        <v>91.69</v>
      </c>
      <c r="R1227" s="68">
        <v>11.69</v>
      </c>
      <c r="S1227" s="68">
        <v>35</v>
      </c>
      <c r="T1227" s="68">
        <v>45</v>
      </c>
      <c r="U1227" s="68">
        <v>91.69</v>
      </c>
      <c r="V1227" s="68">
        <v>100</v>
      </c>
      <c r="W1227" s="68">
        <v>100</v>
      </c>
      <c r="X1227" s="68" t="s">
        <v>9108</v>
      </c>
      <c r="Y1227" s="68">
        <v>1</v>
      </c>
      <c r="Z1227" s="68">
        <v>4</v>
      </c>
      <c r="AA1227" s="68">
        <v>3</v>
      </c>
      <c r="AB1227" s="68">
        <v>60</v>
      </c>
      <c r="AC1227" s="68">
        <v>156</v>
      </c>
      <c r="AD1227" s="68"/>
      <c r="AE1227" s="68">
        <v>5</v>
      </c>
      <c r="AF1227" s="68">
        <v>100</v>
      </c>
      <c r="AG1227" s="68" t="s">
        <v>9109</v>
      </c>
      <c r="AH1227" s="68" t="s">
        <v>9110</v>
      </c>
      <c r="AI1227" s="68"/>
      <c r="AJ1227" s="68" t="s">
        <v>9111</v>
      </c>
      <c r="AK1227" s="68" t="s">
        <v>9101</v>
      </c>
      <c r="AL1227" s="68">
        <v>50</v>
      </c>
      <c r="AM1227" s="68"/>
      <c r="AN1227" s="68"/>
      <c r="AO1227" s="68"/>
      <c r="AP1227" s="68"/>
      <c r="AQ1227" s="68"/>
      <c r="AR1227" s="68"/>
      <c r="AS1227" s="68"/>
      <c r="AT1227" s="68"/>
      <c r="AU1227" s="68"/>
      <c r="AV1227" s="68"/>
      <c r="AW1227" s="68"/>
      <c r="AX1227" s="68"/>
      <c r="AY1227" s="68"/>
      <c r="AZ1227" s="68"/>
      <c r="BA1227" s="68"/>
      <c r="BB1227" s="68"/>
      <c r="BC1227" s="68"/>
      <c r="BD1227" s="68"/>
    </row>
    <row r="1228" spans="1:56" s="72" customFormat="1" ht="80">
      <c r="A1228" s="68">
        <v>1538</v>
      </c>
      <c r="B1228" s="68" t="s">
        <v>12801</v>
      </c>
      <c r="C1228" s="68">
        <v>18</v>
      </c>
      <c r="D1228" s="88" t="s">
        <v>9073</v>
      </c>
      <c r="E1228" s="68" t="s">
        <v>9074</v>
      </c>
      <c r="F1228" s="78">
        <v>5967</v>
      </c>
      <c r="G1228" s="68" t="s">
        <v>9240</v>
      </c>
      <c r="H1228" s="68">
        <v>2010</v>
      </c>
      <c r="I1228" s="68" t="s">
        <v>9241</v>
      </c>
      <c r="J1228" s="70">
        <v>235976.4</v>
      </c>
      <c r="K1228" s="68" t="s">
        <v>278</v>
      </c>
      <c r="L1228" s="68" t="s">
        <v>9077</v>
      </c>
      <c r="M1228" s="68" t="s">
        <v>9242</v>
      </c>
      <c r="N1228" s="68" t="s">
        <v>9243</v>
      </c>
      <c r="O1228" s="68" t="s">
        <v>9244</v>
      </c>
      <c r="P1228" s="68">
        <v>29089</v>
      </c>
      <c r="Q1228" s="68">
        <v>107.76</v>
      </c>
      <c r="R1228" s="68">
        <v>27.76</v>
      </c>
      <c r="S1228" s="68">
        <v>35</v>
      </c>
      <c r="T1228" s="68">
        <v>45</v>
      </c>
      <c r="U1228" s="68">
        <v>107.76</v>
      </c>
      <c r="V1228" s="68">
        <v>100</v>
      </c>
      <c r="W1228" s="68">
        <v>100</v>
      </c>
      <c r="X1228" s="68" t="s">
        <v>9245</v>
      </c>
      <c r="Y1228" s="68">
        <v>4</v>
      </c>
      <c r="Z1228" s="68">
        <v>2</v>
      </c>
      <c r="AA1228" s="68">
        <v>2</v>
      </c>
      <c r="AB1228" s="68">
        <v>30</v>
      </c>
      <c r="AC1228" s="68">
        <v>162</v>
      </c>
      <c r="AD1228" s="68"/>
      <c r="AE1228" s="68">
        <v>5</v>
      </c>
      <c r="AF1228" s="68">
        <v>100</v>
      </c>
      <c r="AG1228" s="68" t="s">
        <v>9246</v>
      </c>
      <c r="AH1228" s="68" t="s">
        <v>3469</v>
      </c>
      <c r="AI1228" s="68">
        <v>100</v>
      </c>
      <c r="AJ1228" s="68"/>
      <c r="AK1228" s="68"/>
      <c r="AL1228" s="68"/>
      <c r="AM1228" s="68"/>
      <c r="AN1228" s="68"/>
      <c r="AO1228" s="68"/>
      <c r="AP1228" s="68"/>
      <c r="AQ1228" s="68"/>
      <c r="AR1228" s="68"/>
      <c r="AS1228" s="68"/>
      <c r="AT1228" s="68"/>
      <c r="AU1228" s="68"/>
      <c r="AV1228" s="68"/>
      <c r="AW1228" s="68"/>
      <c r="AX1228" s="68"/>
      <c r="AY1228" s="68"/>
      <c r="AZ1228" s="68"/>
      <c r="BA1228" s="68"/>
      <c r="BB1228" s="68"/>
      <c r="BC1228" s="68"/>
      <c r="BD1228" s="68"/>
    </row>
    <row r="1229" spans="1:56" s="72" customFormat="1" ht="50">
      <c r="A1229" s="68">
        <v>1538</v>
      </c>
      <c r="B1229" s="68" t="s">
        <v>12801</v>
      </c>
      <c r="C1229" s="68">
        <v>27</v>
      </c>
      <c r="D1229" s="88" t="s">
        <v>9153</v>
      </c>
      <c r="E1229" s="68" t="s">
        <v>9154</v>
      </c>
      <c r="F1229" s="78">
        <v>6857</v>
      </c>
      <c r="G1229" s="68" t="s">
        <v>9247</v>
      </c>
      <c r="H1229" s="68">
        <v>2010</v>
      </c>
      <c r="I1229" s="68" t="s">
        <v>9248</v>
      </c>
      <c r="J1229" s="70">
        <v>87976</v>
      </c>
      <c r="K1229" s="68" t="s">
        <v>278</v>
      </c>
      <c r="L1229" s="68" t="s">
        <v>9157</v>
      </c>
      <c r="M1229" s="68" t="s">
        <v>9158</v>
      </c>
      <c r="N1229" s="68" t="s">
        <v>9249</v>
      </c>
      <c r="O1229" s="68" t="s">
        <v>9250</v>
      </c>
      <c r="P1229" s="68"/>
      <c r="Q1229" s="68">
        <v>90.35</v>
      </c>
      <c r="R1229" s="68">
        <v>10.35</v>
      </c>
      <c r="S1229" s="68">
        <v>35</v>
      </c>
      <c r="T1229" s="68">
        <v>45</v>
      </c>
      <c r="U1229" s="68">
        <v>90.35</v>
      </c>
      <c r="V1229" s="68">
        <v>100</v>
      </c>
      <c r="W1229" s="68">
        <v>100</v>
      </c>
      <c r="X1229" s="68" t="s">
        <v>9251</v>
      </c>
      <c r="Y1229" s="68">
        <v>3</v>
      </c>
      <c r="Z1229" s="68">
        <v>1</v>
      </c>
      <c r="AA1229" s="68">
        <v>2</v>
      </c>
      <c r="AB1229" s="68">
        <v>4</v>
      </c>
      <c r="AC1229" s="68">
        <v>146</v>
      </c>
      <c r="AD1229" s="68"/>
      <c r="AE1229" s="68">
        <v>5</v>
      </c>
      <c r="AF1229" s="68">
        <v>100</v>
      </c>
      <c r="AG1229" s="68" t="s">
        <v>9163</v>
      </c>
      <c r="AH1229" s="68" t="s">
        <v>9154</v>
      </c>
      <c r="AI1229" s="68">
        <v>30</v>
      </c>
      <c r="AJ1229" s="68" t="s">
        <v>9166</v>
      </c>
      <c r="AK1229" s="68" t="s">
        <v>9252</v>
      </c>
      <c r="AL1229" s="68">
        <v>70</v>
      </c>
      <c r="AM1229" s="68"/>
      <c r="AN1229" s="68"/>
      <c r="AO1229" s="68"/>
      <c r="AP1229" s="68"/>
      <c r="AQ1229" s="68"/>
      <c r="AR1229" s="68"/>
      <c r="AS1229" s="68"/>
      <c r="AT1229" s="68"/>
      <c r="AU1229" s="68"/>
      <c r="AV1229" s="68"/>
      <c r="AW1229" s="68"/>
      <c r="AX1229" s="68"/>
      <c r="AY1229" s="68"/>
      <c r="AZ1229" s="68"/>
      <c r="BA1229" s="68"/>
      <c r="BB1229" s="68"/>
      <c r="BC1229" s="68"/>
      <c r="BD1229" s="68"/>
    </row>
    <row r="1230" spans="1:56" s="72" customFormat="1" ht="50">
      <c r="A1230" s="68">
        <v>1538</v>
      </c>
      <c r="B1230" s="68" t="s">
        <v>12801</v>
      </c>
      <c r="C1230" s="68">
        <v>27</v>
      </c>
      <c r="D1230" s="88" t="s">
        <v>9153</v>
      </c>
      <c r="E1230" s="68" t="s">
        <v>9154</v>
      </c>
      <c r="F1230" s="78">
        <v>6857</v>
      </c>
      <c r="G1230" s="68" t="s">
        <v>9247</v>
      </c>
      <c r="H1230" s="68">
        <v>2011</v>
      </c>
      <c r="I1230" s="68" t="s">
        <v>9248</v>
      </c>
      <c r="J1230" s="70">
        <v>45069.34</v>
      </c>
      <c r="K1230" s="68" t="s">
        <v>278</v>
      </c>
      <c r="L1230" s="68" t="s">
        <v>9157</v>
      </c>
      <c r="M1230" s="68" t="s">
        <v>9158</v>
      </c>
      <c r="N1230" s="68" t="s">
        <v>9249</v>
      </c>
      <c r="O1230" s="68" t="s">
        <v>9250</v>
      </c>
      <c r="P1230" s="68"/>
      <c r="Q1230" s="68">
        <v>90.35</v>
      </c>
      <c r="R1230" s="68">
        <v>10.35</v>
      </c>
      <c r="S1230" s="68">
        <v>35</v>
      </c>
      <c r="T1230" s="68">
        <v>45</v>
      </c>
      <c r="U1230" s="68">
        <v>90.35</v>
      </c>
      <c r="V1230" s="68">
        <v>100</v>
      </c>
      <c r="W1230" s="68">
        <v>100</v>
      </c>
      <c r="X1230" s="68" t="s">
        <v>9251</v>
      </c>
      <c r="Y1230" s="68">
        <v>3</v>
      </c>
      <c r="Z1230" s="68">
        <v>1</v>
      </c>
      <c r="AA1230" s="68">
        <v>2</v>
      </c>
      <c r="AB1230" s="68">
        <v>4</v>
      </c>
      <c r="AC1230" s="68">
        <v>146</v>
      </c>
      <c r="AD1230" s="68"/>
      <c r="AE1230" s="68">
        <v>5</v>
      </c>
      <c r="AF1230" s="68">
        <v>100</v>
      </c>
      <c r="AG1230" s="68" t="s">
        <v>9163</v>
      </c>
      <c r="AH1230" s="68" t="s">
        <v>9154</v>
      </c>
      <c r="AI1230" s="68">
        <v>20</v>
      </c>
      <c r="AJ1230" s="68" t="s">
        <v>9166</v>
      </c>
      <c r="AK1230" s="68" t="s">
        <v>9252</v>
      </c>
      <c r="AL1230" s="68">
        <v>80</v>
      </c>
      <c r="AM1230" s="68"/>
      <c r="AN1230" s="68"/>
      <c r="AO1230" s="68"/>
      <c r="AP1230" s="68"/>
      <c r="AQ1230" s="68"/>
      <c r="AR1230" s="68"/>
      <c r="AS1230" s="68"/>
      <c r="AT1230" s="68"/>
      <c r="AU1230" s="68"/>
      <c r="AV1230" s="68"/>
      <c r="AW1230" s="68"/>
      <c r="AX1230" s="68"/>
      <c r="AY1230" s="68"/>
      <c r="AZ1230" s="68"/>
      <c r="BA1230" s="68"/>
      <c r="BB1230" s="68"/>
      <c r="BC1230" s="68"/>
      <c r="BD1230" s="68"/>
    </row>
    <row r="1231" spans="1:56" s="72" customFormat="1" ht="100">
      <c r="A1231" s="68">
        <v>1538</v>
      </c>
      <c r="B1231" s="68" t="s">
        <v>12801</v>
      </c>
      <c r="C1231" s="68">
        <v>4</v>
      </c>
      <c r="D1231" s="88" t="s">
        <v>5922</v>
      </c>
      <c r="E1231" s="68" t="s">
        <v>9053</v>
      </c>
      <c r="F1231" s="78">
        <v>10268</v>
      </c>
      <c r="G1231" s="68" t="s">
        <v>7649</v>
      </c>
      <c r="H1231" s="68">
        <v>2016</v>
      </c>
      <c r="I1231" s="68" t="s">
        <v>9253</v>
      </c>
      <c r="J1231" s="70">
        <v>117930.08</v>
      </c>
      <c r="K1231" s="68" t="s">
        <v>233</v>
      </c>
      <c r="L1231" s="68" t="s">
        <v>9056</v>
      </c>
      <c r="M1231" s="68" t="s">
        <v>9057</v>
      </c>
      <c r="N1231" s="68" t="s">
        <v>9254</v>
      </c>
      <c r="O1231" s="68" t="s">
        <v>9255</v>
      </c>
      <c r="P1231" s="68">
        <v>33915</v>
      </c>
      <c r="Q1231" s="68">
        <v>76.52</v>
      </c>
      <c r="R1231" s="68">
        <v>13.88</v>
      </c>
      <c r="S1231" s="68">
        <v>12.94</v>
      </c>
      <c r="T1231" s="68">
        <v>51.79</v>
      </c>
      <c r="U1231" s="68">
        <v>76.52</v>
      </c>
      <c r="V1231" s="68">
        <v>56</v>
      </c>
      <c r="W1231" s="68">
        <v>100</v>
      </c>
      <c r="X1231" s="68" t="s">
        <v>9061</v>
      </c>
      <c r="Y1231" s="68">
        <v>2</v>
      </c>
      <c r="Z1231" s="68">
        <v>5</v>
      </c>
      <c r="AA1231" s="68">
        <v>6</v>
      </c>
      <c r="AB1231" s="68">
        <v>11</v>
      </c>
      <c r="AC1231" s="68">
        <v>4</v>
      </c>
      <c r="AD1231" s="68"/>
      <c r="AE1231" s="68">
        <v>5</v>
      </c>
      <c r="AF1231" s="68">
        <v>14</v>
      </c>
      <c r="AG1231" s="68" t="s">
        <v>2115</v>
      </c>
      <c r="AH1231" s="68" t="s">
        <v>5219</v>
      </c>
      <c r="AI1231" s="68">
        <v>58</v>
      </c>
      <c r="AJ1231" s="68" t="s">
        <v>5922</v>
      </c>
      <c r="AK1231" s="68" t="s">
        <v>9256</v>
      </c>
      <c r="AL1231" s="68">
        <v>42</v>
      </c>
      <c r="AM1231" s="68"/>
      <c r="AN1231" s="68"/>
      <c r="AO1231" s="68"/>
      <c r="AP1231" s="68"/>
      <c r="AQ1231" s="68"/>
      <c r="AR1231" s="68"/>
      <c r="AS1231" s="68"/>
      <c r="AT1231" s="68"/>
      <c r="AU1231" s="68"/>
      <c r="AV1231" s="68"/>
      <c r="AW1231" s="68"/>
      <c r="AX1231" s="68"/>
      <c r="AY1231" s="68"/>
      <c r="AZ1231" s="68"/>
      <c r="BA1231" s="68"/>
      <c r="BB1231" s="68"/>
      <c r="BC1231" s="68"/>
      <c r="BD1231" s="68"/>
    </row>
    <row r="1232" spans="1:56" s="72" customFormat="1" ht="60">
      <c r="A1232" s="68">
        <v>1538</v>
      </c>
      <c r="B1232" s="68" t="s">
        <v>12801</v>
      </c>
      <c r="C1232" s="68">
        <v>24</v>
      </c>
      <c r="D1232" s="88" t="s">
        <v>9143</v>
      </c>
      <c r="E1232" s="68" t="s">
        <v>9144</v>
      </c>
      <c r="F1232" s="78">
        <v>7134</v>
      </c>
      <c r="G1232" s="68" t="s">
        <v>9257</v>
      </c>
      <c r="H1232" s="68">
        <v>2015</v>
      </c>
      <c r="I1232" s="68" t="s">
        <v>9258</v>
      </c>
      <c r="J1232" s="70">
        <v>48679.34</v>
      </c>
      <c r="K1232" s="68" t="s">
        <v>233</v>
      </c>
      <c r="L1232" s="68" t="s">
        <v>9157</v>
      </c>
      <c r="M1232" s="68" t="s">
        <v>9158</v>
      </c>
      <c r="N1232" s="68" t="s">
        <v>9259</v>
      </c>
      <c r="O1232" s="68" t="s">
        <v>9260</v>
      </c>
      <c r="P1232" s="68">
        <v>33817</v>
      </c>
      <c r="Q1232" s="68">
        <v>85.73</v>
      </c>
      <c r="R1232" s="68">
        <v>5.73</v>
      </c>
      <c r="S1232" s="68">
        <v>35</v>
      </c>
      <c r="T1232" s="68">
        <v>45</v>
      </c>
      <c r="U1232" s="68">
        <v>85.73</v>
      </c>
      <c r="V1232" s="68">
        <v>100</v>
      </c>
      <c r="W1232" s="68">
        <v>100</v>
      </c>
      <c r="X1232" s="68" t="s">
        <v>9151</v>
      </c>
      <c r="Y1232" s="68">
        <v>1</v>
      </c>
      <c r="Z1232" s="68">
        <v>8</v>
      </c>
      <c r="AA1232" s="68">
        <v>2</v>
      </c>
      <c r="AB1232" s="68">
        <v>60</v>
      </c>
      <c r="AC1232" s="68">
        <v>133</v>
      </c>
      <c r="AD1232" s="68"/>
      <c r="AE1232" s="68">
        <v>5</v>
      </c>
      <c r="AF1232" s="68">
        <v>100</v>
      </c>
      <c r="AG1232" s="68" t="s">
        <v>9261</v>
      </c>
      <c r="AH1232" s="68" t="s">
        <v>9262</v>
      </c>
      <c r="AI1232" s="68"/>
      <c r="AJ1232" s="68" t="s">
        <v>9143</v>
      </c>
      <c r="AK1232" s="68" t="s">
        <v>9144</v>
      </c>
      <c r="AL1232" s="68"/>
      <c r="AM1232" s="68"/>
      <c r="AN1232" s="68" t="s">
        <v>9263</v>
      </c>
      <c r="AO1232" s="68"/>
      <c r="AP1232" s="68"/>
      <c r="AQ1232" s="68"/>
      <c r="AR1232" s="68"/>
      <c r="AS1232" s="68"/>
      <c r="AT1232" s="68"/>
      <c r="AU1232" s="68"/>
      <c r="AV1232" s="68"/>
      <c r="AW1232" s="68"/>
      <c r="AX1232" s="68"/>
      <c r="AY1232" s="68"/>
      <c r="AZ1232" s="68"/>
      <c r="BA1232" s="68"/>
      <c r="BB1232" s="68"/>
      <c r="BC1232" s="68"/>
      <c r="BD1232" s="68"/>
    </row>
    <row r="1233" spans="1:56" s="72" customFormat="1" ht="50">
      <c r="A1233" s="68">
        <v>1538</v>
      </c>
      <c r="B1233" s="68" t="s">
        <v>12801</v>
      </c>
      <c r="C1233" s="68">
        <v>24</v>
      </c>
      <c r="D1233" s="88" t="s">
        <v>9143</v>
      </c>
      <c r="E1233" s="68" t="s">
        <v>9144</v>
      </c>
      <c r="F1233" s="78">
        <v>7134</v>
      </c>
      <c r="G1233" s="68" t="s">
        <v>9264</v>
      </c>
      <c r="H1233" s="68">
        <v>2018</v>
      </c>
      <c r="I1233" s="68" t="s">
        <v>9265</v>
      </c>
      <c r="J1233" s="70">
        <v>31717.23</v>
      </c>
      <c r="K1233" s="68" t="s">
        <v>351</v>
      </c>
      <c r="L1233" s="68" t="s">
        <v>9157</v>
      </c>
      <c r="M1233" s="68" t="s">
        <v>9158</v>
      </c>
      <c r="N1233" s="68" t="s">
        <v>9266</v>
      </c>
      <c r="O1233" s="68" t="s">
        <v>9267</v>
      </c>
      <c r="P1233" s="68" t="s">
        <v>9268</v>
      </c>
      <c r="Q1233" s="68">
        <v>83.73</v>
      </c>
      <c r="R1233" s="68">
        <v>3.73</v>
      </c>
      <c r="S1233" s="68">
        <v>35</v>
      </c>
      <c r="T1233" s="68">
        <v>45</v>
      </c>
      <c r="U1233" s="68">
        <v>83.73</v>
      </c>
      <c r="V1233" s="68">
        <v>100</v>
      </c>
      <c r="W1233" s="68">
        <v>100</v>
      </c>
      <c r="X1233" s="68" t="s">
        <v>9151</v>
      </c>
      <c r="Y1233" s="68">
        <v>1</v>
      </c>
      <c r="Z1233" s="68">
        <v>8</v>
      </c>
      <c r="AA1233" s="68">
        <v>2</v>
      </c>
      <c r="AB1233" s="68">
        <v>60</v>
      </c>
      <c r="AC1233" s="68">
        <v>133</v>
      </c>
      <c r="AD1233" s="68"/>
      <c r="AE1233" s="68">
        <v>5</v>
      </c>
      <c r="AF1233" s="68">
        <v>100</v>
      </c>
      <c r="AG1233" s="68" t="s">
        <v>9261</v>
      </c>
      <c r="AH1233" s="68" t="s">
        <v>9262</v>
      </c>
      <c r="AI1233" s="68"/>
      <c r="AJ1233" s="68" t="s">
        <v>9143</v>
      </c>
      <c r="AK1233" s="68" t="s">
        <v>9144</v>
      </c>
      <c r="AL1233" s="68"/>
      <c r="AM1233" s="68"/>
      <c r="AN1233" s="68" t="s">
        <v>9263</v>
      </c>
      <c r="AO1233" s="68"/>
      <c r="AP1233" s="68"/>
      <c r="AQ1233" s="68"/>
      <c r="AR1233" s="68"/>
      <c r="AS1233" s="68"/>
      <c r="AT1233" s="68"/>
      <c r="AU1233" s="68"/>
      <c r="AV1233" s="68"/>
      <c r="AW1233" s="68"/>
      <c r="AX1233" s="68"/>
      <c r="AY1233" s="68"/>
      <c r="AZ1233" s="68"/>
      <c r="BA1233" s="68"/>
      <c r="BB1233" s="68"/>
      <c r="BC1233" s="68"/>
      <c r="BD1233" s="68"/>
    </row>
    <row r="1234" spans="1:56" s="72" customFormat="1" ht="50">
      <c r="A1234" s="68">
        <v>1538</v>
      </c>
      <c r="B1234" s="68" t="s">
        <v>12801</v>
      </c>
      <c r="C1234" s="68">
        <v>24</v>
      </c>
      <c r="D1234" s="88" t="s">
        <v>9143</v>
      </c>
      <c r="E1234" s="68" t="s">
        <v>9144</v>
      </c>
      <c r="F1234" s="78">
        <v>7134</v>
      </c>
      <c r="G1234" s="68" t="s">
        <v>9264</v>
      </c>
      <c r="H1234" s="68">
        <v>2018</v>
      </c>
      <c r="I1234" s="68" t="s">
        <v>9269</v>
      </c>
      <c r="J1234" s="70">
        <v>28824.84</v>
      </c>
      <c r="K1234" s="68" t="s">
        <v>351</v>
      </c>
      <c r="L1234" s="68" t="s">
        <v>9157</v>
      </c>
      <c r="M1234" s="68" t="s">
        <v>9158</v>
      </c>
      <c r="N1234" s="68" t="s">
        <v>9270</v>
      </c>
      <c r="O1234" s="68" t="s">
        <v>9271</v>
      </c>
      <c r="P1234" s="68" t="s">
        <v>9272</v>
      </c>
      <c r="Q1234" s="68">
        <v>83.39</v>
      </c>
      <c r="R1234" s="68">
        <v>3.39</v>
      </c>
      <c r="S1234" s="68">
        <v>35</v>
      </c>
      <c r="T1234" s="68">
        <v>45</v>
      </c>
      <c r="U1234" s="68">
        <v>83.39</v>
      </c>
      <c r="V1234" s="68">
        <v>100</v>
      </c>
      <c r="W1234" s="68">
        <v>100</v>
      </c>
      <c r="X1234" s="68" t="s">
        <v>9151</v>
      </c>
      <c r="Y1234" s="68">
        <v>1</v>
      </c>
      <c r="Z1234" s="68">
        <v>8</v>
      </c>
      <c r="AA1234" s="68">
        <v>2</v>
      </c>
      <c r="AB1234" s="68">
        <v>60</v>
      </c>
      <c r="AC1234" s="68">
        <v>133</v>
      </c>
      <c r="AD1234" s="68"/>
      <c r="AE1234" s="68">
        <v>5</v>
      </c>
      <c r="AF1234" s="68">
        <v>100</v>
      </c>
      <c r="AG1234" s="68" t="s">
        <v>9261</v>
      </c>
      <c r="AH1234" s="68" t="s">
        <v>9262</v>
      </c>
      <c r="AI1234" s="68"/>
      <c r="AJ1234" s="68" t="s">
        <v>9143</v>
      </c>
      <c r="AK1234" s="68" t="s">
        <v>9144</v>
      </c>
      <c r="AL1234" s="68"/>
      <c r="AM1234" s="68"/>
      <c r="AN1234" s="68" t="s">
        <v>9263</v>
      </c>
      <c r="AO1234" s="68"/>
      <c r="AP1234" s="68"/>
      <c r="AQ1234" s="68"/>
      <c r="AR1234" s="68"/>
      <c r="AS1234" s="68"/>
      <c r="AT1234" s="68"/>
      <c r="AU1234" s="68"/>
      <c r="AV1234" s="68"/>
      <c r="AW1234" s="68"/>
      <c r="AX1234" s="68"/>
      <c r="AY1234" s="68"/>
      <c r="AZ1234" s="68"/>
      <c r="BA1234" s="68"/>
      <c r="BB1234" s="68"/>
      <c r="BC1234" s="68"/>
      <c r="BD1234" s="68"/>
    </row>
    <row r="1235" spans="1:56" s="72" customFormat="1" ht="50">
      <c r="A1235" s="68">
        <v>1538</v>
      </c>
      <c r="B1235" s="68" t="s">
        <v>12801</v>
      </c>
      <c r="C1235" s="68">
        <v>24</v>
      </c>
      <c r="D1235" s="88" t="s">
        <v>9143</v>
      </c>
      <c r="E1235" s="68" t="s">
        <v>9144</v>
      </c>
      <c r="F1235" s="78">
        <v>7134</v>
      </c>
      <c r="G1235" s="68" t="s">
        <v>9264</v>
      </c>
      <c r="H1235" s="68">
        <v>2018</v>
      </c>
      <c r="I1235" s="68" t="s">
        <v>9273</v>
      </c>
      <c r="J1235" s="70">
        <v>45298.63</v>
      </c>
      <c r="K1235" s="68" t="s">
        <v>351</v>
      </c>
      <c r="L1235" s="68" t="s">
        <v>9157</v>
      </c>
      <c r="M1235" s="68" t="s">
        <v>9158</v>
      </c>
      <c r="N1235" s="68" t="s">
        <v>9274</v>
      </c>
      <c r="O1235" s="68" t="s">
        <v>9275</v>
      </c>
      <c r="P1235" s="68" t="s">
        <v>9276</v>
      </c>
      <c r="Q1235" s="68">
        <v>85.32</v>
      </c>
      <c r="R1235" s="68">
        <v>5.32</v>
      </c>
      <c r="S1235" s="68">
        <v>35</v>
      </c>
      <c r="T1235" s="68">
        <v>45</v>
      </c>
      <c r="U1235" s="68">
        <v>85.32</v>
      </c>
      <c r="V1235" s="68">
        <v>100</v>
      </c>
      <c r="W1235" s="68">
        <v>100</v>
      </c>
      <c r="X1235" s="68" t="s">
        <v>9151</v>
      </c>
      <c r="Y1235" s="68">
        <v>1</v>
      </c>
      <c r="Z1235" s="68">
        <v>8</v>
      </c>
      <c r="AA1235" s="68">
        <v>2</v>
      </c>
      <c r="AB1235" s="68">
        <v>60</v>
      </c>
      <c r="AC1235" s="68">
        <v>133</v>
      </c>
      <c r="AD1235" s="68"/>
      <c r="AE1235" s="68">
        <v>5</v>
      </c>
      <c r="AF1235" s="68">
        <v>100</v>
      </c>
      <c r="AG1235" s="68" t="s">
        <v>9261</v>
      </c>
      <c r="AH1235" s="68" t="s">
        <v>9262</v>
      </c>
      <c r="AI1235" s="68"/>
      <c r="AJ1235" s="68" t="s">
        <v>9143</v>
      </c>
      <c r="AK1235" s="68" t="s">
        <v>9144</v>
      </c>
      <c r="AL1235" s="68"/>
      <c r="AM1235" s="68"/>
      <c r="AN1235" s="68" t="s">
        <v>9263</v>
      </c>
      <c r="AO1235" s="68"/>
      <c r="AP1235" s="68"/>
      <c r="AQ1235" s="68"/>
      <c r="AR1235" s="68"/>
      <c r="AS1235" s="68"/>
      <c r="AT1235" s="68"/>
      <c r="AU1235" s="68"/>
      <c r="AV1235" s="68"/>
      <c r="AW1235" s="68"/>
      <c r="AX1235" s="68"/>
      <c r="AY1235" s="68"/>
      <c r="AZ1235" s="68"/>
      <c r="BA1235" s="68"/>
      <c r="BB1235" s="68"/>
      <c r="BC1235" s="68"/>
      <c r="BD1235" s="68"/>
    </row>
    <row r="1236" spans="1:56" s="72" customFormat="1" ht="50">
      <c r="A1236" s="68">
        <v>1538</v>
      </c>
      <c r="B1236" s="68" t="s">
        <v>12801</v>
      </c>
      <c r="C1236" s="68">
        <v>24</v>
      </c>
      <c r="D1236" s="88" t="s">
        <v>9143</v>
      </c>
      <c r="E1236" s="68" t="s">
        <v>9144</v>
      </c>
      <c r="F1236" s="78">
        <v>7134</v>
      </c>
      <c r="G1236" s="68" t="s">
        <v>9264</v>
      </c>
      <c r="H1236" s="68">
        <v>2018</v>
      </c>
      <c r="I1236" s="68" t="s">
        <v>9277</v>
      </c>
      <c r="J1236" s="70">
        <v>34316.400000000001</v>
      </c>
      <c r="K1236" s="68" t="s">
        <v>351</v>
      </c>
      <c r="L1236" s="68" t="s">
        <v>9157</v>
      </c>
      <c r="M1236" s="68" t="s">
        <v>9158</v>
      </c>
      <c r="N1236" s="68" t="s">
        <v>9278</v>
      </c>
      <c r="O1236" s="68" t="s">
        <v>9279</v>
      </c>
      <c r="P1236" s="68" t="s">
        <v>9280</v>
      </c>
      <c r="Q1236" s="68">
        <v>84.03</v>
      </c>
      <c r="R1236" s="68">
        <v>4.03</v>
      </c>
      <c r="S1236" s="68">
        <v>35</v>
      </c>
      <c r="T1236" s="68">
        <v>45</v>
      </c>
      <c r="U1236" s="68">
        <v>84.03</v>
      </c>
      <c r="V1236" s="68">
        <v>100</v>
      </c>
      <c r="W1236" s="68">
        <v>100</v>
      </c>
      <c r="X1236" s="68" t="s">
        <v>9151</v>
      </c>
      <c r="Y1236" s="68">
        <v>1</v>
      </c>
      <c r="Z1236" s="68">
        <v>8</v>
      </c>
      <c r="AA1236" s="68">
        <v>2</v>
      </c>
      <c r="AB1236" s="68">
        <v>60</v>
      </c>
      <c r="AC1236" s="68">
        <v>133</v>
      </c>
      <c r="AD1236" s="68"/>
      <c r="AE1236" s="68">
        <v>5</v>
      </c>
      <c r="AF1236" s="68">
        <v>100</v>
      </c>
      <c r="AG1236" s="68" t="s">
        <v>9261</v>
      </c>
      <c r="AH1236" s="68" t="s">
        <v>9262</v>
      </c>
      <c r="AI1236" s="68"/>
      <c r="AJ1236" s="68" t="s">
        <v>9143</v>
      </c>
      <c r="AK1236" s="68" t="s">
        <v>9144</v>
      </c>
      <c r="AL1236" s="68"/>
      <c r="AM1236" s="68"/>
      <c r="AN1236" s="68" t="s">
        <v>9263</v>
      </c>
      <c r="AO1236" s="68"/>
      <c r="AP1236" s="68"/>
      <c r="AQ1236" s="68"/>
      <c r="AR1236" s="68"/>
      <c r="AS1236" s="68"/>
      <c r="AT1236" s="68"/>
      <c r="AU1236" s="68"/>
      <c r="AV1236" s="68"/>
      <c r="AW1236" s="68"/>
      <c r="AX1236" s="68"/>
      <c r="AY1236" s="68"/>
      <c r="AZ1236" s="68"/>
      <c r="BA1236" s="68"/>
      <c r="BB1236" s="68"/>
      <c r="BC1236" s="68"/>
      <c r="BD1236" s="68"/>
    </row>
    <row r="1237" spans="1:56" s="72" customFormat="1" ht="70">
      <c r="A1237" s="68">
        <v>1538</v>
      </c>
      <c r="B1237" s="68" t="s">
        <v>12801</v>
      </c>
      <c r="C1237" s="68">
        <v>10</v>
      </c>
      <c r="D1237" s="88" t="s">
        <v>9281</v>
      </c>
      <c r="E1237" s="68" t="s">
        <v>9282</v>
      </c>
      <c r="F1237" s="78">
        <v>21354</v>
      </c>
      <c r="G1237" s="68" t="s">
        <v>9283</v>
      </c>
      <c r="H1237" s="68">
        <v>2018</v>
      </c>
      <c r="I1237" s="68" t="s">
        <v>9284</v>
      </c>
      <c r="J1237" s="70">
        <v>24424.400000000001</v>
      </c>
      <c r="K1237" s="68" t="s">
        <v>351</v>
      </c>
      <c r="L1237" s="68" t="s">
        <v>9157</v>
      </c>
      <c r="M1237" s="68" t="s">
        <v>9158</v>
      </c>
      <c r="N1237" s="68" t="s">
        <v>9285</v>
      </c>
      <c r="O1237" s="68" t="s">
        <v>9286</v>
      </c>
      <c r="P1237" s="68">
        <v>35133</v>
      </c>
      <c r="Q1237" s="68">
        <v>87.18</v>
      </c>
      <c r="R1237" s="68">
        <v>7.18</v>
      </c>
      <c r="S1237" s="68">
        <v>35</v>
      </c>
      <c r="T1237" s="68">
        <v>45</v>
      </c>
      <c r="U1237" s="68">
        <v>87.18</v>
      </c>
      <c r="V1237" s="68">
        <v>100</v>
      </c>
      <c r="W1237" s="68">
        <v>100</v>
      </c>
      <c r="X1237" s="68" t="s">
        <v>9287</v>
      </c>
      <c r="Y1237" s="68">
        <v>6</v>
      </c>
      <c r="Z1237" s="68">
        <v>1</v>
      </c>
      <c r="AA1237" s="68">
        <v>5</v>
      </c>
      <c r="AB1237" s="68">
        <v>19</v>
      </c>
      <c r="AC1237" s="68"/>
      <c r="AD1237" s="68"/>
      <c r="AE1237" s="68">
        <v>2</v>
      </c>
      <c r="AF1237" s="68">
        <v>100</v>
      </c>
      <c r="AG1237" s="68" t="s">
        <v>9288</v>
      </c>
      <c r="AH1237" s="68" t="s">
        <v>9289</v>
      </c>
      <c r="AI1237" s="68">
        <v>0.5</v>
      </c>
      <c r="AJ1237" s="68" t="s">
        <v>9290</v>
      </c>
      <c r="AK1237" s="68" t="s">
        <v>9289</v>
      </c>
      <c r="AL1237" s="68">
        <v>0.5</v>
      </c>
      <c r="AM1237" s="68"/>
      <c r="AN1237" s="68"/>
      <c r="AO1237" s="68"/>
      <c r="AP1237" s="68"/>
      <c r="AQ1237" s="68"/>
      <c r="AR1237" s="68"/>
      <c r="AS1237" s="68"/>
      <c r="AT1237" s="68"/>
      <c r="AU1237" s="68"/>
      <c r="AV1237" s="68"/>
      <c r="AW1237" s="68"/>
      <c r="AX1237" s="68"/>
      <c r="AY1237" s="68"/>
      <c r="AZ1237" s="68"/>
      <c r="BA1237" s="68"/>
      <c r="BB1237" s="68"/>
      <c r="BC1237" s="68"/>
      <c r="BD1237" s="68"/>
    </row>
    <row r="1238" spans="1:56" s="72" customFormat="1" ht="110">
      <c r="A1238" s="68">
        <v>1538</v>
      </c>
      <c r="B1238" s="68" t="s">
        <v>12801</v>
      </c>
      <c r="C1238" s="68">
        <v>25</v>
      </c>
      <c r="D1238" s="88" t="s">
        <v>9063</v>
      </c>
      <c r="E1238" s="68" t="s">
        <v>9291</v>
      </c>
      <c r="F1238" s="78">
        <v>15901</v>
      </c>
      <c r="G1238" s="68" t="s">
        <v>9292</v>
      </c>
      <c r="H1238" s="68">
        <v>2018</v>
      </c>
      <c r="I1238" s="68" t="s">
        <v>9293</v>
      </c>
      <c r="J1238" s="70">
        <v>31500.01</v>
      </c>
      <c r="K1238" s="68" t="s">
        <v>351</v>
      </c>
      <c r="L1238" s="68" t="s">
        <v>9294</v>
      </c>
      <c r="M1238" s="68" t="s">
        <v>9295</v>
      </c>
      <c r="N1238" s="68" t="s">
        <v>9296</v>
      </c>
      <c r="O1238" s="68" t="s">
        <v>9297</v>
      </c>
      <c r="P1238" s="68">
        <v>35490</v>
      </c>
      <c r="Q1238" s="68">
        <v>83.71</v>
      </c>
      <c r="R1238" s="68">
        <v>3.71</v>
      </c>
      <c r="S1238" s="68">
        <v>35</v>
      </c>
      <c r="T1238" s="68">
        <v>45</v>
      </c>
      <c r="U1238" s="68">
        <v>83.71</v>
      </c>
      <c r="V1238" s="68">
        <v>100</v>
      </c>
      <c r="W1238" s="68">
        <v>100</v>
      </c>
      <c r="X1238" s="68" t="s">
        <v>9071</v>
      </c>
      <c r="Y1238" s="68"/>
      <c r="Z1238" s="68"/>
      <c r="AA1238" s="68"/>
      <c r="AB1238" s="68">
        <v>25</v>
      </c>
      <c r="AC1238" s="68"/>
      <c r="AD1238" s="68">
        <v>200</v>
      </c>
      <c r="AE1238" s="68">
        <v>5</v>
      </c>
      <c r="AF1238" s="68">
        <v>100</v>
      </c>
      <c r="AG1238" s="68" t="s">
        <v>9063</v>
      </c>
      <c r="AH1238" s="68" t="s">
        <v>9072</v>
      </c>
      <c r="AI1238" s="68"/>
      <c r="AJ1238" s="68"/>
      <c r="AK1238" s="68"/>
      <c r="AL1238" s="68"/>
      <c r="AM1238" s="68"/>
      <c r="AN1238" s="68"/>
      <c r="AO1238" s="68"/>
      <c r="AP1238" s="68"/>
      <c r="AQ1238" s="68"/>
      <c r="AR1238" s="68"/>
      <c r="AS1238" s="68"/>
      <c r="AT1238" s="68"/>
      <c r="AU1238" s="68"/>
      <c r="AV1238" s="68"/>
      <c r="AW1238" s="68"/>
      <c r="AX1238" s="68"/>
      <c r="AY1238" s="68"/>
      <c r="AZ1238" s="68"/>
      <c r="BA1238" s="68"/>
      <c r="BB1238" s="68"/>
      <c r="BC1238" s="68"/>
      <c r="BD1238" s="68"/>
    </row>
    <row r="1239" spans="1:56" s="72" customFormat="1" ht="80">
      <c r="A1239" s="68">
        <v>1538</v>
      </c>
      <c r="B1239" s="68" t="s">
        <v>12801</v>
      </c>
      <c r="C1239" s="68">
        <v>14</v>
      </c>
      <c r="D1239" s="88" t="s">
        <v>9298</v>
      </c>
      <c r="E1239" s="68" t="s">
        <v>9299</v>
      </c>
      <c r="F1239" s="78">
        <v>1927</v>
      </c>
      <c r="G1239" s="68" t="s">
        <v>9300</v>
      </c>
      <c r="H1239" s="68">
        <v>2018</v>
      </c>
      <c r="I1239" s="68" t="s">
        <v>9301</v>
      </c>
      <c r="J1239" s="70">
        <v>243939</v>
      </c>
      <c r="K1239" s="68" t="s">
        <v>351</v>
      </c>
      <c r="L1239" s="68" t="s">
        <v>9302</v>
      </c>
      <c r="M1239" s="68" t="s">
        <v>9303</v>
      </c>
      <c r="N1239" s="68" t="s">
        <v>9304</v>
      </c>
      <c r="O1239" s="68" t="s">
        <v>9305</v>
      </c>
      <c r="P1239" s="68">
        <v>35344</v>
      </c>
      <c r="Q1239" s="68">
        <v>108.7</v>
      </c>
      <c r="R1239" s="68">
        <v>28.7</v>
      </c>
      <c r="S1239" s="68">
        <v>35</v>
      </c>
      <c r="T1239" s="68">
        <v>45</v>
      </c>
      <c r="U1239" s="68">
        <v>108.7</v>
      </c>
      <c r="V1239" s="68">
        <v>10</v>
      </c>
      <c r="W1239" s="68">
        <v>100</v>
      </c>
      <c r="X1239" s="68" t="s">
        <v>9306</v>
      </c>
      <c r="Y1239" s="68">
        <v>1</v>
      </c>
      <c r="Z1239" s="68">
        <v>2</v>
      </c>
      <c r="AA1239" s="68">
        <v>1</v>
      </c>
      <c r="AB1239" s="68">
        <v>47</v>
      </c>
      <c r="AC1239" s="68"/>
      <c r="AD1239" s="68">
        <v>72</v>
      </c>
      <c r="AE1239" s="68">
        <v>5</v>
      </c>
      <c r="AF1239" s="68">
        <v>10</v>
      </c>
      <c r="AG1239" s="68" t="s">
        <v>9298</v>
      </c>
      <c r="AH1239" s="68" t="s">
        <v>9307</v>
      </c>
      <c r="AI1239" s="68">
        <v>6</v>
      </c>
      <c r="AJ1239" s="68" t="s">
        <v>9308</v>
      </c>
      <c r="AK1239" s="68" t="s">
        <v>9307</v>
      </c>
      <c r="AL1239" s="68">
        <v>4</v>
      </c>
      <c r="AM1239" s="68" t="s">
        <v>9309</v>
      </c>
      <c r="AN1239" s="68" t="s">
        <v>9307</v>
      </c>
      <c r="AO1239" s="68">
        <v>0</v>
      </c>
      <c r="AP1239" s="68"/>
      <c r="AQ1239" s="68"/>
      <c r="AR1239" s="68"/>
      <c r="AS1239" s="68"/>
      <c r="AT1239" s="68"/>
      <c r="AU1239" s="68"/>
      <c r="AV1239" s="68"/>
      <c r="AW1239" s="68"/>
      <c r="AX1239" s="68"/>
      <c r="AY1239" s="68"/>
      <c r="AZ1239" s="68"/>
      <c r="BA1239" s="68"/>
      <c r="BB1239" s="68"/>
      <c r="BC1239" s="68"/>
      <c r="BD1239" s="68"/>
    </row>
    <row r="1240" spans="1:56" s="72" customFormat="1" ht="100">
      <c r="A1240" s="68">
        <v>1538</v>
      </c>
      <c r="B1240" s="68" t="s">
        <v>12801</v>
      </c>
      <c r="C1240" s="68">
        <v>4</v>
      </c>
      <c r="D1240" s="88" t="s">
        <v>5922</v>
      </c>
      <c r="E1240" s="68" t="s">
        <v>9053</v>
      </c>
      <c r="F1240" s="78">
        <v>10268</v>
      </c>
      <c r="G1240" s="68" t="s">
        <v>9310</v>
      </c>
      <c r="H1240" s="68">
        <v>2019</v>
      </c>
      <c r="I1240" s="68" t="s">
        <v>9311</v>
      </c>
      <c r="J1240" s="70">
        <v>93204.55</v>
      </c>
      <c r="K1240" s="68" t="s">
        <v>351</v>
      </c>
      <c r="L1240" s="68" t="s">
        <v>9056</v>
      </c>
      <c r="M1240" s="68" t="s">
        <v>9057</v>
      </c>
      <c r="N1240" s="68" t="s">
        <v>9312</v>
      </c>
      <c r="O1240" s="68" t="s">
        <v>9313</v>
      </c>
      <c r="P1240" s="68" t="s">
        <v>9314</v>
      </c>
      <c r="Q1240" s="68">
        <v>90.97</v>
      </c>
      <c r="R1240" s="68">
        <v>10.97</v>
      </c>
      <c r="S1240" s="68">
        <v>35</v>
      </c>
      <c r="T1240" s="68">
        <v>45</v>
      </c>
      <c r="U1240" s="68">
        <v>90.97</v>
      </c>
      <c r="V1240" s="68">
        <v>54</v>
      </c>
      <c r="W1240" s="68">
        <v>97.87</v>
      </c>
      <c r="X1240" s="68" t="s">
        <v>9061</v>
      </c>
      <c r="Y1240" s="68">
        <v>4</v>
      </c>
      <c r="Z1240" s="68">
        <v>2</v>
      </c>
      <c r="AA1240" s="68">
        <v>4</v>
      </c>
      <c r="AB1240" s="68">
        <v>60</v>
      </c>
      <c r="AC1240" s="68">
        <v>15</v>
      </c>
      <c r="AD1240" s="68"/>
      <c r="AE1240" s="68">
        <v>5</v>
      </c>
      <c r="AF1240" s="68">
        <v>13</v>
      </c>
      <c r="AG1240" s="68" t="s">
        <v>9315</v>
      </c>
      <c r="AH1240" s="68" t="s">
        <v>9316</v>
      </c>
      <c r="AI1240" s="68">
        <v>58</v>
      </c>
      <c r="AJ1240" s="68" t="s">
        <v>5922</v>
      </c>
      <c r="AK1240" s="68" t="s">
        <v>9317</v>
      </c>
      <c r="AL1240" s="68">
        <v>42</v>
      </c>
      <c r="AM1240" s="68"/>
      <c r="AN1240" s="68"/>
      <c r="AO1240" s="68"/>
      <c r="AP1240" s="68"/>
      <c r="AQ1240" s="68"/>
      <c r="AR1240" s="68"/>
      <c r="AS1240" s="68"/>
      <c r="AT1240" s="68"/>
      <c r="AU1240" s="68"/>
      <c r="AV1240" s="68"/>
      <c r="AW1240" s="68"/>
      <c r="AX1240" s="68"/>
      <c r="AY1240" s="68"/>
      <c r="AZ1240" s="68"/>
      <c r="BA1240" s="68"/>
      <c r="BB1240" s="68"/>
      <c r="BC1240" s="68"/>
      <c r="BD1240" s="68"/>
    </row>
    <row r="1241" spans="1:56" s="72" customFormat="1" ht="100">
      <c r="A1241" s="68">
        <v>1538</v>
      </c>
      <c r="B1241" s="68" t="s">
        <v>12801</v>
      </c>
      <c r="C1241" s="68">
        <v>4</v>
      </c>
      <c r="D1241" s="88" t="s">
        <v>5922</v>
      </c>
      <c r="E1241" s="68" t="s">
        <v>9053</v>
      </c>
      <c r="F1241" s="78">
        <v>10268</v>
      </c>
      <c r="G1241" s="68" t="s">
        <v>9318</v>
      </c>
      <c r="H1241" s="68">
        <v>2020</v>
      </c>
      <c r="I1241" s="68" t="s">
        <v>9319</v>
      </c>
      <c r="J1241" s="70">
        <v>197030</v>
      </c>
      <c r="K1241" s="68" t="s">
        <v>343</v>
      </c>
      <c r="L1241" s="68" t="s">
        <v>9056</v>
      </c>
      <c r="M1241" s="68" t="s">
        <v>9057</v>
      </c>
      <c r="N1241" s="68" t="s">
        <v>9320</v>
      </c>
      <c r="O1241" s="68" t="s">
        <v>9321</v>
      </c>
      <c r="P1241" s="68">
        <v>36857</v>
      </c>
      <c r="Q1241" s="68">
        <v>103.08</v>
      </c>
      <c r="R1241" s="68">
        <v>23.08</v>
      </c>
      <c r="S1241" s="68">
        <v>35</v>
      </c>
      <c r="T1241" s="68">
        <v>45</v>
      </c>
      <c r="U1241" s="68">
        <v>103.08</v>
      </c>
      <c r="V1241" s="68">
        <v>35</v>
      </c>
      <c r="W1241" s="68">
        <v>63.16</v>
      </c>
      <c r="X1241" s="68" t="s">
        <v>9061</v>
      </c>
      <c r="Y1241" s="68">
        <v>3</v>
      </c>
      <c r="Z1241" s="68">
        <v>4</v>
      </c>
      <c r="AA1241" s="68">
        <v>6</v>
      </c>
      <c r="AB1241" s="68">
        <v>11</v>
      </c>
      <c r="AC1241" s="68">
        <v>26</v>
      </c>
      <c r="AD1241" s="68"/>
      <c r="AE1241" s="68">
        <v>5</v>
      </c>
      <c r="AF1241" s="68">
        <v>33</v>
      </c>
      <c r="AG1241" s="68" t="s">
        <v>9322</v>
      </c>
      <c r="AH1241" s="68" t="s">
        <v>9323</v>
      </c>
      <c r="AI1241" s="68">
        <v>64</v>
      </c>
      <c r="AJ1241" s="68" t="s">
        <v>5922</v>
      </c>
      <c r="AK1241" s="68" t="s">
        <v>9324</v>
      </c>
      <c r="AL1241" s="68">
        <v>36</v>
      </c>
      <c r="AM1241" s="68"/>
      <c r="AN1241" s="68"/>
      <c r="AO1241" s="68"/>
      <c r="AP1241" s="68"/>
      <c r="AQ1241" s="68"/>
      <c r="AR1241" s="68"/>
      <c r="AS1241" s="68"/>
      <c r="AT1241" s="68"/>
      <c r="AU1241" s="68"/>
      <c r="AV1241" s="68"/>
      <c r="AW1241" s="68"/>
      <c r="AX1241" s="68"/>
      <c r="AY1241" s="68"/>
      <c r="AZ1241" s="68"/>
      <c r="BA1241" s="68"/>
      <c r="BB1241" s="68"/>
      <c r="BC1241" s="68"/>
      <c r="BD1241" s="68"/>
    </row>
    <row r="1242" spans="1:56" s="72" customFormat="1" ht="50">
      <c r="A1242" s="68">
        <v>1538</v>
      </c>
      <c r="B1242" s="68" t="s">
        <v>12801</v>
      </c>
      <c r="C1242" s="68">
        <v>24</v>
      </c>
      <c r="D1242" s="88" t="s">
        <v>9143</v>
      </c>
      <c r="E1242" s="68" t="s">
        <v>9144</v>
      </c>
      <c r="F1242" s="78">
        <v>7134</v>
      </c>
      <c r="G1242" s="68" t="s">
        <v>9325</v>
      </c>
      <c r="H1242" s="68">
        <v>2020</v>
      </c>
      <c r="I1242" s="68" t="s">
        <v>9326</v>
      </c>
      <c r="J1242" s="70">
        <v>93676.59</v>
      </c>
      <c r="K1242" s="68" t="s">
        <v>343</v>
      </c>
      <c r="L1242" s="68" t="s">
        <v>9157</v>
      </c>
      <c r="M1242" s="68" t="s">
        <v>9158</v>
      </c>
      <c r="N1242" s="68" t="s">
        <v>9327</v>
      </c>
      <c r="O1242" s="68" t="s">
        <v>9328</v>
      </c>
      <c r="P1242" s="68" t="s">
        <v>9329</v>
      </c>
      <c r="Q1242" s="68">
        <v>91.02</v>
      </c>
      <c r="R1242" s="68">
        <v>11.02</v>
      </c>
      <c r="S1242" s="68">
        <v>35</v>
      </c>
      <c r="T1242" s="68">
        <v>45</v>
      </c>
      <c r="U1242" s="68">
        <v>91.02</v>
      </c>
      <c r="V1242" s="68">
        <v>100</v>
      </c>
      <c r="W1242" s="68">
        <v>90.9</v>
      </c>
      <c r="X1242" s="68" t="s">
        <v>9151</v>
      </c>
      <c r="Y1242" s="68">
        <v>4</v>
      </c>
      <c r="Z1242" s="68">
        <v>4</v>
      </c>
      <c r="AA1242" s="68">
        <v>6</v>
      </c>
      <c r="AB1242" s="68">
        <v>20</v>
      </c>
      <c r="AC1242" s="68"/>
      <c r="AD1242" s="68"/>
      <c r="AE1242" s="68">
        <v>5</v>
      </c>
      <c r="AF1242" s="68">
        <v>100</v>
      </c>
      <c r="AG1242" s="68" t="s">
        <v>9261</v>
      </c>
      <c r="AH1242" s="68" t="s">
        <v>9262</v>
      </c>
      <c r="AI1242" s="68"/>
      <c r="AJ1242" s="68" t="s">
        <v>9143</v>
      </c>
      <c r="AK1242" s="68" t="s">
        <v>9144</v>
      </c>
      <c r="AL1242" s="68"/>
      <c r="AM1242" s="68"/>
      <c r="AN1242" s="68" t="s">
        <v>9263</v>
      </c>
      <c r="AO1242" s="68"/>
      <c r="AP1242" s="68"/>
      <c r="AQ1242" s="68"/>
      <c r="AR1242" s="68"/>
      <c r="AS1242" s="68"/>
      <c r="AT1242" s="68"/>
      <c r="AU1242" s="68"/>
      <c r="AV1242" s="68"/>
      <c r="AW1242" s="68"/>
      <c r="AX1242" s="68"/>
      <c r="AY1242" s="68"/>
      <c r="AZ1242" s="68"/>
      <c r="BA1242" s="68"/>
      <c r="BB1242" s="68"/>
      <c r="BC1242" s="68"/>
      <c r="BD1242" s="68"/>
    </row>
    <row r="1243" spans="1:56" s="72" customFormat="1" ht="50">
      <c r="A1243" s="68">
        <v>1538</v>
      </c>
      <c r="B1243" s="68" t="s">
        <v>12801</v>
      </c>
      <c r="C1243" s="68">
        <v>10</v>
      </c>
      <c r="D1243" s="88" t="s">
        <v>9281</v>
      </c>
      <c r="E1243" s="68" t="s">
        <v>9282</v>
      </c>
      <c r="F1243" s="78">
        <v>21354</v>
      </c>
      <c r="G1243" s="68" t="s">
        <v>9330</v>
      </c>
      <c r="H1243" s="68">
        <v>2021</v>
      </c>
      <c r="I1243" s="68" t="s">
        <v>9331</v>
      </c>
      <c r="J1243" s="70">
        <v>27633</v>
      </c>
      <c r="K1243" s="68" t="s">
        <v>1813</v>
      </c>
      <c r="L1243" s="68" t="s">
        <v>9332</v>
      </c>
      <c r="M1243" s="68"/>
      <c r="N1243" s="68"/>
      <c r="O1243" s="68"/>
      <c r="P1243" s="68">
        <v>37579</v>
      </c>
      <c r="Q1243" s="68">
        <v>83.25</v>
      </c>
      <c r="R1243" s="68">
        <v>3.25</v>
      </c>
      <c r="S1243" s="68">
        <v>35</v>
      </c>
      <c r="T1243" s="68">
        <v>45</v>
      </c>
      <c r="U1243" s="68">
        <v>83.25</v>
      </c>
      <c r="V1243" s="68">
        <v>100</v>
      </c>
      <c r="W1243" s="68">
        <v>44.59</v>
      </c>
      <c r="X1243" s="68" t="s">
        <v>9333</v>
      </c>
      <c r="Y1243" s="68">
        <v>4</v>
      </c>
      <c r="Z1243" s="68">
        <v>2</v>
      </c>
      <c r="AA1243" s="68">
        <v>1</v>
      </c>
      <c r="AB1243" s="68">
        <v>31</v>
      </c>
      <c r="AC1243" s="68"/>
      <c r="AD1243" s="68"/>
      <c r="AE1243" s="68">
        <v>5</v>
      </c>
      <c r="AF1243" s="68">
        <v>100</v>
      </c>
      <c r="AG1243" s="68" t="s">
        <v>9288</v>
      </c>
      <c r="AH1243" s="68" t="s">
        <v>9334</v>
      </c>
      <c r="AI1243" s="68">
        <v>50</v>
      </c>
      <c r="AJ1243" s="68" t="s">
        <v>9281</v>
      </c>
      <c r="AK1243" s="68" t="s">
        <v>9334</v>
      </c>
      <c r="AL1243" s="68">
        <v>50</v>
      </c>
      <c r="AM1243" s="68"/>
      <c r="AN1243" s="68"/>
      <c r="AO1243" s="68"/>
      <c r="AP1243" s="68"/>
      <c r="AQ1243" s="68"/>
      <c r="AR1243" s="68"/>
      <c r="AS1243" s="68"/>
      <c r="AT1243" s="68"/>
      <c r="AU1243" s="68"/>
      <c r="AV1243" s="68"/>
      <c r="AW1243" s="68"/>
      <c r="AX1243" s="68"/>
      <c r="AY1243" s="68"/>
      <c r="AZ1243" s="68"/>
      <c r="BA1243" s="68"/>
      <c r="BB1243" s="68"/>
      <c r="BC1243" s="68"/>
      <c r="BD1243" s="68"/>
    </row>
    <row r="1244" spans="1:56" s="72" customFormat="1" ht="60">
      <c r="A1244" s="68">
        <v>1538</v>
      </c>
      <c r="B1244" s="68" t="s">
        <v>12801</v>
      </c>
      <c r="C1244" s="68">
        <v>27</v>
      </c>
      <c r="D1244" s="88" t="s">
        <v>9166</v>
      </c>
      <c r="E1244" s="68" t="s">
        <v>9335</v>
      </c>
      <c r="F1244" s="78">
        <v>25528</v>
      </c>
      <c r="G1244" s="68" t="s">
        <v>9336</v>
      </c>
      <c r="H1244" s="68">
        <v>2021</v>
      </c>
      <c r="I1244" s="68" t="s">
        <v>9337</v>
      </c>
      <c r="J1244" s="70">
        <v>273380.08</v>
      </c>
      <c r="K1244" s="68" t="s">
        <v>1813</v>
      </c>
      <c r="L1244" s="68" t="s">
        <v>9338</v>
      </c>
      <c r="M1244" s="68"/>
      <c r="N1244" s="68"/>
      <c r="O1244" s="68"/>
      <c r="P1244" s="68" t="s">
        <v>9339</v>
      </c>
      <c r="Q1244" s="68">
        <v>112.17</v>
      </c>
      <c r="R1244" s="68">
        <v>32.17</v>
      </c>
      <c r="S1244" s="68">
        <v>35</v>
      </c>
      <c r="T1244" s="68">
        <v>45</v>
      </c>
      <c r="U1244" s="68">
        <v>112.17</v>
      </c>
      <c r="V1244" s="68" t="s">
        <v>9340</v>
      </c>
      <c r="W1244" s="68">
        <v>47.05</v>
      </c>
      <c r="X1244" s="68" t="s">
        <v>9341</v>
      </c>
      <c r="Y1244" s="68">
        <v>3</v>
      </c>
      <c r="Z1244" s="68">
        <v>1</v>
      </c>
      <c r="AA1244" s="68">
        <v>4</v>
      </c>
      <c r="AB1244" s="68">
        <v>10</v>
      </c>
      <c r="AC1244" s="68">
        <v>146</v>
      </c>
      <c r="AD1244" s="68">
        <v>100</v>
      </c>
      <c r="AE1244" s="68">
        <v>5</v>
      </c>
      <c r="AF1244" s="68">
        <v>100</v>
      </c>
      <c r="AG1244" s="68" t="s">
        <v>9342</v>
      </c>
      <c r="AH1244" s="68" t="s">
        <v>9335</v>
      </c>
      <c r="AI1244" s="68">
        <v>40</v>
      </c>
      <c r="AJ1244" s="68" t="s">
        <v>9163</v>
      </c>
      <c r="AK1244" s="68" t="s">
        <v>9154</v>
      </c>
      <c r="AL1244" s="68">
        <v>10</v>
      </c>
      <c r="AM1244" s="68" t="s">
        <v>9164</v>
      </c>
      <c r="AN1244" s="68" t="s">
        <v>9165</v>
      </c>
      <c r="AO1244" s="68">
        <v>10</v>
      </c>
      <c r="AP1244" s="68" t="s">
        <v>9166</v>
      </c>
      <c r="AQ1244" s="68" t="s">
        <v>9343</v>
      </c>
      <c r="AR1244" s="68">
        <v>40</v>
      </c>
      <c r="AS1244" s="68"/>
      <c r="AT1244" s="68"/>
      <c r="AU1244" s="68"/>
      <c r="AV1244" s="68"/>
      <c r="AW1244" s="68"/>
      <c r="AX1244" s="68"/>
      <c r="AY1244" s="68"/>
      <c r="AZ1244" s="68"/>
      <c r="BA1244" s="68"/>
      <c r="BB1244" s="68"/>
      <c r="BC1244" s="68"/>
      <c r="BD1244" s="68"/>
    </row>
    <row r="1245" spans="1:56" s="72" customFormat="1" ht="90">
      <c r="A1245" s="68">
        <v>1538</v>
      </c>
      <c r="B1245" s="68" t="s">
        <v>12801</v>
      </c>
      <c r="C1245" s="68">
        <v>25</v>
      </c>
      <c r="D1245" s="88" t="s">
        <v>9063</v>
      </c>
      <c r="E1245" s="68" t="s">
        <v>9344</v>
      </c>
      <c r="F1245" s="78">
        <v>18280</v>
      </c>
      <c r="G1245" s="68" t="s">
        <v>9345</v>
      </c>
      <c r="H1245" s="68">
        <v>2021</v>
      </c>
      <c r="I1245" s="68" t="s">
        <v>9346</v>
      </c>
      <c r="J1245" s="70">
        <v>68295.600000000006</v>
      </c>
      <c r="K1245" s="68" t="s">
        <v>1813</v>
      </c>
      <c r="L1245" s="68" t="s">
        <v>9347</v>
      </c>
      <c r="M1245" s="68"/>
      <c r="N1245" s="68"/>
      <c r="O1245" s="68"/>
      <c r="P1245" s="68">
        <v>37406</v>
      </c>
      <c r="Q1245" s="68">
        <v>88.04</v>
      </c>
      <c r="R1245" s="68">
        <v>8.0399999999999991</v>
      </c>
      <c r="S1245" s="68">
        <v>35</v>
      </c>
      <c r="T1245" s="68">
        <v>45</v>
      </c>
      <c r="U1245" s="68">
        <v>88.039999999999992</v>
      </c>
      <c r="V1245" s="68">
        <v>100</v>
      </c>
      <c r="W1245" s="68">
        <v>55</v>
      </c>
      <c r="X1245" s="68" t="s">
        <v>9348</v>
      </c>
      <c r="Y1245" s="68">
        <v>4</v>
      </c>
      <c r="Z1245" s="68">
        <v>5</v>
      </c>
      <c r="AA1245" s="68">
        <v>4</v>
      </c>
      <c r="AB1245" s="68">
        <v>30</v>
      </c>
      <c r="AC1245" s="68"/>
      <c r="AD1245" s="68"/>
      <c r="AE1245" s="68">
        <v>5</v>
      </c>
      <c r="AF1245" s="68">
        <v>100</v>
      </c>
      <c r="AG1245" s="68" t="s">
        <v>9063</v>
      </c>
      <c r="AH1245" s="68" t="s">
        <v>9349</v>
      </c>
      <c r="AI1245" s="68" t="s">
        <v>9350</v>
      </c>
      <c r="AJ1245" s="68"/>
      <c r="AK1245" s="68"/>
      <c r="AL1245" s="68"/>
      <c r="AM1245" s="68"/>
      <c r="AN1245" s="68"/>
      <c r="AO1245" s="68"/>
      <c r="AP1245" s="68"/>
      <c r="AQ1245" s="68"/>
      <c r="AR1245" s="68"/>
      <c r="AS1245" s="68"/>
      <c r="AT1245" s="68"/>
      <c r="AU1245" s="68"/>
      <c r="AV1245" s="68"/>
      <c r="AW1245" s="68"/>
      <c r="AX1245" s="68"/>
      <c r="AY1245" s="68"/>
      <c r="AZ1245" s="68"/>
      <c r="BA1245" s="68"/>
      <c r="BB1245" s="68"/>
      <c r="BC1245" s="68"/>
      <c r="BD1245" s="68"/>
    </row>
    <row r="1246" spans="1:56" s="72" customFormat="1" ht="120">
      <c r="A1246" s="68">
        <v>1538</v>
      </c>
      <c r="B1246" s="68" t="s">
        <v>12801</v>
      </c>
      <c r="C1246" s="68">
        <v>4</v>
      </c>
      <c r="D1246" s="88" t="s">
        <v>5922</v>
      </c>
      <c r="E1246" s="68" t="s">
        <v>9053</v>
      </c>
      <c r="F1246" s="78">
        <v>10268</v>
      </c>
      <c r="G1246" s="68" t="s">
        <v>9351</v>
      </c>
      <c r="H1246" s="68">
        <v>2021</v>
      </c>
      <c r="I1246" s="68" t="s">
        <v>9352</v>
      </c>
      <c r="J1246" s="70">
        <v>215414.06</v>
      </c>
      <c r="K1246" s="68" t="s">
        <v>1813</v>
      </c>
      <c r="L1246" s="68" t="s">
        <v>9056</v>
      </c>
      <c r="M1246" s="68" t="s">
        <v>9057</v>
      </c>
      <c r="N1246" s="68" t="s">
        <v>9353</v>
      </c>
      <c r="O1246" s="68" t="s">
        <v>9354</v>
      </c>
      <c r="P1246" s="68" t="s">
        <v>9355</v>
      </c>
      <c r="Q1246" s="68">
        <v>105.34</v>
      </c>
      <c r="R1246" s="68">
        <v>25.34</v>
      </c>
      <c r="S1246" s="68">
        <v>35</v>
      </c>
      <c r="T1246" s="68">
        <v>45</v>
      </c>
      <c r="U1246" s="68">
        <v>105.34</v>
      </c>
      <c r="V1246" s="68">
        <v>62</v>
      </c>
      <c r="W1246" s="68">
        <v>46.79</v>
      </c>
      <c r="X1246" s="68" t="s">
        <v>9061</v>
      </c>
      <c r="Y1246" s="68">
        <v>4</v>
      </c>
      <c r="Z1246" s="68">
        <v>6</v>
      </c>
      <c r="AA1246" s="68">
        <v>2</v>
      </c>
      <c r="AB1246" s="68">
        <v>4</v>
      </c>
      <c r="AC1246" s="68">
        <v>19</v>
      </c>
      <c r="AD1246" s="68"/>
      <c r="AE1246" s="68">
        <v>5</v>
      </c>
      <c r="AF1246" s="68">
        <v>71</v>
      </c>
      <c r="AG1246" s="68" t="s">
        <v>2115</v>
      </c>
      <c r="AH1246" s="68" t="s">
        <v>5219</v>
      </c>
      <c r="AI1246" s="68">
        <v>64</v>
      </c>
      <c r="AJ1246" s="68" t="s">
        <v>9315</v>
      </c>
      <c r="AK1246" s="68" t="s">
        <v>9316</v>
      </c>
      <c r="AL1246" s="68">
        <v>33</v>
      </c>
      <c r="AM1246" s="68" t="s">
        <v>5922</v>
      </c>
      <c r="AN1246" s="68" t="s">
        <v>9317</v>
      </c>
      <c r="AO1246" s="68">
        <v>3</v>
      </c>
      <c r="AP1246" s="68"/>
      <c r="AQ1246" s="68"/>
      <c r="AR1246" s="68"/>
      <c r="AS1246" s="68"/>
      <c r="AT1246" s="68"/>
      <c r="AU1246" s="68"/>
      <c r="AV1246" s="68"/>
      <c r="AW1246" s="68"/>
      <c r="AX1246" s="68"/>
      <c r="AY1246" s="68"/>
      <c r="AZ1246" s="68"/>
      <c r="BA1246" s="68"/>
      <c r="BB1246" s="68"/>
      <c r="BC1246" s="68"/>
      <c r="BD1246" s="68"/>
    </row>
    <row r="1247" spans="1:56" s="72" customFormat="1" ht="120">
      <c r="A1247" s="68">
        <v>1538</v>
      </c>
      <c r="B1247" s="68" t="s">
        <v>12801</v>
      </c>
      <c r="C1247" s="68">
        <v>30</v>
      </c>
      <c r="D1247" s="88" t="s">
        <v>9225</v>
      </c>
      <c r="E1247" s="68" t="s">
        <v>9101</v>
      </c>
      <c r="F1247" s="78">
        <v>12609</v>
      </c>
      <c r="G1247" s="68" t="s">
        <v>9356</v>
      </c>
      <c r="H1247" s="68">
        <v>2021</v>
      </c>
      <c r="I1247" s="68"/>
      <c r="J1247" s="70">
        <v>145458.34</v>
      </c>
      <c r="K1247" s="68" t="s">
        <v>1813</v>
      </c>
      <c r="L1247" s="68" t="s">
        <v>9357</v>
      </c>
      <c r="M1247" s="68"/>
      <c r="N1247" s="68"/>
      <c r="O1247" s="68"/>
      <c r="P1247" s="68">
        <v>37529</v>
      </c>
      <c r="Q1247" s="68">
        <v>97.12</v>
      </c>
      <c r="R1247" s="68">
        <v>17.12</v>
      </c>
      <c r="S1247" s="68">
        <v>35</v>
      </c>
      <c r="T1247" s="68">
        <v>45</v>
      </c>
      <c r="U1247" s="68">
        <v>97.12</v>
      </c>
      <c r="V1247" s="68"/>
      <c r="W1247" s="68">
        <v>43.33</v>
      </c>
      <c r="X1247" s="68" t="s">
        <v>9108</v>
      </c>
      <c r="Y1247" s="68">
        <v>1</v>
      </c>
      <c r="Z1247" s="68">
        <v>1</v>
      </c>
      <c r="AA1247" s="68">
        <v>5</v>
      </c>
      <c r="AB1247" s="68">
        <v>44</v>
      </c>
      <c r="AC1247" s="68"/>
      <c r="AD1247" s="68"/>
      <c r="AE1247" s="68">
        <v>5</v>
      </c>
      <c r="AF1247" s="68">
        <v>100</v>
      </c>
      <c r="AG1247" s="68" t="s">
        <v>9109</v>
      </c>
      <c r="AH1247" s="68" t="s">
        <v>9110</v>
      </c>
      <c r="AI1247" s="68"/>
      <c r="AJ1247" s="68" t="s">
        <v>9111</v>
      </c>
      <c r="AK1247" s="68" t="s">
        <v>9101</v>
      </c>
      <c r="AL1247" s="68"/>
      <c r="AM1247" s="68"/>
      <c r="AN1247" s="68"/>
      <c r="AO1247" s="68"/>
      <c r="AP1247" s="68"/>
      <c r="AQ1247" s="68"/>
      <c r="AR1247" s="68"/>
      <c r="AS1247" s="68"/>
      <c r="AT1247" s="68"/>
      <c r="AU1247" s="68"/>
      <c r="AV1247" s="68"/>
      <c r="AW1247" s="68"/>
      <c r="AX1247" s="68"/>
      <c r="AY1247" s="68"/>
      <c r="AZ1247" s="68"/>
      <c r="BA1247" s="68"/>
      <c r="BB1247" s="68"/>
      <c r="BC1247" s="68"/>
      <c r="BD1247" s="68"/>
    </row>
    <row r="1248" spans="1:56" s="72" customFormat="1" ht="100">
      <c r="A1248" s="68">
        <v>1538</v>
      </c>
      <c r="B1248" s="68" t="s">
        <v>12801</v>
      </c>
      <c r="C1248" s="68">
        <v>4</v>
      </c>
      <c r="D1248" s="88" t="s">
        <v>5922</v>
      </c>
      <c r="E1248" s="68" t="s">
        <v>9053</v>
      </c>
      <c r="F1248" s="78">
        <v>10268</v>
      </c>
      <c r="G1248" s="68" t="s">
        <v>9358</v>
      </c>
      <c r="H1248" s="68">
        <v>2022</v>
      </c>
      <c r="I1248" s="68" t="s">
        <v>9359</v>
      </c>
      <c r="J1248" s="70">
        <v>137998.99</v>
      </c>
      <c r="K1248" s="68" t="s">
        <v>1833</v>
      </c>
      <c r="L1248" s="68" t="s">
        <v>9056</v>
      </c>
      <c r="M1248" s="68" t="s">
        <v>9057</v>
      </c>
      <c r="N1248" s="68" t="s">
        <v>9360</v>
      </c>
      <c r="O1248" s="68" t="s">
        <v>9361</v>
      </c>
      <c r="P1248" s="68" t="s">
        <v>9362</v>
      </c>
      <c r="Q1248" s="68">
        <v>96.24</v>
      </c>
      <c r="R1248" s="68">
        <v>16.239999999999998</v>
      </c>
      <c r="S1248" s="68">
        <v>35</v>
      </c>
      <c r="T1248" s="68">
        <v>45</v>
      </c>
      <c r="U1248" s="68">
        <v>96.24</v>
      </c>
      <c r="V1248" s="68">
        <v>60</v>
      </c>
      <c r="W1248" s="68">
        <v>26.98</v>
      </c>
      <c r="X1248" s="68" t="s">
        <v>9061</v>
      </c>
      <c r="Y1248" s="68" t="s">
        <v>9363</v>
      </c>
      <c r="Z1248" s="68" t="s">
        <v>9364</v>
      </c>
      <c r="AA1248" s="68" t="s">
        <v>9365</v>
      </c>
      <c r="AB1248" s="68">
        <v>60</v>
      </c>
      <c r="AC1248" s="68">
        <v>43</v>
      </c>
      <c r="AD1248" s="68"/>
      <c r="AE1248" s="68">
        <v>5</v>
      </c>
      <c r="AF1248" s="68">
        <v>13</v>
      </c>
      <c r="AG1248" s="68" t="s">
        <v>9315</v>
      </c>
      <c r="AH1248" s="68" t="s">
        <v>9316</v>
      </c>
      <c r="AI1248" s="68">
        <v>50</v>
      </c>
      <c r="AJ1248" s="68" t="s">
        <v>5922</v>
      </c>
      <c r="AK1248" s="68" t="s">
        <v>9324</v>
      </c>
      <c r="AL1248" s="68">
        <v>30</v>
      </c>
      <c r="AM1248" s="68" t="s">
        <v>5922</v>
      </c>
      <c r="AN1248" s="68" t="s">
        <v>9366</v>
      </c>
      <c r="AO1248" s="68">
        <v>10</v>
      </c>
      <c r="AP1248" s="68" t="s">
        <v>1561</v>
      </c>
      <c r="AQ1248" s="68" t="s">
        <v>9367</v>
      </c>
      <c r="AR1248" s="68">
        <v>10</v>
      </c>
      <c r="AS1248" s="68"/>
      <c r="AT1248" s="68"/>
      <c r="AU1248" s="68"/>
      <c r="AV1248" s="68"/>
      <c r="AW1248" s="68"/>
      <c r="AX1248" s="68"/>
      <c r="AY1248" s="68"/>
      <c r="AZ1248" s="68"/>
      <c r="BA1248" s="68"/>
      <c r="BB1248" s="68"/>
      <c r="BC1248" s="68"/>
      <c r="BD1248" s="68"/>
    </row>
    <row r="1249" spans="1:56" s="72" customFormat="1" ht="50">
      <c r="A1249" s="68">
        <v>1538</v>
      </c>
      <c r="B1249" s="68" t="s">
        <v>12801</v>
      </c>
      <c r="C1249" s="68">
        <v>24</v>
      </c>
      <c r="D1249" s="88" t="s">
        <v>9143</v>
      </c>
      <c r="E1249" s="68" t="s">
        <v>9144</v>
      </c>
      <c r="F1249" s="78">
        <v>7134</v>
      </c>
      <c r="G1249" s="68" t="s">
        <v>9368</v>
      </c>
      <c r="H1249" s="68">
        <v>2022</v>
      </c>
      <c r="I1249" s="68" t="s">
        <v>9369</v>
      </c>
      <c r="J1249" s="70">
        <v>117421.38</v>
      </c>
      <c r="K1249" s="68" t="s">
        <v>1833</v>
      </c>
      <c r="L1249" s="68" t="s">
        <v>9157</v>
      </c>
      <c r="M1249" s="68" t="s">
        <v>9158</v>
      </c>
      <c r="N1249" s="68" t="s">
        <v>9370</v>
      </c>
      <c r="O1249" s="68" t="s">
        <v>9371</v>
      </c>
      <c r="P1249" s="68" t="s">
        <v>9372</v>
      </c>
      <c r="Q1249" s="68">
        <v>93.81</v>
      </c>
      <c r="R1249" s="68">
        <v>13.81</v>
      </c>
      <c r="S1249" s="68">
        <v>35</v>
      </c>
      <c r="T1249" s="68">
        <v>45</v>
      </c>
      <c r="U1249" s="68">
        <v>93.81</v>
      </c>
      <c r="V1249" s="68">
        <v>100</v>
      </c>
      <c r="W1249" s="68">
        <v>35.92</v>
      </c>
      <c r="X1249" s="68" t="s">
        <v>9151</v>
      </c>
      <c r="Y1249" s="68">
        <v>4</v>
      </c>
      <c r="Z1249" s="68">
        <v>4</v>
      </c>
      <c r="AA1249" s="68">
        <v>6</v>
      </c>
      <c r="AB1249" s="68">
        <v>20</v>
      </c>
      <c r="AC1249" s="68">
        <v>45</v>
      </c>
      <c r="AD1249" s="68"/>
      <c r="AE1249" s="68">
        <v>5</v>
      </c>
      <c r="AF1249" s="68">
        <v>100</v>
      </c>
      <c r="AG1249" s="68" t="s">
        <v>9261</v>
      </c>
      <c r="AH1249" s="68" t="s">
        <v>9262</v>
      </c>
      <c r="AI1249" s="68"/>
      <c r="AJ1249" s="68" t="s">
        <v>9143</v>
      </c>
      <c r="AK1249" s="68" t="s">
        <v>9144</v>
      </c>
      <c r="AL1249" s="68"/>
      <c r="AM1249" s="68"/>
      <c r="AN1249" s="68" t="s">
        <v>9263</v>
      </c>
      <c r="AO1249" s="68"/>
      <c r="AP1249" s="68"/>
      <c r="AQ1249" s="68"/>
      <c r="AR1249" s="68"/>
      <c r="AS1249" s="68"/>
      <c r="AT1249" s="68"/>
      <c r="AU1249" s="68"/>
      <c r="AV1249" s="68"/>
      <c r="AW1249" s="68"/>
      <c r="AX1249" s="68"/>
      <c r="AY1249" s="68"/>
      <c r="AZ1249" s="68"/>
      <c r="BA1249" s="68"/>
      <c r="BB1249" s="68"/>
      <c r="BC1249" s="68"/>
      <c r="BD1249" s="68"/>
    </row>
    <row r="1250" spans="1:56" s="72" customFormat="1" ht="80">
      <c r="A1250" s="68">
        <v>1538</v>
      </c>
      <c r="B1250" s="68" t="s">
        <v>12801</v>
      </c>
      <c r="C1250" s="68">
        <v>36</v>
      </c>
      <c r="D1250" s="88" t="s">
        <v>9373</v>
      </c>
      <c r="E1250" s="68" t="s">
        <v>9374</v>
      </c>
      <c r="F1250" s="78">
        <v>16386</v>
      </c>
      <c r="G1250" s="68" t="s">
        <v>9375</v>
      </c>
      <c r="H1250" s="68">
        <v>2022</v>
      </c>
      <c r="I1250" s="68" t="s">
        <v>9376</v>
      </c>
      <c r="J1250" s="70">
        <v>200677.8</v>
      </c>
      <c r="K1250" s="68" t="s">
        <v>1833</v>
      </c>
      <c r="L1250" s="68" t="s">
        <v>9377</v>
      </c>
      <c r="M1250" s="68"/>
      <c r="N1250" s="68"/>
      <c r="O1250" s="68"/>
      <c r="P1250" s="68" t="s">
        <v>9378</v>
      </c>
      <c r="Q1250" s="68">
        <v>103.61</v>
      </c>
      <c r="R1250" s="68">
        <v>23.61</v>
      </c>
      <c r="S1250" s="68">
        <v>35</v>
      </c>
      <c r="T1250" s="68">
        <v>45</v>
      </c>
      <c r="U1250" s="68">
        <v>103.61</v>
      </c>
      <c r="V1250" s="68"/>
      <c r="W1250" s="68">
        <v>43.1</v>
      </c>
      <c r="X1250" s="68" t="s">
        <v>9379</v>
      </c>
      <c r="Y1250" s="68">
        <v>6</v>
      </c>
      <c r="Z1250" s="68">
        <v>1</v>
      </c>
      <c r="AA1250" s="68">
        <v>5</v>
      </c>
      <c r="AB1250" s="68">
        <v>19</v>
      </c>
      <c r="AC1250" s="68">
        <v>44</v>
      </c>
      <c r="AD1250" s="68">
        <v>120</v>
      </c>
      <c r="AE1250" s="68">
        <v>5</v>
      </c>
      <c r="AF1250" s="68">
        <v>100</v>
      </c>
      <c r="AG1250" s="68" t="s">
        <v>9380</v>
      </c>
      <c r="AH1250" s="68" t="s">
        <v>9128</v>
      </c>
      <c r="AI1250" s="68">
        <v>20</v>
      </c>
      <c r="AJ1250" s="68" t="s">
        <v>9373</v>
      </c>
      <c r="AK1250" s="68" t="s">
        <v>9374</v>
      </c>
      <c r="AL1250" s="68">
        <v>50</v>
      </c>
      <c r="AM1250" s="68"/>
      <c r="AN1250" s="68"/>
      <c r="AO1250" s="68"/>
      <c r="AP1250" s="68"/>
      <c r="AQ1250" s="68"/>
      <c r="AR1250" s="68"/>
      <c r="AS1250" s="68" t="s">
        <v>9381</v>
      </c>
      <c r="AT1250" s="68" t="s">
        <v>9382</v>
      </c>
      <c r="AU1250" s="68">
        <v>30</v>
      </c>
      <c r="AV1250" s="68"/>
      <c r="AW1250" s="68"/>
      <c r="AX1250" s="68"/>
      <c r="AY1250" s="68"/>
      <c r="AZ1250" s="68"/>
      <c r="BA1250" s="68"/>
      <c r="BB1250" s="68"/>
      <c r="BC1250" s="68"/>
      <c r="BD1250" s="68"/>
    </row>
    <row r="1251" spans="1:56" s="72" customFormat="1" ht="50">
      <c r="A1251" s="68">
        <v>1538</v>
      </c>
      <c r="B1251" s="68" t="s">
        <v>12801</v>
      </c>
      <c r="C1251" s="68">
        <v>27</v>
      </c>
      <c r="D1251" s="88" t="s">
        <v>9166</v>
      </c>
      <c r="E1251" s="68" t="s">
        <v>9154</v>
      </c>
      <c r="F1251" s="78">
        <v>6857</v>
      </c>
      <c r="G1251" s="68" t="s">
        <v>9383</v>
      </c>
      <c r="H1251" s="68">
        <v>2022</v>
      </c>
      <c r="I1251" s="68" t="s">
        <v>9384</v>
      </c>
      <c r="J1251" s="70">
        <v>73851.48</v>
      </c>
      <c r="K1251" s="68" t="s">
        <v>1833</v>
      </c>
      <c r="L1251" s="68" t="s">
        <v>9385</v>
      </c>
      <c r="M1251" s="68" t="s">
        <v>9158</v>
      </c>
      <c r="N1251" s="68" t="s">
        <v>9386</v>
      </c>
      <c r="O1251" s="68" t="s">
        <v>9387</v>
      </c>
      <c r="P1251" s="68">
        <v>38196</v>
      </c>
      <c r="Q1251" s="68">
        <v>200</v>
      </c>
      <c r="R1251" s="68">
        <v>8.69</v>
      </c>
      <c r="S1251" s="68">
        <v>35</v>
      </c>
      <c r="T1251" s="68">
        <v>45</v>
      </c>
      <c r="U1251" s="68">
        <v>88.69</v>
      </c>
      <c r="V1251" s="68">
        <v>100</v>
      </c>
      <c r="W1251" s="68">
        <v>25</v>
      </c>
      <c r="X1251" s="68" t="s">
        <v>9388</v>
      </c>
      <c r="Y1251" s="68">
        <v>6</v>
      </c>
      <c r="Z1251" s="68">
        <v>1</v>
      </c>
      <c r="AA1251" s="68">
        <v>4</v>
      </c>
      <c r="AB1251" s="68">
        <v>25</v>
      </c>
      <c r="AC1251" s="68">
        <v>120</v>
      </c>
      <c r="AD1251" s="68">
        <v>150</v>
      </c>
      <c r="AE1251" s="68">
        <v>5</v>
      </c>
      <c r="AF1251" s="68">
        <v>100</v>
      </c>
      <c r="AG1251" s="68" t="s">
        <v>9164</v>
      </c>
      <c r="AH1251" s="68" t="s">
        <v>9165</v>
      </c>
      <c r="AI1251" s="68">
        <v>50</v>
      </c>
      <c r="AJ1251" s="68" t="s">
        <v>9389</v>
      </c>
      <c r="AK1251" s="68" t="s">
        <v>9165</v>
      </c>
      <c r="AL1251" s="68">
        <v>20</v>
      </c>
      <c r="AM1251" s="68" t="s">
        <v>9390</v>
      </c>
      <c r="AN1251" s="68" t="s">
        <v>9391</v>
      </c>
      <c r="AO1251" s="68">
        <v>30</v>
      </c>
      <c r="AP1251" s="68"/>
      <c r="AQ1251" s="68"/>
      <c r="AR1251" s="68"/>
      <c r="AS1251" s="68"/>
      <c r="AT1251" s="68"/>
      <c r="AU1251" s="68"/>
      <c r="AV1251" s="68"/>
      <c r="AW1251" s="68"/>
      <c r="AX1251" s="68"/>
      <c r="AY1251" s="68"/>
      <c r="AZ1251" s="68"/>
      <c r="BA1251" s="68"/>
      <c r="BB1251" s="68"/>
      <c r="BC1251" s="68"/>
      <c r="BD1251" s="68"/>
    </row>
    <row r="1252" spans="1:56" s="72" customFormat="1" ht="100">
      <c r="A1252" s="68">
        <v>1538</v>
      </c>
      <c r="B1252" s="68" t="s">
        <v>12801</v>
      </c>
      <c r="C1252" s="68">
        <v>4</v>
      </c>
      <c r="D1252" s="88" t="s">
        <v>5922</v>
      </c>
      <c r="E1252" s="68" t="s">
        <v>9392</v>
      </c>
      <c r="F1252" s="78">
        <v>15675</v>
      </c>
      <c r="G1252" s="68" t="s">
        <v>9393</v>
      </c>
      <c r="H1252" s="68">
        <v>2023</v>
      </c>
      <c r="I1252" s="68" t="s">
        <v>9394</v>
      </c>
      <c r="J1252" s="70">
        <v>1195600</v>
      </c>
      <c r="K1252" s="68" t="s">
        <v>1879</v>
      </c>
      <c r="L1252" s="68" t="s">
        <v>9056</v>
      </c>
      <c r="M1252" s="68" t="s">
        <v>9057</v>
      </c>
      <c r="N1252" s="68" t="s">
        <v>9395</v>
      </c>
      <c r="O1252" s="68" t="s">
        <v>9396</v>
      </c>
      <c r="P1252" s="68">
        <v>38926</v>
      </c>
      <c r="Q1252" s="68">
        <v>220.65</v>
      </c>
      <c r="R1252" s="68">
        <v>140.65</v>
      </c>
      <c r="S1252" s="68">
        <v>35</v>
      </c>
      <c r="T1252" s="68">
        <v>45</v>
      </c>
      <c r="U1252" s="68">
        <v>220.65</v>
      </c>
      <c r="V1252" s="68">
        <v>6</v>
      </c>
      <c r="W1252" s="68">
        <v>5</v>
      </c>
      <c r="X1252" s="68" t="s">
        <v>9061</v>
      </c>
      <c r="Y1252" s="68">
        <v>4</v>
      </c>
      <c r="Z1252" s="68">
        <v>5</v>
      </c>
      <c r="AA1252" s="68">
        <v>5</v>
      </c>
      <c r="AB1252" s="68">
        <v>60</v>
      </c>
      <c r="AC1252" s="68">
        <v>64</v>
      </c>
      <c r="AD1252" s="68">
        <v>32</v>
      </c>
      <c r="AE1252" s="68">
        <v>5</v>
      </c>
      <c r="AF1252" s="68">
        <v>38</v>
      </c>
      <c r="AG1252" s="68" t="s">
        <v>5922</v>
      </c>
      <c r="AH1252" s="68" t="s">
        <v>9324</v>
      </c>
      <c r="AI1252" s="68">
        <v>8</v>
      </c>
      <c r="AJ1252" s="68" t="s">
        <v>5922</v>
      </c>
      <c r="AK1252" s="68" t="s">
        <v>9397</v>
      </c>
      <c r="AL1252" s="68">
        <v>8</v>
      </c>
      <c r="AM1252" s="68" t="s">
        <v>5922</v>
      </c>
      <c r="AN1252" s="68" t="s">
        <v>9398</v>
      </c>
      <c r="AO1252" s="68">
        <v>8</v>
      </c>
      <c r="AP1252" s="68" t="s">
        <v>5922</v>
      </c>
      <c r="AQ1252" s="68" t="s">
        <v>9366</v>
      </c>
      <c r="AR1252" s="68">
        <v>7</v>
      </c>
      <c r="AS1252" s="68" t="s">
        <v>5922</v>
      </c>
      <c r="AT1252" s="68" t="s">
        <v>9317</v>
      </c>
      <c r="AU1252" s="68">
        <v>7</v>
      </c>
      <c r="AV1252" s="68"/>
      <c r="AW1252" s="68"/>
      <c r="AX1252" s="68"/>
      <c r="AY1252" s="68"/>
      <c r="AZ1252" s="68"/>
      <c r="BA1252" s="68"/>
      <c r="BB1252" s="68"/>
      <c r="BC1252" s="68"/>
      <c r="BD1252" s="68"/>
    </row>
    <row r="1253" spans="1:56" s="72" customFormat="1" ht="50">
      <c r="A1253" s="68">
        <v>1538</v>
      </c>
      <c r="B1253" s="68" t="s">
        <v>12801</v>
      </c>
      <c r="C1253" s="68">
        <v>38</v>
      </c>
      <c r="D1253" s="88"/>
      <c r="E1253" s="68" t="s">
        <v>9399</v>
      </c>
      <c r="F1253" s="78">
        <v>38118</v>
      </c>
      <c r="G1253" s="68" t="s">
        <v>9400</v>
      </c>
      <c r="H1253" s="68">
        <v>2023</v>
      </c>
      <c r="I1253" s="68" t="s">
        <v>9400</v>
      </c>
      <c r="J1253" s="70">
        <v>98779.74</v>
      </c>
      <c r="K1253" s="68" t="s">
        <v>1879</v>
      </c>
      <c r="L1253" s="68" t="s">
        <v>9385</v>
      </c>
      <c r="M1253" s="68" t="s">
        <v>9401</v>
      </c>
      <c r="N1253" s="68" t="s">
        <v>9402</v>
      </c>
      <c r="O1253" s="68" t="s">
        <v>9403</v>
      </c>
      <c r="P1253" s="68">
        <v>38632</v>
      </c>
      <c r="Q1253" s="68">
        <v>91.62</v>
      </c>
      <c r="R1253" s="68">
        <v>11.62</v>
      </c>
      <c r="S1253" s="68">
        <v>35</v>
      </c>
      <c r="T1253" s="68">
        <v>45</v>
      </c>
      <c r="U1253" s="68">
        <v>91.62</v>
      </c>
      <c r="V1253" s="68">
        <v>100</v>
      </c>
      <c r="W1253" s="68">
        <v>11.67</v>
      </c>
      <c r="X1253" s="68" t="s">
        <v>9404</v>
      </c>
      <c r="Y1253" s="68">
        <v>6</v>
      </c>
      <c r="Z1253" s="68">
        <v>1</v>
      </c>
      <c r="AA1253" s="68">
        <v>4</v>
      </c>
      <c r="AB1253" s="68">
        <v>14</v>
      </c>
      <c r="AC1253" s="68">
        <v>70</v>
      </c>
      <c r="AD1253" s="68">
        <v>108.38</v>
      </c>
      <c r="AE1253" s="68">
        <v>5</v>
      </c>
      <c r="AF1253" s="68">
        <v>100</v>
      </c>
      <c r="AG1253" s="68" t="s">
        <v>9405</v>
      </c>
      <c r="AH1253" s="68" t="s">
        <v>9399</v>
      </c>
      <c r="AI1253" s="68">
        <v>45</v>
      </c>
      <c r="AJ1253" s="68" t="s">
        <v>9406</v>
      </c>
      <c r="AK1253" s="68" t="s">
        <v>9407</v>
      </c>
      <c r="AL1253" s="68">
        <v>45</v>
      </c>
      <c r="AM1253" s="68"/>
      <c r="AN1253" s="68"/>
      <c r="AO1253" s="68"/>
      <c r="AP1253" s="68"/>
      <c r="AQ1253" s="68"/>
      <c r="AR1253" s="68"/>
      <c r="AS1253" s="68"/>
      <c r="AT1253" s="68"/>
      <c r="AU1253" s="68"/>
      <c r="AV1253" s="68"/>
      <c r="AW1253" s="68"/>
      <c r="AX1253" s="68"/>
      <c r="AY1253" s="68"/>
      <c r="AZ1253" s="68"/>
      <c r="BA1253" s="68"/>
      <c r="BB1253" s="68"/>
      <c r="BC1253" s="68"/>
      <c r="BD1253" s="68"/>
    </row>
    <row r="1254" spans="1:56" s="72" customFormat="1" ht="50">
      <c r="A1254" s="68">
        <v>1538</v>
      </c>
      <c r="B1254" s="68" t="s">
        <v>12801</v>
      </c>
      <c r="C1254" s="68">
        <v>25</v>
      </c>
      <c r="D1254" s="88" t="s">
        <v>9063</v>
      </c>
      <c r="E1254" s="68" t="s">
        <v>9408</v>
      </c>
      <c r="F1254" s="78">
        <v>18175</v>
      </c>
      <c r="G1254" s="68" t="s">
        <v>9409</v>
      </c>
      <c r="H1254" s="68">
        <v>2023</v>
      </c>
      <c r="I1254" s="68" t="s">
        <v>9410</v>
      </c>
      <c r="J1254" s="70">
        <v>316776.65999999997</v>
      </c>
      <c r="K1254" s="68" t="s">
        <v>1879</v>
      </c>
      <c r="L1254" s="68" t="s">
        <v>9385</v>
      </c>
      <c r="M1254" s="68" t="s">
        <v>9411</v>
      </c>
      <c r="N1254" s="68" t="s">
        <v>9412</v>
      </c>
      <c r="O1254" s="68" t="s">
        <v>9413</v>
      </c>
      <c r="P1254" s="68" t="s">
        <v>9414</v>
      </c>
      <c r="Q1254" s="68">
        <v>117.27</v>
      </c>
      <c r="R1254" s="68">
        <v>37.267842352941173</v>
      </c>
      <c r="S1254" s="68">
        <v>35</v>
      </c>
      <c r="T1254" s="68">
        <v>45</v>
      </c>
      <c r="U1254" s="68">
        <v>117.26784235294117</v>
      </c>
      <c r="V1254" s="68">
        <v>100</v>
      </c>
      <c r="W1254" s="68">
        <v>7.15</v>
      </c>
      <c r="X1254" s="68" t="s">
        <v>9071</v>
      </c>
      <c r="Y1254" s="68">
        <v>3</v>
      </c>
      <c r="Z1254" s="68">
        <v>12</v>
      </c>
      <c r="AA1254" s="68">
        <v>3</v>
      </c>
      <c r="AB1254" s="68">
        <v>60</v>
      </c>
      <c r="AC1254" s="68">
        <v>61</v>
      </c>
      <c r="AD1254" s="68" t="s">
        <v>296</v>
      </c>
      <c r="AE1254" s="68">
        <v>5</v>
      </c>
      <c r="AF1254" s="68">
        <v>100</v>
      </c>
      <c r="AG1254" s="68" t="s">
        <v>9063</v>
      </c>
      <c r="AH1254" s="68" t="s">
        <v>9408</v>
      </c>
      <c r="AI1254" s="68">
        <v>100</v>
      </c>
      <c r="AJ1254" s="68"/>
      <c r="AK1254" s="68"/>
      <c r="AL1254" s="68"/>
      <c r="AM1254" s="68"/>
      <c r="AN1254" s="68"/>
      <c r="AO1254" s="68"/>
      <c r="AP1254" s="68"/>
      <c r="AQ1254" s="68"/>
      <c r="AR1254" s="68"/>
      <c r="AS1254" s="68"/>
      <c r="AT1254" s="68"/>
      <c r="AU1254" s="68"/>
      <c r="AV1254" s="68"/>
      <c r="AW1254" s="68"/>
      <c r="AX1254" s="68"/>
      <c r="AY1254" s="68"/>
      <c r="AZ1254" s="68"/>
      <c r="BA1254" s="68"/>
      <c r="BB1254" s="68"/>
      <c r="BC1254" s="68"/>
      <c r="BD1254" s="68"/>
    </row>
    <row r="1255" spans="1:56" s="72" customFormat="1" ht="50">
      <c r="A1255" s="68">
        <v>1538</v>
      </c>
      <c r="B1255" s="68" t="s">
        <v>12801</v>
      </c>
      <c r="C1255" s="68">
        <v>34</v>
      </c>
      <c r="D1255" s="88"/>
      <c r="E1255" s="68" t="s">
        <v>9415</v>
      </c>
      <c r="F1255" s="78" t="s">
        <v>9416</v>
      </c>
      <c r="G1255" s="68" t="s">
        <v>9417</v>
      </c>
      <c r="H1255" s="68">
        <v>2023</v>
      </c>
      <c r="I1255" s="68" t="s">
        <v>9418</v>
      </c>
      <c r="J1255" s="70">
        <v>27120.6</v>
      </c>
      <c r="K1255" s="68" t="s">
        <v>1879</v>
      </c>
      <c r="L1255" s="68" t="s">
        <v>9419</v>
      </c>
      <c r="M1255" s="68" t="s">
        <v>9420</v>
      </c>
      <c r="N1255" s="68" t="s">
        <v>9421</v>
      </c>
      <c r="O1255" s="68" t="s">
        <v>9422</v>
      </c>
      <c r="P1255" s="68">
        <v>38670</v>
      </c>
      <c r="Q1255" s="68">
        <v>83.19</v>
      </c>
      <c r="R1255" s="68">
        <v>3.19</v>
      </c>
      <c r="S1255" s="68">
        <v>35</v>
      </c>
      <c r="T1255" s="68">
        <v>45</v>
      </c>
      <c r="U1255" s="68">
        <v>83.19</v>
      </c>
      <c r="V1255" s="68">
        <v>100</v>
      </c>
      <c r="W1255" s="68">
        <v>16.670000000000002</v>
      </c>
      <c r="X1255" s="68" t="s">
        <v>9423</v>
      </c>
      <c r="Y1255" s="68">
        <v>4</v>
      </c>
      <c r="Z1255" s="68">
        <v>2</v>
      </c>
      <c r="AA1255" s="68">
        <v>1</v>
      </c>
      <c r="AB1255" s="68">
        <v>60</v>
      </c>
      <c r="AC1255" s="68">
        <v>67</v>
      </c>
      <c r="AD1255" s="68"/>
      <c r="AE1255" s="68">
        <v>5</v>
      </c>
      <c r="AF1255" s="68">
        <v>80</v>
      </c>
      <c r="AG1255" s="68" t="s">
        <v>9281</v>
      </c>
      <c r="AH1255" s="68" t="s">
        <v>9424</v>
      </c>
      <c r="AI1255" s="68">
        <v>70</v>
      </c>
      <c r="AJ1255" s="68"/>
      <c r="AK1255" s="68"/>
      <c r="AL1255" s="68"/>
      <c r="AM1255" s="68"/>
      <c r="AN1255" s="68"/>
      <c r="AO1255" s="68"/>
      <c r="AP1255" s="68"/>
      <c r="AQ1255" s="68"/>
      <c r="AR1255" s="68"/>
      <c r="AS1255" s="68" t="s">
        <v>9425</v>
      </c>
      <c r="AT1255" s="68" t="s">
        <v>9426</v>
      </c>
      <c r="AU1255" s="68">
        <v>30</v>
      </c>
      <c r="AV1255" s="68"/>
      <c r="AW1255" s="68"/>
      <c r="AX1255" s="68"/>
      <c r="AY1255" s="68"/>
      <c r="AZ1255" s="68"/>
      <c r="BA1255" s="68"/>
      <c r="BB1255" s="68"/>
      <c r="BC1255" s="68"/>
      <c r="BD1255" s="68"/>
    </row>
    <row r="1256" spans="1:56" s="72" customFormat="1" ht="60">
      <c r="A1256" s="68">
        <v>1538</v>
      </c>
      <c r="B1256" s="68" t="s">
        <v>12801</v>
      </c>
      <c r="C1256" s="68">
        <v>10</v>
      </c>
      <c r="D1256" s="88"/>
      <c r="E1256" s="68" t="s">
        <v>9282</v>
      </c>
      <c r="F1256" s="78">
        <v>21354</v>
      </c>
      <c r="G1256" s="68" t="s">
        <v>9427</v>
      </c>
      <c r="H1256" s="68">
        <v>2023</v>
      </c>
      <c r="I1256" s="68" t="s">
        <v>9428</v>
      </c>
      <c r="J1256" s="70">
        <v>44837</v>
      </c>
      <c r="K1256" s="68" t="s">
        <v>1879</v>
      </c>
      <c r="L1256" s="68" t="s">
        <v>9429</v>
      </c>
      <c r="M1256" s="68" t="s">
        <v>9430</v>
      </c>
      <c r="N1256" s="68" t="s">
        <v>9431</v>
      </c>
      <c r="O1256" s="68" t="s">
        <v>9432</v>
      </c>
      <c r="P1256" s="68">
        <v>38673</v>
      </c>
      <c r="Q1256" s="68">
        <v>85.27</v>
      </c>
      <c r="R1256" s="68">
        <v>5.27</v>
      </c>
      <c r="S1256" s="68">
        <v>35</v>
      </c>
      <c r="T1256" s="68">
        <v>45</v>
      </c>
      <c r="U1256" s="68">
        <v>85.27</v>
      </c>
      <c r="V1256" s="68"/>
      <c r="W1256" s="68">
        <v>15</v>
      </c>
      <c r="X1256" s="68" t="s">
        <v>9433</v>
      </c>
      <c r="Y1256" s="68">
        <v>6</v>
      </c>
      <c r="Z1256" s="68">
        <v>1</v>
      </c>
      <c r="AA1256" s="68">
        <v>4</v>
      </c>
      <c r="AB1256" s="68">
        <v>60</v>
      </c>
      <c r="AC1256" s="68">
        <v>71</v>
      </c>
      <c r="AD1256" s="68"/>
      <c r="AE1256" s="68">
        <v>5</v>
      </c>
      <c r="AF1256" s="68">
        <v>100</v>
      </c>
      <c r="AG1256" s="68" t="s">
        <v>9281</v>
      </c>
      <c r="AH1256" s="68" t="s">
        <v>9434</v>
      </c>
      <c r="AI1256" s="68">
        <v>80</v>
      </c>
      <c r="AJ1256" s="68"/>
      <c r="AK1256" s="68"/>
      <c r="AL1256" s="68"/>
      <c r="AM1256" s="68"/>
      <c r="AN1256" s="68"/>
      <c r="AO1256" s="68"/>
      <c r="AP1256" s="68"/>
      <c r="AQ1256" s="68"/>
      <c r="AR1256" s="68"/>
      <c r="AS1256" s="68" t="s">
        <v>9425</v>
      </c>
      <c r="AT1256" s="68" t="s">
        <v>9426</v>
      </c>
      <c r="AU1256" s="68">
        <v>20</v>
      </c>
      <c r="AV1256" s="68"/>
      <c r="AW1256" s="68"/>
      <c r="AX1256" s="68"/>
      <c r="AY1256" s="68"/>
      <c r="AZ1256" s="68"/>
      <c r="BA1256" s="68"/>
      <c r="BB1256" s="68"/>
      <c r="BC1256" s="68"/>
      <c r="BD1256" s="68"/>
    </row>
    <row r="1257" spans="1:56" s="72" customFormat="1" ht="60">
      <c r="A1257" s="68">
        <v>1538</v>
      </c>
      <c r="B1257" s="68" t="s">
        <v>12801</v>
      </c>
      <c r="C1257" s="68">
        <v>27</v>
      </c>
      <c r="D1257" s="88"/>
      <c r="E1257" s="68" t="s">
        <v>9154</v>
      </c>
      <c r="F1257" s="78" t="s">
        <v>9435</v>
      </c>
      <c r="G1257" s="68" t="s">
        <v>9436</v>
      </c>
      <c r="H1257" s="68">
        <v>2023</v>
      </c>
      <c r="I1257" s="68" t="s">
        <v>9437</v>
      </c>
      <c r="J1257" s="70">
        <v>53923.02</v>
      </c>
      <c r="K1257" s="68" t="s">
        <v>1879</v>
      </c>
      <c r="L1257" s="68" t="s">
        <v>9438</v>
      </c>
      <c r="M1257" s="68" t="s">
        <v>9439</v>
      </c>
      <c r="N1257" s="68" t="s">
        <v>9440</v>
      </c>
      <c r="O1257" s="68" t="s">
        <v>9441</v>
      </c>
      <c r="P1257" s="68" t="s">
        <v>9442</v>
      </c>
      <c r="Q1257" s="68">
        <v>86.34</v>
      </c>
      <c r="R1257" s="68">
        <v>6.34</v>
      </c>
      <c r="S1257" s="68">
        <v>35</v>
      </c>
      <c r="T1257" s="68">
        <v>45</v>
      </c>
      <c r="U1257" s="68">
        <v>86.34</v>
      </c>
      <c r="V1257" s="68">
        <v>100</v>
      </c>
      <c r="W1257" s="68">
        <v>7.41</v>
      </c>
      <c r="X1257" s="68" t="s">
        <v>9443</v>
      </c>
      <c r="Y1257" s="68">
        <v>6</v>
      </c>
      <c r="Z1257" s="68">
        <v>1</v>
      </c>
      <c r="AA1257" s="68">
        <v>2</v>
      </c>
      <c r="AB1257" s="68">
        <v>25</v>
      </c>
      <c r="AC1257" s="68">
        <v>68</v>
      </c>
      <c r="AD1257" s="68">
        <v>150</v>
      </c>
      <c r="AE1257" s="68">
        <v>4</v>
      </c>
      <c r="AF1257" s="68">
        <v>100</v>
      </c>
      <c r="AG1257" s="68" t="s">
        <v>9444</v>
      </c>
      <c r="AH1257" s="68" t="s">
        <v>9165</v>
      </c>
      <c r="AI1257" s="68">
        <v>40</v>
      </c>
      <c r="AJ1257" s="68" t="s">
        <v>9445</v>
      </c>
      <c r="AK1257" s="68" t="s">
        <v>9165</v>
      </c>
      <c r="AL1257" s="68">
        <v>20</v>
      </c>
      <c r="AM1257" s="68" t="s">
        <v>9446</v>
      </c>
      <c r="AN1257" s="68" t="s">
        <v>9447</v>
      </c>
      <c r="AO1257" s="68">
        <v>20</v>
      </c>
      <c r="AP1257" s="68" t="s">
        <v>9166</v>
      </c>
      <c r="AQ1257" s="68" t="s">
        <v>9448</v>
      </c>
      <c r="AR1257" s="68">
        <v>20</v>
      </c>
      <c r="AS1257" s="68"/>
      <c r="AT1257" s="68"/>
      <c r="AU1257" s="68"/>
      <c r="AV1257" s="68"/>
      <c r="AW1257" s="68"/>
      <c r="AX1257" s="68"/>
      <c r="AY1257" s="68"/>
      <c r="AZ1257" s="68"/>
      <c r="BA1257" s="68"/>
      <c r="BB1257" s="68"/>
      <c r="BC1257" s="68"/>
      <c r="BD1257" s="68"/>
    </row>
    <row r="1258" spans="1:56" s="72" customFormat="1" ht="60">
      <c r="A1258" s="68">
        <v>1538</v>
      </c>
      <c r="B1258" s="68" t="s">
        <v>12801</v>
      </c>
      <c r="C1258" s="68">
        <v>24</v>
      </c>
      <c r="D1258" s="88" t="s">
        <v>9143</v>
      </c>
      <c r="E1258" s="68" t="s">
        <v>9144</v>
      </c>
      <c r="F1258" s="78" t="s">
        <v>9449</v>
      </c>
      <c r="G1258" s="68" t="s">
        <v>9450</v>
      </c>
      <c r="H1258" s="68">
        <v>2023</v>
      </c>
      <c r="I1258" s="68" t="s">
        <v>9451</v>
      </c>
      <c r="J1258" s="70">
        <v>136742</v>
      </c>
      <c r="K1258" s="68" t="s">
        <v>1879</v>
      </c>
      <c r="L1258" s="68" t="s">
        <v>9157</v>
      </c>
      <c r="M1258" s="68" t="s">
        <v>9158</v>
      </c>
      <c r="N1258" s="68" t="s">
        <v>9452</v>
      </c>
      <c r="O1258" s="68" t="s">
        <v>9453</v>
      </c>
      <c r="P1258" s="68" t="s">
        <v>9454</v>
      </c>
      <c r="Q1258" s="68">
        <v>96.08</v>
      </c>
      <c r="R1258" s="68">
        <v>16.079999999999998</v>
      </c>
      <c r="S1258" s="68">
        <v>35</v>
      </c>
      <c r="T1258" s="68">
        <v>45</v>
      </c>
      <c r="U1258" s="68">
        <v>96.08</v>
      </c>
      <c r="V1258" s="68">
        <v>100</v>
      </c>
      <c r="W1258" s="68">
        <v>15</v>
      </c>
      <c r="X1258" s="68" t="s">
        <v>9151</v>
      </c>
      <c r="Y1258" s="68">
        <v>4</v>
      </c>
      <c r="Z1258" s="68">
        <v>4</v>
      </c>
      <c r="AA1258" s="68">
        <v>6</v>
      </c>
      <c r="AB1258" s="68">
        <v>20</v>
      </c>
      <c r="AC1258" s="68">
        <v>72</v>
      </c>
      <c r="AD1258" s="68"/>
      <c r="AE1258" s="68">
        <v>5</v>
      </c>
      <c r="AF1258" s="68">
        <v>100</v>
      </c>
      <c r="AG1258" s="68" t="s">
        <v>9455</v>
      </c>
      <c r="AH1258" s="68" t="s">
        <v>9262</v>
      </c>
      <c r="AI1258" s="68"/>
      <c r="AJ1258" s="68" t="s">
        <v>9143</v>
      </c>
      <c r="AK1258" s="68" t="s">
        <v>9144</v>
      </c>
      <c r="AL1258" s="68"/>
      <c r="AM1258" s="68"/>
      <c r="AN1258" s="68" t="s">
        <v>9263</v>
      </c>
      <c r="AO1258" s="68"/>
      <c r="AP1258" s="68"/>
      <c r="AQ1258" s="68"/>
      <c r="AR1258" s="68"/>
      <c r="AS1258" s="68"/>
      <c r="AT1258" s="68"/>
      <c r="AU1258" s="68"/>
      <c r="AV1258" s="68"/>
      <c r="AW1258" s="68"/>
      <c r="AX1258" s="68"/>
      <c r="AY1258" s="68"/>
      <c r="AZ1258" s="68"/>
      <c r="BA1258" s="68"/>
      <c r="BB1258" s="68"/>
      <c r="BC1258" s="68"/>
      <c r="BD1258" s="68"/>
    </row>
    <row r="1259" spans="1:56" s="72" customFormat="1" ht="150">
      <c r="A1259" s="68">
        <v>1538</v>
      </c>
      <c r="B1259" s="68" t="s">
        <v>12801</v>
      </c>
      <c r="C1259" s="68">
        <v>29</v>
      </c>
      <c r="D1259" s="88" t="s">
        <v>9130</v>
      </c>
      <c r="E1259" s="68" t="s">
        <v>9131</v>
      </c>
      <c r="F1259" s="78" t="s">
        <v>9456</v>
      </c>
      <c r="G1259" s="68" t="s">
        <v>9457</v>
      </c>
      <c r="H1259" s="68">
        <v>2023</v>
      </c>
      <c r="I1259" s="68" t="s">
        <v>9458</v>
      </c>
      <c r="J1259" s="70">
        <v>25902.799999999999</v>
      </c>
      <c r="K1259" s="68" t="s">
        <v>1879</v>
      </c>
      <c r="L1259" s="68" t="s">
        <v>9176</v>
      </c>
      <c r="M1259" s="68" t="s">
        <v>9177</v>
      </c>
      <c r="N1259" s="68" t="s">
        <v>9459</v>
      </c>
      <c r="O1259" s="68" t="s">
        <v>9460</v>
      </c>
      <c r="P1259" s="68">
        <v>38936</v>
      </c>
      <c r="Q1259" s="68">
        <v>83.04</v>
      </c>
      <c r="R1259" s="68">
        <v>3.04</v>
      </c>
      <c r="S1259" s="68">
        <v>35</v>
      </c>
      <c r="T1259" s="68">
        <v>45</v>
      </c>
      <c r="U1259" s="68">
        <v>83.039999999999992</v>
      </c>
      <c r="V1259" s="68"/>
      <c r="W1259" s="68">
        <v>3.33</v>
      </c>
      <c r="X1259" s="68" t="s">
        <v>9461</v>
      </c>
      <c r="Y1259" s="68">
        <v>1</v>
      </c>
      <c r="Z1259" s="68">
        <v>8</v>
      </c>
      <c r="AA1259" s="68">
        <v>3</v>
      </c>
      <c r="AB1259" s="68">
        <v>60</v>
      </c>
      <c r="AC1259" s="68">
        <v>62</v>
      </c>
      <c r="AD1259" s="68"/>
      <c r="AE1259" s="68">
        <v>5</v>
      </c>
      <c r="AF1259" s="68">
        <v>20</v>
      </c>
      <c r="AG1259" s="68" t="s">
        <v>9130</v>
      </c>
      <c r="AH1259" s="68" t="s">
        <v>9131</v>
      </c>
      <c r="AI1259" s="68">
        <v>20</v>
      </c>
      <c r="AJ1259" s="68" t="s">
        <v>9139</v>
      </c>
      <c r="AK1259" s="68" t="s">
        <v>9131</v>
      </c>
      <c r="AL1259" s="68">
        <v>0</v>
      </c>
      <c r="AM1259" s="68" t="s">
        <v>3940</v>
      </c>
      <c r="AN1259" s="68" t="s">
        <v>9140</v>
      </c>
      <c r="AO1259" s="68">
        <v>0</v>
      </c>
      <c r="AP1259" s="68" t="s">
        <v>9141</v>
      </c>
      <c r="AQ1259" s="68" t="s">
        <v>9142</v>
      </c>
      <c r="AR1259" s="68">
        <v>0</v>
      </c>
      <c r="AS1259" s="68"/>
      <c r="AT1259" s="68"/>
      <c r="AU1259" s="68"/>
      <c r="AV1259" s="68"/>
      <c r="AW1259" s="68"/>
      <c r="AX1259" s="68"/>
      <c r="AY1259" s="68"/>
      <c r="AZ1259" s="68"/>
      <c r="BA1259" s="68"/>
      <c r="BB1259" s="68"/>
      <c r="BC1259" s="68"/>
      <c r="BD1259" s="68"/>
    </row>
    <row r="1260" spans="1:56" s="72" customFormat="1" ht="170">
      <c r="A1260" s="68">
        <v>1538</v>
      </c>
      <c r="B1260" s="68" t="s">
        <v>12801</v>
      </c>
      <c r="C1260" s="68">
        <v>16</v>
      </c>
      <c r="D1260" s="88"/>
      <c r="E1260" s="68" t="s">
        <v>9462</v>
      </c>
      <c r="F1260" s="78">
        <v>18460</v>
      </c>
      <c r="G1260" s="68" t="s">
        <v>9463</v>
      </c>
      <c r="H1260" s="68">
        <v>2023</v>
      </c>
      <c r="I1260" s="68" t="s">
        <v>9464</v>
      </c>
      <c r="J1260" s="70">
        <v>259812.1</v>
      </c>
      <c r="K1260" s="68" t="s">
        <v>1879</v>
      </c>
      <c r="L1260" s="68" t="s">
        <v>9465</v>
      </c>
      <c r="M1260" s="68" t="s">
        <v>9466</v>
      </c>
      <c r="N1260" s="68" t="s">
        <v>9467</v>
      </c>
      <c r="O1260" s="68" t="s">
        <v>9468</v>
      </c>
      <c r="P1260" s="68" t="s">
        <v>9469</v>
      </c>
      <c r="Q1260" s="68">
        <v>110.56</v>
      </c>
      <c r="R1260" s="68">
        <v>30.56</v>
      </c>
      <c r="S1260" s="68">
        <v>35</v>
      </c>
      <c r="T1260" s="68">
        <v>45</v>
      </c>
      <c r="U1260" s="68">
        <v>110.56</v>
      </c>
      <c r="V1260" s="68"/>
      <c r="W1260" s="68">
        <v>1.1599999999999999</v>
      </c>
      <c r="X1260" s="68" t="s">
        <v>9379</v>
      </c>
      <c r="Y1260" s="68">
        <v>6</v>
      </c>
      <c r="Z1260" s="68">
        <v>1</v>
      </c>
      <c r="AA1260" s="68">
        <v>5</v>
      </c>
      <c r="AB1260" s="68">
        <v>19</v>
      </c>
      <c r="AC1260" s="68">
        <v>63</v>
      </c>
      <c r="AD1260" s="68">
        <v>120</v>
      </c>
      <c r="AE1260" s="68">
        <v>5</v>
      </c>
      <c r="AF1260" s="68">
        <v>100</v>
      </c>
      <c r="AG1260" s="68" t="s">
        <v>9373</v>
      </c>
      <c r="AH1260" s="68" t="s">
        <v>9462</v>
      </c>
      <c r="AI1260" s="68">
        <v>70</v>
      </c>
      <c r="AJ1260" s="68"/>
      <c r="AK1260" s="68"/>
      <c r="AL1260" s="68"/>
      <c r="AM1260" s="68"/>
      <c r="AN1260" s="68"/>
      <c r="AO1260" s="68"/>
      <c r="AP1260" s="68"/>
      <c r="AQ1260" s="68"/>
      <c r="AR1260" s="68"/>
      <c r="AS1260" s="68" t="s">
        <v>9381</v>
      </c>
      <c r="AT1260" s="68" t="s">
        <v>9470</v>
      </c>
      <c r="AU1260" s="68">
        <v>30</v>
      </c>
      <c r="AV1260" s="68"/>
      <c r="AW1260" s="68"/>
      <c r="AX1260" s="68"/>
      <c r="AY1260" s="68"/>
      <c r="AZ1260" s="68"/>
      <c r="BA1260" s="68"/>
      <c r="BB1260" s="68"/>
      <c r="BC1260" s="68"/>
      <c r="BD1260" s="68"/>
    </row>
    <row r="1261" spans="1:56" s="72" customFormat="1" ht="250">
      <c r="A1261" s="68">
        <v>1538</v>
      </c>
      <c r="B1261" s="68" t="s">
        <v>12801</v>
      </c>
      <c r="C1261" s="68">
        <v>16</v>
      </c>
      <c r="D1261" s="88"/>
      <c r="E1261" s="68" t="s">
        <v>9374</v>
      </c>
      <c r="F1261" s="78">
        <v>16386</v>
      </c>
      <c r="G1261" s="68" t="s">
        <v>9471</v>
      </c>
      <c r="H1261" s="68">
        <v>2023</v>
      </c>
      <c r="I1261" s="68" t="s">
        <v>9472</v>
      </c>
      <c r="J1261" s="70">
        <v>172076.93</v>
      </c>
      <c r="K1261" s="68" t="s">
        <v>1879</v>
      </c>
      <c r="L1261" s="68" t="s">
        <v>9473</v>
      </c>
      <c r="M1261" s="68" t="s">
        <v>9474</v>
      </c>
      <c r="N1261" s="68" t="s">
        <v>9475</v>
      </c>
      <c r="O1261" s="68" t="s">
        <v>9476</v>
      </c>
      <c r="P1261" s="68" t="s">
        <v>9477</v>
      </c>
      <c r="Q1261" s="68">
        <v>100.24</v>
      </c>
      <c r="R1261" s="68">
        <v>20.239999999999998</v>
      </c>
      <c r="S1261" s="68">
        <v>35</v>
      </c>
      <c r="T1261" s="68">
        <v>45</v>
      </c>
      <c r="U1261" s="68">
        <v>100.24</v>
      </c>
      <c r="V1261" s="68"/>
      <c r="W1261" s="68">
        <v>4.12</v>
      </c>
      <c r="X1261" s="68" t="s">
        <v>9379</v>
      </c>
      <c r="Y1261" s="68">
        <v>6</v>
      </c>
      <c r="Z1261" s="68">
        <v>1</v>
      </c>
      <c r="AA1261" s="68">
        <v>5</v>
      </c>
      <c r="AB1261" s="68">
        <v>19</v>
      </c>
      <c r="AC1261" s="68">
        <v>60</v>
      </c>
      <c r="AD1261" s="68">
        <v>120</v>
      </c>
      <c r="AE1261" s="68">
        <v>5</v>
      </c>
      <c r="AF1261" s="68">
        <v>100</v>
      </c>
      <c r="AG1261" s="68" t="s">
        <v>9373</v>
      </c>
      <c r="AH1261" s="68" t="s">
        <v>9374</v>
      </c>
      <c r="AI1261" s="68">
        <v>70</v>
      </c>
      <c r="AJ1261" s="68"/>
      <c r="AK1261" s="68"/>
      <c r="AL1261" s="68"/>
      <c r="AM1261" s="68"/>
      <c r="AN1261" s="68"/>
      <c r="AO1261" s="68"/>
      <c r="AP1261" s="68"/>
      <c r="AQ1261" s="68"/>
      <c r="AR1261" s="68"/>
      <c r="AS1261" s="68" t="s">
        <v>9381</v>
      </c>
      <c r="AT1261" s="68" t="s">
        <v>9478</v>
      </c>
      <c r="AU1261" s="68">
        <v>30</v>
      </c>
      <c r="AV1261" s="68"/>
      <c r="AW1261" s="68"/>
      <c r="AX1261" s="68"/>
      <c r="AY1261" s="68"/>
      <c r="AZ1261" s="68"/>
      <c r="BA1261" s="68"/>
      <c r="BB1261" s="68"/>
      <c r="BC1261" s="68"/>
      <c r="BD1261" s="68"/>
    </row>
    <row r="1262" spans="1:56" s="72" customFormat="1" ht="100">
      <c r="A1262" s="68">
        <v>1538</v>
      </c>
      <c r="B1262" s="68" t="s">
        <v>12801</v>
      </c>
      <c r="C1262" s="68">
        <v>30</v>
      </c>
      <c r="D1262" s="88"/>
      <c r="E1262" s="68" t="s">
        <v>9479</v>
      </c>
      <c r="F1262" s="78">
        <v>36460</v>
      </c>
      <c r="G1262" s="68" t="s">
        <v>9480</v>
      </c>
      <c r="H1262" s="68">
        <v>2023</v>
      </c>
      <c r="I1262" s="68" t="s">
        <v>9481</v>
      </c>
      <c r="J1262" s="70">
        <v>332434.05</v>
      </c>
      <c r="K1262" s="68" t="s">
        <v>1879</v>
      </c>
      <c r="L1262" s="68" t="s">
        <v>9482</v>
      </c>
      <c r="M1262" s="68" t="s">
        <v>9483</v>
      </c>
      <c r="N1262" s="68" t="s">
        <v>9484</v>
      </c>
      <c r="O1262" s="68" t="s">
        <v>9485</v>
      </c>
      <c r="P1262" s="68" t="s">
        <v>9486</v>
      </c>
      <c r="Q1262" s="68">
        <v>119.1</v>
      </c>
      <c r="R1262" s="68">
        <v>39.1</v>
      </c>
      <c r="S1262" s="68">
        <v>35</v>
      </c>
      <c r="T1262" s="68">
        <v>45</v>
      </c>
      <c r="U1262" s="68">
        <v>119.1</v>
      </c>
      <c r="V1262" s="68">
        <v>0</v>
      </c>
      <c r="W1262" s="68">
        <v>0</v>
      </c>
      <c r="X1262" s="68" t="s">
        <v>9108</v>
      </c>
      <c r="Y1262" s="68">
        <v>1</v>
      </c>
      <c r="Z1262" s="68">
        <v>3</v>
      </c>
      <c r="AA1262" s="68">
        <v>3</v>
      </c>
      <c r="AB1262" s="68"/>
      <c r="AC1262" s="68">
        <v>65</v>
      </c>
      <c r="AD1262" s="68">
        <v>60</v>
      </c>
      <c r="AE1262" s="68">
        <v>5</v>
      </c>
      <c r="AF1262" s="68">
        <v>30</v>
      </c>
      <c r="AG1262" s="68" t="s">
        <v>9111</v>
      </c>
      <c r="AH1262" s="68" t="s">
        <v>9487</v>
      </c>
      <c r="AI1262" s="68">
        <v>30</v>
      </c>
      <c r="AJ1262" s="68"/>
      <c r="AK1262" s="68"/>
      <c r="AL1262" s="68"/>
      <c r="AM1262" s="68"/>
      <c r="AN1262" s="68"/>
      <c r="AO1262" s="68"/>
      <c r="AP1262" s="68"/>
      <c r="AQ1262" s="68"/>
      <c r="AR1262" s="68"/>
      <c r="AS1262" s="68"/>
      <c r="AT1262" s="68"/>
      <c r="AU1262" s="68"/>
      <c r="AV1262" s="68"/>
      <c r="AW1262" s="68"/>
      <c r="AX1262" s="68"/>
      <c r="AY1262" s="68"/>
      <c r="AZ1262" s="68"/>
      <c r="BA1262" s="68"/>
      <c r="BB1262" s="68"/>
      <c r="BC1262" s="68"/>
      <c r="BD1262" s="68"/>
    </row>
    <row r="1263" spans="1:56" s="72" customFormat="1" ht="150">
      <c r="A1263" s="68">
        <v>1538</v>
      </c>
      <c r="B1263" s="68" t="s">
        <v>12801</v>
      </c>
      <c r="C1263" s="68">
        <v>30</v>
      </c>
      <c r="D1263" s="88"/>
      <c r="E1263" s="68" t="s">
        <v>9488</v>
      </c>
      <c r="F1263" s="78">
        <v>19221</v>
      </c>
      <c r="G1263" s="68" t="s">
        <v>9489</v>
      </c>
      <c r="H1263" s="68">
        <v>2023</v>
      </c>
      <c r="I1263" s="68" t="s">
        <v>9490</v>
      </c>
      <c r="J1263" s="70">
        <v>309569.44</v>
      </c>
      <c r="K1263" s="68" t="s">
        <v>1879</v>
      </c>
      <c r="L1263" s="68" t="s">
        <v>9491</v>
      </c>
      <c r="M1263" s="68" t="s">
        <v>9492</v>
      </c>
      <c r="N1263" s="68" t="s">
        <v>9493</v>
      </c>
      <c r="O1263" s="68" t="s">
        <v>9494</v>
      </c>
      <c r="P1263" s="68" t="s">
        <v>9495</v>
      </c>
      <c r="Q1263" s="68">
        <v>116.41</v>
      </c>
      <c r="R1263" s="68">
        <v>36.409999999999997</v>
      </c>
      <c r="S1263" s="68">
        <v>35</v>
      </c>
      <c r="T1263" s="68">
        <v>45</v>
      </c>
      <c r="U1263" s="68">
        <v>116.41</v>
      </c>
      <c r="V1263" s="68">
        <v>0</v>
      </c>
      <c r="W1263" s="68">
        <v>3.64</v>
      </c>
      <c r="X1263" s="68" t="s">
        <v>9108</v>
      </c>
      <c r="Y1263" s="68">
        <v>4</v>
      </c>
      <c r="Z1263" s="68">
        <v>4</v>
      </c>
      <c r="AA1263" s="68">
        <v>1</v>
      </c>
      <c r="AB1263" s="68"/>
      <c r="AC1263" s="68">
        <v>66</v>
      </c>
      <c r="AD1263" s="68">
        <v>60</v>
      </c>
      <c r="AE1263" s="68">
        <v>5</v>
      </c>
      <c r="AF1263" s="68">
        <v>30</v>
      </c>
      <c r="AG1263" s="68" t="s">
        <v>9111</v>
      </c>
      <c r="AH1263" s="68" t="s">
        <v>9110</v>
      </c>
      <c r="AI1263" s="68">
        <v>30</v>
      </c>
      <c r="AJ1263" s="68"/>
      <c r="AK1263" s="68"/>
      <c r="AL1263" s="68"/>
      <c r="AM1263" s="68"/>
      <c r="AN1263" s="68"/>
      <c r="AO1263" s="68"/>
      <c r="AP1263" s="68"/>
      <c r="AQ1263" s="68"/>
      <c r="AR1263" s="68"/>
      <c r="AS1263" s="68"/>
      <c r="AT1263" s="68"/>
      <c r="AU1263" s="68"/>
      <c r="AV1263" s="68"/>
      <c r="AW1263" s="68"/>
      <c r="AX1263" s="68"/>
      <c r="AY1263" s="68"/>
      <c r="AZ1263" s="68"/>
      <c r="BA1263" s="68"/>
      <c r="BB1263" s="68"/>
      <c r="BC1263" s="68"/>
      <c r="BD1263" s="68"/>
    </row>
    <row r="1264" spans="1:56" s="72" customFormat="1" ht="110">
      <c r="A1264" s="68">
        <v>1538</v>
      </c>
      <c r="B1264" s="68" t="s">
        <v>12801</v>
      </c>
      <c r="C1264" s="68">
        <v>21</v>
      </c>
      <c r="D1264" s="88" t="s">
        <v>9496</v>
      </c>
      <c r="E1264" s="68" t="s">
        <v>9497</v>
      </c>
      <c r="F1264" s="78">
        <v>11262</v>
      </c>
      <c r="G1264" s="68" t="s">
        <v>9498</v>
      </c>
      <c r="H1264" s="68">
        <v>2023</v>
      </c>
      <c r="I1264" s="68" t="s">
        <v>9499</v>
      </c>
      <c r="J1264" s="70">
        <v>119578.18</v>
      </c>
      <c r="K1264" s="68" t="s">
        <v>1879</v>
      </c>
      <c r="L1264" s="68" t="s">
        <v>9500</v>
      </c>
      <c r="M1264" s="68" t="s">
        <v>9501</v>
      </c>
      <c r="N1264" s="68" t="s">
        <v>9502</v>
      </c>
      <c r="O1264" s="68" t="s">
        <v>9503</v>
      </c>
      <c r="P1264" s="68" t="s">
        <v>9504</v>
      </c>
      <c r="Q1264" s="68">
        <v>94.06</v>
      </c>
      <c r="R1264" s="68">
        <v>14.06</v>
      </c>
      <c r="S1264" s="68">
        <v>35</v>
      </c>
      <c r="T1264" s="68">
        <v>45</v>
      </c>
      <c r="U1264" s="68">
        <v>94.06</v>
      </c>
      <c r="V1264" s="68">
        <v>100</v>
      </c>
      <c r="W1264" s="68">
        <v>6.67</v>
      </c>
      <c r="X1264" s="68" t="s">
        <v>9505</v>
      </c>
      <c r="Y1264" s="68">
        <v>4</v>
      </c>
      <c r="Z1264" s="68">
        <v>2</v>
      </c>
      <c r="AA1264" s="68">
        <v>4</v>
      </c>
      <c r="AB1264" s="68">
        <v>30</v>
      </c>
      <c r="AC1264" s="68">
        <v>83</v>
      </c>
      <c r="AD1264" s="68">
        <v>150</v>
      </c>
      <c r="AE1264" s="68">
        <v>5</v>
      </c>
      <c r="AF1264" s="68">
        <v>100</v>
      </c>
      <c r="AG1264" s="68" t="s">
        <v>9496</v>
      </c>
      <c r="AH1264" s="68" t="s">
        <v>1826</v>
      </c>
      <c r="AI1264" s="68"/>
      <c r="AJ1264" s="68"/>
      <c r="AK1264" s="68"/>
      <c r="AL1264" s="68"/>
      <c r="AM1264" s="68"/>
      <c r="AN1264" s="68"/>
      <c r="AO1264" s="68"/>
      <c r="AP1264" s="68"/>
      <c r="AQ1264" s="68"/>
      <c r="AR1264" s="68"/>
      <c r="AS1264" s="68"/>
      <c r="AT1264" s="68"/>
      <c r="AU1264" s="68"/>
      <c r="AV1264" s="68"/>
      <c r="AW1264" s="68"/>
      <c r="AX1264" s="68"/>
      <c r="AY1264" s="68"/>
      <c r="AZ1264" s="68"/>
      <c r="BA1264" s="68"/>
      <c r="BB1264" s="68"/>
      <c r="BC1264" s="68"/>
      <c r="BD1264" s="68"/>
    </row>
    <row r="1265" spans="1:256" s="72" customFormat="1" ht="40">
      <c r="A1265" s="68">
        <v>1539</v>
      </c>
      <c r="B1265" s="68" t="s">
        <v>9506</v>
      </c>
      <c r="C1265" s="68" t="s">
        <v>9507</v>
      </c>
      <c r="D1265" s="88" t="s">
        <v>9508</v>
      </c>
      <c r="E1265" s="68" t="s">
        <v>9509</v>
      </c>
      <c r="F1265" s="78">
        <v>34398</v>
      </c>
      <c r="G1265" s="68" t="s">
        <v>9510</v>
      </c>
      <c r="H1265" s="68">
        <v>2023</v>
      </c>
      <c r="I1265" s="68" t="s">
        <v>9511</v>
      </c>
      <c r="J1265" s="70">
        <v>171200.16</v>
      </c>
      <c r="K1265" s="68" t="s">
        <v>1879</v>
      </c>
      <c r="L1265" s="68" t="s">
        <v>9512</v>
      </c>
      <c r="M1265" s="68" t="s">
        <v>6151</v>
      </c>
      <c r="N1265" s="68" t="s">
        <v>9513</v>
      </c>
      <c r="O1265" s="68" t="s">
        <v>9514</v>
      </c>
      <c r="P1265" s="68" t="s">
        <v>9515</v>
      </c>
      <c r="Q1265" s="68">
        <v>111</v>
      </c>
      <c r="R1265" s="68">
        <v>41</v>
      </c>
      <c r="S1265" s="68">
        <v>35</v>
      </c>
      <c r="T1265" s="68">
        <v>45</v>
      </c>
      <c r="U1265" s="68">
        <v>121</v>
      </c>
      <c r="V1265" s="68">
        <v>80</v>
      </c>
      <c r="W1265" s="68">
        <v>12</v>
      </c>
      <c r="X1265" s="68" t="s">
        <v>9516</v>
      </c>
      <c r="Y1265" s="68">
        <v>6</v>
      </c>
      <c r="Z1265" s="68">
        <v>1</v>
      </c>
      <c r="AA1265" s="68">
        <v>1</v>
      </c>
      <c r="AB1265" s="68">
        <v>14</v>
      </c>
      <c r="AC1265" s="68">
        <v>1</v>
      </c>
      <c r="AD1265" s="68">
        <v>90</v>
      </c>
      <c r="AE1265" s="68">
        <v>2</v>
      </c>
      <c r="AF1265" s="68">
        <v>0.8</v>
      </c>
      <c r="AG1265" s="68" t="s">
        <v>9517</v>
      </c>
      <c r="AH1265" s="68" t="s">
        <v>9518</v>
      </c>
      <c r="AI1265" s="68">
        <v>0.6</v>
      </c>
      <c r="AJ1265" s="68"/>
      <c r="AK1265" s="68"/>
      <c r="AL1265" s="68"/>
      <c r="AM1265" s="68"/>
      <c r="AN1265" s="68"/>
      <c r="AO1265" s="68"/>
      <c r="AP1265" s="68"/>
      <c r="AQ1265" s="68"/>
      <c r="AR1265" s="68"/>
      <c r="AS1265" s="68" t="s">
        <v>9519</v>
      </c>
      <c r="AT1265" s="68" t="s">
        <v>9520</v>
      </c>
      <c r="AU1265" s="68">
        <v>0.2</v>
      </c>
      <c r="AV1265" s="68"/>
      <c r="AW1265" s="68"/>
      <c r="AX1265" s="68"/>
      <c r="AY1265" s="68"/>
      <c r="AZ1265" s="68"/>
      <c r="BA1265" s="68"/>
      <c r="BB1265" s="68"/>
      <c r="BC1265" s="68"/>
      <c r="BD1265" s="68"/>
    </row>
    <row r="1266" spans="1:256" s="72" customFormat="1" ht="280">
      <c r="A1266" s="68">
        <v>1539</v>
      </c>
      <c r="B1266" s="68" t="s">
        <v>9506</v>
      </c>
      <c r="C1266" s="68" t="s">
        <v>9521</v>
      </c>
      <c r="D1266" s="88" t="s">
        <v>9522</v>
      </c>
      <c r="E1266" s="68" t="s">
        <v>9523</v>
      </c>
      <c r="F1266" s="78">
        <v>11077</v>
      </c>
      <c r="G1266" s="68" t="s">
        <v>9524</v>
      </c>
      <c r="H1266" s="68">
        <v>2023</v>
      </c>
      <c r="I1266" s="68" t="s">
        <v>9524</v>
      </c>
      <c r="J1266" s="70">
        <v>120048.25</v>
      </c>
      <c r="K1266" s="68" t="s">
        <v>1879</v>
      </c>
      <c r="L1266" s="68" t="s">
        <v>9525</v>
      </c>
      <c r="M1266" s="68" t="s">
        <v>9526</v>
      </c>
      <c r="N1266" s="68" t="s">
        <v>9527</v>
      </c>
      <c r="O1266" s="68" t="s">
        <v>9528</v>
      </c>
      <c r="P1266" s="68" t="s">
        <v>9529</v>
      </c>
      <c r="Q1266" s="68">
        <v>110</v>
      </c>
      <c r="R1266" s="68">
        <v>28.86</v>
      </c>
      <c r="S1266" s="68">
        <v>35</v>
      </c>
      <c r="T1266" s="68">
        <v>45</v>
      </c>
      <c r="U1266" s="68">
        <v>108.86</v>
      </c>
      <c r="V1266" s="68">
        <v>80</v>
      </c>
      <c r="W1266" s="68">
        <v>12</v>
      </c>
      <c r="X1266" s="68" t="s">
        <v>9530</v>
      </c>
      <c r="Y1266" s="68">
        <v>6</v>
      </c>
      <c r="Z1266" s="68">
        <v>1</v>
      </c>
      <c r="AA1266" s="68">
        <v>5</v>
      </c>
      <c r="AB1266" s="68">
        <v>4</v>
      </c>
      <c r="AC1266" s="68">
        <v>1</v>
      </c>
      <c r="AD1266" s="68">
        <v>90</v>
      </c>
      <c r="AE1266" s="68">
        <v>2</v>
      </c>
      <c r="AF1266" s="68">
        <v>0.9</v>
      </c>
      <c r="AG1266" s="68" t="s">
        <v>9531</v>
      </c>
      <c r="AH1266" s="68" t="s">
        <v>9532</v>
      </c>
      <c r="AI1266" s="68">
        <v>0.65</v>
      </c>
      <c r="AJ1266" s="68"/>
      <c r="AK1266" s="68"/>
      <c r="AL1266" s="68"/>
      <c r="AM1266" s="68"/>
      <c r="AN1266" s="68"/>
      <c r="AO1266" s="68"/>
      <c r="AP1266" s="68"/>
      <c r="AQ1266" s="68"/>
      <c r="AR1266" s="68"/>
      <c r="AS1266" s="68" t="s">
        <v>9533</v>
      </c>
      <c r="AT1266" s="68" t="s">
        <v>9534</v>
      </c>
      <c r="AU1266" s="68">
        <v>0.25</v>
      </c>
      <c r="AV1266" s="68"/>
      <c r="AW1266" s="68"/>
      <c r="AX1266" s="68"/>
      <c r="AY1266" s="68"/>
      <c r="AZ1266" s="68"/>
      <c r="BA1266" s="68"/>
      <c r="BB1266" s="68"/>
      <c r="BC1266" s="68"/>
      <c r="BD1266" s="68"/>
    </row>
    <row r="1267" spans="1:256" s="72" customFormat="1" ht="280">
      <c r="A1267" s="68">
        <v>1539</v>
      </c>
      <c r="B1267" s="68" t="s">
        <v>9506</v>
      </c>
      <c r="C1267" s="68" t="s">
        <v>2524</v>
      </c>
      <c r="D1267" s="88" t="s">
        <v>9535</v>
      </c>
      <c r="E1267" s="68" t="s">
        <v>9536</v>
      </c>
      <c r="F1267" s="78">
        <v>20389</v>
      </c>
      <c r="G1267" s="68" t="s">
        <v>9537</v>
      </c>
      <c r="H1267" s="68">
        <v>2023</v>
      </c>
      <c r="I1267" s="68" t="s">
        <v>9538</v>
      </c>
      <c r="J1267" s="70">
        <v>133512.07</v>
      </c>
      <c r="K1267" s="68" t="s">
        <v>1879</v>
      </c>
      <c r="L1267" s="68" t="s">
        <v>9539</v>
      </c>
      <c r="M1267" s="68" t="s">
        <v>9540</v>
      </c>
      <c r="N1267" s="68" t="s">
        <v>9541</v>
      </c>
      <c r="O1267" s="68" t="s">
        <v>9542</v>
      </c>
      <c r="P1267" s="68" t="s">
        <v>9543</v>
      </c>
      <c r="Q1267" s="68">
        <v>77</v>
      </c>
      <c r="R1267" s="68">
        <v>32</v>
      </c>
      <c r="S1267" s="68">
        <v>10</v>
      </c>
      <c r="T1267" s="68">
        <v>45</v>
      </c>
      <c r="U1267" s="68">
        <v>87</v>
      </c>
      <c r="V1267" s="68">
        <v>80</v>
      </c>
      <c r="W1267" s="68">
        <v>12</v>
      </c>
      <c r="X1267" s="68" t="s">
        <v>9516</v>
      </c>
      <c r="Y1267" s="68">
        <v>6</v>
      </c>
      <c r="Z1267" s="68">
        <v>1</v>
      </c>
      <c r="AA1267" s="68">
        <v>5</v>
      </c>
      <c r="AB1267" s="68">
        <v>25</v>
      </c>
      <c r="AC1267" s="68">
        <v>1</v>
      </c>
      <c r="AD1267" s="68">
        <v>90</v>
      </c>
      <c r="AE1267" s="68">
        <v>2</v>
      </c>
      <c r="AF1267" s="68">
        <v>0.9</v>
      </c>
      <c r="AG1267" s="68" t="s">
        <v>9544</v>
      </c>
      <c r="AH1267" s="68" t="s">
        <v>9545</v>
      </c>
      <c r="AI1267" s="68">
        <v>0.3</v>
      </c>
      <c r="AJ1267" s="68" t="s">
        <v>9546</v>
      </c>
      <c r="AK1267" s="68" t="s">
        <v>9547</v>
      </c>
      <c r="AL1267" s="68">
        <v>0.4</v>
      </c>
      <c r="AM1267" s="68"/>
      <c r="AN1267" s="68"/>
      <c r="AO1267" s="68"/>
      <c r="AP1267" s="68"/>
      <c r="AQ1267" s="68"/>
      <c r="AR1267" s="68"/>
      <c r="AS1267" s="68" t="s">
        <v>9533</v>
      </c>
      <c r="AT1267" s="68" t="s">
        <v>9534</v>
      </c>
      <c r="AU1267" s="68">
        <v>0.2</v>
      </c>
      <c r="AV1267" s="68"/>
      <c r="AW1267" s="68"/>
      <c r="AX1267" s="68"/>
      <c r="AY1267" s="68"/>
      <c r="AZ1267" s="68"/>
      <c r="BA1267" s="68"/>
      <c r="BB1267" s="68"/>
      <c r="BC1267" s="68"/>
      <c r="BD1267" s="68"/>
    </row>
    <row r="1268" spans="1:256" s="162" customFormat="1" ht="50">
      <c r="A1268" s="83">
        <v>1540</v>
      </c>
      <c r="B1268" s="83" t="s">
        <v>11418</v>
      </c>
      <c r="C1268" s="287" t="s">
        <v>11419</v>
      </c>
      <c r="D1268" s="83"/>
      <c r="E1268" s="287" t="s">
        <v>11420</v>
      </c>
      <c r="F1268" s="287">
        <v>14573</v>
      </c>
      <c r="G1268" s="83" t="s">
        <v>11421</v>
      </c>
      <c r="H1268" s="83">
        <v>2004</v>
      </c>
      <c r="I1268" s="287" t="s">
        <v>11421</v>
      </c>
      <c r="J1268" s="155">
        <v>43815.72</v>
      </c>
      <c r="K1268" s="83" t="s">
        <v>257</v>
      </c>
      <c r="L1268" s="91" t="s">
        <v>11422</v>
      </c>
      <c r="M1268" s="91" t="s">
        <v>11423</v>
      </c>
      <c r="N1268" s="83" t="s">
        <v>11424</v>
      </c>
      <c r="O1268" s="83" t="s">
        <v>11425</v>
      </c>
      <c r="P1268" s="83">
        <v>2224</v>
      </c>
      <c r="Q1268" s="155" t="s">
        <v>11426</v>
      </c>
      <c r="R1268" s="155" t="s">
        <v>11427</v>
      </c>
      <c r="S1268" s="155" t="s">
        <v>11428</v>
      </c>
      <c r="T1268" s="288" t="s">
        <v>11429</v>
      </c>
      <c r="U1268" s="288" t="s">
        <v>11430</v>
      </c>
      <c r="V1268" s="158">
        <v>100</v>
      </c>
      <c r="W1268" s="158">
        <v>100</v>
      </c>
      <c r="X1268" s="289" t="s">
        <v>11431</v>
      </c>
      <c r="Y1268" s="287">
        <v>6</v>
      </c>
      <c r="Z1268" s="287">
        <v>4</v>
      </c>
      <c r="AA1268" s="287">
        <v>7</v>
      </c>
      <c r="AB1268" s="287">
        <v>7</v>
      </c>
      <c r="AC1268" s="287" t="s">
        <v>339</v>
      </c>
      <c r="AD1268" s="287">
        <v>0</v>
      </c>
      <c r="AE1268" s="287">
        <v>5</v>
      </c>
      <c r="AF1268" s="156">
        <v>100</v>
      </c>
      <c r="AG1268" s="83" t="s">
        <v>11432</v>
      </c>
      <c r="AH1268" s="83" t="s">
        <v>11433</v>
      </c>
      <c r="AI1268" s="156">
        <v>100</v>
      </c>
      <c r="AJ1268" s="287"/>
      <c r="AK1268" s="287"/>
      <c r="AL1268" s="287"/>
      <c r="AM1268" s="287"/>
      <c r="AN1268" s="287"/>
      <c r="AO1268" s="287"/>
      <c r="AP1268" s="287"/>
      <c r="AQ1268" s="287"/>
      <c r="AR1268" s="287"/>
      <c r="AS1268" s="287"/>
      <c r="AT1268" s="287"/>
      <c r="AU1268" s="287"/>
      <c r="AV1268" s="287"/>
      <c r="AW1268" s="287"/>
      <c r="AX1268" s="287"/>
      <c r="AY1268" s="91"/>
      <c r="AZ1268" s="91"/>
      <c r="BA1268" s="91"/>
      <c r="BB1268" s="91"/>
      <c r="BC1268" s="91"/>
      <c r="BD1268" s="91"/>
    </row>
    <row r="1269" spans="1:256" s="162" customFormat="1" ht="150" customHeight="1">
      <c r="A1269" s="83">
        <v>1540</v>
      </c>
      <c r="B1269" s="83" t="s">
        <v>9548</v>
      </c>
      <c r="C1269" s="91" t="s">
        <v>11419</v>
      </c>
      <c r="D1269" s="83"/>
      <c r="E1269" s="287" t="s">
        <v>11420</v>
      </c>
      <c r="F1269" s="287">
        <v>14573</v>
      </c>
      <c r="G1269" s="83" t="s">
        <v>11434</v>
      </c>
      <c r="H1269" s="83">
        <v>2008</v>
      </c>
      <c r="I1269" s="91" t="s">
        <v>11435</v>
      </c>
      <c r="J1269" s="155">
        <v>52578.87</v>
      </c>
      <c r="K1269" s="156" t="s">
        <v>240</v>
      </c>
      <c r="L1269" s="91" t="s">
        <v>11422</v>
      </c>
      <c r="M1269" s="91" t="s">
        <v>11423</v>
      </c>
      <c r="N1269" s="83" t="s">
        <v>11424</v>
      </c>
      <c r="O1269" s="83" t="s">
        <v>11425</v>
      </c>
      <c r="P1269" s="83">
        <v>3432</v>
      </c>
      <c r="Q1269" s="155" t="s">
        <v>11436</v>
      </c>
      <c r="R1269" s="155" t="s">
        <v>11427</v>
      </c>
      <c r="S1269" s="155" t="s">
        <v>11428</v>
      </c>
      <c r="T1269" s="288" t="s">
        <v>11429</v>
      </c>
      <c r="U1269" s="155" t="s">
        <v>11437</v>
      </c>
      <c r="V1269" s="158">
        <v>100</v>
      </c>
      <c r="W1269" s="158">
        <v>100</v>
      </c>
      <c r="X1269" s="289" t="s">
        <v>11438</v>
      </c>
      <c r="Y1269" s="91">
        <v>6</v>
      </c>
      <c r="Z1269" s="91">
        <v>4</v>
      </c>
      <c r="AA1269" s="91">
        <v>7</v>
      </c>
      <c r="AB1269" s="91">
        <v>7</v>
      </c>
      <c r="AC1269" s="91" t="s">
        <v>339</v>
      </c>
      <c r="AD1269" s="91">
        <v>0</v>
      </c>
      <c r="AE1269" s="91">
        <v>5</v>
      </c>
      <c r="AF1269" s="156">
        <v>100</v>
      </c>
      <c r="AG1269" s="83" t="s">
        <v>11432</v>
      </c>
      <c r="AH1269" s="83" t="s">
        <v>11433</v>
      </c>
      <c r="AI1269" s="156">
        <v>100</v>
      </c>
      <c r="AJ1269" s="91"/>
      <c r="AK1269" s="91"/>
      <c r="AL1269" s="91"/>
      <c r="AM1269" s="91"/>
      <c r="AN1269" s="91"/>
      <c r="AO1269" s="91"/>
      <c r="AP1269" s="91"/>
      <c r="AQ1269" s="91"/>
      <c r="AR1269" s="91"/>
      <c r="AS1269" s="91"/>
      <c r="AT1269" s="91"/>
      <c r="AU1269" s="91"/>
      <c r="AV1269" s="91"/>
      <c r="AW1269" s="91"/>
      <c r="AX1269" s="91"/>
      <c r="AY1269" s="68"/>
      <c r="AZ1269" s="68"/>
      <c r="BA1269" s="68"/>
      <c r="BB1269" s="68"/>
      <c r="BC1269" s="68"/>
      <c r="BD1269" s="68"/>
      <c r="BE1269" s="72"/>
      <c r="BF1269" s="72"/>
      <c r="BG1269" s="72"/>
      <c r="BH1269" s="72"/>
      <c r="BI1269" s="72"/>
      <c r="BJ1269" s="72"/>
      <c r="BK1269" s="72"/>
      <c r="BL1269" s="72"/>
      <c r="BM1269" s="72"/>
      <c r="BN1269" s="72"/>
      <c r="BO1269" s="72"/>
      <c r="BP1269" s="72"/>
      <c r="BQ1269" s="72"/>
      <c r="BR1269" s="72"/>
      <c r="BS1269" s="72"/>
      <c r="BT1269" s="72"/>
      <c r="BU1269" s="72"/>
      <c r="BV1269" s="72"/>
      <c r="BW1269" s="72"/>
      <c r="BX1269" s="72"/>
      <c r="BY1269" s="72"/>
      <c r="BZ1269" s="72"/>
      <c r="CA1269" s="72"/>
      <c r="CB1269" s="72"/>
      <c r="CC1269" s="72"/>
      <c r="CD1269" s="72"/>
      <c r="CE1269" s="72"/>
      <c r="CF1269" s="72"/>
      <c r="CG1269" s="72"/>
      <c r="CH1269" s="72"/>
      <c r="CI1269" s="72"/>
      <c r="CJ1269" s="72"/>
      <c r="CK1269" s="72"/>
      <c r="CL1269" s="72"/>
      <c r="CM1269" s="72"/>
      <c r="CN1269" s="72"/>
      <c r="CO1269" s="72"/>
      <c r="CP1269" s="72"/>
      <c r="CQ1269" s="72"/>
      <c r="CR1269" s="72"/>
      <c r="CS1269" s="72"/>
      <c r="CT1269" s="72"/>
      <c r="CU1269" s="72"/>
      <c r="CV1269" s="72"/>
      <c r="CW1269" s="72"/>
      <c r="CX1269" s="72"/>
      <c r="CY1269" s="72"/>
      <c r="CZ1269" s="72"/>
      <c r="DA1269" s="72"/>
      <c r="DB1269" s="72"/>
      <c r="DC1269" s="72"/>
      <c r="DD1269" s="72"/>
      <c r="DE1269" s="72"/>
      <c r="DF1269" s="72"/>
      <c r="DG1269" s="72"/>
      <c r="DH1269" s="72"/>
      <c r="DI1269" s="72"/>
      <c r="DJ1269" s="72"/>
      <c r="DK1269" s="72"/>
      <c r="DL1269" s="72"/>
      <c r="DM1269" s="72"/>
      <c r="DN1269" s="72"/>
      <c r="DO1269" s="72"/>
      <c r="DP1269" s="72"/>
      <c r="DQ1269" s="72"/>
      <c r="DR1269" s="72"/>
      <c r="DS1269" s="72"/>
      <c r="DT1269" s="72"/>
      <c r="DU1269" s="72"/>
      <c r="DV1269" s="72"/>
      <c r="DW1269" s="72"/>
      <c r="DX1269" s="72"/>
      <c r="DY1269" s="72"/>
      <c r="DZ1269" s="72"/>
      <c r="EA1269" s="72"/>
      <c r="EB1269" s="72"/>
      <c r="EC1269" s="72"/>
      <c r="ED1269" s="72"/>
      <c r="EE1269" s="72"/>
      <c r="EF1269" s="72"/>
      <c r="EG1269" s="72"/>
      <c r="EH1269" s="72"/>
      <c r="EI1269" s="72"/>
      <c r="EJ1269" s="72"/>
      <c r="EK1269" s="72"/>
      <c r="EL1269" s="72"/>
      <c r="EM1269" s="72"/>
      <c r="EN1269" s="72"/>
      <c r="EO1269" s="72"/>
      <c r="EP1269" s="72"/>
      <c r="EQ1269" s="72"/>
      <c r="ER1269" s="72"/>
      <c r="ES1269" s="72"/>
      <c r="ET1269" s="72"/>
      <c r="EU1269" s="72"/>
      <c r="EV1269" s="72"/>
      <c r="EW1269" s="72"/>
      <c r="EX1269" s="72"/>
      <c r="EY1269" s="72"/>
      <c r="EZ1269" s="72"/>
      <c r="FA1269" s="72"/>
      <c r="FB1269" s="72"/>
      <c r="FC1269" s="72"/>
      <c r="FD1269" s="72"/>
      <c r="FE1269" s="72"/>
      <c r="FF1269" s="72"/>
      <c r="FG1269" s="72"/>
      <c r="FH1269" s="72"/>
      <c r="FI1269" s="72"/>
      <c r="FJ1269" s="72"/>
      <c r="FK1269" s="72"/>
      <c r="FL1269" s="72"/>
      <c r="FM1269" s="72"/>
      <c r="FN1269" s="72"/>
      <c r="FO1269" s="72"/>
      <c r="FP1269" s="72"/>
      <c r="FQ1269" s="72"/>
      <c r="FR1269" s="72"/>
      <c r="FS1269" s="72"/>
      <c r="FT1269" s="72"/>
      <c r="FU1269" s="72"/>
      <c r="FV1269" s="72"/>
      <c r="FW1269" s="72"/>
      <c r="FX1269" s="72"/>
      <c r="FY1269" s="72"/>
      <c r="FZ1269" s="72"/>
      <c r="GA1269" s="72"/>
      <c r="GB1269" s="72"/>
      <c r="GC1269" s="72"/>
      <c r="GD1269" s="72"/>
      <c r="GE1269" s="72"/>
      <c r="GF1269" s="72"/>
      <c r="GG1269" s="72"/>
      <c r="GH1269" s="72"/>
      <c r="GI1269" s="72"/>
      <c r="GJ1269" s="72"/>
      <c r="GK1269" s="72"/>
      <c r="GL1269" s="72"/>
      <c r="GM1269" s="72"/>
      <c r="GN1269" s="72"/>
      <c r="GO1269" s="72"/>
      <c r="GP1269" s="72"/>
      <c r="GQ1269" s="72"/>
      <c r="GR1269" s="72"/>
      <c r="GS1269" s="72"/>
      <c r="GT1269" s="72"/>
      <c r="GU1269" s="72"/>
      <c r="GV1269" s="72"/>
      <c r="GW1269" s="72"/>
      <c r="GX1269" s="72"/>
      <c r="GY1269" s="72"/>
      <c r="GZ1269" s="72"/>
      <c r="HA1269" s="72"/>
      <c r="HB1269" s="72"/>
      <c r="HC1269" s="72"/>
      <c r="HD1269" s="72"/>
      <c r="HE1269" s="72"/>
      <c r="HF1269" s="72"/>
      <c r="HG1269" s="72"/>
      <c r="HH1269" s="72"/>
      <c r="HI1269" s="72"/>
      <c r="HJ1269" s="72"/>
      <c r="HK1269" s="72"/>
      <c r="HL1269" s="72"/>
      <c r="HM1269" s="72"/>
      <c r="HN1269" s="72"/>
      <c r="HO1269" s="72"/>
      <c r="HP1269" s="72"/>
      <c r="HQ1269" s="72"/>
      <c r="HR1269" s="72"/>
      <c r="HS1269" s="72"/>
      <c r="HT1269" s="72"/>
      <c r="HU1269" s="72"/>
      <c r="HV1269" s="72"/>
      <c r="HW1269" s="72"/>
      <c r="HX1269" s="72"/>
      <c r="HY1269" s="72"/>
      <c r="HZ1269" s="72"/>
      <c r="IA1269" s="72"/>
      <c r="IB1269" s="72"/>
      <c r="IC1269" s="72"/>
      <c r="ID1269" s="72"/>
      <c r="IE1269" s="72"/>
      <c r="IF1269" s="72"/>
      <c r="IG1269" s="72"/>
      <c r="IH1269" s="72"/>
      <c r="II1269" s="72"/>
      <c r="IJ1269" s="72"/>
      <c r="IK1269" s="72"/>
      <c r="IL1269" s="72"/>
      <c r="IM1269" s="72"/>
      <c r="IN1269" s="72"/>
      <c r="IO1269" s="72"/>
      <c r="IP1269" s="72"/>
      <c r="IQ1269" s="72"/>
      <c r="IR1269" s="72"/>
      <c r="IS1269" s="72"/>
      <c r="IT1269" s="72"/>
      <c r="IU1269" s="72"/>
      <c r="IV1269" s="72"/>
    </row>
    <row r="1270" spans="1:256" s="162" customFormat="1" ht="150" customHeight="1">
      <c r="A1270" s="290">
        <v>1540</v>
      </c>
      <c r="B1270" s="290" t="s">
        <v>9548</v>
      </c>
      <c r="C1270" s="91" t="s">
        <v>9549</v>
      </c>
      <c r="D1270" s="83" t="s">
        <v>2286</v>
      </c>
      <c r="E1270" s="287" t="s">
        <v>9550</v>
      </c>
      <c r="F1270" s="287">
        <v>14573</v>
      </c>
      <c r="G1270" s="290" t="s">
        <v>11439</v>
      </c>
      <c r="H1270" s="290">
        <v>2010</v>
      </c>
      <c r="I1270" s="91" t="s">
        <v>11440</v>
      </c>
      <c r="J1270" s="288">
        <v>110000</v>
      </c>
      <c r="K1270" s="291" t="s">
        <v>278</v>
      </c>
      <c r="L1270" s="291" t="s">
        <v>11441</v>
      </c>
      <c r="M1270" s="91" t="s">
        <v>11442</v>
      </c>
      <c r="N1270" s="290" t="s">
        <v>11443</v>
      </c>
      <c r="O1270" s="290" t="s">
        <v>11444</v>
      </c>
      <c r="P1270" s="290" t="s">
        <v>11445</v>
      </c>
      <c r="Q1270" s="288" t="s">
        <v>11446</v>
      </c>
      <c r="R1270" s="155" t="s">
        <v>11427</v>
      </c>
      <c r="S1270" s="155" t="s">
        <v>11447</v>
      </c>
      <c r="T1270" s="288" t="s">
        <v>11429</v>
      </c>
      <c r="U1270" s="288" t="s">
        <v>11448</v>
      </c>
      <c r="V1270" s="292">
        <v>100</v>
      </c>
      <c r="W1270" s="158">
        <v>100</v>
      </c>
      <c r="X1270" s="289" t="s">
        <v>11449</v>
      </c>
      <c r="Y1270" s="91">
        <v>6</v>
      </c>
      <c r="Z1270" s="91">
        <v>1</v>
      </c>
      <c r="AA1270" s="91">
        <v>1</v>
      </c>
      <c r="AB1270" s="91">
        <v>26</v>
      </c>
      <c r="AC1270" s="91" t="s">
        <v>339</v>
      </c>
      <c r="AD1270" s="91">
        <v>0</v>
      </c>
      <c r="AE1270" s="91">
        <v>2</v>
      </c>
      <c r="AF1270" s="156">
        <v>100</v>
      </c>
      <c r="AG1270" s="290" t="s">
        <v>2286</v>
      </c>
      <c r="AH1270" s="83" t="s">
        <v>11450</v>
      </c>
      <c r="AI1270" s="156">
        <v>100</v>
      </c>
      <c r="AJ1270" s="91"/>
      <c r="AK1270" s="91"/>
      <c r="AL1270" s="91"/>
      <c r="AM1270" s="91"/>
      <c r="AN1270" s="91"/>
      <c r="AO1270" s="91"/>
      <c r="AP1270" s="91"/>
      <c r="AQ1270" s="91"/>
      <c r="AR1270" s="91"/>
      <c r="AS1270" s="91"/>
      <c r="AT1270" s="91"/>
      <c r="AU1270" s="91"/>
      <c r="AV1270" s="91"/>
      <c r="AW1270" s="91"/>
      <c r="AX1270" s="91"/>
      <c r="AY1270" s="68"/>
      <c r="AZ1270" s="68"/>
      <c r="BA1270" s="68"/>
      <c r="BB1270" s="68"/>
      <c r="BC1270" s="68"/>
      <c r="BD1270" s="68"/>
      <c r="BE1270" s="72"/>
      <c r="BF1270" s="72"/>
      <c r="BG1270" s="72"/>
      <c r="BH1270" s="72"/>
      <c r="BI1270" s="72"/>
      <c r="BJ1270" s="72"/>
      <c r="BK1270" s="72"/>
      <c r="BL1270" s="72"/>
      <c r="BM1270" s="72"/>
      <c r="BN1270" s="72"/>
      <c r="BO1270" s="72"/>
      <c r="BP1270" s="72"/>
      <c r="BQ1270" s="72"/>
      <c r="BR1270" s="72"/>
      <c r="BS1270" s="72"/>
      <c r="BT1270" s="72"/>
      <c r="BU1270" s="72"/>
      <c r="BV1270" s="72"/>
      <c r="BW1270" s="72"/>
      <c r="BX1270" s="72"/>
      <c r="BY1270" s="72"/>
      <c r="BZ1270" s="72"/>
      <c r="CA1270" s="72"/>
      <c r="CB1270" s="72"/>
      <c r="CC1270" s="72"/>
      <c r="CD1270" s="72"/>
      <c r="CE1270" s="72"/>
      <c r="CF1270" s="72"/>
      <c r="CG1270" s="72"/>
      <c r="CH1270" s="72"/>
      <c r="CI1270" s="72"/>
      <c r="CJ1270" s="72"/>
      <c r="CK1270" s="72"/>
      <c r="CL1270" s="72"/>
      <c r="CM1270" s="72"/>
      <c r="CN1270" s="72"/>
      <c r="CO1270" s="72"/>
      <c r="CP1270" s="72"/>
      <c r="CQ1270" s="72"/>
      <c r="CR1270" s="72"/>
      <c r="CS1270" s="72"/>
      <c r="CT1270" s="72"/>
      <c r="CU1270" s="72"/>
      <c r="CV1270" s="72"/>
      <c r="CW1270" s="72"/>
      <c r="CX1270" s="72"/>
      <c r="CY1270" s="72"/>
      <c r="CZ1270" s="72"/>
      <c r="DA1270" s="72"/>
      <c r="DB1270" s="72"/>
      <c r="DC1270" s="72"/>
      <c r="DD1270" s="72"/>
      <c r="DE1270" s="72"/>
      <c r="DF1270" s="72"/>
      <c r="DG1270" s="72"/>
      <c r="DH1270" s="72"/>
      <c r="DI1270" s="72"/>
      <c r="DJ1270" s="72"/>
      <c r="DK1270" s="72"/>
      <c r="DL1270" s="72"/>
      <c r="DM1270" s="72"/>
      <c r="DN1270" s="72"/>
      <c r="DO1270" s="72"/>
      <c r="DP1270" s="72"/>
      <c r="DQ1270" s="72"/>
      <c r="DR1270" s="72"/>
      <c r="DS1270" s="72"/>
      <c r="DT1270" s="72"/>
      <c r="DU1270" s="72"/>
      <c r="DV1270" s="72"/>
      <c r="DW1270" s="72"/>
      <c r="DX1270" s="72"/>
      <c r="DY1270" s="72"/>
      <c r="DZ1270" s="72"/>
      <c r="EA1270" s="72"/>
      <c r="EB1270" s="72"/>
      <c r="EC1270" s="72"/>
      <c r="ED1270" s="72"/>
      <c r="EE1270" s="72"/>
      <c r="EF1270" s="72"/>
      <c r="EG1270" s="72"/>
      <c r="EH1270" s="72"/>
      <c r="EI1270" s="72"/>
      <c r="EJ1270" s="72"/>
      <c r="EK1270" s="72"/>
      <c r="EL1270" s="72"/>
      <c r="EM1270" s="72"/>
      <c r="EN1270" s="72"/>
      <c r="EO1270" s="72"/>
      <c r="EP1270" s="72"/>
      <c r="EQ1270" s="72"/>
      <c r="ER1270" s="72"/>
      <c r="ES1270" s="72"/>
      <c r="ET1270" s="72"/>
      <c r="EU1270" s="72"/>
      <c r="EV1270" s="72"/>
      <c r="EW1270" s="72"/>
      <c r="EX1270" s="72"/>
      <c r="EY1270" s="72"/>
      <c r="EZ1270" s="72"/>
      <c r="FA1270" s="72"/>
      <c r="FB1270" s="72"/>
      <c r="FC1270" s="72"/>
      <c r="FD1270" s="72"/>
      <c r="FE1270" s="72"/>
      <c r="FF1270" s="72"/>
      <c r="FG1270" s="72"/>
      <c r="FH1270" s="72"/>
      <c r="FI1270" s="72"/>
      <c r="FJ1270" s="72"/>
      <c r="FK1270" s="72"/>
      <c r="FL1270" s="72"/>
      <c r="FM1270" s="72"/>
      <c r="FN1270" s="72"/>
      <c r="FO1270" s="72"/>
      <c r="FP1270" s="72"/>
      <c r="FQ1270" s="72"/>
      <c r="FR1270" s="72"/>
      <c r="FS1270" s="72"/>
      <c r="FT1270" s="72"/>
      <c r="FU1270" s="72"/>
      <c r="FV1270" s="72"/>
      <c r="FW1270" s="72"/>
      <c r="FX1270" s="72"/>
      <c r="FY1270" s="72"/>
      <c r="FZ1270" s="72"/>
      <c r="GA1270" s="72"/>
      <c r="GB1270" s="72"/>
      <c r="GC1270" s="72"/>
      <c r="GD1270" s="72"/>
      <c r="GE1270" s="72"/>
      <c r="GF1270" s="72"/>
      <c r="GG1270" s="72"/>
      <c r="GH1270" s="72"/>
      <c r="GI1270" s="72"/>
      <c r="GJ1270" s="72"/>
      <c r="GK1270" s="72"/>
      <c r="GL1270" s="72"/>
      <c r="GM1270" s="72"/>
      <c r="GN1270" s="72"/>
      <c r="GO1270" s="72"/>
      <c r="GP1270" s="72"/>
      <c r="GQ1270" s="72"/>
      <c r="GR1270" s="72"/>
      <c r="GS1270" s="72"/>
      <c r="GT1270" s="72"/>
      <c r="GU1270" s="72"/>
      <c r="GV1270" s="72"/>
      <c r="GW1270" s="72"/>
      <c r="GX1270" s="72"/>
      <c r="GY1270" s="72"/>
      <c r="GZ1270" s="72"/>
      <c r="HA1270" s="72"/>
      <c r="HB1270" s="72"/>
      <c r="HC1270" s="72"/>
      <c r="HD1270" s="72"/>
      <c r="HE1270" s="72"/>
      <c r="HF1270" s="72"/>
      <c r="HG1270" s="72"/>
      <c r="HH1270" s="72"/>
      <c r="HI1270" s="72"/>
      <c r="HJ1270" s="72"/>
      <c r="HK1270" s="72"/>
      <c r="HL1270" s="72"/>
      <c r="HM1270" s="72"/>
      <c r="HN1270" s="72"/>
      <c r="HO1270" s="72"/>
      <c r="HP1270" s="72"/>
      <c r="HQ1270" s="72"/>
      <c r="HR1270" s="72"/>
      <c r="HS1270" s="72"/>
      <c r="HT1270" s="72"/>
      <c r="HU1270" s="72"/>
      <c r="HV1270" s="72"/>
      <c r="HW1270" s="72"/>
      <c r="HX1270" s="72"/>
      <c r="HY1270" s="72"/>
      <c r="HZ1270" s="72"/>
      <c r="IA1270" s="72"/>
      <c r="IB1270" s="72"/>
      <c r="IC1270" s="72"/>
      <c r="ID1270" s="72"/>
      <c r="IE1270" s="72"/>
      <c r="IF1270" s="72"/>
      <c r="IG1270" s="72"/>
      <c r="IH1270" s="72"/>
      <c r="II1270" s="72"/>
      <c r="IJ1270" s="72"/>
      <c r="IK1270" s="72"/>
      <c r="IL1270" s="72"/>
      <c r="IM1270" s="72"/>
      <c r="IN1270" s="72"/>
      <c r="IO1270" s="72"/>
      <c r="IP1270" s="72"/>
      <c r="IQ1270" s="72"/>
      <c r="IR1270" s="72"/>
      <c r="IS1270" s="72"/>
      <c r="IT1270" s="72"/>
      <c r="IU1270" s="72"/>
      <c r="IV1270" s="72"/>
    </row>
    <row r="1271" spans="1:256" s="162" customFormat="1" ht="150" customHeight="1">
      <c r="A1271" s="287">
        <v>1540</v>
      </c>
      <c r="B1271" s="287" t="s">
        <v>9548</v>
      </c>
      <c r="C1271" s="287" t="s">
        <v>11451</v>
      </c>
      <c r="D1271" s="290" t="s">
        <v>11452</v>
      </c>
      <c r="E1271" s="287" t="s">
        <v>11453</v>
      </c>
      <c r="F1271" s="287">
        <v>20044</v>
      </c>
      <c r="G1271" s="91" t="s">
        <v>11454</v>
      </c>
      <c r="H1271" s="91">
        <v>2016</v>
      </c>
      <c r="I1271" s="91" t="s">
        <v>11455</v>
      </c>
      <c r="J1271" s="70">
        <v>40000</v>
      </c>
      <c r="K1271" s="91" t="s">
        <v>233</v>
      </c>
      <c r="L1271" s="91" t="s">
        <v>11456</v>
      </c>
      <c r="M1271" s="91" t="s">
        <v>11457</v>
      </c>
      <c r="N1271" s="91" t="s">
        <v>11458</v>
      </c>
      <c r="O1271" s="91" t="s">
        <v>11459</v>
      </c>
      <c r="P1271" s="287">
        <v>6286</v>
      </c>
      <c r="Q1271" s="65">
        <v>74.47</v>
      </c>
      <c r="R1271" s="65">
        <v>7.84</v>
      </c>
      <c r="S1271" s="65">
        <v>1</v>
      </c>
      <c r="T1271" s="65">
        <v>25.6</v>
      </c>
      <c r="U1271" s="65">
        <v>26.6</v>
      </c>
      <c r="V1271" s="66">
        <v>30</v>
      </c>
      <c r="W1271" s="66">
        <v>100</v>
      </c>
      <c r="X1271" s="267" t="s">
        <v>11460</v>
      </c>
      <c r="Y1271" s="91">
        <v>6</v>
      </c>
      <c r="Z1271" s="91">
        <v>4</v>
      </c>
      <c r="AA1271" s="91">
        <v>7</v>
      </c>
      <c r="AB1271" s="91">
        <v>60</v>
      </c>
      <c r="AC1271" s="91" t="s">
        <v>11461</v>
      </c>
      <c r="AD1271" s="91">
        <v>25.6</v>
      </c>
      <c r="AE1271" s="91">
        <v>3</v>
      </c>
      <c r="AF1271" s="91">
        <v>30</v>
      </c>
      <c r="AG1271" s="83" t="s">
        <v>11452</v>
      </c>
      <c r="AH1271" s="91" t="s">
        <v>11453</v>
      </c>
      <c r="AI1271" s="91">
        <v>50</v>
      </c>
      <c r="AJ1271" s="287"/>
      <c r="AK1271" s="287"/>
      <c r="AL1271" s="287"/>
      <c r="AM1271" s="287"/>
      <c r="AN1271" s="287"/>
      <c r="AO1271" s="287"/>
      <c r="AP1271" s="287"/>
      <c r="AQ1271" s="287"/>
      <c r="AR1271" s="287"/>
      <c r="AS1271" s="287"/>
      <c r="AT1271" s="287"/>
      <c r="AU1271" s="287"/>
      <c r="AV1271" s="287"/>
      <c r="AW1271" s="287"/>
      <c r="AX1271" s="287"/>
      <c r="AY1271" s="68"/>
      <c r="AZ1271" s="68"/>
      <c r="BA1271" s="68"/>
      <c r="BB1271" s="68"/>
      <c r="BC1271" s="68"/>
      <c r="BD1271" s="68"/>
      <c r="BE1271" s="72"/>
      <c r="BF1271" s="72"/>
      <c r="BG1271" s="72"/>
      <c r="BH1271" s="72"/>
      <c r="BI1271" s="72"/>
      <c r="BJ1271" s="72"/>
      <c r="BK1271" s="72"/>
      <c r="BL1271" s="72"/>
      <c r="BM1271" s="72"/>
      <c r="BN1271" s="72"/>
      <c r="BO1271" s="72"/>
      <c r="BP1271" s="72"/>
      <c r="BQ1271" s="72"/>
      <c r="BR1271" s="72"/>
      <c r="BS1271" s="72"/>
      <c r="BT1271" s="72"/>
      <c r="BU1271" s="72"/>
      <c r="BV1271" s="72"/>
      <c r="BW1271" s="72"/>
      <c r="BX1271" s="72"/>
      <c r="BY1271" s="72"/>
      <c r="BZ1271" s="72"/>
      <c r="CA1271" s="72"/>
      <c r="CB1271" s="72"/>
      <c r="CC1271" s="72"/>
      <c r="CD1271" s="72"/>
      <c r="CE1271" s="72"/>
      <c r="CF1271" s="72"/>
      <c r="CG1271" s="72"/>
      <c r="CH1271" s="72"/>
      <c r="CI1271" s="72"/>
      <c r="CJ1271" s="72"/>
      <c r="CK1271" s="72"/>
      <c r="CL1271" s="72"/>
      <c r="CM1271" s="72"/>
      <c r="CN1271" s="72"/>
      <c r="CO1271" s="72"/>
      <c r="CP1271" s="72"/>
      <c r="CQ1271" s="72"/>
      <c r="CR1271" s="72"/>
      <c r="CS1271" s="72"/>
      <c r="CT1271" s="72"/>
      <c r="CU1271" s="72"/>
      <c r="CV1271" s="72"/>
      <c r="CW1271" s="72"/>
      <c r="CX1271" s="72"/>
      <c r="CY1271" s="72"/>
      <c r="CZ1271" s="72"/>
      <c r="DA1271" s="72"/>
      <c r="DB1271" s="72"/>
      <c r="DC1271" s="72"/>
      <c r="DD1271" s="72"/>
      <c r="DE1271" s="72"/>
      <c r="DF1271" s="72"/>
      <c r="DG1271" s="72"/>
      <c r="DH1271" s="72"/>
      <c r="DI1271" s="72"/>
      <c r="DJ1271" s="72"/>
      <c r="DK1271" s="72"/>
      <c r="DL1271" s="72"/>
      <c r="DM1271" s="72"/>
      <c r="DN1271" s="72"/>
      <c r="DO1271" s="72"/>
      <c r="DP1271" s="72"/>
      <c r="DQ1271" s="72"/>
      <c r="DR1271" s="72"/>
      <c r="DS1271" s="72"/>
      <c r="DT1271" s="72"/>
      <c r="DU1271" s="72"/>
      <c r="DV1271" s="72"/>
      <c r="DW1271" s="72"/>
      <c r="DX1271" s="72"/>
      <c r="DY1271" s="72"/>
      <c r="DZ1271" s="72"/>
      <c r="EA1271" s="72"/>
      <c r="EB1271" s="72"/>
      <c r="EC1271" s="72"/>
      <c r="ED1271" s="72"/>
      <c r="EE1271" s="72"/>
      <c r="EF1271" s="72"/>
      <c r="EG1271" s="72"/>
      <c r="EH1271" s="72"/>
      <c r="EI1271" s="72"/>
      <c r="EJ1271" s="72"/>
      <c r="EK1271" s="72"/>
      <c r="EL1271" s="72"/>
      <c r="EM1271" s="72"/>
      <c r="EN1271" s="72"/>
      <c r="EO1271" s="72"/>
      <c r="EP1271" s="72"/>
      <c r="EQ1271" s="72"/>
      <c r="ER1271" s="72"/>
      <c r="ES1271" s="72"/>
      <c r="ET1271" s="72"/>
      <c r="EU1271" s="72"/>
      <c r="EV1271" s="72"/>
      <c r="EW1271" s="72"/>
      <c r="EX1271" s="72"/>
      <c r="EY1271" s="72"/>
      <c r="EZ1271" s="72"/>
      <c r="FA1271" s="72"/>
      <c r="FB1271" s="72"/>
      <c r="FC1271" s="72"/>
      <c r="FD1271" s="72"/>
      <c r="FE1271" s="72"/>
      <c r="FF1271" s="72"/>
      <c r="FG1271" s="72"/>
      <c r="FH1271" s="72"/>
      <c r="FI1271" s="72"/>
      <c r="FJ1271" s="72"/>
      <c r="FK1271" s="72"/>
      <c r="FL1271" s="72"/>
      <c r="FM1271" s="72"/>
      <c r="FN1271" s="72"/>
      <c r="FO1271" s="72"/>
      <c r="FP1271" s="72"/>
      <c r="FQ1271" s="72"/>
      <c r="FR1271" s="72"/>
      <c r="FS1271" s="72"/>
      <c r="FT1271" s="72"/>
      <c r="FU1271" s="72"/>
      <c r="FV1271" s="72"/>
      <c r="FW1271" s="72"/>
      <c r="FX1271" s="72"/>
      <c r="FY1271" s="72"/>
      <c r="FZ1271" s="72"/>
      <c r="GA1271" s="72"/>
      <c r="GB1271" s="72"/>
      <c r="GC1271" s="72"/>
      <c r="GD1271" s="72"/>
      <c r="GE1271" s="72"/>
      <c r="GF1271" s="72"/>
      <c r="GG1271" s="72"/>
      <c r="GH1271" s="72"/>
      <c r="GI1271" s="72"/>
      <c r="GJ1271" s="72"/>
      <c r="GK1271" s="72"/>
      <c r="GL1271" s="72"/>
      <c r="GM1271" s="72"/>
      <c r="GN1271" s="72"/>
      <c r="GO1271" s="72"/>
      <c r="GP1271" s="72"/>
      <c r="GQ1271" s="72"/>
      <c r="GR1271" s="72"/>
      <c r="GS1271" s="72"/>
      <c r="GT1271" s="72"/>
      <c r="GU1271" s="72"/>
      <c r="GV1271" s="72"/>
      <c r="GW1271" s="72"/>
      <c r="GX1271" s="72"/>
      <c r="GY1271" s="72"/>
      <c r="GZ1271" s="72"/>
      <c r="HA1271" s="72"/>
      <c r="HB1271" s="72"/>
      <c r="HC1271" s="72"/>
      <c r="HD1271" s="72"/>
      <c r="HE1271" s="72"/>
      <c r="HF1271" s="72"/>
      <c r="HG1271" s="72"/>
      <c r="HH1271" s="72"/>
      <c r="HI1271" s="72"/>
      <c r="HJ1271" s="72"/>
      <c r="HK1271" s="72"/>
      <c r="HL1271" s="72"/>
      <c r="HM1271" s="72"/>
      <c r="HN1271" s="72"/>
      <c r="HO1271" s="72"/>
      <c r="HP1271" s="72"/>
      <c r="HQ1271" s="72"/>
      <c r="HR1271" s="72"/>
      <c r="HS1271" s="72"/>
      <c r="HT1271" s="72"/>
      <c r="HU1271" s="72"/>
      <c r="HV1271" s="72"/>
      <c r="HW1271" s="72"/>
      <c r="HX1271" s="72"/>
      <c r="HY1271" s="72"/>
      <c r="HZ1271" s="72"/>
      <c r="IA1271" s="72"/>
      <c r="IB1271" s="72"/>
      <c r="IC1271" s="72"/>
      <c r="ID1271" s="72"/>
      <c r="IE1271" s="72"/>
      <c r="IF1271" s="72"/>
      <c r="IG1271" s="72"/>
      <c r="IH1271" s="72"/>
      <c r="II1271" s="72"/>
      <c r="IJ1271" s="72"/>
      <c r="IK1271" s="72"/>
      <c r="IL1271" s="72"/>
      <c r="IM1271" s="72"/>
      <c r="IN1271" s="72"/>
      <c r="IO1271" s="72"/>
      <c r="IP1271" s="72"/>
      <c r="IQ1271" s="72"/>
      <c r="IR1271" s="72"/>
      <c r="IS1271" s="72"/>
      <c r="IT1271" s="72"/>
      <c r="IU1271" s="72"/>
      <c r="IV1271" s="72"/>
    </row>
    <row r="1272" spans="1:256" s="162" customFormat="1" ht="150" customHeight="1">
      <c r="A1272" s="83">
        <v>1540</v>
      </c>
      <c r="B1272" s="83" t="s">
        <v>11418</v>
      </c>
      <c r="C1272" s="91" t="s">
        <v>11419</v>
      </c>
      <c r="D1272" s="83" t="s">
        <v>11432</v>
      </c>
      <c r="E1272" s="287" t="s">
        <v>9550</v>
      </c>
      <c r="F1272" s="287">
        <v>14573</v>
      </c>
      <c r="G1272" s="83" t="s">
        <v>11462</v>
      </c>
      <c r="H1272" s="91">
        <v>2016</v>
      </c>
      <c r="I1272" s="91" t="s">
        <v>11463</v>
      </c>
      <c r="J1272" s="70">
        <v>46238</v>
      </c>
      <c r="K1272" s="91" t="s">
        <v>233</v>
      </c>
      <c r="L1272" s="91" t="s">
        <v>11422</v>
      </c>
      <c r="M1272" s="91" t="s">
        <v>11423</v>
      </c>
      <c r="N1272" s="91" t="s">
        <v>11464</v>
      </c>
      <c r="O1272" s="91" t="s">
        <v>11465</v>
      </c>
      <c r="P1272" s="91">
        <v>6282</v>
      </c>
      <c r="Q1272" s="70" t="s">
        <v>11426</v>
      </c>
      <c r="R1272" s="155" t="s">
        <v>11427</v>
      </c>
      <c r="S1272" s="155" t="s">
        <v>11447</v>
      </c>
      <c r="T1272" s="288" t="s">
        <v>11429</v>
      </c>
      <c r="U1272" s="70" t="s">
        <v>11466</v>
      </c>
      <c r="V1272" s="158">
        <v>100</v>
      </c>
      <c r="W1272" s="158">
        <v>100</v>
      </c>
      <c r="X1272" s="268" t="s">
        <v>11467</v>
      </c>
      <c r="Y1272" s="91">
        <v>6</v>
      </c>
      <c r="Z1272" s="91">
        <v>1</v>
      </c>
      <c r="AA1272" s="91">
        <v>1</v>
      </c>
      <c r="AB1272" s="91">
        <v>7</v>
      </c>
      <c r="AC1272" s="91" t="s">
        <v>11468</v>
      </c>
      <c r="AD1272" s="91">
        <v>0</v>
      </c>
      <c r="AE1272" s="91">
        <v>5</v>
      </c>
      <c r="AF1272" s="156">
        <v>100</v>
      </c>
      <c r="AG1272" s="83" t="s">
        <v>11432</v>
      </c>
      <c r="AH1272" s="83" t="s">
        <v>11433</v>
      </c>
      <c r="AI1272" s="156">
        <v>100</v>
      </c>
      <c r="AJ1272" s="91"/>
      <c r="AK1272" s="91"/>
      <c r="AL1272" s="91"/>
      <c r="AM1272" s="91"/>
      <c r="AN1272" s="91"/>
      <c r="AO1272" s="91"/>
      <c r="AP1272" s="91"/>
      <c r="AQ1272" s="91"/>
      <c r="AR1272" s="91"/>
      <c r="AS1272" s="91"/>
      <c r="AT1272" s="91"/>
      <c r="AU1272" s="91"/>
      <c r="AV1272" s="91"/>
      <c r="AW1272" s="91"/>
      <c r="AX1272" s="91"/>
      <c r="AY1272" s="68"/>
      <c r="AZ1272" s="68"/>
      <c r="BA1272" s="68"/>
      <c r="BB1272" s="68"/>
      <c r="BC1272" s="68"/>
      <c r="BD1272" s="68"/>
      <c r="BE1272" s="72"/>
      <c r="BF1272" s="72"/>
      <c r="BG1272" s="72"/>
      <c r="BH1272" s="72"/>
      <c r="BI1272" s="72"/>
      <c r="BJ1272" s="72"/>
      <c r="BK1272" s="72"/>
      <c r="BL1272" s="72"/>
      <c r="BM1272" s="72"/>
      <c r="BN1272" s="72"/>
      <c r="BO1272" s="72"/>
      <c r="BP1272" s="72"/>
      <c r="BQ1272" s="72"/>
      <c r="BR1272" s="72"/>
      <c r="BS1272" s="72"/>
      <c r="BT1272" s="72"/>
      <c r="BU1272" s="72"/>
      <c r="BV1272" s="72"/>
      <c r="BW1272" s="72"/>
      <c r="BX1272" s="72"/>
      <c r="BY1272" s="72"/>
      <c r="BZ1272" s="72"/>
      <c r="CA1272" s="72"/>
      <c r="CB1272" s="72"/>
      <c r="CC1272" s="72"/>
      <c r="CD1272" s="72"/>
      <c r="CE1272" s="72"/>
      <c r="CF1272" s="72"/>
      <c r="CG1272" s="72"/>
      <c r="CH1272" s="72"/>
      <c r="CI1272" s="72"/>
      <c r="CJ1272" s="72"/>
      <c r="CK1272" s="72"/>
      <c r="CL1272" s="72"/>
      <c r="CM1272" s="72"/>
      <c r="CN1272" s="72"/>
      <c r="CO1272" s="72"/>
      <c r="CP1272" s="72"/>
      <c r="CQ1272" s="72"/>
      <c r="CR1272" s="72"/>
      <c r="CS1272" s="72"/>
      <c r="CT1272" s="72"/>
      <c r="CU1272" s="72"/>
      <c r="CV1272" s="72"/>
      <c r="CW1272" s="72"/>
      <c r="CX1272" s="72"/>
      <c r="CY1272" s="72"/>
      <c r="CZ1272" s="72"/>
      <c r="DA1272" s="72"/>
      <c r="DB1272" s="72"/>
      <c r="DC1272" s="72"/>
      <c r="DD1272" s="72"/>
      <c r="DE1272" s="72"/>
      <c r="DF1272" s="72"/>
      <c r="DG1272" s="72"/>
      <c r="DH1272" s="72"/>
      <c r="DI1272" s="72"/>
      <c r="DJ1272" s="72"/>
      <c r="DK1272" s="72"/>
      <c r="DL1272" s="72"/>
      <c r="DM1272" s="72"/>
      <c r="DN1272" s="72"/>
      <c r="DO1272" s="72"/>
      <c r="DP1272" s="72"/>
      <c r="DQ1272" s="72"/>
      <c r="DR1272" s="72"/>
      <c r="DS1272" s="72"/>
      <c r="DT1272" s="72"/>
      <c r="DU1272" s="72"/>
      <c r="DV1272" s="72"/>
      <c r="DW1272" s="72"/>
      <c r="DX1272" s="72"/>
      <c r="DY1272" s="72"/>
      <c r="DZ1272" s="72"/>
      <c r="EA1272" s="72"/>
      <c r="EB1272" s="72"/>
      <c r="EC1272" s="72"/>
      <c r="ED1272" s="72"/>
      <c r="EE1272" s="72"/>
      <c r="EF1272" s="72"/>
      <c r="EG1272" s="72"/>
      <c r="EH1272" s="72"/>
      <c r="EI1272" s="72"/>
      <c r="EJ1272" s="72"/>
      <c r="EK1272" s="72"/>
      <c r="EL1272" s="72"/>
      <c r="EM1272" s="72"/>
      <c r="EN1272" s="72"/>
      <c r="EO1272" s="72"/>
      <c r="EP1272" s="72"/>
      <c r="EQ1272" s="72"/>
      <c r="ER1272" s="72"/>
      <c r="ES1272" s="72"/>
      <c r="ET1272" s="72"/>
      <c r="EU1272" s="72"/>
      <c r="EV1272" s="72"/>
      <c r="EW1272" s="72"/>
      <c r="EX1272" s="72"/>
      <c r="EY1272" s="72"/>
      <c r="EZ1272" s="72"/>
      <c r="FA1272" s="72"/>
      <c r="FB1272" s="72"/>
      <c r="FC1272" s="72"/>
      <c r="FD1272" s="72"/>
      <c r="FE1272" s="72"/>
      <c r="FF1272" s="72"/>
      <c r="FG1272" s="72"/>
      <c r="FH1272" s="72"/>
      <c r="FI1272" s="72"/>
      <c r="FJ1272" s="72"/>
      <c r="FK1272" s="72"/>
      <c r="FL1272" s="72"/>
      <c r="FM1272" s="72"/>
      <c r="FN1272" s="72"/>
      <c r="FO1272" s="72"/>
      <c r="FP1272" s="72"/>
      <c r="FQ1272" s="72"/>
      <c r="FR1272" s="72"/>
      <c r="FS1272" s="72"/>
      <c r="FT1272" s="72"/>
      <c r="FU1272" s="72"/>
      <c r="FV1272" s="72"/>
      <c r="FW1272" s="72"/>
      <c r="FX1272" s="72"/>
      <c r="FY1272" s="72"/>
      <c r="FZ1272" s="72"/>
      <c r="GA1272" s="72"/>
      <c r="GB1272" s="72"/>
      <c r="GC1272" s="72"/>
      <c r="GD1272" s="72"/>
      <c r="GE1272" s="72"/>
      <c r="GF1272" s="72"/>
      <c r="GG1272" s="72"/>
      <c r="GH1272" s="72"/>
      <c r="GI1272" s="72"/>
      <c r="GJ1272" s="72"/>
      <c r="GK1272" s="72"/>
      <c r="GL1272" s="72"/>
      <c r="GM1272" s="72"/>
      <c r="GN1272" s="72"/>
      <c r="GO1272" s="72"/>
      <c r="GP1272" s="72"/>
      <c r="GQ1272" s="72"/>
      <c r="GR1272" s="72"/>
      <c r="GS1272" s="72"/>
      <c r="GT1272" s="72"/>
      <c r="GU1272" s="72"/>
      <c r="GV1272" s="72"/>
      <c r="GW1272" s="72"/>
      <c r="GX1272" s="72"/>
      <c r="GY1272" s="72"/>
      <c r="GZ1272" s="72"/>
      <c r="HA1272" s="72"/>
      <c r="HB1272" s="72"/>
      <c r="HC1272" s="72"/>
      <c r="HD1272" s="72"/>
      <c r="HE1272" s="72"/>
      <c r="HF1272" s="72"/>
      <c r="HG1272" s="72"/>
      <c r="HH1272" s="72"/>
      <c r="HI1272" s="72"/>
      <c r="HJ1272" s="72"/>
      <c r="HK1272" s="72"/>
      <c r="HL1272" s="72"/>
      <c r="HM1272" s="72"/>
      <c r="HN1272" s="72"/>
      <c r="HO1272" s="72"/>
      <c r="HP1272" s="72"/>
      <c r="HQ1272" s="72"/>
      <c r="HR1272" s="72"/>
      <c r="HS1272" s="72"/>
      <c r="HT1272" s="72"/>
      <c r="HU1272" s="72"/>
      <c r="HV1272" s="72"/>
      <c r="HW1272" s="72"/>
      <c r="HX1272" s="72"/>
      <c r="HY1272" s="72"/>
      <c r="HZ1272" s="72"/>
      <c r="IA1272" s="72"/>
      <c r="IB1272" s="72"/>
      <c r="IC1272" s="72"/>
      <c r="ID1272" s="72"/>
      <c r="IE1272" s="72"/>
      <c r="IF1272" s="72"/>
      <c r="IG1272" s="72"/>
      <c r="IH1272" s="72"/>
      <c r="II1272" s="72"/>
      <c r="IJ1272" s="72"/>
      <c r="IK1272" s="72"/>
      <c r="IL1272" s="72"/>
      <c r="IM1272" s="72"/>
      <c r="IN1272" s="72"/>
      <c r="IO1272" s="72"/>
      <c r="IP1272" s="72"/>
      <c r="IQ1272" s="72"/>
      <c r="IR1272" s="72"/>
      <c r="IS1272" s="72"/>
      <c r="IT1272" s="72"/>
      <c r="IU1272" s="72"/>
      <c r="IV1272" s="72"/>
    </row>
    <row r="1273" spans="1:256" s="162" customFormat="1" ht="50">
      <c r="A1273" s="83">
        <v>1540</v>
      </c>
      <c r="B1273" s="83" t="s">
        <v>9548</v>
      </c>
      <c r="C1273" s="91" t="s">
        <v>11419</v>
      </c>
      <c r="D1273" s="83" t="s">
        <v>11432</v>
      </c>
      <c r="E1273" s="287" t="s">
        <v>11420</v>
      </c>
      <c r="F1273" s="287">
        <v>14573</v>
      </c>
      <c r="G1273" s="91" t="s">
        <v>1134</v>
      </c>
      <c r="H1273" s="91">
        <v>2017</v>
      </c>
      <c r="I1273" s="91" t="s">
        <v>1134</v>
      </c>
      <c r="J1273" s="70">
        <v>34831</v>
      </c>
      <c r="K1273" s="91" t="s">
        <v>233</v>
      </c>
      <c r="L1273" s="91" t="s">
        <v>11422</v>
      </c>
      <c r="M1273" s="91" t="s">
        <v>11423</v>
      </c>
      <c r="N1273" s="91" t="s">
        <v>11469</v>
      </c>
      <c r="O1273" s="91" t="s">
        <v>11470</v>
      </c>
      <c r="P1273" s="91">
        <v>6298</v>
      </c>
      <c r="Q1273" s="70" t="s">
        <v>11426</v>
      </c>
      <c r="R1273" s="155" t="s">
        <v>11471</v>
      </c>
      <c r="S1273" s="155" t="s">
        <v>11428</v>
      </c>
      <c r="T1273" s="288" t="s">
        <v>11429</v>
      </c>
      <c r="U1273" s="70" t="s">
        <v>11466</v>
      </c>
      <c r="V1273" s="158">
        <v>100</v>
      </c>
      <c r="W1273" s="158">
        <v>95</v>
      </c>
      <c r="X1273" s="268" t="s">
        <v>11467</v>
      </c>
      <c r="Y1273" s="91">
        <v>4</v>
      </c>
      <c r="Z1273" s="91">
        <v>4</v>
      </c>
      <c r="AA1273" s="91">
        <v>8</v>
      </c>
      <c r="AB1273" s="91">
        <v>7</v>
      </c>
      <c r="AC1273" s="91" t="s">
        <v>11468</v>
      </c>
      <c r="AD1273" s="91">
        <v>0</v>
      </c>
      <c r="AE1273" s="91">
        <v>3</v>
      </c>
      <c r="AF1273" s="156">
        <v>100</v>
      </c>
      <c r="AG1273" s="83" t="s">
        <v>11432</v>
      </c>
      <c r="AH1273" s="83" t="s">
        <v>11433</v>
      </c>
      <c r="AI1273" s="156">
        <v>100</v>
      </c>
      <c r="AJ1273" s="91"/>
      <c r="AK1273" s="91"/>
      <c r="AL1273" s="91"/>
      <c r="AM1273" s="91"/>
      <c r="AN1273" s="91"/>
      <c r="AO1273" s="91"/>
      <c r="AP1273" s="91"/>
      <c r="AQ1273" s="91"/>
      <c r="AR1273" s="91"/>
      <c r="AS1273" s="91"/>
      <c r="AT1273" s="91"/>
      <c r="AU1273" s="91"/>
      <c r="AV1273" s="91"/>
      <c r="AW1273" s="91"/>
      <c r="AX1273" s="91"/>
      <c r="AY1273" s="91"/>
      <c r="AZ1273" s="91"/>
      <c r="BA1273" s="91"/>
      <c r="BB1273" s="91"/>
      <c r="BC1273" s="91"/>
      <c r="BD1273" s="91"/>
    </row>
    <row r="1274" spans="1:256" s="162" customFormat="1" ht="85" customHeight="1">
      <c r="A1274" s="290">
        <v>1540</v>
      </c>
      <c r="B1274" s="290" t="s">
        <v>9548</v>
      </c>
      <c r="C1274" s="91" t="s">
        <v>11419</v>
      </c>
      <c r="D1274" s="83" t="s">
        <v>11432</v>
      </c>
      <c r="E1274" s="287" t="s">
        <v>11420</v>
      </c>
      <c r="F1274" s="287">
        <v>14573</v>
      </c>
      <c r="G1274" s="91" t="s">
        <v>11472</v>
      </c>
      <c r="H1274" s="91">
        <v>2017</v>
      </c>
      <c r="I1274" s="91" t="s">
        <v>11472</v>
      </c>
      <c r="J1274" s="70">
        <v>48280</v>
      </c>
      <c r="K1274" s="91" t="s">
        <v>233</v>
      </c>
      <c r="L1274" s="91" t="s">
        <v>11422</v>
      </c>
      <c r="M1274" s="91" t="s">
        <v>11423</v>
      </c>
      <c r="N1274" s="91" t="s">
        <v>11473</v>
      </c>
      <c r="O1274" s="91" t="s">
        <v>11474</v>
      </c>
      <c r="P1274" s="91">
        <v>6297</v>
      </c>
      <c r="Q1274" s="70" t="s">
        <v>11426</v>
      </c>
      <c r="R1274" s="155" t="s">
        <v>11471</v>
      </c>
      <c r="S1274" s="155" t="s">
        <v>11447</v>
      </c>
      <c r="T1274" s="288" t="s">
        <v>11429</v>
      </c>
      <c r="U1274" s="70" t="s">
        <v>11466</v>
      </c>
      <c r="V1274" s="292">
        <v>100</v>
      </c>
      <c r="W1274" s="158">
        <v>95</v>
      </c>
      <c r="X1274" s="268" t="s">
        <v>11467</v>
      </c>
      <c r="Y1274" s="91">
        <v>6</v>
      </c>
      <c r="Z1274" s="91">
        <v>4</v>
      </c>
      <c r="AA1274" s="91">
        <v>7</v>
      </c>
      <c r="AB1274" s="91">
        <v>7</v>
      </c>
      <c r="AC1274" s="91" t="s">
        <v>11468</v>
      </c>
      <c r="AD1274" s="91">
        <v>0</v>
      </c>
      <c r="AE1274" s="91">
        <v>3</v>
      </c>
      <c r="AF1274" s="156">
        <v>100</v>
      </c>
      <c r="AG1274" s="83" t="s">
        <v>11432</v>
      </c>
      <c r="AH1274" s="83" t="s">
        <v>11433</v>
      </c>
      <c r="AI1274" s="156">
        <v>100</v>
      </c>
      <c r="AJ1274" s="91"/>
      <c r="AK1274" s="91"/>
      <c r="AL1274" s="91"/>
      <c r="AM1274" s="91"/>
      <c r="AN1274" s="91"/>
      <c r="AO1274" s="91"/>
      <c r="AP1274" s="91"/>
      <c r="AQ1274" s="91"/>
      <c r="AR1274" s="91"/>
      <c r="AS1274" s="91"/>
      <c r="AT1274" s="91"/>
      <c r="AU1274" s="91"/>
      <c r="AV1274" s="91"/>
      <c r="AW1274" s="91"/>
      <c r="AX1274" s="91"/>
      <c r="AY1274" s="91"/>
      <c r="AZ1274" s="91"/>
      <c r="BA1274" s="91"/>
      <c r="BB1274" s="91"/>
      <c r="BC1274" s="91"/>
      <c r="BD1274" s="91"/>
    </row>
    <row r="1275" spans="1:256" s="162" customFormat="1" ht="132" customHeight="1">
      <c r="A1275" s="287">
        <v>1540</v>
      </c>
      <c r="B1275" s="287" t="s">
        <v>9548</v>
      </c>
      <c r="C1275" s="287" t="s">
        <v>11451</v>
      </c>
      <c r="D1275" s="83" t="s">
        <v>11452</v>
      </c>
      <c r="E1275" s="287" t="s">
        <v>11475</v>
      </c>
      <c r="F1275" s="287">
        <v>31177</v>
      </c>
      <c r="G1275" s="83" t="s">
        <v>11476</v>
      </c>
      <c r="H1275" s="91">
        <v>2019</v>
      </c>
      <c r="I1275" s="91" t="s">
        <v>11477</v>
      </c>
      <c r="J1275" s="155">
        <v>40748</v>
      </c>
      <c r="K1275" s="91" t="s">
        <v>351</v>
      </c>
      <c r="L1275" s="91" t="s">
        <v>11456</v>
      </c>
      <c r="M1275" s="91" t="s">
        <v>11457</v>
      </c>
      <c r="N1275" s="83" t="s">
        <v>11478</v>
      </c>
      <c r="O1275" s="91" t="s">
        <v>11479</v>
      </c>
      <c r="P1275" s="287">
        <v>7441</v>
      </c>
      <c r="Q1275" s="65">
        <v>73.19</v>
      </c>
      <c r="R1275" s="65">
        <v>4.79</v>
      </c>
      <c r="S1275" s="65">
        <v>3</v>
      </c>
      <c r="T1275" s="65">
        <v>25.6</v>
      </c>
      <c r="U1275" s="65">
        <v>26.6</v>
      </c>
      <c r="V1275" s="66">
        <v>20</v>
      </c>
      <c r="W1275" s="66">
        <v>50</v>
      </c>
      <c r="X1275" s="267" t="s">
        <v>11460</v>
      </c>
      <c r="Y1275" s="91">
        <v>4</v>
      </c>
      <c r="Z1275" s="91">
        <v>7</v>
      </c>
      <c r="AA1275" s="91">
        <v>5</v>
      </c>
      <c r="AB1275" s="91">
        <v>60</v>
      </c>
      <c r="AC1275" s="83" t="s">
        <v>11480</v>
      </c>
      <c r="AD1275" s="91">
        <v>25.6</v>
      </c>
      <c r="AE1275" s="91">
        <v>5</v>
      </c>
      <c r="AF1275" s="91">
        <v>40</v>
      </c>
      <c r="AG1275" s="83" t="s">
        <v>11452</v>
      </c>
      <c r="AH1275" s="91" t="s">
        <v>11475</v>
      </c>
      <c r="AI1275" s="91">
        <v>40</v>
      </c>
      <c r="AJ1275" s="91"/>
      <c r="AK1275" s="91"/>
      <c r="AL1275" s="91"/>
      <c r="AM1275" s="91"/>
      <c r="AN1275" s="91"/>
      <c r="AO1275" s="91"/>
      <c r="AP1275" s="91"/>
      <c r="AQ1275" s="91"/>
      <c r="AR1275" s="91"/>
      <c r="AS1275" s="91"/>
      <c r="AT1275" s="91"/>
      <c r="AU1275" s="91"/>
      <c r="AV1275" s="91"/>
      <c r="AW1275" s="91"/>
      <c r="AX1275" s="91"/>
      <c r="AY1275" s="91"/>
      <c r="AZ1275" s="91"/>
      <c r="BA1275" s="91"/>
      <c r="BB1275" s="91"/>
      <c r="BC1275" s="91"/>
      <c r="BD1275" s="91"/>
    </row>
    <row r="1276" spans="1:256" s="162" customFormat="1" ht="253" customHeight="1">
      <c r="A1276" s="91">
        <v>1540</v>
      </c>
      <c r="B1276" s="91" t="s">
        <v>9548</v>
      </c>
      <c r="C1276" s="91" t="s">
        <v>11481</v>
      </c>
      <c r="D1276" s="83" t="s">
        <v>11482</v>
      </c>
      <c r="E1276" s="91" t="s">
        <v>11483</v>
      </c>
      <c r="F1276" s="91">
        <v>39934</v>
      </c>
      <c r="G1276" s="91" t="s">
        <v>11484</v>
      </c>
      <c r="H1276" s="91">
        <v>2019</v>
      </c>
      <c r="I1276" s="91" t="s">
        <v>11485</v>
      </c>
      <c r="J1276" s="70">
        <v>175139</v>
      </c>
      <c r="K1276" s="91" t="s">
        <v>351</v>
      </c>
      <c r="L1276" s="91" t="s">
        <v>11486</v>
      </c>
      <c r="M1276" s="91" t="s">
        <v>11487</v>
      </c>
      <c r="N1276" s="91" t="s">
        <v>11488</v>
      </c>
      <c r="O1276" s="91" t="s">
        <v>11489</v>
      </c>
      <c r="P1276" s="91">
        <v>7256</v>
      </c>
      <c r="Q1276" s="70">
        <v>18.239999999999998</v>
      </c>
      <c r="R1276" s="70">
        <v>16.600000000000001</v>
      </c>
      <c r="S1276" s="70">
        <v>1.64</v>
      </c>
      <c r="T1276" s="70">
        <v>0</v>
      </c>
      <c r="U1276" s="70">
        <v>18.239999999999998</v>
      </c>
      <c r="V1276" s="71">
        <v>100</v>
      </c>
      <c r="W1276" s="71">
        <v>20</v>
      </c>
      <c r="X1276" s="267" t="s">
        <v>11490</v>
      </c>
      <c r="Y1276" s="91">
        <v>1</v>
      </c>
      <c r="Z1276" s="91">
        <v>2</v>
      </c>
      <c r="AA1276" s="91">
        <v>1</v>
      </c>
      <c r="AB1276" s="91">
        <v>47</v>
      </c>
      <c r="AC1276" s="91"/>
      <c r="AD1276" s="91">
        <v>23.7</v>
      </c>
      <c r="AE1276" s="91">
        <v>5</v>
      </c>
      <c r="AF1276" s="91">
        <v>100</v>
      </c>
      <c r="AG1276" s="91" t="s">
        <v>2115</v>
      </c>
      <c r="AH1276" s="91" t="s">
        <v>11491</v>
      </c>
      <c r="AI1276" s="91">
        <v>100</v>
      </c>
      <c r="AJ1276" s="91"/>
      <c r="AK1276" s="91"/>
      <c r="AL1276" s="91"/>
      <c r="AM1276" s="91"/>
      <c r="AN1276" s="91"/>
      <c r="AO1276" s="91"/>
      <c r="AP1276" s="91"/>
      <c r="AQ1276" s="91"/>
      <c r="AR1276" s="91"/>
      <c r="AS1276" s="91"/>
      <c r="AT1276" s="91"/>
      <c r="AU1276" s="91"/>
      <c r="AV1276" s="91"/>
      <c r="AW1276" s="91"/>
      <c r="AX1276" s="91"/>
      <c r="AY1276" s="91"/>
      <c r="AZ1276" s="91"/>
      <c r="BA1276" s="91"/>
      <c r="BB1276" s="91"/>
      <c r="BC1276" s="91"/>
      <c r="BD1276" s="91"/>
    </row>
    <row r="1277" spans="1:256" s="72" customFormat="1" ht="110">
      <c r="A1277" s="91">
        <v>1540</v>
      </c>
      <c r="B1277" s="91" t="s">
        <v>9548</v>
      </c>
      <c r="C1277" s="91" t="s">
        <v>11492</v>
      </c>
      <c r="D1277" s="83" t="s">
        <v>373</v>
      </c>
      <c r="E1277" s="91" t="s">
        <v>11493</v>
      </c>
      <c r="F1277" s="91">
        <v>21387</v>
      </c>
      <c r="G1277" s="91" t="s">
        <v>11494</v>
      </c>
      <c r="H1277" s="91">
        <v>2020</v>
      </c>
      <c r="I1277" s="91" t="s">
        <v>11495</v>
      </c>
      <c r="J1277" s="70">
        <v>185142.88</v>
      </c>
      <c r="K1277" s="91" t="s">
        <v>343</v>
      </c>
      <c r="L1277" s="91" t="s">
        <v>11422</v>
      </c>
      <c r="M1277" s="91" t="s">
        <v>11423</v>
      </c>
      <c r="N1277" s="91" t="s">
        <v>11496</v>
      </c>
      <c r="O1277" s="91" t="s">
        <v>11497</v>
      </c>
      <c r="P1277" s="91">
        <v>7992</v>
      </c>
      <c r="Q1277" s="70">
        <v>39.523489731764705</v>
      </c>
      <c r="R1277" s="70">
        <v>35.939500235294119</v>
      </c>
      <c r="S1277" s="70">
        <v>4.3563030588235296</v>
      </c>
      <c r="T1277" s="70">
        <v>28.04</v>
      </c>
      <c r="U1277" s="70">
        <v>68.335803294117653</v>
      </c>
      <c r="V1277" s="71">
        <v>100</v>
      </c>
      <c r="W1277" s="71">
        <v>33</v>
      </c>
      <c r="X1277" s="267" t="s">
        <v>11498</v>
      </c>
      <c r="Y1277" s="91">
        <v>3</v>
      </c>
      <c r="Z1277" s="91">
        <v>11</v>
      </c>
      <c r="AA1277" s="91">
        <v>5</v>
      </c>
      <c r="AB1277" s="91">
        <v>4</v>
      </c>
      <c r="AC1277" s="91" t="s">
        <v>11499</v>
      </c>
      <c r="AD1277" s="91">
        <v>0</v>
      </c>
      <c r="AE1277" s="91">
        <v>3</v>
      </c>
      <c r="AF1277" s="91">
        <v>100</v>
      </c>
      <c r="AG1277" s="91" t="s">
        <v>373</v>
      </c>
      <c r="AH1277" s="91" t="s">
        <v>11500</v>
      </c>
      <c r="AI1277" s="91">
        <v>30</v>
      </c>
      <c r="AJ1277" s="83"/>
      <c r="AK1277" s="91"/>
      <c r="AL1277" s="91"/>
      <c r="AM1277" s="91"/>
      <c r="AN1277" s="91"/>
      <c r="AO1277" s="91"/>
      <c r="AP1277" s="91"/>
      <c r="AQ1277" s="91"/>
      <c r="AR1277" s="91"/>
      <c r="AS1277" s="91" t="s">
        <v>11501</v>
      </c>
      <c r="AT1277" s="91" t="s">
        <v>11502</v>
      </c>
      <c r="AU1277" s="91">
        <v>70</v>
      </c>
      <c r="AV1277" s="91"/>
      <c r="AW1277" s="91"/>
      <c r="AX1277" s="91"/>
      <c r="AY1277" s="68"/>
      <c r="AZ1277" s="68"/>
      <c r="BA1277" s="68"/>
      <c r="BB1277" s="68"/>
      <c r="BC1277" s="68"/>
      <c r="BD1277" s="68"/>
    </row>
    <row r="1278" spans="1:256" s="72" customFormat="1" ht="50">
      <c r="A1278" s="290">
        <v>1540</v>
      </c>
      <c r="B1278" s="290" t="s">
        <v>9548</v>
      </c>
      <c r="C1278" s="91" t="s">
        <v>9549</v>
      </c>
      <c r="D1278" s="83" t="s">
        <v>2286</v>
      </c>
      <c r="E1278" s="287" t="s">
        <v>9550</v>
      </c>
      <c r="F1278" s="287">
        <v>14573</v>
      </c>
      <c r="G1278" s="290" t="s">
        <v>11503</v>
      </c>
      <c r="H1278" s="290">
        <v>2021</v>
      </c>
      <c r="I1278" s="91" t="s">
        <v>11504</v>
      </c>
      <c r="J1278" s="288">
        <v>87267</v>
      </c>
      <c r="K1278" s="291" t="s">
        <v>343</v>
      </c>
      <c r="L1278" s="91" t="s">
        <v>11422</v>
      </c>
      <c r="M1278" s="91" t="s">
        <v>11423</v>
      </c>
      <c r="N1278" s="290" t="s">
        <v>11505</v>
      </c>
      <c r="O1278" s="290" t="s">
        <v>11506</v>
      </c>
      <c r="P1278" s="290" t="s">
        <v>11507</v>
      </c>
      <c r="Q1278" s="288" t="s">
        <v>11446</v>
      </c>
      <c r="R1278" s="155" t="s">
        <v>11508</v>
      </c>
      <c r="S1278" s="155" t="s">
        <v>11428</v>
      </c>
      <c r="T1278" s="288" t="s">
        <v>11429</v>
      </c>
      <c r="U1278" s="155" t="s">
        <v>11509</v>
      </c>
      <c r="V1278" s="292">
        <v>100</v>
      </c>
      <c r="W1278" s="158">
        <v>100</v>
      </c>
      <c r="X1278" s="289" t="s">
        <v>11510</v>
      </c>
      <c r="Y1278" s="91">
        <v>6</v>
      </c>
      <c r="Z1278" s="91">
        <v>4</v>
      </c>
      <c r="AA1278" s="91">
        <v>7</v>
      </c>
      <c r="AB1278" s="91">
        <v>7</v>
      </c>
      <c r="AC1278" s="91" t="s">
        <v>11511</v>
      </c>
      <c r="AD1278" s="91">
        <v>0</v>
      </c>
      <c r="AE1278" s="91">
        <v>5</v>
      </c>
      <c r="AF1278" s="156">
        <v>100</v>
      </c>
      <c r="AG1278" s="290" t="s">
        <v>2286</v>
      </c>
      <c r="AH1278" s="83" t="s">
        <v>9561</v>
      </c>
      <c r="AI1278" s="156">
        <v>100</v>
      </c>
      <c r="AJ1278" s="91"/>
      <c r="AK1278" s="91"/>
      <c r="AL1278" s="91"/>
      <c r="AM1278" s="91"/>
      <c r="AN1278" s="91"/>
      <c r="AO1278" s="91"/>
      <c r="AP1278" s="91"/>
      <c r="AQ1278" s="91"/>
      <c r="AR1278" s="91"/>
      <c r="AS1278" s="91"/>
      <c r="AT1278" s="91"/>
      <c r="AU1278" s="91"/>
      <c r="AV1278" s="91"/>
      <c r="AW1278" s="91"/>
      <c r="AX1278" s="91"/>
      <c r="AY1278" s="68"/>
      <c r="AZ1278" s="68"/>
      <c r="BA1278" s="68"/>
      <c r="BB1278" s="68"/>
      <c r="BC1278" s="68"/>
      <c r="BD1278" s="68"/>
    </row>
    <row r="1279" spans="1:256" s="72" customFormat="1" ht="20">
      <c r="A1279" s="91">
        <v>1540</v>
      </c>
      <c r="B1279" s="91" t="s">
        <v>9548</v>
      </c>
      <c r="C1279" s="91" t="s">
        <v>11481</v>
      </c>
      <c r="D1279" s="83" t="s">
        <v>11482</v>
      </c>
      <c r="E1279" s="91" t="s">
        <v>11483</v>
      </c>
      <c r="F1279" s="91">
        <v>39934</v>
      </c>
      <c r="G1279" s="91" t="s">
        <v>11512</v>
      </c>
      <c r="H1279" s="91">
        <v>2021</v>
      </c>
      <c r="I1279" s="91" t="s">
        <v>11513</v>
      </c>
      <c r="J1279" s="70">
        <v>61610</v>
      </c>
      <c r="K1279" s="91" t="s">
        <v>1813</v>
      </c>
      <c r="L1279" s="91" t="s">
        <v>11486</v>
      </c>
      <c r="M1279" s="91" t="s">
        <v>11487</v>
      </c>
      <c r="N1279" s="91" t="s">
        <v>11514</v>
      </c>
      <c r="O1279" s="91" t="s">
        <v>11515</v>
      </c>
      <c r="P1279" s="91">
        <v>8158</v>
      </c>
      <c r="Q1279" s="70">
        <v>18.239999999999998</v>
      </c>
      <c r="R1279" s="70">
        <v>16.600000000000001</v>
      </c>
      <c r="S1279" s="70">
        <v>1.64</v>
      </c>
      <c r="T1279" s="70">
        <v>0</v>
      </c>
      <c r="U1279" s="70">
        <v>18.239999999999998</v>
      </c>
      <c r="V1279" s="71">
        <v>100</v>
      </c>
      <c r="W1279" s="71">
        <v>20</v>
      </c>
      <c r="X1279" s="267" t="s">
        <v>11490</v>
      </c>
      <c r="Y1279" s="91">
        <v>1</v>
      </c>
      <c r="Z1279" s="91">
        <v>2</v>
      </c>
      <c r="AA1279" s="91">
        <v>1</v>
      </c>
      <c r="AB1279" s="91">
        <v>47</v>
      </c>
      <c r="AC1279" s="91"/>
      <c r="AD1279" s="91">
        <v>23.7</v>
      </c>
      <c r="AE1279" s="91">
        <v>5</v>
      </c>
      <c r="AF1279" s="91">
        <v>100</v>
      </c>
      <c r="AG1279" s="91" t="s">
        <v>2115</v>
      </c>
      <c r="AH1279" s="91" t="s">
        <v>11491</v>
      </c>
      <c r="AI1279" s="91">
        <v>100</v>
      </c>
      <c r="AJ1279" s="91"/>
      <c r="AK1279" s="91"/>
      <c r="AL1279" s="91"/>
      <c r="AM1279" s="91"/>
      <c r="AN1279" s="91"/>
      <c r="AO1279" s="91"/>
      <c r="AP1279" s="91"/>
      <c r="AQ1279" s="91"/>
      <c r="AR1279" s="91"/>
      <c r="AS1279" s="91"/>
      <c r="AT1279" s="91"/>
      <c r="AU1279" s="91"/>
      <c r="AV1279" s="91"/>
      <c r="AW1279" s="91"/>
      <c r="AX1279" s="91"/>
      <c r="AY1279" s="68"/>
      <c r="AZ1279" s="68"/>
      <c r="BA1279" s="68"/>
      <c r="BB1279" s="68"/>
      <c r="BC1279" s="68"/>
      <c r="BD1279" s="68"/>
    </row>
    <row r="1280" spans="1:256" s="72" customFormat="1" ht="140">
      <c r="A1280" s="287">
        <v>1540</v>
      </c>
      <c r="B1280" s="287" t="s">
        <v>9548</v>
      </c>
      <c r="C1280" s="83" t="s">
        <v>11516</v>
      </c>
      <c r="D1280" s="290" t="s">
        <v>11517</v>
      </c>
      <c r="E1280" s="287" t="s">
        <v>11518</v>
      </c>
      <c r="F1280" s="287">
        <v>11991</v>
      </c>
      <c r="G1280" s="83" t="s">
        <v>11519</v>
      </c>
      <c r="H1280" s="287">
        <v>2021</v>
      </c>
      <c r="I1280" s="287" t="s">
        <v>11520</v>
      </c>
      <c r="J1280" s="155">
        <v>366775</v>
      </c>
      <c r="K1280" s="287" t="s">
        <v>1813</v>
      </c>
      <c r="L1280" s="287" t="s">
        <v>11521</v>
      </c>
      <c r="M1280" s="287" t="s">
        <v>11522</v>
      </c>
      <c r="N1280" s="287" t="s">
        <v>11523</v>
      </c>
      <c r="O1280" s="287" t="s">
        <v>11524</v>
      </c>
      <c r="P1280" s="287">
        <v>8263</v>
      </c>
      <c r="Q1280" s="65">
        <v>71.209999999999994</v>
      </c>
      <c r="R1280" s="65">
        <v>39.26</v>
      </c>
      <c r="S1280" s="65">
        <v>6.35</v>
      </c>
      <c r="T1280" s="65">
        <v>25.6</v>
      </c>
      <c r="U1280" s="65">
        <v>71.209999999999994</v>
      </c>
      <c r="V1280" s="66">
        <v>0</v>
      </c>
      <c r="W1280" s="66">
        <v>2</v>
      </c>
      <c r="X1280" s="67" t="s">
        <v>11525</v>
      </c>
      <c r="Y1280" s="287">
        <v>3</v>
      </c>
      <c r="Z1280" s="287">
        <v>8</v>
      </c>
      <c r="AA1280" s="287">
        <v>1</v>
      </c>
      <c r="AB1280" s="287">
        <v>4</v>
      </c>
      <c r="AC1280" s="287">
        <v>22</v>
      </c>
      <c r="AD1280" s="287">
        <v>25.6</v>
      </c>
      <c r="AE1280" s="287">
        <v>5</v>
      </c>
      <c r="AF1280" s="287">
        <v>86</v>
      </c>
      <c r="AG1280" s="83" t="s">
        <v>11517</v>
      </c>
      <c r="AH1280" s="287" t="s">
        <v>11526</v>
      </c>
      <c r="AI1280" s="287">
        <v>60</v>
      </c>
      <c r="AJ1280" s="287" t="s">
        <v>11527</v>
      </c>
      <c r="AK1280" s="287" t="s">
        <v>11528</v>
      </c>
      <c r="AL1280" s="287">
        <v>40</v>
      </c>
      <c r="AM1280" s="287"/>
      <c r="AN1280" s="287"/>
      <c r="AO1280" s="287"/>
      <c r="AP1280" s="287"/>
      <c r="AQ1280" s="287"/>
      <c r="AR1280" s="287"/>
      <c r="AS1280" s="287"/>
      <c r="AT1280" s="287"/>
      <c r="AU1280" s="287"/>
      <c r="AV1280" s="287"/>
      <c r="AW1280" s="287"/>
      <c r="AX1280" s="287"/>
      <c r="AY1280" s="68"/>
      <c r="AZ1280" s="68"/>
      <c r="BA1280" s="68"/>
      <c r="BB1280" s="68"/>
      <c r="BC1280" s="68"/>
      <c r="BD1280" s="68"/>
    </row>
    <row r="1281" spans="1:56" s="72" customFormat="1" ht="50">
      <c r="A1281" s="91">
        <v>1540</v>
      </c>
      <c r="B1281" s="91" t="s">
        <v>9548</v>
      </c>
      <c r="C1281" s="91" t="s">
        <v>11529</v>
      </c>
      <c r="D1281" s="83" t="s">
        <v>2011</v>
      </c>
      <c r="E1281" s="91" t="s">
        <v>11530</v>
      </c>
      <c r="F1281" s="91">
        <v>35595</v>
      </c>
      <c r="G1281" s="91" t="s">
        <v>11531</v>
      </c>
      <c r="H1281" s="91">
        <v>2021</v>
      </c>
      <c r="I1281" s="91" t="s">
        <v>11532</v>
      </c>
      <c r="J1281" s="70">
        <v>200000</v>
      </c>
      <c r="K1281" s="91" t="s">
        <v>1813</v>
      </c>
      <c r="L1281" s="91" t="s">
        <v>11422</v>
      </c>
      <c r="M1281" s="91" t="s">
        <v>11423</v>
      </c>
      <c r="N1281" s="91" t="s">
        <v>11533</v>
      </c>
      <c r="O1281" s="91" t="s">
        <v>11534</v>
      </c>
      <c r="P1281" s="91">
        <v>8313</v>
      </c>
      <c r="Q1281" s="70" t="s">
        <v>11535</v>
      </c>
      <c r="R1281" s="155" t="s">
        <v>11427</v>
      </c>
      <c r="S1281" s="70" t="s">
        <v>11536</v>
      </c>
      <c r="T1281" s="70" t="s">
        <v>11429</v>
      </c>
      <c r="U1281" s="70" t="s">
        <v>11535</v>
      </c>
      <c r="V1281" s="71">
        <v>100</v>
      </c>
      <c r="W1281" s="71">
        <v>100</v>
      </c>
      <c r="X1281" s="267" t="s">
        <v>11537</v>
      </c>
      <c r="Y1281" s="91">
        <v>3</v>
      </c>
      <c r="Z1281" s="91">
        <v>4</v>
      </c>
      <c r="AA1281" s="91">
        <v>2</v>
      </c>
      <c r="AB1281" s="91">
        <v>47</v>
      </c>
      <c r="AC1281" s="91" t="s">
        <v>339</v>
      </c>
      <c r="AD1281" s="91">
        <v>0</v>
      </c>
      <c r="AE1281" s="91">
        <v>5</v>
      </c>
      <c r="AF1281" s="156">
        <v>100</v>
      </c>
      <c r="AG1281" s="91" t="s">
        <v>2011</v>
      </c>
      <c r="AH1281" s="91" t="s">
        <v>11538</v>
      </c>
      <c r="AI1281" s="156">
        <v>100</v>
      </c>
      <c r="AJ1281" s="91"/>
      <c r="AK1281" s="91"/>
      <c r="AL1281" s="91"/>
      <c r="AM1281" s="91"/>
      <c r="AN1281" s="91"/>
      <c r="AO1281" s="91"/>
      <c r="AP1281" s="91"/>
      <c r="AQ1281" s="91"/>
      <c r="AR1281" s="91"/>
      <c r="AS1281" s="91"/>
      <c r="AT1281" s="91"/>
      <c r="AU1281" s="91"/>
      <c r="AV1281" s="91"/>
      <c r="AW1281" s="91"/>
      <c r="AX1281" s="91"/>
      <c r="AY1281" s="68"/>
      <c r="AZ1281" s="68"/>
      <c r="BA1281" s="68"/>
      <c r="BB1281" s="68"/>
      <c r="BC1281" s="68"/>
      <c r="BD1281" s="68"/>
    </row>
    <row r="1282" spans="1:56" s="72" customFormat="1" ht="30">
      <c r="A1282" s="91">
        <v>1540</v>
      </c>
      <c r="B1282" s="290" t="s">
        <v>11418</v>
      </c>
      <c r="C1282" s="91" t="s">
        <v>11539</v>
      </c>
      <c r="D1282" s="83" t="s">
        <v>5611</v>
      </c>
      <c r="E1282" s="91" t="s">
        <v>11540</v>
      </c>
      <c r="F1282" s="91">
        <v>32943</v>
      </c>
      <c r="G1282" s="83" t="s">
        <v>4721</v>
      </c>
      <c r="H1282" s="91">
        <v>2021</v>
      </c>
      <c r="I1282" s="83" t="s">
        <v>11541</v>
      </c>
      <c r="J1282" s="155">
        <v>78145.88</v>
      </c>
      <c r="K1282" s="91" t="s">
        <v>343</v>
      </c>
      <c r="L1282" s="91" t="s">
        <v>11422</v>
      </c>
      <c r="M1282" s="91" t="s">
        <v>11423</v>
      </c>
      <c r="N1282" s="91" t="s">
        <v>11542</v>
      </c>
      <c r="O1282" s="83" t="s">
        <v>11543</v>
      </c>
      <c r="P1282" s="91">
        <v>8002</v>
      </c>
      <c r="Q1282" s="70" t="s">
        <v>11544</v>
      </c>
      <c r="R1282" s="70" t="s">
        <v>11508</v>
      </c>
      <c r="S1282" s="70">
        <v>3</v>
      </c>
      <c r="T1282" s="70">
        <v>10.4</v>
      </c>
      <c r="U1282" s="70" t="s">
        <v>11545</v>
      </c>
      <c r="V1282" s="71">
        <v>100</v>
      </c>
      <c r="W1282" s="71">
        <v>18</v>
      </c>
      <c r="X1282" s="268" t="s">
        <v>11546</v>
      </c>
      <c r="Y1282" s="91">
        <v>2</v>
      </c>
      <c r="Z1282" s="91">
        <v>5</v>
      </c>
      <c r="AA1282" s="91">
        <v>4</v>
      </c>
      <c r="AB1282" s="91">
        <v>11</v>
      </c>
      <c r="AC1282" s="91" t="s">
        <v>11547</v>
      </c>
      <c r="AD1282" s="91">
        <v>21.3</v>
      </c>
      <c r="AE1282" s="91">
        <v>5</v>
      </c>
      <c r="AF1282" s="156">
        <v>50</v>
      </c>
      <c r="AG1282" s="83" t="s">
        <v>11548</v>
      </c>
      <c r="AH1282" s="91" t="s">
        <v>11540</v>
      </c>
      <c r="AI1282" s="156">
        <v>50</v>
      </c>
      <c r="AJ1282" s="91"/>
      <c r="AK1282" s="91"/>
      <c r="AL1282" s="91"/>
      <c r="AM1282" s="91"/>
      <c r="AN1282" s="91"/>
      <c r="AO1282" s="91"/>
      <c r="AP1282" s="91"/>
      <c r="AQ1282" s="91"/>
      <c r="AR1282" s="91"/>
      <c r="AS1282" s="91"/>
      <c r="AT1282" s="91"/>
      <c r="AU1282" s="91"/>
      <c r="AV1282" s="91"/>
      <c r="AW1282" s="91"/>
      <c r="AX1282" s="91"/>
      <c r="AY1282" s="68"/>
      <c r="AZ1282" s="68"/>
      <c r="BA1282" s="68"/>
      <c r="BB1282" s="68"/>
      <c r="BC1282" s="68"/>
      <c r="BD1282" s="68"/>
    </row>
    <row r="1283" spans="1:56" s="72" customFormat="1" ht="30">
      <c r="A1283" s="91">
        <v>1540</v>
      </c>
      <c r="B1283" s="290" t="s">
        <v>11418</v>
      </c>
      <c r="C1283" s="91" t="s">
        <v>11539</v>
      </c>
      <c r="D1283" s="83" t="s">
        <v>373</v>
      </c>
      <c r="E1283" s="91" t="s">
        <v>11549</v>
      </c>
      <c r="F1283" s="91">
        <v>31463</v>
      </c>
      <c r="G1283" s="83" t="s">
        <v>11550</v>
      </c>
      <c r="H1283" s="91">
        <v>2021</v>
      </c>
      <c r="I1283" s="91" t="s">
        <v>11551</v>
      </c>
      <c r="J1283" s="155">
        <v>96926</v>
      </c>
      <c r="K1283" s="91" t="s">
        <v>1813</v>
      </c>
      <c r="L1283" s="91" t="s">
        <v>11422</v>
      </c>
      <c r="M1283" s="91" t="s">
        <v>11423</v>
      </c>
      <c r="N1283" s="83" t="s">
        <v>11552</v>
      </c>
      <c r="O1283" s="91" t="s">
        <v>11553</v>
      </c>
      <c r="P1283" s="83">
        <v>8085</v>
      </c>
      <c r="Q1283" s="70" t="s">
        <v>11554</v>
      </c>
      <c r="R1283" s="70" t="s">
        <v>11508</v>
      </c>
      <c r="S1283" s="70">
        <v>23</v>
      </c>
      <c r="T1283" s="70">
        <v>10.4</v>
      </c>
      <c r="U1283" s="70" t="s">
        <v>11555</v>
      </c>
      <c r="V1283" s="71">
        <v>80</v>
      </c>
      <c r="W1283" s="71">
        <v>3</v>
      </c>
      <c r="X1283" s="268" t="s">
        <v>11546</v>
      </c>
      <c r="Y1283" s="91">
        <v>3</v>
      </c>
      <c r="Z1283" s="91">
        <v>1</v>
      </c>
      <c r="AA1283" s="91">
        <v>4</v>
      </c>
      <c r="AB1283" s="91">
        <v>4</v>
      </c>
      <c r="AC1283" s="91" t="s">
        <v>11556</v>
      </c>
      <c r="AD1283" s="91">
        <v>31.7</v>
      </c>
      <c r="AE1283" s="91">
        <v>5</v>
      </c>
      <c r="AF1283" s="71">
        <v>80</v>
      </c>
      <c r="AG1283" s="83" t="s">
        <v>373</v>
      </c>
      <c r="AH1283" s="91" t="s">
        <v>11549</v>
      </c>
      <c r="AI1283" s="71">
        <v>80</v>
      </c>
      <c r="AJ1283" s="91"/>
      <c r="AK1283" s="91"/>
      <c r="AL1283" s="91"/>
      <c r="AM1283" s="91"/>
      <c r="AN1283" s="91"/>
      <c r="AO1283" s="91"/>
      <c r="AP1283" s="91"/>
      <c r="AQ1283" s="91"/>
      <c r="AR1283" s="91"/>
      <c r="AS1283" s="91"/>
      <c r="AT1283" s="91"/>
      <c r="AU1283" s="91"/>
      <c r="AV1283" s="91"/>
      <c r="AW1283" s="91"/>
      <c r="AX1283" s="91"/>
      <c r="AY1283" s="68"/>
      <c r="AZ1283" s="68"/>
      <c r="BA1283" s="68"/>
      <c r="BB1283" s="68"/>
      <c r="BC1283" s="68"/>
      <c r="BD1283" s="68"/>
    </row>
    <row r="1284" spans="1:56" s="72" customFormat="1" ht="80">
      <c r="A1284" s="91">
        <v>1540</v>
      </c>
      <c r="B1284" s="91" t="s">
        <v>9548</v>
      </c>
      <c r="C1284" s="83" t="s">
        <v>11516</v>
      </c>
      <c r="D1284" s="83" t="s">
        <v>11517</v>
      </c>
      <c r="E1284" s="91" t="s">
        <v>11557</v>
      </c>
      <c r="F1284" s="91">
        <v>34070</v>
      </c>
      <c r="G1284" s="83" t="s">
        <v>11558</v>
      </c>
      <c r="H1284" s="91">
        <v>2022</v>
      </c>
      <c r="I1284" s="91" t="s">
        <v>11559</v>
      </c>
      <c r="J1284" s="155">
        <v>161596.03</v>
      </c>
      <c r="K1284" s="91" t="s">
        <v>1833</v>
      </c>
      <c r="L1284" s="91" t="s">
        <v>11560</v>
      </c>
      <c r="M1284" s="91" t="s">
        <v>11561</v>
      </c>
      <c r="N1284" s="91" t="s">
        <v>11562</v>
      </c>
      <c r="O1284" s="91" t="s">
        <v>11563</v>
      </c>
      <c r="P1284" s="91">
        <v>8662</v>
      </c>
      <c r="Q1284" s="181">
        <v>49.08</v>
      </c>
      <c r="R1284" s="181">
        <v>19.010000000000002</v>
      </c>
      <c r="S1284" s="181">
        <v>6.35</v>
      </c>
      <c r="T1284" s="181">
        <v>25.6</v>
      </c>
      <c r="U1284" s="181">
        <v>49.08</v>
      </c>
      <c r="V1284" s="91">
        <v>70</v>
      </c>
      <c r="W1284" s="91">
        <v>3</v>
      </c>
      <c r="X1284" s="198" t="s">
        <v>11564</v>
      </c>
      <c r="Y1284" s="91">
        <v>3</v>
      </c>
      <c r="Z1284" s="91">
        <v>7</v>
      </c>
      <c r="AA1284" s="91">
        <v>2</v>
      </c>
      <c r="AB1284" s="91">
        <v>44</v>
      </c>
      <c r="AC1284" s="91" t="s">
        <v>11565</v>
      </c>
      <c r="AD1284" s="91">
        <v>25.6</v>
      </c>
      <c r="AE1284" s="91">
        <v>5</v>
      </c>
      <c r="AF1284" s="91">
        <v>75</v>
      </c>
      <c r="AG1284" s="83" t="s">
        <v>11566</v>
      </c>
      <c r="AH1284" s="91" t="s">
        <v>11567</v>
      </c>
      <c r="AI1284" s="91">
        <v>25</v>
      </c>
      <c r="AJ1284" s="83" t="s">
        <v>11517</v>
      </c>
      <c r="AK1284" s="91" t="s">
        <v>11526</v>
      </c>
      <c r="AL1284" s="91">
        <v>25</v>
      </c>
      <c r="AM1284" s="83" t="s">
        <v>11517</v>
      </c>
      <c r="AN1284" s="91" t="s">
        <v>11568</v>
      </c>
      <c r="AO1284" s="91">
        <v>25</v>
      </c>
      <c r="AP1284" s="91"/>
      <c r="AQ1284" s="91"/>
      <c r="AR1284" s="91"/>
      <c r="AS1284" s="91"/>
      <c r="AT1284" s="91"/>
      <c r="AU1284" s="91"/>
      <c r="AV1284" s="91"/>
      <c r="AW1284" s="91"/>
      <c r="AX1284" s="91"/>
      <c r="AY1284" s="68"/>
      <c r="AZ1284" s="68"/>
      <c r="BA1284" s="68"/>
      <c r="BB1284" s="68"/>
      <c r="BC1284" s="68"/>
      <c r="BD1284" s="68"/>
    </row>
    <row r="1285" spans="1:56" s="72" customFormat="1" ht="50">
      <c r="A1285" s="91">
        <v>1540</v>
      </c>
      <c r="B1285" s="91" t="s">
        <v>9548</v>
      </c>
      <c r="C1285" s="83" t="s">
        <v>11481</v>
      </c>
      <c r="D1285" s="83" t="s">
        <v>11482</v>
      </c>
      <c r="E1285" s="91" t="s">
        <v>11569</v>
      </c>
      <c r="F1285" s="91">
        <v>22305</v>
      </c>
      <c r="G1285" s="91" t="s">
        <v>11570</v>
      </c>
      <c r="H1285" s="91">
        <v>2022</v>
      </c>
      <c r="I1285" s="91" t="s">
        <v>11571</v>
      </c>
      <c r="J1285" s="70">
        <v>108356.62</v>
      </c>
      <c r="K1285" s="91" t="s">
        <v>1833</v>
      </c>
      <c r="L1285" s="91" t="s">
        <v>11572</v>
      </c>
      <c r="M1285" s="91" t="s">
        <v>11573</v>
      </c>
      <c r="N1285" s="91" t="s">
        <v>11574</v>
      </c>
      <c r="O1285" s="91" t="s">
        <v>11575</v>
      </c>
      <c r="P1285" s="91">
        <v>8656</v>
      </c>
      <c r="Q1285" s="91">
        <v>15.15</v>
      </c>
      <c r="R1285" s="91">
        <v>10.37</v>
      </c>
      <c r="S1285" s="91">
        <v>4.78</v>
      </c>
      <c r="T1285" s="91">
        <v>25.6</v>
      </c>
      <c r="U1285" s="91">
        <v>40.75</v>
      </c>
      <c r="V1285" s="91">
        <v>25</v>
      </c>
      <c r="W1285" s="91">
        <v>5</v>
      </c>
      <c r="X1285" s="293" t="s">
        <v>11576</v>
      </c>
      <c r="Y1285" s="91">
        <v>1</v>
      </c>
      <c r="Z1285" s="91">
        <v>1</v>
      </c>
      <c r="AA1285" s="91">
        <v>1</v>
      </c>
      <c r="AB1285" s="91">
        <v>60</v>
      </c>
      <c r="AC1285" s="91" t="s">
        <v>11577</v>
      </c>
      <c r="AD1285" s="91">
        <v>25.6</v>
      </c>
      <c r="AE1285" s="91">
        <v>5</v>
      </c>
      <c r="AF1285" s="91">
        <v>100</v>
      </c>
      <c r="AG1285" s="91" t="s">
        <v>2115</v>
      </c>
      <c r="AH1285" s="91" t="s">
        <v>11569</v>
      </c>
      <c r="AI1285" s="91">
        <v>100</v>
      </c>
      <c r="AJ1285" s="91"/>
      <c r="AK1285" s="91"/>
      <c r="AL1285" s="91"/>
      <c r="AM1285" s="91"/>
      <c r="AN1285" s="91"/>
      <c r="AO1285" s="91"/>
      <c r="AP1285" s="91"/>
      <c r="AQ1285" s="91"/>
      <c r="AR1285" s="91"/>
      <c r="AS1285" s="91"/>
      <c r="AT1285" s="91"/>
      <c r="AU1285" s="91"/>
      <c r="AV1285" s="91"/>
      <c r="AW1285" s="91"/>
      <c r="AX1285" s="91"/>
      <c r="AY1285" s="68"/>
      <c r="AZ1285" s="68"/>
      <c r="BA1285" s="68"/>
      <c r="BB1285" s="68"/>
      <c r="BC1285" s="68"/>
      <c r="BD1285" s="68"/>
    </row>
    <row r="1286" spans="1:56" s="72" customFormat="1" ht="80">
      <c r="A1286" s="91">
        <v>1540</v>
      </c>
      <c r="B1286" s="91" t="s">
        <v>9548</v>
      </c>
      <c r="C1286" s="83" t="s">
        <v>11419</v>
      </c>
      <c r="D1286" s="83" t="s">
        <v>11578</v>
      </c>
      <c r="E1286" s="91" t="s">
        <v>11420</v>
      </c>
      <c r="F1286" s="91">
        <v>15649</v>
      </c>
      <c r="G1286" s="91" t="s">
        <v>11579</v>
      </c>
      <c r="H1286" s="91">
        <v>2022</v>
      </c>
      <c r="I1286" s="91" t="s">
        <v>11580</v>
      </c>
      <c r="J1286" s="70">
        <v>326722.51</v>
      </c>
      <c r="K1286" s="91" t="s">
        <v>1833</v>
      </c>
      <c r="L1286" s="91" t="s">
        <v>11581</v>
      </c>
      <c r="M1286" s="91" t="s">
        <v>11582</v>
      </c>
      <c r="N1286" s="91" t="s">
        <v>11583</v>
      </c>
      <c r="O1286" s="91" t="s">
        <v>11584</v>
      </c>
      <c r="P1286" s="91" t="s">
        <v>11585</v>
      </c>
      <c r="Q1286" s="91">
        <v>255</v>
      </c>
      <c r="R1286" s="91">
        <v>60</v>
      </c>
      <c r="S1286" s="91">
        <v>120</v>
      </c>
      <c r="T1286" s="91">
        <v>75</v>
      </c>
      <c r="U1286" s="91">
        <v>255</v>
      </c>
      <c r="V1286" s="91">
        <v>85</v>
      </c>
      <c r="W1286" s="91">
        <v>3</v>
      </c>
      <c r="X1286" s="293" t="s">
        <v>11586</v>
      </c>
      <c r="Y1286" s="91">
        <v>3</v>
      </c>
      <c r="Z1286" s="91">
        <v>7</v>
      </c>
      <c r="AA1286" s="91">
        <v>2</v>
      </c>
      <c r="AB1286" s="91">
        <v>4</v>
      </c>
      <c r="AC1286" s="91" t="s">
        <v>11565</v>
      </c>
      <c r="AD1286" s="91">
        <v>75</v>
      </c>
      <c r="AE1286" s="91">
        <v>5</v>
      </c>
      <c r="AF1286" s="156">
        <v>100</v>
      </c>
      <c r="AG1286" s="74" t="s">
        <v>11432</v>
      </c>
      <c r="AH1286" s="74" t="s">
        <v>11420</v>
      </c>
      <c r="AI1286" s="74">
        <v>100</v>
      </c>
      <c r="AJ1286" s="74"/>
      <c r="AK1286" s="74"/>
      <c r="AL1286" s="74"/>
      <c r="AM1286" s="74"/>
      <c r="AN1286" s="74"/>
      <c r="AO1286" s="74"/>
      <c r="AP1286" s="74"/>
      <c r="AQ1286" s="74"/>
      <c r="AR1286" s="74"/>
      <c r="AS1286" s="91"/>
      <c r="AT1286" s="91"/>
      <c r="AU1286" s="91"/>
      <c r="AV1286" s="91"/>
      <c r="AW1286" s="91"/>
      <c r="AX1286" s="91"/>
      <c r="AY1286" s="68"/>
      <c r="AZ1286" s="68"/>
      <c r="BA1286" s="68"/>
      <c r="BB1286" s="68"/>
      <c r="BC1286" s="68"/>
      <c r="BD1286" s="68"/>
    </row>
    <row r="1287" spans="1:56" s="72" customFormat="1" ht="120">
      <c r="A1287" s="91">
        <v>1540</v>
      </c>
      <c r="B1287" s="91" t="s">
        <v>9548</v>
      </c>
      <c r="C1287" s="91" t="s">
        <v>11539</v>
      </c>
      <c r="D1287" s="91" t="s">
        <v>373</v>
      </c>
      <c r="E1287" s="91" t="s">
        <v>11587</v>
      </c>
      <c r="F1287" s="91">
        <v>53286</v>
      </c>
      <c r="G1287" s="91" t="s">
        <v>11588</v>
      </c>
      <c r="H1287" s="91">
        <v>2022</v>
      </c>
      <c r="I1287" s="83" t="s">
        <v>11589</v>
      </c>
      <c r="J1287" s="70">
        <v>51588</v>
      </c>
      <c r="K1287" s="91" t="s">
        <v>1833</v>
      </c>
      <c r="L1287" s="91" t="s">
        <v>11590</v>
      </c>
      <c r="M1287" s="91" t="s">
        <v>11591</v>
      </c>
      <c r="N1287" s="91" t="s">
        <v>11592</v>
      </c>
      <c r="O1287" s="91" t="s">
        <v>11593</v>
      </c>
      <c r="P1287" s="91">
        <v>8658</v>
      </c>
      <c r="Q1287" s="91">
        <v>25</v>
      </c>
      <c r="R1287" s="91">
        <v>2.14</v>
      </c>
      <c r="S1287" s="91">
        <v>3.5</v>
      </c>
      <c r="T1287" s="91">
        <v>12.2</v>
      </c>
      <c r="U1287" s="91">
        <v>25</v>
      </c>
      <c r="V1287" s="91">
        <v>80</v>
      </c>
      <c r="W1287" s="91">
        <v>3</v>
      </c>
      <c r="X1287" s="293" t="s">
        <v>11594</v>
      </c>
      <c r="Y1287" s="91">
        <v>4</v>
      </c>
      <c r="Z1287" s="91">
        <v>9</v>
      </c>
      <c r="AA1287" s="91">
        <v>3</v>
      </c>
      <c r="AB1287" s="91">
        <v>4</v>
      </c>
      <c r="AC1287" s="91" t="s">
        <v>11595</v>
      </c>
      <c r="AD1287" s="91">
        <v>25</v>
      </c>
      <c r="AE1287" s="91">
        <v>5</v>
      </c>
      <c r="AF1287" s="91">
        <v>100</v>
      </c>
      <c r="AG1287" s="91" t="s">
        <v>373</v>
      </c>
      <c r="AH1287" s="91" t="s">
        <v>11596</v>
      </c>
      <c r="AI1287" s="91">
        <v>100</v>
      </c>
      <c r="AJ1287" s="91"/>
      <c r="AK1287" s="91"/>
      <c r="AL1287" s="91"/>
      <c r="AM1287" s="91"/>
      <c r="AN1287" s="91"/>
      <c r="AO1287" s="91"/>
      <c r="AP1287" s="91"/>
      <c r="AQ1287" s="91"/>
      <c r="AR1287" s="91"/>
      <c r="AS1287" s="91"/>
      <c r="AT1287" s="91"/>
      <c r="AU1287" s="91"/>
      <c r="AV1287" s="91"/>
      <c r="AW1287" s="91"/>
      <c r="AX1287" s="91"/>
      <c r="AY1287" s="68"/>
      <c r="AZ1287" s="68"/>
      <c r="BA1287" s="68"/>
      <c r="BB1287" s="68"/>
      <c r="BC1287" s="68"/>
      <c r="BD1287" s="68"/>
    </row>
    <row r="1288" spans="1:56" s="72" customFormat="1" ht="40">
      <c r="A1288" s="68">
        <v>1540</v>
      </c>
      <c r="B1288" s="68" t="s">
        <v>9548</v>
      </c>
      <c r="C1288" s="68" t="s">
        <v>9549</v>
      </c>
      <c r="D1288" s="88" t="s">
        <v>2286</v>
      </c>
      <c r="E1288" s="68" t="s">
        <v>9550</v>
      </c>
      <c r="F1288" s="78">
        <v>14573</v>
      </c>
      <c r="G1288" s="68" t="s">
        <v>9551</v>
      </c>
      <c r="H1288" s="68">
        <v>2023</v>
      </c>
      <c r="I1288" s="68" t="s">
        <v>9552</v>
      </c>
      <c r="J1288" s="70" t="s">
        <v>9553</v>
      </c>
      <c r="K1288" s="68" t="s">
        <v>1879</v>
      </c>
      <c r="L1288" s="68" t="s">
        <v>9554</v>
      </c>
      <c r="M1288" s="68" t="s">
        <v>9555</v>
      </c>
      <c r="N1288" s="68" t="s">
        <v>9556</v>
      </c>
      <c r="O1288" s="68" t="s">
        <v>9557</v>
      </c>
      <c r="P1288" s="68">
        <v>8945</v>
      </c>
      <c r="Q1288" s="68">
        <v>57.66</v>
      </c>
      <c r="R1288" s="68">
        <v>8.34</v>
      </c>
      <c r="S1288" s="68">
        <v>0.42</v>
      </c>
      <c r="T1288" s="68">
        <v>48.9</v>
      </c>
      <c r="U1288" s="68">
        <v>57.66</v>
      </c>
      <c r="V1288" s="68">
        <v>100</v>
      </c>
      <c r="W1288" s="68">
        <v>25</v>
      </c>
      <c r="X1288" s="68" t="s">
        <v>9558</v>
      </c>
      <c r="Y1288" s="68">
        <v>6</v>
      </c>
      <c r="Z1288" s="68">
        <v>1</v>
      </c>
      <c r="AA1288" s="68">
        <v>1</v>
      </c>
      <c r="AB1288" s="68">
        <v>26</v>
      </c>
      <c r="AC1288" s="68" t="s">
        <v>13070</v>
      </c>
      <c r="AD1288" s="68">
        <v>57.66</v>
      </c>
      <c r="AE1288" s="68">
        <v>4</v>
      </c>
      <c r="AF1288" s="68">
        <v>50</v>
      </c>
      <c r="AG1288" s="68" t="s">
        <v>2286</v>
      </c>
      <c r="AH1288" s="68" t="s">
        <v>9559</v>
      </c>
      <c r="AI1288" s="68">
        <v>50</v>
      </c>
      <c r="AJ1288" s="68" t="s">
        <v>9560</v>
      </c>
      <c r="AK1288" s="68" t="s">
        <v>9561</v>
      </c>
      <c r="AL1288" s="68">
        <v>50</v>
      </c>
      <c r="AM1288" s="68"/>
      <c r="AN1288" s="68"/>
      <c r="AO1288" s="68"/>
      <c r="AP1288" s="68"/>
      <c r="AQ1288" s="68"/>
      <c r="AR1288" s="68"/>
      <c r="AS1288" s="68"/>
      <c r="AT1288" s="68"/>
      <c r="AU1288" s="68"/>
      <c r="AV1288" s="68"/>
      <c r="AW1288" s="68"/>
      <c r="AX1288" s="68"/>
      <c r="AY1288" s="68"/>
      <c r="AZ1288" s="68"/>
      <c r="BA1288" s="68"/>
      <c r="BB1288" s="68"/>
      <c r="BC1288" s="68"/>
      <c r="BD1288" s="68"/>
    </row>
    <row r="1289" spans="1:56" s="72" customFormat="1" ht="50">
      <c r="A1289" s="68">
        <v>1540</v>
      </c>
      <c r="B1289" s="68" t="s">
        <v>9548</v>
      </c>
      <c r="C1289" s="68"/>
      <c r="D1289" s="88" t="s">
        <v>11432</v>
      </c>
      <c r="E1289" s="68" t="s">
        <v>11420</v>
      </c>
      <c r="F1289" s="78" t="s">
        <v>13056</v>
      </c>
      <c r="G1289" s="68" t="s">
        <v>13057</v>
      </c>
      <c r="H1289" s="68">
        <v>2023</v>
      </c>
      <c r="I1289" s="68" t="s">
        <v>13057</v>
      </c>
      <c r="J1289" s="70">
        <v>253806.07999999999</v>
      </c>
      <c r="K1289" s="68" t="s">
        <v>1879</v>
      </c>
      <c r="L1289" s="68" t="s">
        <v>13058</v>
      </c>
      <c r="M1289" s="68" t="s">
        <v>13059</v>
      </c>
      <c r="N1289" s="68" t="s">
        <v>13060</v>
      </c>
      <c r="O1289" s="68" t="s">
        <v>13061</v>
      </c>
      <c r="P1289" s="68" t="s">
        <v>13062</v>
      </c>
      <c r="Q1289" s="68" t="s">
        <v>13063</v>
      </c>
      <c r="R1289" s="68" t="s">
        <v>13064</v>
      </c>
      <c r="S1289" s="68" t="s">
        <v>13065</v>
      </c>
      <c r="T1289" s="68" t="s">
        <v>13066</v>
      </c>
      <c r="U1289" s="68" t="s">
        <v>13067</v>
      </c>
      <c r="V1289" s="68"/>
      <c r="W1289" s="68">
        <v>20</v>
      </c>
      <c r="X1289" s="68" t="s">
        <v>13068</v>
      </c>
      <c r="Y1289" s="68">
        <v>3</v>
      </c>
      <c r="Z1289" s="68">
        <v>2</v>
      </c>
      <c r="AA1289" s="68">
        <v>3</v>
      </c>
      <c r="AB1289" s="68">
        <v>4</v>
      </c>
      <c r="AC1289" s="68" t="s">
        <v>13069</v>
      </c>
      <c r="AD1289" s="68">
        <v>17</v>
      </c>
      <c r="AE1289" s="68">
        <v>5</v>
      </c>
      <c r="AF1289" s="68"/>
      <c r="AG1289" s="68"/>
      <c r="AH1289" s="68"/>
      <c r="AI1289" s="68"/>
      <c r="AJ1289" s="68"/>
      <c r="AK1289" s="68"/>
      <c r="AL1289" s="68"/>
      <c r="AM1289" s="68"/>
      <c r="AN1289" s="68"/>
      <c r="AO1289" s="68"/>
      <c r="AP1289" s="68"/>
      <c r="AQ1289" s="68"/>
      <c r="AR1289" s="68"/>
      <c r="AS1289" s="68"/>
      <c r="AT1289" s="68"/>
      <c r="AU1289" s="68"/>
      <c r="AV1289" s="68"/>
      <c r="AW1289" s="68"/>
      <c r="AX1289" s="68"/>
      <c r="AY1289" s="68"/>
      <c r="AZ1289" s="68"/>
      <c r="BA1289" s="68"/>
      <c r="BB1289" s="68"/>
      <c r="BC1289" s="68"/>
      <c r="BD1289" s="68"/>
    </row>
    <row r="1290" spans="1:56" s="72" customFormat="1" ht="50">
      <c r="A1290" s="68">
        <v>1554</v>
      </c>
      <c r="B1290" s="68" t="s">
        <v>6146</v>
      </c>
      <c r="C1290" s="68">
        <v>5</v>
      </c>
      <c r="D1290" s="88" t="s">
        <v>1968</v>
      </c>
      <c r="E1290" s="68" t="s">
        <v>6147</v>
      </c>
      <c r="F1290" s="78">
        <v>25670</v>
      </c>
      <c r="G1290" s="68" t="s">
        <v>6148</v>
      </c>
      <c r="H1290" s="68">
        <v>2007</v>
      </c>
      <c r="I1290" s="68" t="s">
        <v>6149</v>
      </c>
      <c r="J1290" s="70">
        <v>90544.69</v>
      </c>
      <c r="K1290" s="68" t="s">
        <v>240</v>
      </c>
      <c r="L1290" s="68" t="s">
        <v>6150</v>
      </c>
      <c r="M1290" s="68" t="s">
        <v>6151</v>
      </c>
      <c r="N1290" s="68" t="s">
        <v>6152</v>
      </c>
      <c r="O1290" s="68" t="s">
        <v>6153</v>
      </c>
      <c r="P1290" s="68">
        <v>1690</v>
      </c>
      <c r="Q1290" s="68">
        <v>0</v>
      </c>
      <c r="R1290" s="68">
        <v>13.32</v>
      </c>
      <c r="S1290" s="68">
        <v>11.442352941176473</v>
      </c>
      <c r="T1290" s="68">
        <v>34.520000000000003</v>
      </c>
      <c r="U1290" s="68">
        <v>59.282352941176477</v>
      </c>
      <c r="V1290" s="68">
        <v>96</v>
      </c>
      <c r="W1290" s="68">
        <v>100</v>
      </c>
      <c r="X1290" s="68" t="s">
        <v>6154</v>
      </c>
      <c r="Y1290" s="68">
        <v>6</v>
      </c>
      <c r="Z1290" s="68">
        <v>1</v>
      </c>
      <c r="AA1290" s="68">
        <v>4</v>
      </c>
      <c r="AB1290" s="68">
        <v>14</v>
      </c>
      <c r="AC1290" s="68">
        <v>106</v>
      </c>
      <c r="AD1290" s="68">
        <v>34.520000000000003</v>
      </c>
      <c r="AE1290" s="68">
        <v>4</v>
      </c>
      <c r="AF1290" s="68">
        <v>100</v>
      </c>
      <c r="AG1290" s="68" t="s">
        <v>2115</v>
      </c>
      <c r="AH1290" s="68" t="s">
        <v>6155</v>
      </c>
      <c r="AI1290" s="68">
        <v>2</v>
      </c>
      <c r="AJ1290" s="68" t="s">
        <v>1968</v>
      </c>
      <c r="AK1290" s="68" t="s">
        <v>6147</v>
      </c>
      <c r="AL1290" s="68">
        <v>16</v>
      </c>
      <c r="AM1290" s="68" t="s">
        <v>6156</v>
      </c>
      <c r="AN1290" s="68" t="s">
        <v>6157</v>
      </c>
      <c r="AO1290" s="68">
        <v>4</v>
      </c>
      <c r="AP1290" s="68" t="s">
        <v>6158</v>
      </c>
      <c r="AQ1290" s="68" t="s">
        <v>6147</v>
      </c>
      <c r="AR1290" s="68">
        <v>78</v>
      </c>
      <c r="AS1290" s="68"/>
      <c r="AT1290" s="68"/>
      <c r="AU1290" s="68"/>
      <c r="AV1290" s="68"/>
      <c r="AW1290" s="68"/>
      <c r="AX1290" s="68"/>
      <c r="AY1290" s="68"/>
      <c r="AZ1290" s="68"/>
      <c r="BA1290" s="68"/>
      <c r="BB1290" s="68"/>
      <c r="BC1290" s="68"/>
      <c r="BD1290" s="68"/>
    </row>
    <row r="1291" spans="1:56" s="72" customFormat="1" ht="50">
      <c r="A1291" s="68">
        <v>1554</v>
      </c>
      <c r="B1291" s="68" t="s">
        <v>6146</v>
      </c>
      <c r="C1291" s="68">
        <v>5</v>
      </c>
      <c r="D1291" s="88" t="s">
        <v>1968</v>
      </c>
      <c r="E1291" s="68" t="s">
        <v>6147</v>
      </c>
      <c r="F1291" s="78">
        <v>25670</v>
      </c>
      <c r="G1291" s="68" t="s">
        <v>6159</v>
      </c>
      <c r="H1291" s="68">
        <v>2016</v>
      </c>
      <c r="I1291" s="68" t="s">
        <v>6160</v>
      </c>
      <c r="J1291" s="70">
        <v>102363.7</v>
      </c>
      <c r="K1291" s="68" t="s">
        <v>233</v>
      </c>
      <c r="L1291" s="68" t="s">
        <v>6150</v>
      </c>
      <c r="M1291" s="68" t="s">
        <v>6151</v>
      </c>
      <c r="N1291" s="68" t="s">
        <v>6161</v>
      </c>
      <c r="O1291" s="68" t="s">
        <v>6162</v>
      </c>
      <c r="P1291" s="68">
        <v>11375</v>
      </c>
      <c r="Q1291" s="68">
        <v>0</v>
      </c>
      <c r="R1291" s="68">
        <v>14.91</v>
      </c>
      <c r="S1291" s="68">
        <v>10.652941176470591</v>
      </c>
      <c r="T1291" s="68">
        <v>34.520000000000003</v>
      </c>
      <c r="U1291" s="68">
        <v>60.082941176470598</v>
      </c>
      <c r="V1291" s="68">
        <v>96</v>
      </c>
      <c r="W1291" s="68">
        <v>100</v>
      </c>
      <c r="X1291" s="68" t="s">
        <v>6154</v>
      </c>
      <c r="Y1291" s="68">
        <v>6</v>
      </c>
      <c r="Z1291" s="68">
        <v>1</v>
      </c>
      <c r="AA1291" s="68">
        <v>4</v>
      </c>
      <c r="AB1291" s="68">
        <v>14</v>
      </c>
      <c r="AC1291" s="68">
        <v>75</v>
      </c>
      <c r="AD1291" s="68">
        <v>34.520000000000003</v>
      </c>
      <c r="AE1291" s="68">
        <v>4</v>
      </c>
      <c r="AF1291" s="68">
        <v>100</v>
      </c>
      <c r="AG1291" s="68" t="s">
        <v>1968</v>
      </c>
      <c r="AH1291" s="68" t="s">
        <v>6147</v>
      </c>
      <c r="AI1291" s="68">
        <v>25</v>
      </c>
      <c r="AJ1291" s="68" t="s">
        <v>6163</v>
      </c>
      <c r="AK1291" s="68" t="s">
        <v>6164</v>
      </c>
      <c r="AL1291" s="68">
        <v>8</v>
      </c>
      <c r="AM1291" s="68" t="s">
        <v>6156</v>
      </c>
      <c r="AN1291" s="68" t="s">
        <v>6157</v>
      </c>
      <c r="AO1291" s="68">
        <v>15</v>
      </c>
      <c r="AP1291" s="68" t="s">
        <v>6158</v>
      </c>
      <c r="AQ1291" s="68" t="s">
        <v>6147</v>
      </c>
      <c r="AR1291" s="68">
        <v>41</v>
      </c>
      <c r="AS1291" s="68" t="s">
        <v>3220</v>
      </c>
      <c r="AT1291" s="68" t="s">
        <v>3585</v>
      </c>
      <c r="AU1291" s="68">
        <v>11</v>
      </c>
      <c r="AV1291" s="68"/>
      <c r="AW1291" s="68"/>
      <c r="AX1291" s="68"/>
      <c r="AY1291" s="68"/>
      <c r="AZ1291" s="68"/>
      <c r="BA1291" s="68"/>
      <c r="BB1291" s="68"/>
      <c r="BC1291" s="68"/>
      <c r="BD1291" s="68"/>
    </row>
    <row r="1292" spans="1:56" s="72" customFormat="1" ht="50">
      <c r="A1292" s="68">
        <v>1554</v>
      </c>
      <c r="B1292" s="68" t="s">
        <v>6146</v>
      </c>
      <c r="C1292" s="68">
        <v>8</v>
      </c>
      <c r="D1292" s="88" t="s">
        <v>2113</v>
      </c>
      <c r="E1292" s="68" t="s">
        <v>6164</v>
      </c>
      <c r="F1292" s="78">
        <v>12279</v>
      </c>
      <c r="G1292" s="68" t="s">
        <v>6165</v>
      </c>
      <c r="H1292" s="68">
        <v>2008</v>
      </c>
      <c r="I1292" s="68" t="s">
        <v>6166</v>
      </c>
      <c r="J1292" s="70">
        <v>58348.58</v>
      </c>
      <c r="K1292" s="91" t="s">
        <v>12783</v>
      </c>
      <c r="L1292" s="68" t="s">
        <v>6150</v>
      </c>
      <c r="M1292" s="68" t="s">
        <v>6151</v>
      </c>
      <c r="N1292" s="68" t="s">
        <v>6167</v>
      </c>
      <c r="O1292" s="68" t="s">
        <v>6168</v>
      </c>
      <c r="P1292" s="68">
        <v>1656</v>
      </c>
      <c r="Q1292" s="68">
        <v>0</v>
      </c>
      <c r="R1292" s="68">
        <v>8.58</v>
      </c>
      <c r="S1292" s="68">
        <v>9.5358823529411794</v>
      </c>
      <c r="T1292" s="68">
        <v>34.520000000000003</v>
      </c>
      <c r="U1292" s="68">
        <v>52.635882352941181</v>
      </c>
      <c r="V1292" s="68">
        <v>96</v>
      </c>
      <c r="W1292" s="68">
        <v>100</v>
      </c>
      <c r="X1292" s="68" t="s">
        <v>6154</v>
      </c>
      <c r="Y1292" s="68">
        <v>6</v>
      </c>
      <c r="Z1292" s="68">
        <v>1</v>
      </c>
      <c r="AA1292" s="68">
        <v>4</v>
      </c>
      <c r="AB1292" s="68">
        <v>14</v>
      </c>
      <c r="AC1292" s="68"/>
      <c r="AD1292" s="68">
        <v>34.520000000000003</v>
      </c>
      <c r="AE1292" s="68">
        <v>4</v>
      </c>
      <c r="AF1292" s="68">
        <v>100</v>
      </c>
      <c r="AG1292" s="68" t="s">
        <v>6163</v>
      </c>
      <c r="AH1292" s="68" t="s">
        <v>6164</v>
      </c>
      <c r="AI1292" s="68">
        <v>12</v>
      </c>
      <c r="AJ1292" s="68" t="s">
        <v>2115</v>
      </c>
      <c r="AK1292" s="68" t="s">
        <v>6155</v>
      </c>
      <c r="AL1292" s="68">
        <v>9</v>
      </c>
      <c r="AM1292" s="68" t="s">
        <v>2113</v>
      </c>
      <c r="AN1292" s="68" t="s">
        <v>2114</v>
      </c>
      <c r="AO1292" s="68">
        <v>33</v>
      </c>
      <c r="AP1292" s="68" t="s">
        <v>6158</v>
      </c>
      <c r="AQ1292" s="68" t="s">
        <v>6147</v>
      </c>
      <c r="AR1292" s="68">
        <v>46</v>
      </c>
      <c r="AS1292" s="68"/>
      <c r="AT1292" s="68"/>
      <c r="AU1292" s="68"/>
      <c r="AV1292" s="68"/>
      <c r="AW1292" s="68"/>
      <c r="AX1292" s="68"/>
      <c r="AY1292" s="68"/>
      <c r="AZ1292" s="68"/>
      <c r="BA1292" s="68"/>
      <c r="BB1292" s="68"/>
      <c r="BC1292" s="68"/>
      <c r="BD1292" s="68"/>
    </row>
    <row r="1293" spans="1:56" s="72" customFormat="1" ht="50">
      <c r="A1293" s="68">
        <v>1554</v>
      </c>
      <c r="B1293" s="68" t="s">
        <v>6146</v>
      </c>
      <c r="C1293" s="68">
        <v>5</v>
      </c>
      <c r="D1293" s="88" t="s">
        <v>1968</v>
      </c>
      <c r="E1293" s="68" t="s">
        <v>6147</v>
      </c>
      <c r="F1293" s="78">
        <v>25670</v>
      </c>
      <c r="G1293" s="68" t="s">
        <v>6169</v>
      </c>
      <c r="H1293" s="68">
        <v>2010</v>
      </c>
      <c r="I1293" s="68" t="s">
        <v>6170</v>
      </c>
      <c r="J1293" s="70">
        <v>18196.560000000001</v>
      </c>
      <c r="K1293" s="91" t="s">
        <v>12783</v>
      </c>
      <c r="L1293" s="68" t="s">
        <v>6150</v>
      </c>
      <c r="M1293" s="68" t="s">
        <v>6151</v>
      </c>
      <c r="N1293" s="68" t="s">
        <v>6171</v>
      </c>
      <c r="O1293" s="68" t="s">
        <v>6172</v>
      </c>
      <c r="P1293" s="68">
        <v>1653</v>
      </c>
      <c r="Q1293" s="68">
        <v>0</v>
      </c>
      <c r="R1293" s="68">
        <v>2.68</v>
      </c>
      <c r="S1293" s="68">
        <v>9.874705882352945</v>
      </c>
      <c r="T1293" s="68">
        <v>34.520000000000003</v>
      </c>
      <c r="U1293" s="68">
        <v>47.074705882352944</v>
      </c>
      <c r="V1293" s="68">
        <v>95</v>
      </c>
      <c r="W1293" s="68">
        <v>100</v>
      </c>
      <c r="X1293" s="68" t="s">
        <v>6154</v>
      </c>
      <c r="Y1293" s="68">
        <v>6</v>
      </c>
      <c r="Z1293" s="68">
        <v>1</v>
      </c>
      <c r="AA1293" s="68">
        <v>4</v>
      </c>
      <c r="AB1293" s="68">
        <v>14</v>
      </c>
      <c r="AC1293" s="68"/>
      <c r="AD1293" s="68">
        <v>34.520000000000003</v>
      </c>
      <c r="AE1293" s="68">
        <v>4</v>
      </c>
      <c r="AF1293" s="68">
        <v>100</v>
      </c>
      <c r="AG1293" s="68" t="s">
        <v>1968</v>
      </c>
      <c r="AH1293" s="68" t="s">
        <v>6147</v>
      </c>
      <c r="AI1293" s="68">
        <v>100</v>
      </c>
      <c r="AJ1293" s="68"/>
      <c r="AK1293" s="68"/>
      <c r="AL1293" s="68"/>
      <c r="AM1293" s="68"/>
      <c r="AN1293" s="68"/>
      <c r="AO1293" s="68"/>
      <c r="AP1293" s="68"/>
      <c r="AQ1293" s="68"/>
      <c r="AR1293" s="68"/>
      <c r="AS1293" s="68"/>
      <c r="AT1293" s="68"/>
      <c r="AU1293" s="68"/>
      <c r="AV1293" s="68"/>
      <c r="AW1293" s="68"/>
      <c r="AX1293" s="68"/>
      <c r="AY1293" s="68"/>
      <c r="AZ1293" s="68"/>
      <c r="BA1293" s="68"/>
      <c r="BB1293" s="68"/>
      <c r="BC1293" s="68"/>
      <c r="BD1293" s="68"/>
    </row>
    <row r="1294" spans="1:56" s="72" customFormat="1" ht="50">
      <c r="A1294" s="68">
        <v>1554</v>
      </c>
      <c r="B1294" s="68" t="s">
        <v>6146</v>
      </c>
      <c r="C1294" s="68">
        <v>5</v>
      </c>
      <c r="D1294" s="88" t="s">
        <v>1968</v>
      </c>
      <c r="E1294" s="68" t="s">
        <v>6147</v>
      </c>
      <c r="F1294" s="78">
        <v>25670</v>
      </c>
      <c r="G1294" s="68" t="s">
        <v>6173</v>
      </c>
      <c r="H1294" s="68">
        <v>2018</v>
      </c>
      <c r="I1294" s="68" t="s">
        <v>6160</v>
      </c>
      <c r="J1294" s="70">
        <v>90443.18</v>
      </c>
      <c r="K1294" s="68" t="s">
        <v>351</v>
      </c>
      <c r="L1294" s="68" t="s">
        <v>6150</v>
      </c>
      <c r="M1294" s="68" t="s">
        <v>6151</v>
      </c>
      <c r="N1294" s="68" t="s">
        <v>6174</v>
      </c>
      <c r="O1294" s="68" t="s">
        <v>6175</v>
      </c>
      <c r="P1294" s="68">
        <v>12126</v>
      </c>
      <c r="Q1294" s="68">
        <v>0</v>
      </c>
      <c r="R1294" s="68">
        <v>13</v>
      </c>
      <c r="S1294" s="68">
        <v>11.69588235294118</v>
      </c>
      <c r="T1294" s="68">
        <v>34.520000000000003</v>
      </c>
      <c r="U1294" s="68">
        <v>59.215882352941179</v>
      </c>
      <c r="V1294" s="68">
        <v>95</v>
      </c>
      <c r="W1294" s="68">
        <v>97</v>
      </c>
      <c r="X1294" s="68" t="s">
        <v>6154</v>
      </c>
      <c r="Y1294" s="68">
        <v>6</v>
      </c>
      <c r="Z1294" s="68">
        <v>1</v>
      </c>
      <c r="AA1294" s="68">
        <v>4</v>
      </c>
      <c r="AB1294" s="68">
        <v>14</v>
      </c>
      <c r="AC1294" s="68">
        <v>38</v>
      </c>
      <c r="AD1294" s="68">
        <v>34.520000000000003</v>
      </c>
      <c r="AE1294" s="68">
        <v>4</v>
      </c>
      <c r="AF1294" s="68">
        <v>100</v>
      </c>
      <c r="AG1294" s="68" t="s">
        <v>1968</v>
      </c>
      <c r="AH1294" s="68" t="s">
        <v>6147</v>
      </c>
      <c r="AI1294" s="68">
        <v>51</v>
      </c>
      <c r="AJ1294" s="68" t="s">
        <v>6156</v>
      </c>
      <c r="AK1294" s="68" t="s">
        <v>6176</v>
      </c>
      <c r="AL1294" s="68">
        <v>28</v>
      </c>
      <c r="AM1294" s="68" t="s">
        <v>6177</v>
      </c>
      <c r="AN1294" s="68" t="s">
        <v>6178</v>
      </c>
      <c r="AO1294" s="68">
        <v>14</v>
      </c>
      <c r="AP1294" s="68" t="s">
        <v>2115</v>
      </c>
      <c r="AQ1294" s="68" t="s">
        <v>6155</v>
      </c>
      <c r="AR1294" s="68">
        <v>7</v>
      </c>
      <c r="AS1294" s="68"/>
      <c r="AT1294" s="68"/>
      <c r="AU1294" s="68"/>
      <c r="AV1294" s="68"/>
      <c r="AW1294" s="68"/>
      <c r="AX1294" s="68"/>
      <c r="AY1294" s="68"/>
      <c r="AZ1294" s="68"/>
      <c r="BA1294" s="68"/>
      <c r="BB1294" s="68"/>
      <c r="BC1294" s="68"/>
      <c r="BD1294" s="68"/>
    </row>
    <row r="1295" spans="1:56" s="72" customFormat="1" ht="50">
      <c r="A1295" s="68">
        <v>1554</v>
      </c>
      <c r="B1295" s="68" t="s">
        <v>6146</v>
      </c>
      <c r="C1295" s="68">
        <v>5</v>
      </c>
      <c r="D1295" s="88" t="s">
        <v>1968</v>
      </c>
      <c r="E1295" s="68" t="s">
        <v>6179</v>
      </c>
      <c r="F1295" s="78">
        <v>17046</v>
      </c>
      <c r="G1295" s="68" t="s">
        <v>6180</v>
      </c>
      <c r="H1295" s="68" t="s">
        <v>6181</v>
      </c>
      <c r="I1295" s="68" t="s">
        <v>6182</v>
      </c>
      <c r="J1295" s="70">
        <v>58079.32</v>
      </c>
      <c r="K1295" s="91" t="s">
        <v>12783</v>
      </c>
      <c r="L1295" s="68" t="s">
        <v>6150</v>
      </c>
      <c r="M1295" s="68" t="s">
        <v>6151</v>
      </c>
      <c r="N1295" s="68" t="s">
        <v>6183</v>
      </c>
      <c r="O1295" s="68" t="s">
        <v>6184</v>
      </c>
      <c r="P1295" s="68">
        <v>12345</v>
      </c>
      <c r="Q1295" s="68">
        <v>0</v>
      </c>
      <c r="R1295" s="68">
        <v>15.3</v>
      </c>
      <c r="S1295" s="68">
        <v>10.72</v>
      </c>
      <c r="T1295" s="68">
        <v>34.520000000000003</v>
      </c>
      <c r="U1295" s="68">
        <v>60.540000000000006</v>
      </c>
      <c r="V1295" s="68">
        <v>100</v>
      </c>
      <c r="W1295" s="68">
        <v>95</v>
      </c>
      <c r="X1295" s="68" t="s">
        <v>6154</v>
      </c>
      <c r="Y1295" s="68">
        <v>6</v>
      </c>
      <c r="Z1295" s="68">
        <v>1</v>
      </c>
      <c r="AA1295" s="68">
        <v>4</v>
      </c>
      <c r="AB1295" s="68">
        <v>14</v>
      </c>
      <c r="AC1295" s="68"/>
      <c r="AD1295" s="68">
        <v>34.520000000000003</v>
      </c>
      <c r="AE1295" s="68">
        <v>4</v>
      </c>
      <c r="AF1295" s="68">
        <v>100</v>
      </c>
      <c r="AG1295" s="68" t="s">
        <v>1968</v>
      </c>
      <c r="AH1295" s="68" t="s">
        <v>6147</v>
      </c>
      <c r="AI1295" s="68">
        <v>100</v>
      </c>
      <c r="AJ1295" s="68"/>
      <c r="AK1295" s="68"/>
      <c r="AL1295" s="68"/>
      <c r="AM1295" s="68"/>
      <c r="AN1295" s="68"/>
      <c r="AO1295" s="68"/>
      <c r="AP1295" s="68"/>
      <c r="AQ1295" s="68"/>
      <c r="AR1295" s="68"/>
      <c r="AS1295" s="68"/>
      <c r="AT1295" s="68"/>
      <c r="AU1295" s="68"/>
      <c r="AV1295" s="68"/>
      <c r="AW1295" s="68"/>
      <c r="AX1295" s="68"/>
      <c r="AY1295" s="68"/>
      <c r="AZ1295" s="68"/>
      <c r="BA1295" s="68"/>
      <c r="BB1295" s="68"/>
      <c r="BC1295" s="68"/>
      <c r="BD1295" s="68"/>
    </row>
    <row r="1296" spans="1:56" s="72" customFormat="1" ht="50">
      <c r="A1296" s="68">
        <v>1554</v>
      </c>
      <c r="B1296" s="68" t="s">
        <v>6146</v>
      </c>
      <c r="C1296" s="68">
        <v>5</v>
      </c>
      <c r="D1296" s="88" t="s">
        <v>6156</v>
      </c>
      <c r="E1296" s="68" t="s">
        <v>6185</v>
      </c>
      <c r="F1296" s="78">
        <v>35896</v>
      </c>
      <c r="G1296" s="68" t="s">
        <v>6186</v>
      </c>
      <c r="H1296" s="68">
        <v>2020</v>
      </c>
      <c r="I1296" s="68" t="s">
        <v>6187</v>
      </c>
      <c r="J1296" s="70">
        <v>49578.26</v>
      </c>
      <c r="K1296" s="68" t="s">
        <v>343</v>
      </c>
      <c r="L1296" s="68" t="s">
        <v>6188</v>
      </c>
      <c r="M1296" s="68" t="s">
        <v>6189</v>
      </c>
      <c r="N1296" s="68" t="s">
        <v>6190</v>
      </c>
      <c r="O1296" s="68" t="s">
        <v>6191</v>
      </c>
      <c r="P1296" s="68">
        <v>12905</v>
      </c>
      <c r="Q1296" s="68">
        <v>0</v>
      </c>
      <c r="R1296" s="68">
        <v>7.29</v>
      </c>
      <c r="S1296" s="68">
        <v>9.3082352941176509</v>
      </c>
      <c r="T1296" s="68">
        <v>34.520000000000003</v>
      </c>
      <c r="U1296" s="68">
        <v>51.118235294117653</v>
      </c>
      <c r="V1296" s="68">
        <v>95</v>
      </c>
      <c r="W1296" s="68">
        <v>71</v>
      </c>
      <c r="X1296" s="68" t="s">
        <v>6154</v>
      </c>
      <c r="Y1296" s="68">
        <v>6</v>
      </c>
      <c r="Z1296" s="68">
        <v>1</v>
      </c>
      <c r="AA1296" s="68">
        <v>5</v>
      </c>
      <c r="AB1296" s="68">
        <v>25</v>
      </c>
      <c r="AC1296" s="68">
        <v>44</v>
      </c>
      <c r="AD1296" s="68">
        <v>34.520000000000003</v>
      </c>
      <c r="AE1296" s="68">
        <v>4</v>
      </c>
      <c r="AF1296" s="68">
        <v>100</v>
      </c>
      <c r="AG1296" s="68" t="s">
        <v>1968</v>
      </c>
      <c r="AH1296" s="68" t="s">
        <v>6147</v>
      </c>
      <c r="AI1296" s="68">
        <v>33</v>
      </c>
      <c r="AJ1296" s="68" t="s">
        <v>6156</v>
      </c>
      <c r="AK1296" s="68" t="s">
        <v>6176</v>
      </c>
      <c r="AL1296" s="68">
        <v>67</v>
      </c>
      <c r="AM1296" s="68"/>
      <c r="AN1296" s="68"/>
      <c r="AO1296" s="68"/>
      <c r="AP1296" s="68"/>
      <c r="AQ1296" s="68"/>
      <c r="AR1296" s="68"/>
      <c r="AS1296" s="68"/>
      <c r="AT1296" s="68"/>
      <c r="AU1296" s="68"/>
      <c r="AV1296" s="68"/>
      <c r="AW1296" s="68"/>
      <c r="AX1296" s="68"/>
      <c r="AY1296" s="68"/>
      <c r="AZ1296" s="68"/>
      <c r="BA1296" s="68"/>
      <c r="BB1296" s="68"/>
      <c r="BC1296" s="68"/>
      <c r="BD1296" s="68"/>
    </row>
    <row r="1297" spans="1:56" s="72" customFormat="1" ht="90">
      <c r="A1297" s="68">
        <v>1554</v>
      </c>
      <c r="B1297" s="68" t="s">
        <v>6146</v>
      </c>
      <c r="C1297" s="68">
        <v>5</v>
      </c>
      <c r="D1297" s="88" t="s">
        <v>3220</v>
      </c>
      <c r="E1297" s="68" t="s">
        <v>3585</v>
      </c>
      <c r="F1297" s="78">
        <v>22288</v>
      </c>
      <c r="G1297" s="68" t="s">
        <v>6192</v>
      </c>
      <c r="H1297" s="68">
        <v>2020</v>
      </c>
      <c r="I1297" s="68" t="s">
        <v>6193</v>
      </c>
      <c r="J1297" s="70">
        <v>19618.330000000002</v>
      </c>
      <c r="K1297" s="68" t="s">
        <v>343</v>
      </c>
      <c r="L1297" s="68" t="s">
        <v>6194</v>
      </c>
      <c r="M1297" s="68" t="s">
        <v>6195</v>
      </c>
      <c r="N1297" s="68" t="s">
        <v>6196</v>
      </c>
      <c r="O1297" s="68" t="s">
        <v>6197</v>
      </c>
      <c r="P1297" s="68">
        <v>12924</v>
      </c>
      <c r="Q1297" s="68">
        <v>0</v>
      </c>
      <c r="R1297" s="68">
        <v>2.31</v>
      </c>
      <c r="S1297" s="68">
        <v>8.4294117647058826</v>
      </c>
      <c r="T1297" s="68">
        <v>34.520000000000003</v>
      </c>
      <c r="U1297" s="68">
        <v>45.259411764705888</v>
      </c>
      <c r="V1297" s="68">
        <v>95</v>
      </c>
      <c r="W1297" s="68">
        <v>57</v>
      </c>
      <c r="X1297" s="68" t="s">
        <v>6154</v>
      </c>
      <c r="Y1297" s="68">
        <v>6</v>
      </c>
      <c r="Z1297" s="68">
        <v>1</v>
      </c>
      <c r="AA1297" s="68">
        <v>5</v>
      </c>
      <c r="AB1297" s="68">
        <v>25</v>
      </c>
      <c r="AC1297" s="68">
        <v>44</v>
      </c>
      <c r="AD1297" s="68">
        <v>34.520000000000003</v>
      </c>
      <c r="AE1297" s="68">
        <v>5</v>
      </c>
      <c r="AF1297" s="68">
        <v>100</v>
      </c>
      <c r="AG1297" s="68" t="s">
        <v>3220</v>
      </c>
      <c r="AH1297" s="68" t="s">
        <v>3585</v>
      </c>
      <c r="AI1297" s="68">
        <v>100</v>
      </c>
      <c r="AJ1297" s="68"/>
      <c r="AK1297" s="68"/>
      <c r="AL1297" s="68"/>
      <c r="AM1297" s="68"/>
      <c r="AN1297" s="68"/>
      <c r="AO1297" s="68"/>
      <c r="AP1297" s="68"/>
      <c r="AQ1297" s="68"/>
      <c r="AR1297" s="68"/>
      <c r="AS1297" s="68"/>
      <c r="AT1297" s="68"/>
      <c r="AU1297" s="68"/>
      <c r="AV1297" s="68"/>
      <c r="AW1297" s="68"/>
      <c r="AX1297" s="68"/>
      <c r="AY1297" s="68"/>
      <c r="AZ1297" s="68"/>
      <c r="BA1297" s="68"/>
      <c r="BB1297" s="68"/>
      <c r="BC1297" s="68"/>
      <c r="BD1297" s="68"/>
    </row>
    <row r="1298" spans="1:56" s="72" customFormat="1" ht="50">
      <c r="A1298" s="68">
        <v>1554</v>
      </c>
      <c r="B1298" s="68" t="s">
        <v>6146</v>
      </c>
      <c r="C1298" s="68">
        <v>5</v>
      </c>
      <c r="D1298" s="88" t="s">
        <v>1968</v>
      </c>
      <c r="E1298" s="68" t="s">
        <v>6179</v>
      </c>
      <c r="F1298" s="78">
        <v>17046</v>
      </c>
      <c r="G1298" s="68" t="s">
        <v>6198</v>
      </c>
      <c r="H1298" s="68" t="s">
        <v>6199</v>
      </c>
      <c r="I1298" s="68" t="s">
        <v>6200</v>
      </c>
      <c r="J1298" s="70">
        <v>41483.550000000003</v>
      </c>
      <c r="K1298" s="91" t="s">
        <v>12783</v>
      </c>
      <c r="L1298" s="68" t="s">
        <v>6150</v>
      </c>
      <c r="M1298" s="68" t="s">
        <v>6151</v>
      </c>
      <c r="N1298" s="68" t="s">
        <v>6201</v>
      </c>
      <c r="O1298" s="68" t="s">
        <v>6202</v>
      </c>
      <c r="P1298" s="68">
        <v>13851</v>
      </c>
      <c r="Q1298" s="68">
        <v>0</v>
      </c>
      <c r="R1298" s="68">
        <v>12.03</v>
      </c>
      <c r="S1298" s="68">
        <v>10.144705882352945</v>
      </c>
      <c r="T1298" s="68">
        <v>34.520000000000003</v>
      </c>
      <c r="U1298" s="68">
        <v>56.694705882352949</v>
      </c>
      <c r="V1298" s="68">
        <v>100</v>
      </c>
      <c r="W1298" s="68">
        <v>93</v>
      </c>
      <c r="X1298" s="68" t="s">
        <v>6154</v>
      </c>
      <c r="Y1298" s="68">
        <v>6</v>
      </c>
      <c r="Z1298" s="68">
        <v>1</v>
      </c>
      <c r="AA1298" s="68">
        <v>4</v>
      </c>
      <c r="AB1298" s="68">
        <v>14</v>
      </c>
      <c r="AC1298" s="68"/>
      <c r="AD1298" s="68">
        <v>34.520000000000003</v>
      </c>
      <c r="AE1298" s="68">
        <v>4</v>
      </c>
      <c r="AF1298" s="68">
        <v>100</v>
      </c>
      <c r="AG1298" s="68" t="s">
        <v>1968</v>
      </c>
      <c r="AH1298" s="68" t="s">
        <v>6147</v>
      </c>
      <c r="AI1298" s="68">
        <v>100</v>
      </c>
      <c r="AJ1298" s="68"/>
      <c r="AK1298" s="68"/>
      <c r="AL1298" s="68"/>
      <c r="AM1298" s="68"/>
      <c r="AN1298" s="68"/>
      <c r="AO1298" s="68"/>
      <c r="AP1298" s="68"/>
      <c r="AQ1298" s="68"/>
      <c r="AR1298" s="68"/>
      <c r="AS1298" s="68"/>
      <c r="AT1298" s="68"/>
      <c r="AU1298" s="68"/>
      <c r="AV1298" s="68"/>
      <c r="AW1298" s="68"/>
      <c r="AX1298" s="68"/>
      <c r="AY1298" s="68"/>
      <c r="AZ1298" s="68"/>
      <c r="BA1298" s="68"/>
      <c r="BB1298" s="68"/>
      <c r="BC1298" s="68"/>
      <c r="BD1298" s="68"/>
    </row>
    <row r="1299" spans="1:56" s="72" customFormat="1" ht="50">
      <c r="A1299" s="68">
        <v>1554</v>
      </c>
      <c r="B1299" s="68" t="s">
        <v>6146</v>
      </c>
      <c r="C1299" s="68">
        <v>5</v>
      </c>
      <c r="D1299" s="88" t="s">
        <v>1958</v>
      </c>
      <c r="E1299" s="68" t="s">
        <v>3057</v>
      </c>
      <c r="F1299" s="78">
        <v>14080</v>
      </c>
      <c r="G1299" s="68" t="s">
        <v>6203</v>
      </c>
      <c r="H1299" s="68">
        <v>2021</v>
      </c>
      <c r="I1299" s="68" t="s">
        <v>6204</v>
      </c>
      <c r="J1299" s="70">
        <v>64979.66</v>
      </c>
      <c r="K1299" s="68" t="s">
        <v>1813</v>
      </c>
      <c r="L1299" s="68" t="s">
        <v>6150</v>
      </c>
      <c r="M1299" s="68" t="s">
        <v>6151</v>
      </c>
      <c r="N1299" s="68" t="s">
        <v>6205</v>
      </c>
      <c r="O1299" s="68" t="s">
        <v>6206</v>
      </c>
      <c r="P1299" s="68">
        <v>14065</v>
      </c>
      <c r="Q1299" s="68">
        <v>0</v>
      </c>
      <c r="R1299" s="68">
        <v>7.96</v>
      </c>
      <c r="S1299" s="68">
        <v>9.426470588235297</v>
      </c>
      <c r="T1299" s="68">
        <v>34.520000000000003</v>
      </c>
      <c r="U1299" s="68">
        <v>51.906470588235301</v>
      </c>
      <c r="V1299" s="68">
        <v>95</v>
      </c>
      <c r="W1299" s="68">
        <v>27</v>
      </c>
      <c r="X1299" s="68" t="s">
        <v>6154</v>
      </c>
      <c r="Y1299" s="68">
        <v>6</v>
      </c>
      <c r="Z1299" s="68">
        <v>4</v>
      </c>
      <c r="AA1299" s="68">
        <v>7</v>
      </c>
      <c r="AB1299" s="68">
        <v>41</v>
      </c>
      <c r="AC1299" s="68">
        <v>110</v>
      </c>
      <c r="AD1299" s="68">
        <v>34.520000000000003</v>
      </c>
      <c r="AE1299" s="68">
        <v>4</v>
      </c>
      <c r="AF1299" s="68">
        <v>100</v>
      </c>
      <c r="AG1299" s="68" t="s">
        <v>3304</v>
      </c>
      <c r="AH1299" s="68" t="s">
        <v>6207</v>
      </c>
      <c r="AI1299" s="68">
        <v>60</v>
      </c>
      <c r="AJ1299" s="68" t="s">
        <v>6208</v>
      </c>
      <c r="AK1299" s="68" t="s">
        <v>6209</v>
      </c>
      <c r="AL1299" s="68">
        <v>20</v>
      </c>
      <c r="AM1299" s="68" t="s">
        <v>1958</v>
      </c>
      <c r="AN1299" s="68" t="s">
        <v>3057</v>
      </c>
      <c r="AO1299" s="68">
        <v>20</v>
      </c>
      <c r="AP1299" s="68"/>
      <c r="AQ1299" s="68"/>
      <c r="AR1299" s="68"/>
      <c r="AS1299" s="68"/>
      <c r="AT1299" s="68"/>
      <c r="AU1299" s="68"/>
      <c r="AV1299" s="68"/>
      <c r="AW1299" s="68"/>
      <c r="AX1299" s="68"/>
      <c r="AY1299" s="68"/>
      <c r="AZ1299" s="68"/>
      <c r="BA1299" s="68"/>
      <c r="BB1299" s="68"/>
      <c r="BC1299" s="68"/>
      <c r="BD1299" s="68"/>
    </row>
    <row r="1300" spans="1:56" s="72" customFormat="1" ht="50">
      <c r="A1300" s="68">
        <v>1554</v>
      </c>
      <c r="B1300" s="68" t="s">
        <v>6146</v>
      </c>
      <c r="C1300" s="68">
        <v>5</v>
      </c>
      <c r="D1300" s="88" t="s">
        <v>1968</v>
      </c>
      <c r="E1300" s="68" t="s">
        <v>6147</v>
      </c>
      <c r="F1300" s="78">
        <v>25670</v>
      </c>
      <c r="G1300" s="68" t="s">
        <v>6210</v>
      </c>
      <c r="H1300" s="68">
        <v>2022</v>
      </c>
      <c r="I1300" s="68" t="s">
        <v>6211</v>
      </c>
      <c r="J1300" s="70">
        <v>291418.21000000002</v>
      </c>
      <c r="K1300" s="68" t="s">
        <v>1833</v>
      </c>
      <c r="L1300" s="68" t="s">
        <v>6150</v>
      </c>
      <c r="M1300" s="68" t="s">
        <v>6151</v>
      </c>
      <c r="N1300" s="68" t="s">
        <v>6212</v>
      </c>
      <c r="O1300" s="68" t="s">
        <v>6213</v>
      </c>
      <c r="P1300" s="68">
        <v>14567</v>
      </c>
      <c r="Q1300" s="68">
        <v>0</v>
      </c>
      <c r="R1300" s="68">
        <v>78.13</v>
      </c>
      <c r="S1300" s="68">
        <v>21.809411764705885</v>
      </c>
      <c r="T1300" s="68">
        <v>34.520000000000003</v>
      </c>
      <c r="U1300" s="68">
        <v>134.45941176470589</v>
      </c>
      <c r="V1300" s="68">
        <v>95</v>
      </c>
      <c r="W1300" s="68">
        <v>21</v>
      </c>
      <c r="X1300" s="68" t="s">
        <v>6154</v>
      </c>
      <c r="Y1300" s="68">
        <v>6</v>
      </c>
      <c r="Z1300" s="68">
        <v>1</v>
      </c>
      <c r="AA1300" s="68">
        <v>4</v>
      </c>
      <c r="AB1300" s="68">
        <v>14</v>
      </c>
      <c r="AC1300" s="68">
        <v>119</v>
      </c>
      <c r="AD1300" s="68">
        <v>34.520000000000003</v>
      </c>
      <c r="AE1300" s="68">
        <v>4</v>
      </c>
      <c r="AF1300" s="68">
        <v>100</v>
      </c>
      <c r="AG1300" s="68" t="s">
        <v>1968</v>
      </c>
      <c r="AH1300" s="68" t="s">
        <v>6147</v>
      </c>
      <c r="AI1300" s="68">
        <v>30</v>
      </c>
      <c r="AJ1300" s="68" t="s">
        <v>6163</v>
      </c>
      <c r="AK1300" s="68" t="s">
        <v>6164</v>
      </c>
      <c r="AL1300" s="68">
        <v>30</v>
      </c>
      <c r="AM1300" s="68" t="s">
        <v>6156</v>
      </c>
      <c r="AN1300" s="68" t="s">
        <v>6214</v>
      </c>
      <c r="AO1300" s="68">
        <v>15</v>
      </c>
      <c r="AP1300" s="68" t="s">
        <v>6158</v>
      </c>
      <c r="AQ1300" s="68" t="s">
        <v>6147</v>
      </c>
      <c r="AR1300" s="68">
        <v>25</v>
      </c>
      <c r="AS1300" s="68"/>
      <c r="AT1300" s="68"/>
      <c r="AU1300" s="68"/>
      <c r="AV1300" s="68"/>
      <c r="AW1300" s="68"/>
      <c r="AX1300" s="68"/>
      <c r="AY1300" s="68"/>
      <c r="AZ1300" s="68"/>
      <c r="BA1300" s="68"/>
      <c r="BB1300" s="68"/>
      <c r="BC1300" s="68"/>
      <c r="BD1300" s="68"/>
    </row>
    <row r="1301" spans="1:56" s="72" customFormat="1" ht="160">
      <c r="A1301" s="68">
        <v>1554</v>
      </c>
      <c r="B1301" s="68" t="s">
        <v>6146</v>
      </c>
      <c r="C1301" s="68">
        <v>6</v>
      </c>
      <c r="D1301" s="88" t="s">
        <v>2057</v>
      </c>
      <c r="E1301" s="68" t="s">
        <v>2957</v>
      </c>
      <c r="F1301" s="78">
        <v>10373</v>
      </c>
      <c r="G1301" s="68" t="s">
        <v>6215</v>
      </c>
      <c r="H1301" s="68">
        <v>2023</v>
      </c>
      <c r="I1301" s="68" t="s">
        <v>6216</v>
      </c>
      <c r="J1301" s="70">
        <v>411115.26</v>
      </c>
      <c r="K1301" s="68" t="s">
        <v>1879</v>
      </c>
      <c r="L1301" s="68" t="s">
        <v>6217</v>
      </c>
      <c r="M1301" s="68" t="s">
        <v>6218</v>
      </c>
      <c r="N1301" s="68" t="s">
        <v>6219</v>
      </c>
      <c r="O1301" s="68" t="s">
        <v>6220</v>
      </c>
      <c r="P1301" s="68" t="s">
        <v>6221</v>
      </c>
      <c r="Q1301" s="68">
        <v>0</v>
      </c>
      <c r="R1301" s="68">
        <v>120.83</v>
      </c>
      <c r="S1301" s="68">
        <v>5</v>
      </c>
      <c r="T1301" s="68">
        <v>35.049999999999997</v>
      </c>
      <c r="U1301" s="68">
        <v>160.88</v>
      </c>
      <c r="V1301" s="68">
        <v>100</v>
      </c>
      <c r="W1301" s="68">
        <v>6.9</v>
      </c>
      <c r="X1301" s="68" t="s">
        <v>6222</v>
      </c>
      <c r="Y1301" s="68">
        <v>3</v>
      </c>
      <c r="Z1301" s="68" t="s">
        <v>6223</v>
      </c>
      <c r="AA1301" s="68" t="s">
        <v>6224</v>
      </c>
      <c r="AB1301" s="68">
        <v>60</v>
      </c>
      <c r="AC1301" s="68">
        <v>108</v>
      </c>
      <c r="AD1301" s="68">
        <v>35.049999999999997</v>
      </c>
      <c r="AE1301" s="68">
        <v>5</v>
      </c>
      <c r="AF1301" s="68">
        <v>100</v>
      </c>
      <c r="AG1301" s="68" t="s">
        <v>2057</v>
      </c>
      <c r="AH1301" s="68" t="s">
        <v>6225</v>
      </c>
      <c r="AI1301" s="68">
        <v>55</v>
      </c>
      <c r="AJ1301" s="68" t="s">
        <v>3220</v>
      </c>
      <c r="AK1301" s="68" t="s">
        <v>3585</v>
      </c>
      <c r="AL1301" s="68">
        <v>25</v>
      </c>
      <c r="AM1301" s="68" t="s">
        <v>2011</v>
      </c>
      <c r="AN1301" s="68" t="s">
        <v>6226</v>
      </c>
      <c r="AO1301" s="68">
        <v>20</v>
      </c>
      <c r="AP1301" s="68"/>
      <c r="AQ1301" s="68"/>
      <c r="AR1301" s="68"/>
      <c r="AS1301" s="68"/>
      <c r="AT1301" s="68"/>
      <c r="AU1301" s="68"/>
      <c r="AV1301" s="68"/>
      <c r="AW1301" s="68"/>
      <c r="AX1301" s="68"/>
      <c r="AY1301" s="68"/>
      <c r="AZ1301" s="68"/>
      <c r="BA1301" s="68"/>
      <c r="BB1301" s="68"/>
      <c r="BC1301" s="68"/>
      <c r="BD1301" s="68"/>
    </row>
    <row r="1302" spans="1:56" s="72" customFormat="1" ht="90">
      <c r="A1302" s="68">
        <v>1554</v>
      </c>
      <c r="B1302" s="68" t="s">
        <v>6146</v>
      </c>
      <c r="C1302" s="68">
        <v>6</v>
      </c>
      <c r="D1302" s="88" t="s">
        <v>2057</v>
      </c>
      <c r="E1302" s="68" t="s">
        <v>6227</v>
      </c>
      <c r="F1302" s="78">
        <v>25669</v>
      </c>
      <c r="G1302" s="68" t="s">
        <v>6228</v>
      </c>
      <c r="H1302" s="68">
        <v>2023</v>
      </c>
      <c r="I1302" s="68" t="s">
        <v>6229</v>
      </c>
      <c r="J1302" s="70">
        <v>137322.07</v>
      </c>
      <c r="K1302" s="68" t="s">
        <v>1879</v>
      </c>
      <c r="L1302" s="68" t="s">
        <v>6150</v>
      </c>
      <c r="M1302" s="68" t="s">
        <v>6151</v>
      </c>
      <c r="N1302" s="68" t="s">
        <v>6230</v>
      </c>
      <c r="O1302" s="68" t="s">
        <v>6231</v>
      </c>
      <c r="P1302" s="68" t="s">
        <v>6232</v>
      </c>
      <c r="Q1302" s="68">
        <v>0</v>
      </c>
      <c r="R1302" s="68">
        <v>39.97</v>
      </c>
      <c r="S1302" s="68">
        <v>20</v>
      </c>
      <c r="T1302" s="68">
        <v>30</v>
      </c>
      <c r="U1302" s="68">
        <v>90</v>
      </c>
      <c r="V1302" s="68">
        <v>10</v>
      </c>
      <c r="W1302" s="68">
        <v>7.5</v>
      </c>
      <c r="X1302" s="68" t="s">
        <v>6233</v>
      </c>
      <c r="Y1302" s="68">
        <v>1</v>
      </c>
      <c r="Z1302" s="68">
        <v>2</v>
      </c>
      <c r="AA1302" s="68">
        <v>1</v>
      </c>
      <c r="AB1302" s="68">
        <v>47</v>
      </c>
      <c r="AC1302" s="68">
        <v>110</v>
      </c>
      <c r="AD1302" s="68">
        <v>30</v>
      </c>
      <c r="AE1302" s="68">
        <v>5</v>
      </c>
      <c r="AF1302" s="68">
        <v>100</v>
      </c>
      <c r="AG1302" s="68" t="s">
        <v>2057</v>
      </c>
      <c r="AH1302" s="68" t="s">
        <v>6227</v>
      </c>
      <c r="AI1302" s="68">
        <v>100</v>
      </c>
      <c r="AJ1302" s="68"/>
      <c r="AK1302" s="68"/>
      <c r="AL1302" s="68"/>
      <c r="AM1302" s="68"/>
      <c r="AN1302" s="68"/>
      <c r="AO1302" s="68"/>
      <c r="AP1302" s="68"/>
      <c r="AQ1302" s="68"/>
      <c r="AR1302" s="68"/>
      <c r="AS1302" s="68"/>
      <c r="AT1302" s="68"/>
      <c r="AU1302" s="68"/>
      <c r="AV1302" s="68"/>
      <c r="AW1302" s="68"/>
      <c r="AX1302" s="68"/>
      <c r="AY1302" s="68"/>
      <c r="AZ1302" s="68"/>
      <c r="BA1302" s="68"/>
      <c r="BB1302" s="68"/>
      <c r="BC1302" s="68"/>
      <c r="BD1302" s="68"/>
    </row>
    <row r="1303" spans="1:56" s="72" customFormat="1" ht="140">
      <c r="A1303" s="68">
        <v>1554</v>
      </c>
      <c r="B1303" s="68" t="s">
        <v>6146</v>
      </c>
      <c r="C1303" s="68">
        <v>5</v>
      </c>
      <c r="D1303" s="88" t="s">
        <v>1968</v>
      </c>
      <c r="E1303" s="68" t="s">
        <v>6147</v>
      </c>
      <c r="F1303" s="78">
        <v>31156</v>
      </c>
      <c r="G1303" s="68" t="s">
        <v>6234</v>
      </c>
      <c r="H1303" s="68">
        <v>2023</v>
      </c>
      <c r="I1303" s="68" t="s">
        <v>6235</v>
      </c>
      <c r="J1303" s="70">
        <v>337698.38</v>
      </c>
      <c r="K1303" s="68" t="s">
        <v>1879</v>
      </c>
      <c r="L1303" s="68" t="s">
        <v>6236</v>
      </c>
      <c r="M1303" s="68" t="s">
        <v>6237</v>
      </c>
      <c r="N1303" s="68" t="s">
        <v>6238</v>
      </c>
      <c r="O1303" s="68" t="s">
        <v>6239</v>
      </c>
      <c r="P1303" s="68" t="s">
        <v>6240</v>
      </c>
      <c r="Q1303" s="68">
        <v>0</v>
      </c>
      <c r="R1303" s="68">
        <v>40.39</v>
      </c>
      <c r="S1303" s="68">
        <v>13.240000000000006</v>
      </c>
      <c r="T1303" s="68">
        <v>23.7</v>
      </c>
      <c r="U1303" s="68">
        <v>77.330000000000013</v>
      </c>
      <c r="V1303" s="68">
        <v>100</v>
      </c>
      <c r="W1303" s="68">
        <v>25</v>
      </c>
      <c r="X1303" s="68" t="s">
        <v>6241</v>
      </c>
      <c r="Y1303" s="68">
        <v>6</v>
      </c>
      <c r="Z1303" s="68" t="s">
        <v>6242</v>
      </c>
      <c r="AA1303" s="68" t="s">
        <v>6243</v>
      </c>
      <c r="AB1303" s="68">
        <v>14</v>
      </c>
      <c r="AC1303" s="68">
        <v>109</v>
      </c>
      <c r="AD1303" s="68">
        <v>23.7</v>
      </c>
      <c r="AE1303" s="68">
        <v>5</v>
      </c>
      <c r="AF1303" s="68">
        <v>100</v>
      </c>
      <c r="AG1303" s="68" t="s">
        <v>1968</v>
      </c>
      <c r="AH1303" s="68" t="s">
        <v>6147</v>
      </c>
      <c r="AI1303" s="68">
        <v>26.88</v>
      </c>
      <c r="AJ1303" s="68" t="s">
        <v>6244</v>
      </c>
      <c r="AK1303" s="68" t="s">
        <v>6164</v>
      </c>
      <c r="AL1303" s="68">
        <v>26.88</v>
      </c>
      <c r="AM1303" s="68" t="s">
        <v>6156</v>
      </c>
      <c r="AN1303" s="68" t="s">
        <v>6214</v>
      </c>
      <c r="AO1303" s="68">
        <v>9.9700000000000006</v>
      </c>
      <c r="AP1303" s="68" t="s">
        <v>6245</v>
      </c>
      <c r="AQ1303" s="68" t="s">
        <v>6246</v>
      </c>
      <c r="AR1303" s="68">
        <v>8.27</v>
      </c>
      <c r="AS1303" s="68" t="s">
        <v>6247</v>
      </c>
      <c r="AT1303" s="68" t="s">
        <v>6248</v>
      </c>
      <c r="AU1303" s="68">
        <v>8.06</v>
      </c>
      <c r="AV1303" s="68" t="s">
        <v>6249</v>
      </c>
      <c r="AW1303" s="68" t="s">
        <v>3076</v>
      </c>
      <c r="AX1303" s="68">
        <v>19.940000000000001</v>
      </c>
      <c r="AY1303" s="68"/>
      <c r="AZ1303" s="68"/>
      <c r="BA1303" s="68"/>
      <c r="BB1303" s="68"/>
      <c r="BC1303" s="68"/>
      <c r="BD1303" s="68"/>
    </row>
    <row r="1304" spans="1:56" s="72" customFormat="1" ht="200">
      <c r="A1304" s="68">
        <v>1554</v>
      </c>
      <c r="B1304" s="68" t="s">
        <v>6146</v>
      </c>
      <c r="C1304" s="68">
        <v>12</v>
      </c>
      <c r="D1304" s="88" t="s">
        <v>3220</v>
      </c>
      <c r="E1304" s="68" t="s">
        <v>6178</v>
      </c>
      <c r="F1304" s="78">
        <v>27760</v>
      </c>
      <c r="G1304" s="68" t="s">
        <v>6250</v>
      </c>
      <c r="H1304" s="68">
        <v>2023</v>
      </c>
      <c r="I1304" s="68" t="s">
        <v>6251</v>
      </c>
      <c r="J1304" s="70">
        <v>120265.60000000001</v>
      </c>
      <c r="K1304" s="68" t="s">
        <v>1879</v>
      </c>
      <c r="L1304" s="68" t="s">
        <v>6252</v>
      </c>
      <c r="M1304" s="68" t="s">
        <v>6253</v>
      </c>
      <c r="N1304" s="68" t="s">
        <v>6254</v>
      </c>
      <c r="O1304" s="68" t="s">
        <v>6255</v>
      </c>
      <c r="P1304" s="68" t="s">
        <v>6256</v>
      </c>
      <c r="Q1304" s="68">
        <v>0</v>
      </c>
      <c r="R1304" s="68">
        <v>35.08</v>
      </c>
      <c r="S1304" s="68">
        <v>12.959411764705884</v>
      </c>
      <c r="T1304" s="68">
        <v>27.42</v>
      </c>
      <c r="U1304" s="68">
        <v>75.459411764705891</v>
      </c>
      <c r="V1304" s="68">
        <v>100</v>
      </c>
      <c r="W1304" s="68">
        <v>6.3</v>
      </c>
      <c r="X1304" s="68" t="s">
        <v>6257</v>
      </c>
      <c r="Y1304" s="68">
        <v>3</v>
      </c>
      <c r="Z1304" s="68">
        <v>4</v>
      </c>
      <c r="AA1304" s="68">
        <v>7</v>
      </c>
      <c r="AB1304" s="68">
        <v>10</v>
      </c>
      <c r="AC1304" s="68">
        <v>110</v>
      </c>
      <c r="AD1304" s="68">
        <v>27.42</v>
      </c>
      <c r="AE1304" s="68">
        <v>5</v>
      </c>
      <c r="AF1304" s="68">
        <v>100</v>
      </c>
      <c r="AG1304" s="68" t="s">
        <v>3220</v>
      </c>
      <c r="AH1304" s="68" t="s">
        <v>6178</v>
      </c>
      <c r="AI1304" s="68"/>
      <c r="AJ1304" s="68"/>
      <c r="AK1304" s="68"/>
      <c r="AL1304" s="68"/>
      <c r="AM1304" s="68"/>
      <c r="AN1304" s="68"/>
      <c r="AO1304" s="68"/>
      <c r="AP1304" s="68"/>
      <c r="AQ1304" s="68"/>
      <c r="AR1304" s="68"/>
      <c r="AS1304" s="68"/>
      <c r="AT1304" s="68"/>
      <c r="AU1304" s="68"/>
      <c r="AV1304" s="68"/>
      <c r="AW1304" s="68"/>
      <c r="AX1304" s="68"/>
      <c r="AY1304" s="68"/>
      <c r="AZ1304" s="68"/>
      <c r="BA1304" s="68"/>
      <c r="BB1304" s="68"/>
      <c r="BC1304" s="68"/>
      <c r="BD1304" s="68"/>
    </row>
    <row r="1305" spans="1:56" s="72" customFormat="1" ht="70">
      <c r="A1305" s="68">
        <v>1554</v>
      </c>
      <c r="B1305" s="68" t="s">
        <v>6146</v>
      </c>
      <c r="C1305" s="68">
        <v>3</v>
      </c>
      <c r="D1305" s="88" t="s">
        <v>6156</v>
      </c>
      <c r="E1305" s="68" t="s">
        <v>6214</v>
      </c>
      <c r="F1305" s="78">
        <v>8000</v>
      </c>
      <c r="G1305" s="68" t="s">
        <v>6258</v>
      </c>
      <c r="H1305" s="68">
        <v>2023</v>
      </c>
      <c r="I1305" s="68" t="s">
        <v>6259</v>
      </c>
      <c r="J1305" s="70">
        <v>274019.61</v>
      </c>
      <c r="K1305" s="68" t="s">
        <v>1879</v>
      </c>
      <c r="L1305" s="68" t="s">
        <v>6150</v>
      </c>
      <c r="M1305" s="68" t="s">
        <v>6151</v>
      </c>
      <c r="N1305" s="68" t="s">
        <v>6260</v>
      </c>
      <c r="O1305" s="68" t="s">
        <v>6261</v>
      </c>
      <c r="P1305" s="68">
        <v>15212</v>
      </c>
      <c r="Q1305" s="68">
        <v>0</v>
      </c>
      <c r="R1305" s="68">
        <v>11.1</v>
      </c>
      <c r="S1305" s="68">
        <v>8.071176470588231</v>
      </c>
      <c r="T1305" s="68">
        <v>23.7</v>
      </c>
      <c r="U1305" s="68">
        <v>42.871176470588225</v>
      </c>
      <c r="V1305" s="68">
        <v>100</v>
      </c>
      <c r="W1305" s="68">
        <v>0</v>
      </c>
      <c r="X1305" s="68" t="s">
        <v>6262</v>
      </c>
      <c r="Y1305" s="68">
        <v>3</v>
      </c>
      <c r="Z1305" s="68">
        <v>2</v>
      </c>
      <c r="AA1305" s="68">
        <v>1</v>
      </c>
      <c r="AB1305" s="68">
        <v>69</v>
      </c>
      <c r="AC1305" s="68">
        <v>111</v>
      </c>
      <c r="AD1305" s="68">
        <v>23.7</v>
      </c>
      <c r="AE1305" s="68">
        <v>5</v>
      </c>
      <c r="AF1305" s="68">
        <v>100</v>
      </c>
      <c r="AG1305" s="68" t="s">
        <v>6156</v>
      </c>
      <c r="AH1305" s="68" t="s">
        <v>6263</v>
      </c>
      <c r="AI1305" s="68"/>
      <c r="AJ1305" s="68"/>
      <c r="AK1305" s="68"/>
      <c r="AL1305" s="68"/>
      <c r="AM1305" s="68"/>
      <c r="AN1305" s="68"/>
      <c r="AO1305" s="68"/>
      <c r="AP1305" s="68"/>
      <c r="AQ1305" s="68"/>
      <c r="AR1305" s="68"/>
      <c r="AS1305" s="68"/>
      <c r="AT1305" s="68"/>
      <c r="AU1305" s="68"/>
      <c r="AV1305" s="68"/>
      <c r="AW1305" s="68"/>
      <c r="AX1305" s="68"/>
      <c r="AY1305" s="68"/>
      <c r="AZ1305" s="68"/>
      <c r="BA1305" s="68"/>
      <c r="BB1305" s="68"/>
      <c r="BC1305" s="68"/>
      <c r="BD1305" s="68"/>
    </row>
    <row r="1306" spans="1:56" s="72" customFormat="1" ht="50">
      <c r="A1306" s="68">
        <v>1555</v>
      </c>
      <c r="B1306" s="68" t="s">
        <v>12808</v>
      </c>
      <c r="C1306" s="68">
        <v>11</v>
      </c>
      <c r="D1306" s="88"/>
      <c r="E1306" s="68" t="s">
        <v>9562</v>
      </c>
      <c r="F1306" s="78">
        <v>24022</v>
      </c>
      <c r="G1306" s="68" t="s">
        <v>9563</v>
      </c>
      <c r="H1306" s="68">
        <v>2005</v>
      </c>
      <c r="I1306" s="68" t="s">
        <v>9564</v>
      </c>
      <c r="J1306" s="70">
        <v>144973.34</v>
      </c>
      <c r="K1306" s="68" t="s">
        <v>519</v>
      </c>
      <c r="L1306" s="68" t="s">
        <v>9565</v>
      </c>
      <c r="M1306" s="68" t="s">
        <v>9566</v>
      </c>
      <c r="N1306" s="68" t="s">
        <v>9567</v>
      </c>
      <c r="O1306" s="68" t="s">
        <v>9568</v>
      </c>
      <c r="P1306" s="68">
        <v>901580</v>
      </c>
      <c r="Q1306" s="68">
        <v>10.130000000000001</v>
      </c>
      <c r="R1306" s="68">
        <v>0</v>
      </c>
      <c r="S1306" s="68">
        <v>2.0299999999999998</v>
      </c>
      <c r="T1306" s="68">
        <v>8.09</v>
      </c>
      <c r="U1306" s="68">
        <v>10.130000000000001</v>
      </c>
      <c r="V1306" s="68">
        <v>4.8825000000000003</v>
      </c>
      <c r="W1306" s="68">
        <v>100</v>
      </c>
      <c r="X1306" s="68" t="s">
        <v>9569</v>
      </c>
      <c r="Y1306" s="68">
        <v>3</v>
      </c>
      <c r="Z1306" s="68">
        <v>5</v>
      </c>
      <c r="AA1306" s="68">
        <v>1</v>
      </c>
      <c r="AB1306" s="68">
        <v>4</v>
      </c>
      <c r="AC1306" s="68">
        <v>100</v>
      </c>
      <c r="AD1306" s="68">
        <v>8.09</v>
      </c>
      <c r="AE1306" s="68">
        <v>5</v>
      </c>
      <c r="AF1306" s="68">
        <v>5.5</v>
      </c>
      <c r="AG1306" s="68"/>
      <c r="AH1306" s="68"/>
      <c r="AI1306" s="68"/>
      <c r="AJ1306" s="68"/>
      <c r="AK1306" s="68"/>
      <c r="AL1306" s="68"/>
      <c r="AM1306" s="68"/>
      <c r="AN1306" s="68"/>
      <c r="AO1306" s="68"/>
      <c r="AP1306" s="68"/>
      <c r="AQ1306" s="68"/>
      <c r="AR1306" s="68"/>
      <c r="AS1306" s="68" t="s">
        <v>9570</v>
      </c>
      <c r="AT1306" s="68" t="s">
        <v>9790</v>
      </c>
      <c r="AU1306" s="68">
        <v>5.5</v>
      </c>
      <c r="AV1306" s="68"/>
      <c r="AW1306" s="68"/>
      <c r="AX1306" s="68"/>
      <c r="AY1306" s="68"/>
      <c r="AZ1306" s="68"/>
      <c r="BA1306" s="68"/>
      <c r="BB1306" s="68"/>
      <c r="BC1306" s="68"/>
      <c r="BD1306" s="68"/>
    </row>
    <row r="1307" spans="1:56" s="72" customFormat="1" ht="260">
      <c r="A1307" s="68">
        <v>1555</v>
      </c>
      <c r="B1307" s="68" t="s">
        <v>12808</v>
      </c>
      <c r="C1307" s="68">
        <v>2</v>
      </c>
      <c r="D1307" s="88"/>
      <c r="E1307" s="68" t="s">
        <v>9571</v>
      </c>
      <c r="F1307" s="78">
        <v>11625</v>
      </c>
      <c r="G1307" s="68" t="s">
        <v>9572</v>
      </c>
      <c r="H1307" s="68">
        <v>2003</v>
      </c>
      <c r="I1307" s="68" t="s">
        <v>9573</v>
      </c>
      <c r="J1307" s="70">
        <v>156338.93</v>
      </c>
      <c r="K1307" s="68" t="s">
        <v>519</v>
      </c>
      <c r="L1307" s="68" t="s">
        <v>9574</v>
      </c>
      <c r="M1307" s="68" t="s">
        <v>9575</v>
      </c>
      <c r="N1307" s="68" t="s">
        <v>9576</v>
      </c>
      <c r="O1307" s="68" t="s">
        <v>9577</v>
      </c>
      <c r="P1307" s="68" t="s">
        <v>9578</v>
      </c>
      <c r="Q1307" s="68">
        <v>34.270000000000003</v>
      </c>
      <c r="R1307" s="68">
        <v>0.28000000000000003</v>
      </c>
      <c r="S1307" s="68">
        <v>7.8</v>
      </c>
      <c r="T1307" s="68">
        <v>26.2</v>
      </c>
      <c r="U1307" s="68">
        <v>34.270000000000003</v>
      </c>
      <c r="V1307" s="68">
        <v>85</v>
      </c>
      <c r="W1307" s="68">
        <v>100</v>
      </c>
      <c r="X1307" s="68" t="s">
        <v>9569</v>
      </c>
      <c r="Y1307" s="68">
        <v>3</v>
      </c>
      <c r="Z1307" s="68">
        <v>12</v>
      </c>
      <c r="AA1307" s="68">
        <v>3</v>
      </c>
      <c r="AB1307" s="68">
        <v>4</v>
      </c>
      <c r="AC1307" s="68">
        <v>180.3</v>
      </c>
      <c r="AD1307" s="68">
        <v>26.2</v>
      </c>
      <c r="AE1307" s="68">
        <v>5</v>
      </c>
      <c r="AF1307" s="68">
        <v>83</v>
      </c>
      <c r="AG1307" s="68" t="s">
        <v>9579</v>
      </c>
      <c r="AH1307" s="68"/>
      <c r="AI1307" s="68">
        <v>42</v>
      </c>
      <c r="AJ1307" s="68"/>
      <c r="AK1307" s="68"/>
      <c r="AL1307" s="68"/>
      <c r="AM1307" s="68"/>
      <c r="AN1307" s="68"/>
      <c r="AO1307" s="68"/>
      <c r="AP1307" s="68"/>
      <c r="AQ1307" s="68"/>
      <c r="AR1307" s="68"/>
      <c r="AS1307" s="68" t="s">
        <v>9570</v>
      </c>
      <c r="AT1307" s="68" t="s">
        <v>9580</v>
      </c>
      <c r="AU1307" s="68">
        <v>18</v>
      </c>
      <c r="AV1307" s="68" t="s">
        <v>9263</v>
      </c>
      <c r="AW1307" s="68"/>
      <c r="AX1307" s="68">
        <v>24</v>
      </c>
      <c r="AY1307" s="68"/>
      <c r="AZ1307" s="68"/>
      <c r="BA1307" s="68"/>
      <c r="BB1307" s="68"/>
      <c r="BC1307" s="68"/>
      <c r="BD1307" s="68"/>
    </row>
    <row r="1308" spans="1:56" s="72" customFormat="1" ht="100">
      <c r="A1308" s="68">
        <v>1555</v>
      </c>
      <c r="B1308" s="68" t="s">
        <v>12808</v>
      </c>
      <c r="C1308" s="68">
        <v>5</v>
      </c>
      <c r="D1308" s="88"/>
      <c r="E1308" s="68" t="s">
        <v>9581</v>
      </c>
      <c r="F1308" s="78">
        <v>5204</v>
      </c>
      <c r="G1308" s="68" t="s">
        <v>9582</v>
      </c>
      <c r="H1308" s="68">
        <v>2004</v>
      </c>
      <c r="I1308" s="68" t="s">
        <v>9583</v>
      </c>
      <c r="J1308" s="70">
        <v>97714.3</v>
      </c>
      <c r="K1308" s="68" t="s">
        <v>519</v>
      </c>
      <c r="L1308" s="68" t="s">
        <v>9584</v>
      </c>
      <c r="M1308" s="68" t="s">
        <v>9585</v>
      </c>
      <c r="N1308" s="68" t="s">
        <v>9586</v>
      </c>
      <c r="O1308" s="68" t="s">
        <v>9587</v>
      </c>
      <c r="P1308" s="68">
        <v>260424</v>
      </c>
      <c r="Q1308" s="68">
        <v>26.05</v>
      </c>
      <c r="R1308" s="68">
        <v>2.1800000000000002</v>
      </c>
      <c r="S1308" s="68">
        <v>5.46</v>
      </c>
      <c r="T1308" s="68">
        <v>18.41</v>
      </c>
      <c r="U1308" s="68">
        <v>26.05</v>
      </c>
      <c r="V1308" s="68">
        <v>10.333333333333334</v>
      </c>
      <c r="W1308" s="68">
        <v>100</v>
      </c>
      <c r="X1308" s="68" t="s">
        <v>9569</v>
      </c>
      <c r="Y1308" s="68">
        <v>3</v>
      </c>
      <c r="Z1308" s="68">
        <v>10</v>
      </c>
      <c r="AA1308" s="68">
        <v>1</v>
      </c>
      <c r="AB1308" s="68">
        <v>44</v>
      </c>
      <c r="AC1308" s="68">
        <v>180.6</v>
      </c>
      <c r="AD1308" s="68">
        <v>18.41</v>
      </c>
      <c r="AE1308" s="68">
        <v>5</v>
      </c>
      <c r="AF1308" s="68">
        <v>0</v>
      </c>
      <c r="AG1308" s="68"/>
      <c r="AH1308" s="68"/>
      <c r="AI1308" s="68"/>
      <c r="AJ1308" s="68"/>
      <c r="AK1308" s="68"/>
      <c r="AL1308" s="68"/>
      <c r="AM1308" s="68"/>
      <c r="AN1308" s="68"/>
      <c r="AO1308" s="68"/>
      <c r="AP1308" s="68"/>
      <c r="AQ1308" s="68"/>
      <c r="AR1308" s="68"/>
      <c r="AS1308" s="68"/>
      <c r="AT1308" s="68"/>
      <c r="AU1308" s="68"/>
      <c r="AV1308" s="68"/>
      <c r="AW1308" s="68"/>
      <c r="AX1308" s="68"/>
      <c r="AY1308" s="68" t="s">
        <v>9791</v>
      </c>
      <c r="AZ1308" s="68"/>
      <c r="BA1308" s="68"/>
      <c r="BB1308" s="68"/>
      <c r="BC1308" s="68"/>
      <c r="BD1308" s="68"/>
    </row>
    <row r="1309" spans="1:56" s="72" customFormat="1" ht="90">
      <c r="A1309" s="68">
        <v>1555</v>
      </c>
      <c r="B1309" s="68" t="s">
        <v>12808</v>
      </c>
      <c r="C1309" s="68">
        <v>13</v>
      </c>
      <c r="D1309" s="88"/>
      <c r="E1309" s="68" t="s">
        <v>9588</v>
      </c>
      <c r="F1309" s="78">
        <v>8610</v>
      </c>
      <c r="G1309" s="68" t="s">
        <v>9589</v>
      </c>
      <c r="H1309" s="68">
        <v>2004</v>
      </c>
      <c r="I1309" s="68" t="s">
        <v>9590</v>
      </c>
      <c r="J1309" s="70">
        <v>156503.16</v>
      </c>
      <c r="K1309" s="68" t="s">
        <v>519</v>
      </c>
      <c r="L1309" s="68" t="s">
        <v>9565</v>
      </c>
      <c r="M1309" s="68" t="s">
        <v>9566</v>
      </c>
      <c r="N1309" s="68" t="s">
        <v>9591</v>
      </c>
      <c r="O1309" s="68" t="s">
        <v>9592</v>
      </c>
      <c r="P1309" s="68">
        <v>901593</v>
      </c>
      <c r="Q1309" s="68">
        <v>31.43</v>
      </c>
      <c r="R1309" s="68">
        <v>0</v>
      </c>
      <c r="S1309" s="68">
        <v>1.39</v>
      </c>
      <c r="T1309" s="68">
        <v>30.05</v>
      </c>
      <c r="U1309" s="68">
        <v>31.43</v>
      </c>
      <c r="V1309" s="68">
        <v>8.6641666666666666</v>
      </c>
      <c r="W1309" s="68">
        <v>100</v>
      </c>
      <c r="X1309" s="68" t="s">
        <v>9569</v>
      </c>
      <c r="Y1309" s="68">
        <v>3</v>
      </c>
      <c r="Z1309" s="68">
        <v>10</v>
      </c>
      <c r="AA1309" s="68">
        <v>1</v>
      </c>
      <c r="AB1309" s="68">
        <v>4</v>
      </c>
      <c r="AC1309" s="68">
        <v>99.1</v>
      </c>
      <c r="AD1309" s="68">
        <v>8.09</v>
      </c>
      <c r="AE1309" s="68">
        <v>5</v>
      </c>
      <c r="AF1309" s="68">
        <v>8.92</v>
      </c>
      <c r="AG1309" s="68"/>
      <c r="AH1309" s="68"/>
      <c r="AI1309" s="68"/>
      <c r="AJ1309" s="68"/>
      <c r="AK1309" s="68"/>
      <c r="AL1309" s="68"/>
      <c r="AM1309" s="68"/>
      <c r="AN1309" s="68"/>
      <c r="AO1309" s="68"/>
      <c r="AP1309" s="68"/>
      <c r="AQ1309" s="68"/>
      <c r="AR1309" s="68"/>
      <c r="AS1309" s="68" t="s">
        <v>9570</v>
      </c>
      <c r="AT1309" s="68"/>
      <c r="AU1309" s="68">
        <v>5.95</v>
      </c>
      <c r="AV1309" s="68" t="s">
        <v>1667</v>
      </c>
      <c r="AW1309" s="68" t="s">
        <v>9756</v>
      </c>
      <c r="AX1309" s="68">
        <v>2.97</v>
      </c>
      <c r="AY1309" s="68"/>
      <c r="AZ1309" s="68"/>
      <c r="BA1309" s="68"/>
      <c r="BB1309" s="68"/>
      <c r="BC1309" s="68"/>
      <c r="BD1309" s="68"/>
    </row>
    <row r="1310" spans="1:56" s="72" customFormat="1" ht="120">
      <c r="A1310" s="68">
        <v>1555</v>
      </c>
      <c r="B1310" s="68" t="s">
        <v>12808</v>
      </c>
      <c r="C1310" s="68">
        <v>11</v>
      </c>
      <c r="D1310" s="88"/>
      <c r="E1310" s="68" t="s">
        <v>9593</v>
      </c>
      <c r="F1310" s="78">
        <v>11411</v>
      </c>
      <c r="G1310" s="68" t="s">
        <v>9594</v>
      </c>
      <c r="H1310" s="68">
        <v>2003</v>
      </c>
      <c r="I1310" s="68" t="s">
        <v>9595</v>
      </c>
      <c r="J1310" s="70">
        <v>58828.49</v>
      </c>
      <c r="K1310" s="68" t="s">
        <v>519</v>
      </c>
      <c r="L1310" s="68" t="s">
        <v>9565</v>
      </c>
      <c r="M1310" s="68" t="s">
        <v>9566</v>
      </c>
      <c r="N1310" s="68" t="s">
        <v>9596</v>
      </c>
      <c r="O1310" s="68" t="s">
        <v>9597</v>
      </c>
      <c r="P1310" s="68">
        <v>901540</v>
      </c>
      <c r="Q1310" s="68">
        <v>26.72</v>
      </c>
      <c r="R1310" s="68">
        <v>0</v>
      </c>
      <c r="S1310" s="68">
        <v>3.33</v>
      </c>
      <c r="T1310" s="68">
        <v>23.39</v>
      </c>
      <c r="U1310" s="68">
        <v>26.72</v>
      </c>
      <c r="V1310" s="68">
        <v>36.280833333333327</v>
      </c>
      <c r="W1310" s="68">
        <v>100</v>
      </c>
      <c r="X1310" s="68" t="s">
        <v>9569</v>
      </c>
      <c r="Y1310" s="68">
        <v>1</v>
      </c>
      <c r="Z1310" s="68">
        <v>9</v>
      </c>
      <c r="AA1310" s="68">
        <v>1</v>
      </c>
      <c r="AB1310" s="68">
        <v>4</v>
      </c>
      <c r="AC1310" s="68">
        <v>101</v>
      </c>
      <c r="AD1310" s="68">
        <v>23.39</v>
      </c>
      <c r="AE1310" s="68">
        <v>2</v>
      </c>
      <c r="AF1310" s="68">
        <v>0</v>
      </c>
      <c r="AG1310" s="68"/>
      <c r="AH1310" s="68"/>
      <c r="AI1310" s="68"/>
      <c r="AJ1310" s="68"/>
      <c r="AK1310" s="68"/>
      <c r="AL1310" s="68"/>
      <c r="AM1310" s="68"/>
      <c r="AN1310" s="68"/>
      <c r="AO1310" s="68"/>
      <c r="AP1310" s="68"/>
      <c r="AQ1310" s="68"/>
      <c r="AR1310" s="68"/>
      <c r="AS1310" s="68"/>
      <c r="AT1310" s="68"/>
      <c r="AU1310" s="68"/>
      <c r="AV1310" s="68"/>
      <c r="AW1310" s="68"/>
      <c r="AX1310" s="68"/>
      <c r="AY1310" s="68"/>
      <c r="AZ1310" s="68"/>
      <c r="BA1310" s="68"/>
      <c r="BB1310" s="68"/>
      <c r="BC1310" s="68"/>
      <c r="BD1310" s="68"/>
    </row>
    <row r="1311" spans="1:56" s="72" customFormat="1" ht="120">
      <c r="A1311" s="68">
        <v>1555</v>
      </c>
      <c r="B1311" s="68" t="s">
        <v>12808</v>
      </c>
      <c r="C1311" s="68">
        <v>3</v>
      </c>
      <c r="D1311" s="88"/>
      <c r="E1311" s="68" t="s">
        <v>9598</v>
      </c>
      <c r="F1311" s="78">
        <v>18565</v>
      </c>
      <c r="G1311" s="68" t="s">
        <v>9599</v>
      </c>
      <c r="H1311" s="68">
        <v>2005</v>
      </c>
      <c r="I1311" s="68" t="s">
        <v>9600</v>
      </c>
      <c r="J1311" s="70">
        <v>63642.400000000001</v>
      </c>
      <c r="K1311" s="68" t="s">
        <v>257</v>
      </c>
      <c r="L1311" s="68" t="s">
        <v>9574</v>
      </c>
      <c r="M1311" s="68" t="s">
        <v>9575</v>
      </c>
      <c r="N1311" s="68" t="s">
        <v>9601</v>
      </c>
      <c r="O1311" s="68" t="s">
        <v>9602</v>
      </c>
      <c r="P1311" s="68">
        <v>260465</v>
      </c>
      <c r="Q1311" s="68">
        <v>35.229999999999997</v>
      </c>
      <c r="R1311" s="68">
        <v>0</v>
      </c>
      <c r="S1311" s="68">
        <v>0</v>
      </c>
      <c r="T1311" s="68">
        <v>35.229999999999997</v>
      </c>
      <c r="U1311" s="68">
        <v>35.229999999999997</v>
      </c>
      <c r="V1311" s="68">
        <v>19.466666666666669</v>
      </c>
      <c r="W1311" s="68">
        <v>100</v>
      </c>
      <c r="X1311" s="68" t="s">
        <v>9569</v>
      </c>
      <c r="Y1311" s="68">
        <v>3</v>
      </c>
      <c r="Z1311" s="68">
        <v>4</v>
      </c>
      <c r="AA1311" s="68">
        <v>4</v>
      </c>
      <c r="AB1311" s="68">
        <v>44</v>
      </c>
      <c r="AC1311" s="68">
        <v>328</v>
      </c>
      <c r="AD1311" s="68">
        <v>33.06</v>
      </c>
      <c r="AE1311" s="68">
        <v>5</v>
      </c>
      <c r="AF1311" s="68">
        <v>0</v>
      </c>
      <c r="AG1311" s="68"/>
      <c r="AH1311" s="68"/>
      <c r="AI1311" s="68"/>
      <c r="AJ1311" s="68"/>
      <c r="AK1311" s="68"/>
      <c r="AL1311" s="68"/>
      <c r="AM1311" s="68"/>
      <c r="AN1311" s="68"/>
      <c r="AO1311" s="68"/>
      <c r="AP1311" s="68"/>
      <c r="AQ1311" s="68"/>
      <c r="AR1311" s="68"/>
      <c r="AS1311" s="68"/>
      <c r="AT1311" s="68"/>
      <c r="AU1311" s="68"/>
      <c r="AV1311" s="68"/>
      <c r="AW1311" s="68"/>
      <c r="AX1311" s="68"/>
      <c r="AY1311" s="68"/>
      <c r="AZ1311" s="68"/>
      <c r="BA1311" s="68"/>
      <c r="BB1311" s="68"/>
      <c r="BC1311" s="68"/>
      <c r="BD1311" s="68"/>
    </row>
    <row r="1312" spans="1:56" s="72" customFormat="1" ht="50">
      <c r="A1312" s="68">
        <v>1555</v>
      </c>
      <c r="B1312" s="68" t="s">
        <v>12808</v>
      </c>
      <c r="C1312" s="68">
        <v>5</v>
      </c>
      <c r="D1312" s="88"/>
      <c r="E1312" s="68" t="s">
        <v>9603</v>
      </c>
      <c r="F1312" s="78">
        <v>24381</v>
      </c>
      <c r="G1312" s="68" t="s">
        <v>9604</v>
      </c>
      <c r="H1312" s="68">
        <v>2002</v>
      </c>
      <c r="I1312" s="68" t="s">
        <v>9605</v>
      </c>
      <c r="J1312" s="70">
        <v>155206.16</v>
      </c>
      <c r="K1312" s="68" t="s">
        <v>1617</v>
      </c>
      <c r="L1312" s="68" t="s">
        <v>9574</v>
      </c>
      <c r="M1312" s="68" t="s">
        <v>9606</v>
      </c>
      <c r="N1312" s="68" t="s">
        <v>9607</v>
      </c>
      <c r="O1312" s="68" t="s">
        <v>9608</v>
      </c>
      <c r="P1312" s="68">
        <v>260307</v>
      </c>
      <c r="Q1312" s="68">
        <v>18.72</v>
      </c>
      <c r="R1312" s="68">
        <v>0</v>
      </c>
      <c r="S1312" s="68">
        <v>5.0599999999999996</v>
      </c>
      <c r="T1312" s="68">
        <v>13.66</v>
      </c>
      <c r="U1312" s="68">
        <v>18.72</v>
      </c>
      <c r="V1312" s="68">
        <v>0</v>
      </c>
      <c r="W1312" s="68">
        <v>100</v>
      </c>
      <c r="X1312" s="68" t="s">
        <v>9569</v>
      </c>
      <c r="Y1312" s="68">
        <v>3</v>
      </c>
      <c r="Z1312" s="68">
        <v>5</v>
      </c>
      <c r="AA1312" s="68">
        <v>1</v>
      </c>
      <c r="AB1312" s="68">
        <v>44</v>
      </c>
      <c r="AC1312" s="68">
        <v>204</v>
      </c>
      <c r="AD1312" s="68">
        <v>41</v>
      </c>
      <c r="AE1312" s="68">
        <v>5</v>
      </c>
      <c r="AF1312" s="68">
        <v>0</v>
      </c>
      <c r="AG1312" s="68"/>
      <c r="AH1312" s="68"/>
      <c r="AI1312" s="68"/>
      <c r="AJ1312" s="68"/>
      <c r="AK1312" s="68"/>
      <c r="AL1312" s="68"/>
      <c r="AM1312" s="68"/>
      <c r="AN1312" s="68"/>
      <c r="AO1312" s="68"/>
      <c r="AP1312" s="68"/>
      <c r="AQ1312" s="68"/>
      <c r="AR1312" s="68"/>
      <c r="AS1312" s="68"/>
      <c r="AT1312" s="68"/>
      <c r="AU1312" s="68"/>
      <c r="AV1312" s="68"/>
      <c r="AW1312" s="68"/>
      <c r="AX1312" s="68"/>
      <c r="AY1312" s="68"/>
      <c r="AZ1312" s="68"/>
      <c r="BA1312" s="68"/>
      <c r="BB1312" s="68"/>
      <c r="BC1312" s="68"/>
      <c r="BD1312" s="68"/>
    </row>
    <row r="1313" spans="1:56" s="72" customFormat="1" ht="110">
      <c r="A1313" s="68">
        <v>1555</v>
      </c>
      <c r="B1313" s="68" t="s">
        <v>12808</v>
      </c>
      <c r="C1313" s="68">
        <v>3</v>
      </c>
      <c r="D1313" s="88"/>
      <c r="E1313" s="68" t="s">
        <v>9598</v>
      </c>
      <c r="F1313" s="78">
        <v>18565</v>
      </c>
      <c r="G1313" s="68" t="s">
        <v>9609</v>
      </c>
      <c r="H1313" s="68">
        <v>2008</v>
      </c>
      <c r="I1313" s="68" t="s">
        <v>9610</v>
      </c>
      <c r="J1313" s="70">
        <v>149413.79</v>
      </c>
      <c r="K1313" s="68" t="s">
        <v>240</v>
      </c>
      <c r="L1313" s="68" t="s">
        <v>9574</v>
      </c>
      <c r="M1313" s="68" t="s">
        <v>9574</v>
      </c>
      <c r="N1313" s="68" t="s">
        <v>9611</v>
      </c>
      <c r="O1313" s="68" t="s">
        <v>9612</v>
      </c>
      <c r="P1313" s="68">
        <v>260648</v>
      </c>
      <c r="Q1313" s="68">
        <v>125.37</v>
      </c>
      <c r="R1313" s="68">
        <v>0</v>
      </c>
      <c r="S1313" s="68">
        <v>109.42</v>
      </c>
      <c r="T1313" s="68">
        <v>15.95</v>
      </c>
      <c r="U1313" s="68">
        <v>125.37</v>
      </c>
      <c r="V1313" s="68">
        <v>0</v>
      </c>
      <c r="W1313" s="68">
        <v>100</v>
      </c>
      <c r="X1313" s="68" t="s">
        <v>9569</v>
      </c>
      <c r="Y1313" s="68">
        <v>1</v>
      </c>
      <c r="Z1313" s="68">
        <v>4</v>
      </c>
      <c r="AA1313" s="68">
        <v>1</v>
      </c>
      <c r="AB1313" s="68">
        <v>44</v>
      </c>
      <c r="AC1313" s="68">
        <v>163</v>
      </c>
      <c r="AD1313" s="68">
        <v>15.95</v>
      </c>
      <c r="AE1313" s="68">
        <v>5</v>
      </c>
      <c r="AF1313" s="68">
        <v>0</v>
      </c>
      <c r="AG1313" s="68"/>
      <c r="AH1313" s="68"/>
      <c r="AI1313" s="68"/>
      <c r="AJ1313" s="68"/>
      <c r="AK1313" s="68"/>
      <c r="AL1313" s="68"/>
      <c r="AM1313" s="68"/>
      <c r="AN1313" s="68"/>
      <c r="AO1313" s="68"/>
      <c r="AP1313" s="68"/>
      <c r="AQ1313" s="68"/>
      <c r="AR1313" s="68"/>
      <c r="AS1313" s="68"/>
      <c r="AT1313" s="68"/>
      <c r="AU1313" s="68"/>
      <c r="AV1313" s="68"/>
      <c r="AW1313" s="68"/>
      <c r="AX1313" s="68"/>
      <c r="AY1313" s="68"/>
      <c r="AZ1313" s="68"/>
      <c r="BA1313" s="68"/>
      <c r="BB1313" s="68"/>
      <c r="BC1313" s="68"/>
      <c r="BD1313" s="68"/>
    </row>
    <row r="1314" spans="1:56" s="72" customFormat="1" ht="130">
      <c r="A1314" s="68">
        <v>1555</v>
      </c>
      <c r="B1314" s="68" t="s">
        <v>12808</v>
      </c>
      <c r="C1314" s="68">
        <v>5</v>
      </c>
      <c r="D1314" s="88"/>
      <c r="E1314" s="68" t="s">
        <v>9613</v>
      </c>
      <c r="F1314" s="78">
        <v>16115</v>
      </c>
      <c r="G1314" s="68" t="s">
        <v>9614</v>
      </c>
      <c r="H1314" s="68">
        <v>2008</v>
      </c>
      <c r="I1314" s="68" t="s">
        <v>9615</v>
      </c>
      <c r="J1314" s="70">
        <v>50008.959999999999</v>
      </c>
      <c r="K1314" s="68" t="s">
        <v>679</v>
      </c>
      <c r="L1314" s="68" t="s">
        <v>9616</v>
      </c>
      <c r="M1314" s="68" t="s">
        <v>9617</v>
      </c>
      <c r="N1314" s="68" t="s">
        <v>9618</v>
      </c>
      <c r="O1314" s="68" t="s">
        <v>9619</v>
      </c>
      <c r="P1314" s="68">
        <v>250000</v>
      </c>
      <c r="Q1314" s="68">
        <v>34.909999999999997</v>
      </c>
      <c r="R1314" s="68">
        <v>0</v>
      </c>
      <c r="S1314" s="68">
        <v>0</v>
      </c>
      <c r="T1314" s="68">
        <v>34.909999999999997</v>
      </c>
      <c r="U1314" s="68">
        <v>34.909999999999997</v>
      </c>
      <c r="V1314" s="68">
        <v>7.166666666666667</v>
      </c>
      <c r="W1314" s="68">
        <v>100</v>
      </c>
      <c r="X1314" s="68" t="s">
        <v>9569</v>
      </c>
      <c r="Y1314" s="68">
        <v>3</v>
      </c>
      <c r="Z1314" s="68">
        <v>5</v>
      </c>
      <c r="AA1314" s="68">
        <v>1</v>
      </c>
      <c r="AB1314" s="68">
        <v>4</v>
      </c>
      <c r="AC1314" s="68"/>
      <c r="AD1314" s="68">
        <v>34.909999999999997</v>
      </c>
      <c r="AE1314" s="68">
        <v>5</v>
      </c>
      <c r="AF1314" s="68">
        <v>5</v>
      </c>
      <c r="AG1314" s="68" t="s">
        <v>9579</v>
      </c>
      <c r="AH1314" s="68"/>
      <c r="AI1314" s="68">
        <v>5</v>
      </c>
      <c r="AJ1314" s="68"/>
      <c r="AK1314" s="68"/>
      <c r="AL1314" s="68"/>
      <c r="AM1314" s="68"/>
      <c r="AN1314" s="68"/>
      <c r="AO1314" s="68"/>
      <c r="AP1314" s="68"/>
      <c r="AQ1314" s="68"/>
      <c r="AR1314" s="68"/>
      <c r="AS1314" s="68"/>
      <c r="AT1314" s="68"/>
      <c r="AU1314" s="68"/>
      <c r="AV1314" s="68"/>
      <c r="AW1314" s="68"/>
      <c r="AX1314" s="68"/>
      <c r="AY1314" s="68"/>
      <c r="AZ1314" s="68"/>
      <c r="BA1314" s="68"/>
      <c r="BB1314" s="68"/>
      <c r="BC1314" s="68"/>
      <c r="BD1314" s="68"/>
    </row>
    <row r="1315" spans="1:56" s="72" customFormat="1" ht="60">
      <c r="A1315" s="68">
        <v>1555</v>
      </c>
      <c r="B1315" s="68" t="s">
        <v>12808</v>
      </c>
      <c r="C1315" s="68">
        <v>6</v>
      </c>
      <c r="D1315" s="88"/>
      <c r="E1315" s="68" t="s">
        <v>9757</v>
      </c>
      <c r="F1315" s="78">
        <v>21372</v>
      </c>
      <c r="G1315" s="68" t="s">
        <v>9620</v>
      </c>
      <c r="H1315" s="68">
        <v>2008</v>
      </c>
      <c r="I1315" s="68" t="s">
        <v>9621</v>
      </c>
      <c r="J1315" s="70">
        <v>72637.05</v>
      </c>
      <c r="K1315" s="68" t="s">
        <v>12789</v>
      </c>
      <c r="L1315" s="68" t="s">
        <v>9622</v>
      </c>
      <c r="M1315" s="68" t="s">
        <v>9623</v>
      </c>
      <c r="N1315" s="68" t="s">
        <v>9624</v>
      </c>
      <c r="O1315" s="68" t="s">
        <v>9625</v>
      </c>
      <c r="P1315" s="68">
        <v>340688</v>
      </c>
      <c r="Q1315" s="68">
        <v>12.76</v>
      </c>
      <c r="R1315" s="68">
        <v>0</v>
      </c>
      <c r="S1315" s="68">
        <v>0</v>
      </c>
      <c r="T1315" s="68">
        <v>12.76</v>
      </c>
      <c r="U1315" s="68">
        <v>12.76</v>
      </c>
      <c r="V1315" s="68">
        <v>16.416666666666668</v>
      </c>
      <c r="W1315" s="68">
        <v>100</v>
      </c>
      <c r="X1315" s="68" t="s">
        <v>9569</v>
      </c>
      <c r="Y1315" s="68">
        <v>3</v>
      </c>
      <c r="Z1315" s="68">
        <v>4</v>
      </c>
      <c r="AA1315" s="68">
        <v>3</v>
      </c>
      <c r="AB1315" s="68">
        <v>4</v>
      </c>
      <c r="AC1315" s="68"/>
      <c r="AD1315" s="68">
        <v>22.05</v>
      </c>
      <c r="AE1315" s="68">
        <v>5</v>
      </c>
      <c r="AF1315" s="68">
        <v>19.5</v>
      </c>
      <c r="AG1315" s="68"/>
      <c r="AH1315" s="68"/>
      <c r="AI1315" s="68"/>
      <c r="AJ1315" s="68"/>
      <c r="AK1315" s="68"/>
      <c r="AL1315" s="68"/>
      <c r="AM1315" s="68"/>
      <c r="AN1315" s="68"/>
      <c r="AO1315" s="68"/>
      <c r="AP1315" s="68"/>
      <c r="AQ1315" s="68"/>
      <c r="AR1315" s="68"/>
      <c r="AS1315" s="68" t="s">
        <v>9570</v>
      </c>
      <c r="AT1315" s="68"/>
      <c r="AU1315" s="68">
        <v>19.5</v>
      </c>
      <c r="AV1315" s="68"/>
      <c r="AW1315" s="68"/>
      <c r="AX1315" s="68"/>
      <c r="AY1315" s="68"/>
      <c r="AZ1315" s="68"/>
      <c r="BA1315" s="68"/>
      <c r="BB1315" s="68"/>
      <c r="BC1315" s="68"/>
      <c r="BD1315" s="68"/>
    </row>
    <row r="1316" spans="1:56" s="72" customFormat="1" ht="90">
      <c r="A1316" s="68">
        <v>1555</v>
      </c>
      <c r="B1316" s="68" t="s">
        <v>12808</v>
      </c>
      <c r="C1316" s="68">
        <v>11</v>
      </c>
      <c r="D1316" s="88"/>
      <c r="E1316" s="68" t="s">
        <v>9562</v>
      </c>
      <c r="F1316" s="78">
        <v>24022</v>
      </c>
      <c r="G1316" s="68" t="s">
        <v>9626</v>
      </c>
      <c r="H1316" s="68">
        <v>2007</v>
      </c>
      <c r="I1316" s="68" t="s">
        <v>9627</v>
      </c>
      <c r="J1316" s="70">
        <v>117171.25</v>
      </c>
      <c r="K1316" s="68" t="s">
        <v>12789</v>
      </c>
      <c r="L1316" s="68" t="s">
        <v>9565</v>
      </c>
      <c r="M1316" s="68" t="s">
        <v>9628</v>
      </c>
      <c r="N1316" s="68" t="s">
        <v>9629</v>
      </c>
      <c r="O1316" s="68" t="s">
        <v>9630</v>
      </c>
      <c r="P1316" s="68">
        <v>901927</v>
      </c>
      <c r="Q1316" s="68">
        <v>19.309999999999999</v>
      </c>
      <c r="R1316" s="68">
        <v>0</v>
      </c>
      <c r="S1316" s="68">
        <v>1.93</v>
      </c>
      <c r="T1316" s="68">
        <v>17.38</v>
      </c>
      <c r="U1316" s="68">
        <v>19.309999999999999</v>
      </c>
      <c r="V1316" s="68">
        <v>2.7583333333333333</v>
      </c>
      <c r="W1316" s="68">
        <v>100</v>
      </c>
      <c r="X1316" s="68" t="s">
        <v>9569</v>
      </c>
      <c r="Y1316" s="68">
        <v>3</v>
      </c>
      <c r="Z1316" s="68">
        <v>10</v>
      </c>
      <c r="AA1316" s="68">
        <v>1</v>
      </c>
      <c r="AB1316" s="68">
        <v>4</v>
      </c>
      <c r="AC1316" s="68">
        <v>100</v>
      </c>
      <c r="AD1316" s="68">
        <v>17.38</v>
      </c>
      <c r="AE1316" s="68">
        <v>5</v>
      </c>
      <c r="AF1316" s="68">
        <v>0</v>
      </c>
      <c r="AG1316" s="68"/>
      <c r="AH1316" s="68"/>
      <c r="AI1316" s="68"/>
      <c r="AJ1316" s="68"/>
      <c r="AK1316" s="68"/>
      <c r="AL1316" s="68"/>
      <c r="AM1316" s="68"/>
      <c r="AN1316" s="68"/>
      <c r="AO1316" s="68"/>
      <c r="AP1316" s="68"/>
      <c r="AQ1316" s="68"/>
      <c r="AR1316" s="68"/>
      <c r="AS1316" s="68"/>
      <c r="AT1316" s="68"/>
      <c r="AU1316" s="68"/>
      <c r="AV1316" s="68"/>
      <c r="AW1316" s="68"/>
      <c r="AX1316" s="68"/>
      <c r="AY1316" s="68"/>
      <c r="AZ1316" s="68"/>
      <c r="BA1316" s="68"/>
      <c r="BB1316" s="68"/>
      <c r="BC1316" s="68"/>
      <c r="BD1316" s="68"/>
    </row>
    <row r="1317" spans="1:56" s="72" customFormat="1" ht="60">
      <c r="A1317" s="68">
        <v>1555</v>
      </c>
      <c r="B1317" s="68" t="s">
        <v>12808</v>
      </c>
      <c r="C1317" s="68">
        <v>13</v>
      </c>
      <c r="D1317" s="88"/>
      <c r="E1317" s="68" t="s">
        <v>9631</v>
      </c>
      <c r="F1317" s="78">
        <v>22912</v>
      </c>
      <c r="G1317" s="68" t="s">
        <v>9632</v>
      </c>
      <c r="H1317" s="68">
        <v>2010</v>
      </c>
      <c r="I1317" s="68" t="s">
        <v>9633</v>
      </c>
      <c r="J1317" s="70">
        <v>77458</v>
      </c>
      <c r="K1317" s="91" t="s">
        <v>9634</v>
      </c>
      <c r="L1317" s="68" t="s">
        <v>9635</v>
      </c>
      <c r="M1317" s="68" t="s">
        <v>9636</v>
      </c>
      <c r="N1317" s="68" t="s">
        <v>9637</v>
      </c>
      <c r="O1317" s="68" t="s">
        <v>9638</v>
      </c>
      <c r="P1317" s="68">
        <v>902490</v>
      </c>
      <c r="Q1317" s="68">
        <v>31.67</v>
      </c>
      <c r="R1317" s="68">
        <v>0</v>
      </c>
      <c r="S1317" s="68">
        <v>0.42</v>
      </c>
      <c r="T1317" s="68">
        <v>31.25</v>
      </c>
      <c r="U1317" s="68">
        <v>31.67</v>
      </c>
      <c r="V1317" s="68">
        <v>3.0749999999999997</v>
      </c>
      <c r="W1317" s="68">
        <v>100</v>
      </c>
      <c r="X1317" s="68" t="s">
        <v>9569</v>
      </c>
      <c r="Y1317" s="68">
        <v>6</v>
      </c>
      <c r="Z1317" s="68">
        <v>3</v>
      </c>
      <c r="AA1317" s="68">
        <v>9</v>
      </c>
      <c r="AB1317" s="68">
        <v>46</v>
      </c>
      <c r="AC1317" s="68"/>
      <c r="AD1317" s="68">
        <v>0</v>
      </c>
      <c r="AE1317" s="68">
        <v>5</v>
      </c>
      <c r="AF1317" s="68">
        <v>0.3</v>
      </c>
      <c r="AG1317" s="68"/>
      <c r="AH1317" s="68"/>
      <c r="AI1317" s="68"/>
      <c r="AJ1317" s="68"/>
      <c r="AK1317" s="68"/>
      <c r="AL1317" s="68"/>
      <c r="AM1317" s="68"/>
      <c r="AN1317" s="68"/>
      <c r="AO1317" s="68"/>
      <c r="AP1317" s="68"/>
      <c r="AQ1317" s="68"/>
      <c r="AR1317" s="68"/>
      <c r="AS1317" s="68" t="s">
        <v>9570</v>
      </c>
      <c r="AT1317" s="68" t="s">
        <v>9639</v>
      </c>
      <c r="AU1317" s="68">
        <v>0.3</v>
      </c>
      <c r="AV1317" s="68"/>
      <c r="AW1317" s="68"/>
      <c r="AX1317" s="68"/>
      <c r="AY1317" s="68"/>
      <c r="AZ1317" s="68"/>
      <c r="BA1317" s="68"/>
      <c r="BB1317" s="68"/>
      <c r="BC1317" s="68"/>
      <c r="BD1317" s="68"/>
    </row>
    <row r="1318" spans="1:56" s="72" customFormat="1" ht="70">
      <c r="A1318" s="68">
        <v>1555</v>
      </c>
      <c r="B1318" s="68" t="s">
        <v>12808</v>
      </c>
      <c r="C1318" s="68">
        <v>1</v>
      </c>
      <c r="D1318" s="88"/>
      <c r="E1318" s="68" t="s">
        <v>9640</v>
      </c>
      <c r="F1318" s="78">
        <v>15886</v>
      </c>
      <c r="G1318" s="68" t="s">
        <v>9641</v>
      </c>
      <c r="H1318" s="68" t="s">
        <v>9642</v>
      </c>
      <c r="I1318" s="68" t="s">
        <v>9641</v>
      </c>
      <c r="J1318" s="70">
        <v>36038.65</v>
      </c>
      <c r="K1318" s="68" t="s">
        <v>12789</v>
      </c>
      <c r="L1318" s="68" t="s">
        <v>9643</v>
      </c>
      <c r="M1318" s="68" t="s">
        <v>9644</v>
      </c>
      <c r="N1318" s="68" t="s">
        <v>9645</v>
      </c>
      <c r="O1318" s="68" t="s">
        <v>9646</v>
      </c>
      <c r="P1318" s="68">
        <v>150800</v>
      </c>
      <c r="Q1318" s="68">
        <v>38.020000000000003</v>
      </c>
      <c r="R1318" s="68">
        <v>0</v>
      </c>
      <c r="S1318" s="68">
        <v>4.5599999999999996</v>
      </c>
      <c r="T1318" s="68">
        <v>33.46</v>
      </c>
      <c r="U1318" s="68">
        <v>38.020000000000003</v>
      </c>
      <c r="V1318" s="68">
        <v>45.583333333333336</v>
      </c>
      <c r="W1318" s="68">
        <v>100</v>
      </c>
      <c r="X1318" s="68" t="s">
        <v>9569</v>
      </c>
      <c r="Y1318" s="68"/>
      <c r="Z1318" s="68"/>
      <c r="AA1318" s="68"/>
      <c r="AB1318" s="68">
        <v>39</v>
      </c>
      <c r="AC1318" s="68"/>
      <c r="AD1318" s="68">
        <v>0</v>
      </c>
      <c r="AE1318" s="68">
        <v>5</v>
      </c>
      <c r="AF1318" s="68">
        <v>0</v>
      </c>
      <c r="AG1318" s="68"/>
      <c r="AH1318" s="68"/>
      <c r="AI1318" s="68"/>
      <c r="AJ1318" s="68"/>
      <c r="AK1318" s="68"/>
      <c r="AL1318" s="68"/>
      <c r="AM1318" s="68"/>
      <c r="AN1318" s="68"/>
      <c r="AO1318" s="68"/>
      <c r="AP1318" s="68"/>
      <c r="AQ1318" s="68"/>
      <c r="AR1318" s="68"/>
      <c r="AS1318" s="68"/>
      <c r="AT1318" s="68"/>
      <c r="AU1318" s="68"/>
      <c r="AV1318" s="68"/>
      <c r="AW1318" s="68"/>
      <c r="AX1318" s="68"/>
      <c r="AY1318" s="68"/>
      <c r="AZ1318" s="68"/>
      <c r="BA1318" s="68"/>
      <c r="BB1318" s="68"/>
      <c r="BC1318" s="68"/>
      <c r="BD1318" s="68"/>
    </row>
    <row r="1319" spans="1:56" s="72" customFormat="1" ht="50">
      <c r="A1319" s="68">
        <v>1555</v>
      </c>
      <c r="B1319" s="68" t="s">
        <v>12808</v>
      </c>
      <c r="C1319" s="68">
        <v>2</v>
      </c>
      <c r="D1319" s="88"/>
      <c r="E1319" s="68" t="s">
        <v>9571</v>
      </c>
      <c r="F1319" s="78">
        <v>11625</v>
      </c>
      <c r="G1319" s="68" t="s">
        <v>9647</v>
      </c>
      <c r="H1319" s="68">
        <v>2012</v>
      </c>
      <c r="I1319" s="68" t="s">
        <v>9648</v>
      </c>
      <c r="J1319" s="70">
        <v>63332.78</v>
      </c>
      <c r="K1319" s="91" t="s">
        <v>12783</v>
      </c>
      <c r="L1319" s="68" t="s">
        <v>9574</v>
      </c>
      <c r="M1319" s="68" t="s">
        <v>9575</v>
      </c>
      <c r="N1319" s="68" t="s">
        <v>9649</v>
      </c>
      <c r="O1319" s="68" t="s">
        <v>9650</v>
      </c>
      <c r="P1319" s="68">
        <v>260301</v>
      </c>
      <c r="Q1319" s="68">
        <v>1.1299999999999999</v>
      </c>
      <c r="R1319" s="68">
        <v>1.1299999999999999</v>
      </c>
      <c r="S1319" s="68">
        <v>0</v>
      </c>
      <c r="T1319" s="68">
        <v>0</v>
      </c>
      <c r="U1319" s="68">
        <v>1.1299999999999999</v>
      </c>
      <c r="V1319" s="68">
        <v>85</v>
      </c>
      <c r="W1319" s="68">
        <v>100</v>
      </c>
      <c r="X1319" s="68" t="s">
        <v>9569</v>
      </c>
      <c r="Y1319" s="68">
        <v>6</v>
      </c>
      <c r="Z1319" s="68">
        <v>1</v>
      </c>
      <c r="AA1319" s="68">
        <v>5</v>
      </c>
      <c r="AB1319" s="68">
        <v>24</v>
      </c>
      <c r="AC1319" s="68"/>
      <c r="AD1319" s="68">
        <v>38.58</v>
      </c>
      <c r="AE1319" s="68">
        <v>5</v>
      </c>
      <c r="AF1319" s="68">
        <v>83</v>
      </c>
      <c r="AG1319" s="68" t="s">
        <v>9651</v>
      </c>
      <c r="AH1319" s="68"/>
      <c r="AI1319" s="68">
        <v>30</v>
      </c>
      <c r="AJ1319" s="68"/>
      <c r="AK1319" s="68"/>
      <c r="AL1319" s="68"/>
      <c r="AM1319" s="68"/>
      <c r="AN1319" s="68"/>
      <c r="AO1319" s="68"/>
      <c r="AP1319" s="68"/>
      <c r="AQ1319" s="68"/>
      <c r="AR1319" s="68"/>
      <c r="AS1319" s="68" t="s">
        <v>9570</v>
      </c>
      <c r="AT1319" s="68" t="s">
        <v>9580</v>
      </c>
      <c r="AU1319" s="68">
        <v>30</v>
      </c>
      <c r="AV1319" s="68" t="s">
        <v>9263</v>
      </c>
      <c r="AW1319" s="68"/>
      <c r="AX1319" s="68">
        <v>24</v>
      </c>
      <c r="AY1319" s="68"/>
      <c r="AZ1319" s="68"/>
      <c r="BA1319" s="68"/>
      <c r="BB1319" s="68"/>
      <c r="BC1319" s="68"/>
      <c r="BD1319" s="68"/>
    </row>
    <row r="1320" spans="1:56" s="72" customFormat="1" ht="70">
      <c r="A1320" s="68">
        <v>1555</v>
      </c>
      <c r="B1320" s="68" t="s">
        <v>12808</v>
      </c>
      <c r="C1320" s="68">
        <v>5</v>
      </c>
      <c r="D1320" s="88"/>
      <c r="E1320" s="68" t="s">
        <v>9652</v>
      </c>
      <c r="F1320" s="78">
        <v>16115</v>
      </c>
      <c r="G1320" s="68" t="s">
        <v>9653</v>
      </c>
      <c r="H1320" s="68">
        <v>2008</v>
      </c>
      <c r="I1320" s="68" t="s">
        <v>9654</v>
      </c>
      <c r="J1320" s="70">
        <v>36826.050000000003</v>
      </c>
      <c r="K1320" s="143" t="s">
        <v>679</v>
      </c>
      <c r="L1320" s="68" t="s">
        <v>9655</v>
      </c>
      <c r="M1320" s="68" t="s">
        <v>9656</v>
      </c>
      <c r="N1320" s="68" t="s">
        <v>9657</v>
      </c>
      <c r="O1320" s="68" t="s">
        <v>9658</v>
      </c>
      <c r="P1320" s="68">
        <v>260646</v>
      </c>
      <c r="Q1320" s="68">
        <v>34.909999999999997</v>
      </c>
      <c r="R1320" s="68">
        <v>0</v>
      </c>
      <c r="S1320" s="68">
        <v>0</v>
      </c>
      <c r="T1320" s="68">
        <v>34.909999999999997</v>
      </c>
      <c r="U1320" s="68">
        <v>34.909999999999997</v>
      </c>
      <c r="V1320" s="68">
        <v>99.666666666666671</v>
      </c>
      <c r="W1320" s="68">
        <v>100</v>
      </c>
      <c r="X1320" s="68" t="s">
        <v>9569</v>
      </c>
      <c r="Y1320" s="68">
        <v>3</v>
      </c>
      <c r="Z1320" s="68">
        <v>4</v>
      </c>
      <c r="AA1320" s="68">
        <v>4</v>
      </c>
      <c r="AB1320" s="68">
        <v>4</v>
      </c>
      <c r="AC1320" s="68"/>
      <c r="AD1320" s="68">
        <v>34.909999999999997</v>
      </c>
      <c r="AE1320" s="68">
        <v>5</v>
      </c>
      <c r="AF1320" s="68">
        <v>79</v>
      </c>
      <c r="AG1320" s="68" t="s">
        <v>9792</v>
      </c>
      <c r="AH1320" s="68"/>
      <c r="AI1320" s="68">
        <v>21</v>
      </c>
      <c r="AJ1320" s="68" t="s">
        <v>9659</v>
      </c>
      <c r="AK1320" s="68"/>
      <c r="AL1320" s="68">
        <v>30</v>
      </c>
      <c r="AM1320" s="68"/>
      <c r="AN1320" s="68"/>
      <c r="AO1320" s="68"/>
      <c r="AP1320" s="68"/>
      <c r="AQ1320" s="68"/>
      <c r="AR1320" s="68"/>
      <c r="AS1320" s="68" t="s">
        <v>9570</v>
      </c>
      <c r="AT1320" s="68" t="s">
        <v>9793</v>
      </c>
      <c r="AU1320" s="68">
        <v>27</v>
      </c>
      <c r="AV1320" s="68"/>
      <c r="AW1320" s="68"/>
      <c r="AX1320" s="68"/>
      <c r="AY1320" s="68"/>
      <c r="AZ1320" s="68"/>
      <c r="BA1320" s="68"/>
      <c r="BB1320" s="68"/>
      <c r="BC1320" s="68"/>
      <c r="BD1320" s="68"/>
    </row>
    <row r="1321" spans="1:56" s="72" customFormat="1" ht="60">
      <c r="A1321" s="68">
        <v>1555</v>
      </c>
      <c r="B1321" s="68" t="s">
        <v>12808</v>
      </c>
      <c r="C1321" s="68">
        <v>2</v>
      </c>
      <c r="D1321" s="88"/>
      <c r="E1321" s="68" t="s">
        <v>9660</v>
      </c>
      <c r="F1321" s="78">
        <v>11624</v>
      </c>
      <c r="G1321" s="68" t="s">
        <v>9661</v>
      </c>
      <c r="H1321" s="68">
        <v>2010</v>
      </c>
      <c r="I1321" s="68" t="s">
        <v>9662</v>
      </c>
      <c r="J1321" s="70">
        <v>20121.060000000001</v>
      </c>
      <c r="K1321" s="91" t="s">
        <v>12795</v>
      </c>
      <c r="L1321" s="68" t="s">
        <v>9663</v>
      </c>
      <c r="M1321" s="68" t="s">
        <v>9664</v>
      </c>
      <c r="N1321" s="68" t="s">
        <v>9665</v>
      </c>
      <c r="O1321" s="68" t="s">
        <v>9666</v>
      </c>
      <c r="P1321" s="68">
        <v>260696</v>
      </c>
      <c r="Q1321" s="68">
        <v>18.739999999999998</v>
      </c>
      <c r="R1321" s="68">
        <v>0</v>
      </c>
      <c r="S1321" s="68">
        <v>1.18</v>
      </c>
      <c r="T1321" s="68">
        <v>17.57</v>
      </c>
      <c r="U1321" s="68">
        <v>18.739999999999998</v>
      </c>
      <c r="V1321" s="68">
        <v>7.2624999999999993</v>
      </c>
      <c r="W1321" s="68">
        <v>100</v>
      </c>
      <c r="X1321" s="68" t="s">
        <v>9569</v>
      </c>
      <c r="Y1321" s="68">
        <v>3</v>
      </c>
      <c r="Z1321" s="68">
        <v>12</v>
      </c>
      <c r="AA1321" s="68">
        <v>3</v>
      </c>
      <c r="AB1321" s="68">
        <v>31</v>
      </c>
      <c r="AC1321" s="68"/>
      <c r="AD1321" s="68">
        <v>25.56</v>
      </c>
      <c r="AE1321" s="68">
        <v>5</v>
      </c>
      <c r="AF1321" s="68">
        <v>5.0599999999999996</v>
      </c>
      <c r="AG1321" s="68"/>
      <c r="AH1321" s="68"/>
      <c r="AI1321" s="68"/>
      <c r="AJ1321" s="68"/>
      <c r="AK1321" s="68"/>
      <c r="AL1321" s="68"/>
      <c r="AM1321" s="68"/>
      <c r="AN1321" s="68"/>
      <c r="AO1321" s="68"/>
      <c r="AP1321" s="68"/>
      <c r="AQ1321" s="68"/>
      <c r="AR1321" s="68"/>
      <c r="AS1321" s="68" t="s">
        <v>9570</v>
      </c>
      <c r="AT1321" s="68" t="s">
        <v>9794</v>
      </c>
      <c r="AU1321" s="68">
        <v>2.98</v>
      </c>
      <c r="AV1321" s="68" t="s">
        <v>9795</v>
      </c>
      <c r="AW1321" s="68"/>
      <c r="AX1321" s="68" t="s">
        <v>9796</v>
      </c>
      <c r="AY1321" s="68"/>
      <c r="AZ1321" s="68"/>
      <c r="BA1321" s="68"/>
      <c r="BB1321" s="68"/>
      <c r="BC1321" s="68"/>
      <c r="BD1321" s="68"/>
    </row>
    <row r="1322" spans="1:56" s="72" customFormat="1" ht="50">
      <c r="A1322" s="68">
        <v>1555</v>
      </c>
      <c r="B1322" s="68" t="s">
        <v>12808</v>
      </c>
      <c r="C1322" s="68">
        <v>5</v>
      </c>
      <c r="D1322" s="88"/>
      <c r="E1322" s="68" t="s">
        <v>9668</v>
      </c>
      <c r="F1322" s="78">
        <v>51976</v>
      </c>
      <c r="G1322" s="68" t="s">
        <v>9669</v>
      </c>
      <c r="H1322" s="68">
        <v>2010</v>
      </c>
      <c r="I1322" s="68" t="s">
        <v>9670</v>
      </c>
      <c r="J1322" s="70">
        <v>23867.29</v>
      </c>
      <c r="K1322" s="91" t="s">
        <v>12795</v>
      </c>
      <c r="L1322" s="68" t="s">
        <v>9671</v>
      </c>
      <c r="M1322" s="68" t="s">
        <v>9672</v>
      </c>
      <c r="N1322" s="68" t="s">
        <v>9673</v>
      </c>
      <c r="O1322" s="68" t="s">
        <v>9674</v>
      </c>
      <c r="P1322" s="68">
        <v>260715</v>
      </c>
      <c r="Q1322" s="68">
        <v>27.41</v>
      </c>
      <c r="R1322" s="68">
        <v>0</v>
      </c>
      <c r="S1322" s="68">
        <v>0</v>
      </c>
      <c r="T1322" s="68">
        <v>27.41</v>
      </c>
      <c r="U1322" s="68">
        <v>27.41</v>
      </c>
      <c r="V1322" s="68">
        <v>0</v>
      </c>
      <c r="W1322" s="68">
        <v>100</v>
      </c>
      <c r="X1322" s="68" t="s">
        <v>9569</v>
      </c>
      <c r="Y1322" s="68">
        <v>3</v>
      </c>
      <c r="Z1322" s="68">
        <v>12</v>
      </c>
      <c r="AA1322" s="68">
        <v>4</v>
      </c>
      <c r="AB1322" s="68">
        <v>44</v>
      </c>
      <c r="AC1322" s="68"/>
      <c r="AD1322" s="68">
        <v>0</v>
      </c>
      <c r="AE1322" s="68">
        <v>5</v>
      </c>
      <c r="AF1322" s="68">
        <v>0</v>
      </c>
      <c r="AG1322" s="68"/>
      <c r="AH1322" s="68"/>
      <c r="AI1322" s="68"/>
      <c r="AJ1322" s="68"/>
      <c r="AK1322" s="68"/>
      <c r="AL1322" s="68"/>
      <c r="AM1322" s="68"/>
      <c r="AN1322" s="68"/>
      <c r="AO1322" s="68"/>
      <c r="AP1322" s="68"/>
      <c r="AQ1322" s="68"/>
      <c r="AR1322" s="68"/>
      <c r="AS1322" s="68"/>
      <c r="AT1322" s="68"/>
      <c r="AU1322" s="68"/>
      <c r="AV1322" s="68"/>
      <c r="AW1322" s="68"/>
      <c r="AX1322" s="68"/>
      <c r="AY1322" s="68"/>
      <c r="AZ1322" s="68"/>
      <c r="BA1322" s="68"/>
      <c r="BB1322" s="68"/>
      <c r="BC1322" s="68"/>
      <c r="BD1322" s="68"/>
    </row>
    <row r="1323" spans="1:56" s="72" customFormat="1" ht="110">
      <c r="A1323" s="68">
        <v>1555</v>
      </c>
      <c r="B1323" s="68" t="s">
        <v>12808</v>
      </c>
      <c r="C1323" s="68">
        <v>13</v>
      </c>
      <c r="D1323" s="88"/>
      <c r="E1323" s="68" t="s">
        <v>9675</v>
      </c>
      <c r="F1323" s="78">
        <v>20447</v>
      </c>
      <c r="G1323" s="68" t="s">
        <v>9676</v>
      </c>
      <c r="H1323" s="68">
        <v>2010</v>
      </c>
      <c r="I1323" s="68" t="s">
        <v>9677</v>
      </c>
      <c r="J1323" s="70">
        <v>38035.019999999997</v>
      </c>
      <c r="K1323" s="91" t="s">
        <v>9634</v>
      </c>
      <c r="L1323" s="68" t="s">
        <v>9678</v>
      </c>
      <c r="M1323" s="68" t="s">
        <v>9679</v>
      </c>
      <c r="N1323" s="68" t="s">
        <v>9680</v>
      </c>
      <c r="O1323" s="68" t="s">
        <v>9681</v>
      </c>
      <c r="P1323" s="68">
        <v>902432</v>
      </c>
      <c r="Q1323" s="68">
        <v>16.87</v>
      </c>
      <c r="R1323" s="68">
        <v>0</v>
      </c>
      <c r="S1323" s="68">
        <v>0.55000000000000004</v>
      </c>
      <c r="T1323" s="68">
        <v>16.309999999999999</v>
      </c>
      <c r="U1323" s="68">
        <v>16.87</v>
      </c>
      <c r="V1323" s="68">
        <v>5.668333333333333</v>
      </c>
      <c r="W1323" s="68">
        <v>100</v>
      </c>
      <c r="X1323" s="68" t="s">
        <v>9569</v>
      </c>
      <c r="Y1323" s="68">
        <v>6</v>
      </c>
      <c r="Z1323" s="68">
        <v>1</v>
      </c>
      <c r="AA1323" s="68">
        <v>5</v>
      </c>
      <c r="AB1323" s="68">
        <v>60</v>
      </c>
      <c r="AC1323" s="68"/>
      <c r="AD1323" s="68">
        <v>15.23</v>
      </c>
      <c r="AE1323" s="68">
        <v>5</v>
      </c>
      <c r="AF1323" s="68"/>
      <c r="AG1323" s="68"/>
      <c r="AH1323" s="68"/>
      <c r="AI1323" s="68"/>
      <c r="AJ1323" s="68"/>
      <c r="AK1323" s="68"/>
      <c r="AL1323" s="68"/>
      <c r="AM1323" s="68"/>
      <c r="AN1323" s="68"/>
      <c r="AO1323" s="68"/>
      <c r="AP1323" s="68"/>
      <c r="AQ1323" s="68"/>
      <c r="AR1323" s="68"/>
      <c r="AS1323" s="68"/>
      <c r="AT1323" s="68"/>
      <c r="AU1323" s="68"/>
      <c r="AV1323" s="68"/>
      <c r="AW1323" s="68"/>
      <c r="AX1323" s="68"/>
      <c r="AY1323" s="68" t="s">
        <v>9797</v>
      </c>
      <c r="AZ1323" s="68"/>
      <c r="BA1323" s="68"/>
      <c r="BB1323" s="68"/>
      <c r="BC1323" s="68"/>
      <c r="BD1323" s="68"/>
    </row>
    <row r="1324" spans="1:56" s="72" customFormat="1" ht="60">
      <c r="A1324" s="68">
        <v>1555</v>
      </c>
      <c r="B1324" s="68" t="s">
        <v>12808</v>
      </c>
      <c r="C1324" s="68">
        <v>2</v>
      </c>
      <c r="D1324" s="88" t="s">
        <v>9682</v>
      </c>
      <c r="E1324" s="68" t="s">
        <v>9660</v>
      </c>
      <c r="F1324" s="78">
        <v>11624</v>
      </c>
      <c r="G1324" s="68" t="s">
        <v>9683</v>
      </c>
      <c r="H1324" s="68">
        <v>2016</v>
      </c>
      <c r="I1324" s="68" t="s">
        <v>9684</v>
      </c>
      <c r="J1324" s="70">
        <v>67560.73</v>
      </c>
      <c r="K1324" s="68" t="s">
        <v>233</v>
      </c>
      <c r="L1324" s="68" t="s">
        <v>9663</v>
      </c>
      <c r="M1324" s="68" t="s">
        <v>9664</v>
      </c>
      <c r="N1324" s="68" t="s">
        <v>9665</v>
      </c>
      <c r="O1324" s="68" t="s">
        <v>9666</v>
      </c>
      <c r="P1324" s="68">
        <v>260944</v>
      </c>
      <c r="Q1324" s="68">
        <v>198.22</v>
      </c>
      <c r="R1324" s="68">
        <v>0</v>
      </c>
      <c r="S1324" s="68">
        <v>148.04</v>
      </c>
      <c r="T1324" s="68">
        <v>50.19</v>
      </c>
      <c r="U1324" s="68">
        <v>198.22</v>
      </c>
      <c r="V1324" s="68">
        <v>7.6833333333333327</v>
      </c>
      <c r="W1324" s="68">
        <v>100</v>
      </c>
      <c r="X1324" s="68" t="s">
        <v>9569</v>
      </c>
      <c r="Y1324" s="68">
        <v>3</v>
      </c>
      <c r="Z1324" s="68">
        <v>12</v>
      </c>
      <c r="AA1324" s="68">
        <v>3</v>
      </c>
      <c r="AB1324" s="68">
        <v>44</v>
      </c>
      <c r="AC1324" s="68">
        <v>13</v>
      </c>
      <c r="AD1324" s="68">
        <v>29.95</v>
      </c>
      <c r="AE1324" s="68">
        <v>5</v>
      </c>
      <c r="AF1324" s="68">
        <v>5.65</v>
      </c>
      <c r="AG1324" s="68" t="s">
        <v>9798</v>
      </c>
      <c r="AH1324" s="68"/>
      <c r="AI1324" s="68">
        <v>2.98</v>
      </c>
      <c r="AJ1324" s="68"/>
      <c r="AK1324" s="68"/>
      <c r="AL1324" s="68"/>
      <c r="AM1324" s="68"/>
      <c r="AN1324" s="68"/>
      <c r="AO1324" s="68"/>
      <c r="AP1324" s="68"/>
      <c r="AQ1324" s="68"/>
      <c r="AR1324" s="68"/>
      <c r="AS1324" s="68" t="s">
        <v>9570</v>
      </c>
      <c r="AT1324" s="68" t="s">
        <v>9799</v>
      </c>
      <c r="AU1324" s="68">
        <v>1.79</v>
      </c>
      <c r="AV1324" s="68" t="s">
        <v>9800</v>
      </c>
      <c r="AW1324" s="68" t="s">
        <v>9667</v>
      </c>
      <c r="AX1324" s="68">
        <v>0.89</v>
      </c>
      <c r="AY1324" s="68"/>
      <c r="AZ1324" s="68"/>
      <c r="BA1324" s="68"/>
      <c r="BB1324" s="68"/>
      <c r="BC1324" s="68"/>
      <c r="BD1324" s="68"/>
    </row>
    <row r="1325" spans="1:56" s="72" customFormat="1" ht="100">
      <c r="A1325" s="68">
        <v>1555</v>
      </c>
      <c r="B1325" s="68" t="s">
        <v>12808</v>
      </c>
      <c r="C1325" s="68">
        <v>11</v>
      </c>
      <c r="D1325" s="88" t="s">
        <v>9685</v>
      </c>
      <c r="E1325" s="68" t="s">
        <v>9686</v>
      </c>
      <c r="F1325" s="78">
        <v>8393</v>
      </c>
      <c r="G1325" s="68" t="s">
        <v>9687</v>
      </c>
      <c r="H1325" s="68">
        <v>2017</v>
      </c>
      <c r="I1325" s="68" t="s">
        <v>9688</v>
      </c>
      <c r="J1325" s="70">
        <v>95460.73</v>
      </c>
      <c r="K1325" s="68" t="s">
        <v>233</v>
      </c>
      <c r="L1325" s="68" t="s">
        <v>9565</v>
      </c>
      <c r="M1325" s="68" t="s">
        <v>9628</v>
      </c>
      <c r="N1325" s="68" t="s">
        <v>9689</v>
      </c>
      <c r="O1325" s="68" t="s">
        <v>9690</v>
      </c>
      <c r="P1325" s="68" t="s">
        <v>9691</v>
      </c>
      <c r="Q1325" s="68">
        <v>83.16</v>
      </c>
      <c r="R1325" s="68">
        <v>0</v>
      </c>
      <c r="S1325" s="68">
        <v>0.19</v>
      </c>
      <c r="T1325" s="68">
        <v>82.97</v>
      </c>
      <c r="U1325" s="68">
        <v>83.16</v>
      </c>
      <c r="V1325" s="68">
        <v>10.504166666666665</v>
      </c>
      <c r="W1325" s="68">
        <v>100</v>
      </c>
      <c r="X1325" s="68" t="s">
        <v>9569</v>
      </c>
      <c r="Y1325" s="68">
        <v>1</v>
      </c>
      <c r="Z1325" s="68">
        <v>9</v>
      </c>
      <c r="AA1325" s="68">
        <v>1</v>
      </c>
      <c r="AB1325" s="68">
        <v>46</v>
      </c>
      <c r="AC1325" s="68">
        <v>109</v>
      </c>
      <c r="AD1325" s="68">
        <v>55.23</v>
      </c>
      <c r="AE1325" s="68">
        <v>5</v>
      </c>
      <c r="AF1325" s="68">
        <v>2.38</v>
      </c>
      <c r="AG1325" s="68"/>
      <c r="AH1325" s="68"/>
      <c r="AI1325" s="68"/>
      <c r="AJ1325" s="68"/>
      <c r="AK1325" s="68"/>
      <c r="AL1325" s="68"/>
      <c r="AM1325" s="68"/>
      <c r="AN1325" s="68"/>
      <c r="AO1325" s="68"/>
      <c r="AP1325" s="68"/>
      <c r="AQ1325" s="68"/>
      <c r="AR1325" s="68"/>
      <c r="AS1325" s="68"/>
      <c r="AT1325" s="68"/>
      <c r="AU1325" s="68"/>
      <c r="AV1325" s="68" t="s">
        <v>1667</v>
      </c>
      <c r="AW1325" s="68" t="s">
        <v>9756</v>
      </c>
      <c r="AX1325" s="68">
        <v>2.38</v>
      </c>
      <c r="AY1325" s="68"/>
      <c r="AZ1325" s="68"/>
      <c r="BA1325" s="68"/>
      <c r="BB1325" s="68"/>
      <c r="BC1325" s="68"/>
      <c r="BD1325" s="68"/>
    </row>
    <row r="1326" spans="1:56" s="72" customFormat="1" ht="140">
      <c r="A1326" s="68">
        <v>1555</v>
      </c>
      <c r="B1326" s="68" t="s">
        <v>12808</v>
      </c>
      <c r="C1326" s="68">
        <v>5</v>
      </c>
      <c r="D1326" s="88" t="s">
        <v>9692</v>
      </c>
      <c r="E1326" s="68" t="s">
        <v>9603</v>
      </c>
      <c r="F1326" s="78">
        <v>24381</v>
      </c>
      <c r="G1326" s="68" t="s">
        <v>9693</v>
      </c>
      <c r="H1326" s="68">
        <v>2018</v>
      </c>
      <c r="I1326" s="68" t="s">
        <v>9694</v>
      </c>
      <c r="J1326" s="70">
        <v>354932.87</v>
      </c>
      <c r="K1326" s="68" t="s">
        <v>351</v>
      </c>
      <c r="L1326" s="68" t="s">
        <v>9574</v>
      </c>
      <c r="M1326" s="68" t="s">
        <v>9695</v>
      </c>
      <c r="N1326" s="68" t="s">
        <v>9696</v>
      </c>
      <c r="O1326" s="68" t="s">
        <v>9697</v>
      </c>
      <c r="P1326" s="68">
        <v>260997</v>
      </c>
      <c r="Q1326" s="68" t="s">
        <v>9698</v>
      </c>
      <c r="R1326" s="68">
        <v>29.42</v>
      </c>
      <c r="S1326" s="68">
        <v>150.88</v>
      </c>
      <c r="T1326" s="68">
        <v>38.36</v>
      </c>
      <c r="U1326" s="68" t="s">
        <v>9698</v>
      </c>
      <c r="V1326" s="68">
        <v>69</v>
      </c>
      <c r="W1326" s="68">
        <v>97</v>
      </c>
      <c r="X1326" s="68" t="s">
        <v>9569</v>
      </c>
      <c r="Y1326" s="68"/>
      <c r="Z1326" s="68"/>
      <c r="AA1326" s="68"/>
      <c r="AB1326" s="68"/>
      <c r="AC1326" s="68">
        <v>19</v>
      </c>
      <c r="AD1326" s="68">
        <v>38.36</v>
      </c>
      <c r="AE1326" s="68">
        <v>5</v>
      </c>
      <c r="AF1326" s="68">
        <v>56</v>
      </c>
      <c r="AG1326" s="68" t="s">
        <v>9579</v>
      </c>
      <c r="AH1326" s="68"/>
      <c r="AI1326" s="68">
        <v>31</v>
      </c>
      <c r="AJ1326" s="68"/>
      <c r="AK1326" s="68"/>
      <c r="AL1326" s="68"/>
      <c r="AM1326" s="68" t="s">
        <v>9801</v>
      </c>
      <c r="AN1326" s="68" t="s">
        <v>9780</v>
      </c>
      <c r="AO1326" s="68">
        <v>8</v>
      </c>
      <c r="AP1326" s="68"/>
      <c r="AQ1326" s="68"/>
      <c r="AR1326" s="68"/>
      <c r="AS1326" s="68" t="s">
        <v>9802</v>
      </c>
      <c r="AT1326" s="68" t="s">
        <v>9803</v>
      </c>
      <c r="AU1326" s="68">
        <v>14</v>
      </c>
      <c r="AV1326" s="68" t="s">
        <v>1667</v>
      </c>
      <c r="AW1326" s="68" t="s">
        <v>9804</v>
      </c>
      <c r="AX1326" s="68">
        <v>3</v>
      </c>
      <c r="AY1326" s="68"/>
      <c r="AZ1326" s="68"/>
      <c r="BA1326" s="68"/>
      <c r="BB1326" s="68"/>
      <c r="BC1326" s="68"/>
      <c r="BD1326" s="68"/>
    </row>
    <row r="1327" spans="1:56" s="72" customFormat="1" ht="60">
      <c r="A1327" s="68">
        <v>1555</v>
      </c>
      <c r="B1327" s="68" t="s">
        <v>12808</v>
      </c>
      <c r="C1327" s="68">
        <v>6</v>
      </c>
      <c r="D1327" s="88" t="s">
        <v>9579</v>
      </c>
      <c r="E1327" s="68" t="s">
        <v>9699</v>
      </c>
      <c r="F1327" s="78">
        <v>20249</v>
      </c>
      <c r="G1327" s="68" t="s">
        <v>9700</v>
      </c>
      <c r="H1327" s="68">
        <v>2020</v>
      </c>
      <c r="I1327" s="68" t="s">
        <v>9701</v>
      </c>
      <c r="J1327" s="70">
        <v>68621.94</v>
      </c>
      <c r="K1327" s="68" t="s">
        <v>343</v>
      </c>
      <c r="L1327" s="68" t="s">
        <v>9702</v>
      </c>
      <c r="M1327" s="68" t="s">
        <v>9703</v>
      </c>
      <c r="N1327" s="68" t="s">
        <v>9704</v>
      </c>
      <c r="O1327" s="68" t="s">
        <v>9705</v>
      </c>
      <c r="P1327" s="68">
        <v>341309</v>
      </c>
      <c r="Q1327" s="68">
        <v>32.51</v>
      </c>
      <c r="R1327" s="68">
        <v>0</v>
      </c>
      <c r="S1327" s="68">
        <v>0</v>
      </c>
      <c r="T1327" s="68">
        <v>32.51</v>
      </c>
      <c r="U1327" s="68">
        <v>32.51</v>
      </c>
      <c r="V1327" s="68">
        <v>5.5</v>
      </c>
      <c r="W1327" s="68">
        <v>75</v>
      </c>
      <c r="X1327" s="68" t="s">
        <v>9706</v>
      </c>
      <c r="Y1327" s="68"/>
      <c r="Z1327" s="68"/>
      <c r="AA1327" s="68"/>
      <c r="AB1327" s="68"/>
      <c r="AC1327" s="68">
        <v>15</v>
      </c>
      <c r="AD1327" s="68">
        <v>36.57</v>
      </c>
      <c r="AE1327" s="68">
        <v>5</v>
      </c>
      <c r="AF1327" s="68">
        <v>1.2</v>
      </c>
      <c r="AG1327" s="68"/>
      <c r="AH1327" s="68"/>
      <c r="AI1327" s="68"/>
      <c r="AJ1327" s="68"/>
      <c r="AK1327" s="68"/>
      <c r="AL1327" s="68"/>
      <c r="AM1327" s="68"/>
      <c r="AN1327" s="68"/>
      <c r="AO1327" s="68"/>
      <c r="AP1327" s="68"/>
      <c r="AQ1327" s="68"/>
      <c r="AR1327" s="68"/>
      <c r="AS1327" s="68" t="s">
        <v>9570</v>
      </c>
      <c r="AT1327" s="68"/>
      <c r="AU1327" s="68">
        <v>1.2</v>
      </c>
      <c r="AV1327" s="68"/>
      <c r="AW1327" s="68"/>
      <c r="AX1327" s="68"/>
      <c r="AY1327" s="68"/>
      <c r="AZ1327" s="68"/>
      <c r="BA1327" s="68"/>
      <c r="BB1327" s="68"/>
      <c r="BC1327" s="68"/>
      <c r="BD1327" s="68"/>
    </row>
    <row r="1328" spans="1:56" s="72" customFormat="1" ht="80">
      <c r="A1328" s="68">
        <v>1555</v>
      </c>
      <c r="B1328" s="68" t="s">
        <v>12808</v>
      </c>
      <c r="C1328" s="68">
        <v>11</v>
      </c>
      <c r="D1328" s="88"/>
      <c r="E1328" s="68" t="s">
        <v>9686</v>
      </c>
      <c r="F1328" s="78">
        <v>8393</v>
      </c>
      <c r="G1328" s="68" t="s">
        <v>9707</v>
      </c>
      <c r="H1328" s="68">
        <v>2020</v>
      </c>
      <c r="I1328" s="68" t="s">
        <v>9708</v>
      </c>
      <c r="J1328" s="70">
        <v>20730.57</v>
      </c>
      <c r="K1328" s="68" t="s">
        <v>12789</v>
      </c>
      <c r="L1328" s="68" t="s">
        <v>9709</v>
      </c>
      <c r="M1328" s="68" t="s">
        <v>9710</v>
      </c>
      <c r="N1328" s="68" t="s">
        <v>9711</v>
      </c>
      <c r="O1328" s="68" t="s">
        <v>9712</v>
      </c>
      <c r="P1328" s="68">
        <v>903269</v>
      </c>
      <c r="Q1328" s="68">
        <v>95.34</v>
      </c>
      <c r="R1328" s="68">
        <v>0</v>
      </c>
      <c r="S1328" s="68">
        <v>3.58</v>
      </c>
      <c r="T1328" s="68">
        <v>91.76</v>
      </c>
      <c r="U1328" s="68">
        <v>95.34</v>
      </c>
      <c r="V1328" s="68">
        <v>0</v>
      </c>
      <c r="W1328" s="68">
        <v>75</v>
      </c>
      <c r="X1328" s="68" t="s">
        <v>9706</v>
      </c>
      <c r="Y1328" s="68"/>
      <c r="Z1328" s="68"/>
      <c r="AA1328" s="68"/>
      <c r="AB1328" s="68"/>
      <c r="AC1328" s="68"/>
      <c r="AD1328" s="68">
        <v>26.16</v>
      </c>
      <c r="AE1328" s="68">
        <v>5</v>
      </c>
      <c r="AF1328" s="68">
        <v>0</v>
      </c>
      <c r="AG1328" s="68"/>
      <c r="AH1328" s="68"/>
      <c r="AI1328" s="68"/>
      <c r="AJ1328" s="68"/>
      <c r="AK1328" s="68"/>
      <c r="AL1328" s="68"/>
      <c r="AM1328" s="68"/>
      <c r="AN1328" s="68"/>
      <c r="AO1328" s="68"/>
      <c r="AP1328" s="68"/>
      <c r="AQ1328" s="68"/>
      <c r="AR1328" s="68"/>
      <c r="AS1328" s="68"/>
      <c r="AT1328" s="68"/>
      <c r="AU1328" s="68"/>
      <c r="AV1328" s="68"/>
      <c r="AW1328" s="68"/>
      <c r="AX1328" s="68"/>
      <c r="AY1328" s="68"/>
      <c r="AZ1328" s="68"/>
      <c r="BA1328" s="68"/>
      <c r="BB1328" s="68"/>
      <c r="BC1328" s="68"/>
      <c r="BD1328" s="68"/>
    </row>
    <row r="1329" spans="1:56" s="72" customFormat="1" ht="60">
      <c r="A1329" s="68">
        <v>1555</v>
      </c>
      <c r="B1329" s="68" t="s">
        <v>12808</v>
      </c>
      <c r="C1329" s="68">
        <v>6</v>
      </c>
      <c r="D1329" s="88"/>
      <c r="E1329" s="68" t="s">
        <v>9699</v>
      </c>
      <c r="F1329" s="78">
        <v>20249</v>
      </c>
      <c r="G1329" s="68" t="s">
        <v>9713</v>
      </c>
      <c r="H1329" s="68">
        <v>2020</v>
      </c>
      <c r="I1329" s="68" t="s">
        <v>9714</v>
      </c>
      <c r="J1329" s="70">
        <v>18738.48</v>
      </c>
      <c r="K1329" s="68" t="s">
        <v>12789</v>
      </c>
      <c r="L1329" s="68" t="s">
        <v>9715</v>
      </c>
      <c r="M1329" s="68" t="s">
        <v>9716</v>
      </c>
      <c r="N1329" s="68" t="s">
        <v>9717</v>
      </c>
      <c r="O1329" s="68" t="s">
        <v>9718</v>
      </c>
      <c r="P1329" s="68">
        <v>341301</v>
      </c>
      <c r="Q1329" s="68">
        <v>172.78</v>
      </c>
      <c r="R1329" s="68">
        <v>1.29</v>
      </c>
      <c r="S1329" s="68">
        <v>33.33</v>
      </c>
      <c r="T1329" s="68">
        <v>138.16</v>
      </c>
      <c r="U1329" s="68">
        <v>172.78</v>
      </c>
      <c r="V1329" s="68">
        <v>0</v>
      </c>
      <c r="W1329" s="68">
        <v>72</v>
      </c>
      <c r="X1329" s="68" t="s">
        <v>9706</v>
      </c>
      <c r="Y1329" s="68"/>
      <c r="Z1329" s="68"/>
      <c r="AA1329" s="68"/>
      <c r="AB1329" s="68"/>
      <c r="AC1329" s="68"/>
      <c r="AD1329" s="68">
        <v>51.48</v>
      </c>
      <c r="AE1329" s="68">
        <v>5</v>
      </c>
      <c r="AF1329" s="68">
        <v>0</v>
      </c>
      <c r="AG1329" s="68"/>
      <c r="AH1329" s="68"/>
      <c r="AI1329" s="68"/>
      <c r="AJ1329" s="68"/>
      <c r="AK1329" s="68"/>
      <c r="AL1329" s="68"/>
      <c r="AM1329" s="68"/>
      <c r="AN1329" s="68"/>
      <c r="AO1329" s="68"/>
      <c r="AP1329" s="68"/>
      <c r="AQ1329" s="68"/>
      <c r="AR1329" s="68"/>
      <c r="AS1329" s="68"/>
      <c r="AT1329" s="68"/>
      <c r="AU1329" s="68"/>
      <c r="AV1329" s="68"/>
      <c r="AW1329" s="68"/>
      <c r="AX1329" s="68"/>
      <c r="AY1329" s="68"/>
      <c r="AZ1329" s="68"/>
      <c r="BA1329" s="68"/>
      <c r="BB1329" s="68"/>
      <c r="BC1329" s="68"/>
      <c r="BD1329" s="68"/>
    </row>
    <row r="1330" spans="1:56" s="72" customFormat="1" ht="120">
      <c r="A1330" s="68">
        <v>1555</v>
      </c>
      <c r="B1330" s="68" t="s">
        <v>12808</v>
      </c>
      <c r="C1330" s="68">
        <v>13</v>
      </c>
      <c r="D1330" s="88"/>
      <c r="E1330" s="68" t="s">
        <v>9675</v>
      </c>
      <c r="F1330" s="78">
        <v>20447</v>
      </c>
      <c r="G1330" s="68" t="s">
        <v>9719</v>
      </c>
      <c r="H1330" s="68">
        <v>2020</v>
      </c>
      <c r="I1330" s="68" t="s">
        <v>9720</v>
      </c>
      <c r="J1330" s="70">
        <v>28677.58</v>
      </c>
      <c r="K1330" s="68" t="s">
        <v>12789</v>
      </c>
      <c r="L1330" s="68" t="s">
        <v>9678</v>
      </c>
      <c r="M1330" s="68" t="s">
        <v>9679</v>
      </c>
      <c r="N1330" s="68" t="s">
        <v>9721</v>
      </c>
      <c r="O1330" s="68" t="s">
        <v>9722</v>
      </c>
      <c r="P1330" s="68">
        <v>903276</v>
      </c>
      <c r="Q1330" s="68">
        <v>16.91</v>
      </c>
      <c r="R1330" s="68">
        <v>0</v>
      </c>
      <c r="S1330" s="68">
        <v>0</v>
      </c>
      <c r="T1330" s="68">
        <v>16.91</v>
      </c>
      <c r="U1330" s="68">
        <v>16.91</v>
      </c>
      <c r="V1330" s="68">
        <v>1.835</v>
      </c>
      <c r="W1330" s="68">
        <v>83</v>
      </c>
      <c r="X1330" s="68" t="s">
        <v>9706</v>
      </c>
      <c r="Y1330" s="68"/>
      <c r="Z1330" s="68"/>
      <c r="AA1330" s="68"/>
      <c r="AB1330" s="68"/>
      <c r="AC1330" s="68"/>
      <c r="AD1330" s="68">
        <v>16.91</v>
      </c>
      <c r="AE1330" s="68">
        <v>5</v>
      </c>
      <c r="AF1330" s="68">
        <v>0</v>
      </c>
      <c r="AG1330" s="68"/>
      <c r="AH1330" s="68"/>
      <c r="AI1330" s="68"/>
      <c r="AJ1330" s="68"/>
      <c r="AK1330" s="68"/>
      <c r="AL1330" s="68"/>
      <c r="AM1330" s="68"/>
      <c r="AN1330" s="68"/>
      <c r="AO1330" s="68"/>
      <c r="AP1330" s="68"/>
      <c r="AQ1330" s="68"/>
      <c r="AR1330" s="68"/>
      <c r="AS1330" s="68"/>
      <c r="AT1330" s="68"/>
      <c r="AU1330" s="68"/>
      <c r="AV1330" s="68"/>
      <c r="AW1330" s="68"/>
      <c r="AX1330" s="68"/>
      <c r="AY1330" s="68"/>
      <c r="AZ1330" s="68"/>
      <c r="BA1330" s="68"/>
      <c r="BB1330" s="68"/>
      <c r="BC1330" s="68"/>
      <c r="BD1330" s="68"/>
    </row>
    <row r="1331" spans="1:56" s="72" customFormat="1" ht="100">
      <c r="A1331" s="68">
        <v>1555</v>
      </c>
      <c r="B1331" s="68" t="s">
        <v>12808</v>
      </c>
      <c r="C1331" s="68">
        <v>5</v>
      </c>
      <c r="D1331" s="88" t="s">
        <v>9723</v>
      </c>
      <c r="E1331" s="68" t="s">
        <v>9613</v>
      </c>
      <c r="F1331" s="78">
        <v>16115</v>
      </c>
      <c r="G1331" s="68" t="s">
        <v>9724</v>
      </c>
      <c r="H1331" s="68">
        <v>2021</v>
      </c>
      <c r="I1331" s="68" t="s">
        <v>9725</v>
      </c>
      <c r="J1331" s="70">
        <v>47876.37</v>
      </c>
      <c r="K1331" s="68" t="s">
        <v>343</v>
      </c>
      <c r="L1331" s="68" t="s">
        <v>9726</v>
      </c>
      <c r="M1331" s="68" t="s">
        <v>9727</v>
      </c>
      <c r="N1331" s="68" t="s">
        <v>9728</v>
      </c>
      <c r="O1331" s="68" t="s">
        <v>9729</v>
      </c>
      <c r="P1331" s="68">
        <v>261082</v>
      </c>
      <c r="Q1331" s="68" t="s">
        <v>9730</v>
      </c>
      <c r="R1331" s="68" t="s">
        <v>9731</v>
      </c>
      <c r="S1331" s="68" t="s">
        <v>9732</v>
      </c>
      <c r="T1331" s="68" t="s">
        <v>9733</v>
      </c>
      <c r="U1331" s="68" t="s">
        <v>9730</v>
      </c>
      <c r="V1331" s="68">
        <v>1.75</v>
      </c>
      <c r="W1331" s="68">
        <v>55</v>
      </c>
      <c r="X1331" s="68" t="s">
        <v>9706</v>
      </c>
      <c r="Y1331" s="68"/>
      <c r="Z1331" s="68"/>
      <c r="AA1331" s="68"/>
      <c r="AB1331" s="68"/>
      <c r="AC1331" s="68"/>
      <c r="AD1331" s="68" t="s">
        <v>9734</v>
      </c>
      <c r="AE1331" s="68">
        <v>5</v>
      </c>
      <c r="AF1331" s="68">
        <v>0</v>
      </c>
      <c r="AG1331" s="68"/>
      <c r="AH1331" s="68"/>
      <c r="AI1331" s="68"/>
      <c r="AJ1331" s="68"/>
      <c r="AK1331" s="68"/>
      <c r="AL1331" s="68"/>
      <c r="AM1331" s="68"/>
      <c r="AN1331" s="68"/>
      <c r="AO1331" s="68"/>
      <c r="AP1331" s="68"/>
      <c r="AQ1331" s="68"/>
      <c r="AR1331" s="68"/>
      <c r="AS1331" s="68"/>
      <c r="AT1331" s="68"/>
      <c r="AU1331" s="68"/>
      <c r="AV1331" s="68"/>
      <c r="AW1331" s="68"/>
      <c r="AX1331" s="68"/>
      <c r="AY1331" s="68"/>
      <c r="AZ1331" s="68"/>
      <c r="BA1331" s="68"/>
      <c r="BB1331" s="68"/>
      <c r="BC1331" s="68"/>
      <c r="BD1331" s="68"/>
    </row>
    <row r="1332" spans="1:56" s="72" customFormat="1" ht="70">
      <c r="A1332" s="68">
        <v>1555</v>
      </c>
      <c r="B1332" s="68" t="s">
        <v>12808</v>
      </c>
      <c r="C1332" s="68">
        <v>11</v>
      </c>
      <c r="D1332" s="88"/>
      <c r="E1332" s="68" t="s">
        <v>9735</v>
      </c>
      <c r="F1332" s="78">
        <v>29378</v>
      </c>
      <c r="G1332" s="68" t="s">
        <v>9736</v>
      </c>
      <c r="H1332" s="68">
        <v>2020</v>
      </c>
      <c r="I1332" s="68" t="s">
        <v>9737</v>
      </c>
      <c r="J1332" s="70">
        <v>33139.18</v>
      </c>
      <c r="K1332" s="143" t="s">
        <v>679</v>
      </c>
      <c r="L1332" s="68" t="s">
        <v>9565</v>
      </c>
      <c r="M1332" s="68" t="s">
        <v>9628</v>
      </c>
      <c r="N1332" s="68" t="s">
        <v>9738</v>
      </c>
      <c r="O1332" s="68" t="s">
        <v>9739</v>
      </c>
      <c r="P1332" s="68">
        <v>903328</v>
      </c>
      <c r="Q1332" s="68">
        <v>13.26</v>
      </c>
      <c r="R1332" s="68">
        <v>0</v>
      </c>
      <c r="S1332" s="68">
        <v>0.25</v>
      </c>
      <c r="T1332" s="68">
        <v>13.01</v>
      </c>
      <c r="U1332" s="68">
        <v>13.26</v>
      </c>
      <c r="V1332" s="68">
        <v>3.5566666666666662</v>
      </c>
      <c r="W1332" s="68">
        <v>60</v>
      </c>
      <c r="X1332" s="68" t="s">
        <v>9706</v>
      </c>
      <c r="Y1332" s="68"/>
      <c r="Z1332" s="68"/>
      <c r="AA1332" s="68"/>
      <c r="AB1332" s="68"/>
      <c r="AC1332" s="68"/>
      <c r="AD1332" s="68" t="s">
        <v>9740</v>
      </c>
      <c r="AE1332" s="68">
        <v>5</v>
      </c>
      <c r="AF1332" s="68">
        <v>9.5299999999999994</v>
      </c>
      <c r="AG1332" s="68" t="s">
        <v>9805</v>
      </c>
      <c r="AH1332" s="68"/>
      <c r="AI1332" s="68">
        <v>4.17</v>
      </c>
      <c r="AJ1332" s="68"/>
      <c r="AK1332" s="68"/>
      <c r="AL1332" s="68"/>
      <c r="AM1332" s="68"/>
      <c r="AN1332" s="68"/>
      <c r="AO1332" s="68"/>
      <c r="AP1332" s="68"/>
      <c r="AQ1332" s="68"/>
      <c r="AR1332" s="68"/>
      <c r="AS1332" s="68" t="s">
        <v>9570</v>
      </c>
      <c r="AT1332" s="68"/>
      <c r="AU1332" s="68">
        <v>4.17</v>
      </c>
      <c r="AV1332" s="68" t="s">
        <v>1667</v>
      </c>
      <c r="AW1332" s="68" t="s">
        <v>9756</v>
      </c>
      <c r="AX1332" s="68">
        <v>1.19</v>
      </c>
      <c r="AY1332" s="68"/>
      <c r="AZ1332" s="68"/>
      <c r="BA1332" s="68"/>
      <c r="BB1332" s="68"/>
      <c r="BC1332" s="68"/>
      <c r="BD1332" s="68"/>
    </row>
    <row r="1333" spans="1:56" s="72" customFormat="1" ht="60">
      <c r="A1333" s="68">
        <v>1555</v>
      </c>
      <c r="B1333" s="68" t="s">
        <v>12808</v>
      </c>
      <c r="C1333" s="68">
        <v>6</v>
      </c>
      <c r="D1333" s="88"/>
      <c r="E1333" s="68" t="s">
        <v>9741</v>
      </c>
      <c r="F1333" s="78">
        <v>14134</v>
      </c>
      <c r="G1333" s="68" t="s">
        <v>9742</v>
      </c>
      <c r="H1333" s="68">
        <v>2021</v>
      </c>
      <c r="I1333" s="68" t="s">
        <v>9743</v>
      </c>
      <c r="J1333" s="70">
        <v>31485.14</v>
      </c>
      <c r="K1333" s="143" t="s">
        <v>679</v>
      </c>
      <c r="L1333" s="68" t="s">
        <v>9715</v>
      </c>
      <c r="M1333" s="68" t="s">
        <v>9716</v>
      </c>
      <c r="N1333" s="68" t="s">
        <v>9744</v>
      </c>
      <c r="O1333" s="68" t="s">
        <v>9745</v>
      </c>
      <c r="P1333" s="68">
        <v>341383</v>
      </c>
      <c r="Q1333" s="68"/>
      <c r="R1333" s="68"/>
      <c r="S1333" s="68"/>
      <c r="T1333" s="68"/>
      <c r="U1333" s="68"/>
      <c r="V1333" s="68">
        <v>0</v>
      </c>
      <c r="W1333" s="68">
        <v>57</v>
      </c>
      <c r="X1333" s="68" t="s">
        <v>9706</v>
      </c>
      <c r="Y1333" s="68"/>
      <c r="Z1333" s="68"/>
      <c r="AA1333" s="68"/>
      <c r="AB1333" s="68"/>
      <c r="AC1333" s="68"/>
      <c r="AD1333" s="68"/>
      <c r="AE1333" s="68">
        <v>5</v>
      </c>
      <c r="AF1333" s="68"/>
      <c r="AG1333" s="68"/>
      <c r="AH1333" s="68"/>
      <c r="AI1333" s="68"/>
      <c r="AJ1333" s="68"/>
      <c r="AK1333" s="68"/>
      <c r="AL1333" s="68"/>
      <c r="AM1333" s="68"/>
      <c r="AN1333" s="68"/>
      <c r="AO1333" s="68"/>
      <c r="AP1333" s="68"/>
      <c r="AQ1333" s="68"/>
      <c r="AR1333" s="68"/>
      <c r="AS1333" s="68"/>
      <c r="AT1333" s="68"/>
      <c r="AU1333" s="68"/>
      <c r="AV1333" s="68"/>
      <c r="AW1333" s="68"/>
      <c r="AX1333" s="68"/>
      <c r="AY1333" s="68"/>
      <c r="AZ1333" s="68"/>
      <c r="BA1333" s="68"/>
      <c r="BB1333" s="68"/>
      <c r="BC1333" s="68"/>
      <c r="BD1333" s="68"/>
    </row>
    <row r="1334" spans="1:56" s="72" customFormat="1" ht="100">
      <c r="A1334" s="68">
        <v>1555</v>
      </c>
      <c r="B1334" s="68" t="s">
        <v>12808</v>
      </c>
      <c r="C1334" s="68">
        <v>13</v>
      </c>
      <c r="D1334" s="88"/>
      <c r="E1334" s="68" t="s">
        <v>9746</v>
      </c>
      <c r="F1334" s="78">
        <v>35332</v>
      </c>
      <c r="G1334" s="68" t="s">
        <v>9747</v>
      </c>
      <c r="H1334" s="68">
        <v>2021</v>
      </c>
      <c r="I1334" s="68" t="s">
        <v>9748</v>
      </c>
      <c r="J1334" s="70">
        <v>25505.45</v>
      </c>
      <c r="K1334" s="72" t="s">
        <v>8966</v>
      </c>
      <c r="L1334" s="68" t="s">
        <v>9749</v>
      </c>
      <c r="M1334" s="68" t="s">
        <v>9750</v>
      </c>
      <c r="N1334" s="68" t="s">
        <v>9751</v>
      </c>
      <c r="O1334" s="68" t="s">
        <v>9752</v>
      </c>
      <c r="P1334" s="68">
        <v>903393</v>
      </c>
      <c r="Q1334" s="68" t="s">
        <v>9753</v>
      </c>
      <c r="R1334" s="68">
        <v>0</v>
      </c>
      <c r="S1334" s="68" t="s">
        <v>9754</v>
      </c>
      <c r="T1334" s="68" t="s">
        <v>9755</v>
      </c>
      <c r="U1334" s="68" t="s">
        <v>9753</v>
      </c>
      <c r="V1334" s="68">
        <v>6.3724999999999996</v>
      </c>
      <c r="W1334" s="68">
        <v>48</v>
      </c>
      <c r="X1334" s="68" t="s">
        <v>9706</v>
      </c>
      <c r="Y1334" s="68"/>
      <c r="Z1334" s="68"/>
      <c r="AA1334" s="68"/>
      <c r="AB1334" s="68"/>
      <c r="AC1334" s="68"/>
      <c r="AD1334" s="68" t="s">
        <v>9755</v>
      </c>
      <c r="AE1334" s="68">
        <v>5</v>
      </c>
      <c r="AF1334" s="68">
        <v>2.08</v>
      </c>
      <c r="AG1334" s="68"/>
      <c r="AH1334" s="68"/>
      <c r="AI1334" s="68"/>
      <c r="AJ1334" s="68"/>
      <c r="AK1334" s="68"/>
      <c r="AL1334" s="68"/>
      <c r="AM1334" s="68"/>
      <c r="AN1334" s="68"/>
      <c r="AO1334" s="68"/>
      <c r="AP1334" s="68"/>
      <c r="AQ1334" s="68"/>
      <c r="AR1334" s="68"/>
      <c r="AS1334" s="68" t="s">
        <v>9570</v>
      </c>
      <c r="AT1334" s="68"/>
      <c r="AU1334" s="68">
        <v>1.19</v>
      </c>
      <c r="AV1334" s="68" t="s">
        <v>1667</v>
      </c>
      <c r="AW1334" s="68" t="s">
        <v>9756</v>
      </c>
      <c r="AX1334" s="68">
        <v>0.89</v>
      </c>
      <c r="AY1334" s="68"/>
      <c r="AZ1334" s="68"/>
      <c r="BA1334" s="68"/>
      <c r="BB1334" s="68"/>
      <c r="BC1334" s="68"/>
      <c r="BD1334" s="68"/>
    </row>
    <row r="1335" spans="1:56" s="72" customFormat="1" ht="70">
      <c r="A1335" s="68">
        <v>1555</v>
      </c>
      <c r="B1335" s="68" t="s">
        <v>12808</v>
      </c>
      <c r="C1335" s="68">
        <v>6</v>
      </c>
      <c r="D1335" s="88"/>
      <c r="E1335" s="68" t="s">
        <v>9757</v>
      </c>
      <c r="F1335" s="78">
        <v>21372</v>
      </c>
      <c r="G1335" s="68" t="s">
        <v>9758</v>
      </c>
      <c r="H1335" s="68">
        <v>2021</v>
      </c>
      <c r="I1335" s="68" t="s">
        <v>9759</v>
      </c>
      <c r="J1335" s="70">
        <v>41000.33</v>
      </c>
      <c r="K1335" s="68" t="s">
        <v>12789</v>
      </c>
      <c r="L1335" s="68" t="s">
        <v>9760</v>
      </c>
      <c r="M1335" s="68" t="s">
        <v>9761</v>
      </c>
      <c r="N1335" s="68" t="s">
        <v>9762</v>
      </c>
      <c r="O1335" s="68" t="s">
        <v>9763</v>
      </c>
      <c r="P1335" s="68">
        <v>341384</v>
      </c>
      <c r="Q1335" s="68">
        <v>9.1999999999999993</v>
      </c>
      <c r="R1335" s="68">
        <v>0</v>
      </c>
      <c r="S1335" s="68">
        <v>2.65</v>
      </c>
      <c r="T1335" s="68">
        <v>6.55</v>
      </c>
      <c r="U1335" s="68">
        <v>9.1999999999999993</v>
      </c>
      <c r="V1335" s="68">
        <v>7.3583333333333334</v>
      </c>
      <c r="W1335" s="68">
        <v>48</v>
      </c>
      <c r="X1335" s="68" t="s">
        <v>9706</v>
      </c>
      <c r="Y1335" s="68"/>
      <c r="Z1335" s="68"/>
      <c r="AA1335" s="68"/>
      <c r="AB1335" s="68"/>
      <c r="AC1335" s="68"/>
      <c r="AD1335" s="68">
        <v>15.74</v>
      </c>
      <c r="AE1335" s="68">
        <v>5</v>
      </c>
      <c r="AF1335" s="68">
        <v>0</v>
      </c>
      <c r="AG1335" s="68"/>
      <c r="AH1335" s="68"/>
      <c r="AI1335" s="68"/>
      <c r="AJ1335" s="68"/>
      <c r="AK1335" s="68"/>
      <c r="AL1335" s="68"/>
      <c r="AM1335" s="68"/>
      <c r="AN1335" s="68"/>
      <c r="AO1335" s="68"/>
      <c r="AP1335" s="68"/>
      <c r="AQ1335" s="68"/>
      <c r="AR1335" s="68"/>
      <c r="AS1335" s="68"/>
      <c r="AT1335" s="68"/>
      <c r="AU1335" s="68"/>
      <c r="AV1335" s="68"/>
      <c r="AW1335" s="68"/>
      <c r="AX1335" s="68"/>
      <c r="AY1335" s="68"/>
      <c r="AZ1335" s="68"/>
      <c r="BA1335" s="68"/>
      <c r="BB1335" s="68"/>
      <c r="BC1335" s="68"/>
      <c r="BD1335" s="68"/>
    </row>
    <row r="1336" spans="1:56" s="72" customFormat="1" ht="100">
      <c r="A1336" s="68">
        <v>1555</v>
      </c>
      <c r="B1336" s="68" t="s">
        <v>12808</v>
      </c>
      <c r="C1336" s="68">
        <v>11</v>
      </c>
      <c r="D1336" s="88"/>
      <c r="E1336" s="68" t="s">
        <v>9764</v>
      </c>
      <c r="F1336" s="78">
        <v>27963</v>
      </c>
      <c r="G1336" s="68" t="s">
        <v>9765</v>
      </c>
      <c r="H1336" s="68">
        <v>2021</v>
      </c>
      <c r="I1336" s="68" t="s">
        <v>9766</v>
      </c>
      <c r="J1336" s="70">
        <v>41380.04</v>
      </c>
      <c r="K1336" s="68" t="s">
        <v>12796</v>
      </c>
      <c r="L1336" s="68" t="s">
        <v>9767</v>
      </c>
      <c r="M1336" s="68" t="s">
        <v>9768</v>
      </c>
      <c r="N1336" s="68" t="s">
        <v>9769</v>
      </c>
      <c r="O1336" s="68" t="s">
        <v>9770</v>
      </c>
      <c r="P1336" s="68">
        <v>903400</v>
      </c>
      <c r="Q1336" s="68" t="s">
        <v>9771</v>
      </c>
      <c r="R1336" s="68">
        <v>0</v>
      </c>
      <c r="S1336" s="68" t="s">
        <v>9772</v>
      </c>
      <c r="T1336" s="68" t="s">
        <v>9755</v>
      </c>
      <c r="U1336" s="68" t="s">
        <v>9771</v>
      </c>
      <c r="V1336" s="68">
        <v>18.010000000000002</v>
      </c>
      <c r="W1336" s="68">
        <v>48</v>
      </c>
      <c r="X1336" s="68" t="s">
        <v>9706</v>
      </c>
      <c r="Y1336" s="68"/>
      <c r="Z1336" s="68"/>
      <c r="AA1336" s="68"/>
      <c r="AB1336" s="68"/>
      <c r="AC1336" s="68"/>
      <c r="AD1336" s="68" t="s">
        <v>9755</v>
      </c>
      <c r="AE1336" s="68">
        <v>5</v>
      </c>
      <c r="AF1336" s="68">
        <v>0.59</v>
      </c>
      <c r="AG1336" s="68"/>
      <c r="AH1336" s="68"/>
      <c r="AI1336" s="68"/>
      <c r="AJ1336" s="68"/>
      <c r="AK1336" s="68"/>
      <c r="AL1336" s="68"/>
      <c r="AM1336" s="68"/>
      <c r="AN1336" s="68"/>
      <c r="AO1336" s="68"/>
      <c r="AP1336" s="68"/>
      <c r="AQ1336" s="68"/>
      <c r="AR1336" s="68"/>
      <c r="AS1336" s="68"/>
      <c r="AT1336" s="68"/>
      <c r="AU1336" s="68"/>
      <c r="AV1336" s="68" t="s">
        <v>1667</v>
      </c>
      <c r="AW1336" s="68" t="s">
        <v>9756</v>
      </c>
      <c r="AX1336" s="68">
        <v>0.59</v>
      </c>
      <c r="AY1336" s="68"/>
      <c r="AZ1336" s="68"/>
      <c r="BA1336" s="68"/>
      <c r="BB1336" s="68"/>
      <c r="BC1336" s="68"/>
      <c r="BD1336" s="68"/>
    </row>
    <row r="1337" spans="1:56" s="72" customFormat="1" ht="50">
      <c r="A1337" s="68">
        <v>1555</v>
      </c>
      <c r="B1337" s="68" t="s">
        <v>12808</v>
      </c>
      <c r="C1337" s="68">
        <v>2</v>
      </c>
      <c r="D1337" s="88"/>
      <c r="E1337" s="68" t="s">
        <v>9773</v>
      </c>
      <c r="F1337" s="78">
        <v>11625</v>
      </c>
      <c r="G1337" s="68" t="s">
        <v>9774</v>
      </c>
      <c r="H1337" s="68">
        <v>2021</v>
      </c>
      <c r="I1337" s="68" t="s">
        <v>9775</v>
      </c>
      <c r="J1337" s="70">
        <v>48214.92</v>
      </c>
      <c r="K1337" s="68" t="s">
        <v>12789</v>
      </c>
      <c r="L1337" s="68" t="s">
        <v>9776</v>
      </c>
      <c r="M1337" s="68" t="s">
        <v>9777</v>
      </c>
      <c r="N1337" s="68" t="s">
        <v>9778</v>
      </c>
      <c r="O1337" s="68" t="s">
        <v>9779</v>
      </c>
      <c r="P1337" s="68">
        <v>261092</v>
      </c>
      <c r="Q1337" s="68">
        <v>9.8800000000000008</v>
      </c>
      <c r="R1337" s="68">
        <v>1.78</v>
      </c>
      <c r="S1337" s="68">
        <v>6.45</v>
      </c>
      <c r="T1337" s="68">
        <v>1.65</v>
      </c>
      <c r="U1337" s="68">
        <v>9.8800000000000008</v>
      </c>
      <c r="V1337" s="68">
        <v>86.583333333333329</v>
      </c>
      <c r="W1337" s="68">
        <v>55</v>
      </c>
      <c r="X1337" s="68" t="s">
        <v>9706</v>
      </c>
      <c r="Y1337" s="68"/>
      <c r="Z1337" s="68"/>
      <c r="AA1337" s="68"/>
      <c r="AB1337" s="68"/>
      <c r="AC1337" s="68"/>
      <c r="AD1337" s="68">
        <v>4.95</v>
      </c>
      <c r="AE1337" s="68">
        <v>5</v>
      </c>
      <c r="AF1337" s="68">
        <v>78</v>
      </c>
      <c r="AG1337" s="68" t="s">
        <v>9579</v>
      </c>
      <c r="AH1337" s="68"/>
      <c r="AI1337" s="68">
        <v>30</v>
      </c>
      <c r="AJ1337" s="68"/>
      <c r="AK1337" s="68"/>
      <c r="AL1337" s="68"/>
      <c r="AM1337" s="68"/>
      <c r="AN1337" s="68"/>
      <c r="AO1337" s="68"/>
      <c r="AP1337" s="68"/>
      <c r="AQ1337" s="68"/>
      <c r="AR1337" s="68"/>
      <c r="AS1337" s="68" t="s">
        <v>9570</v>
      </c>
      <c r="AT1337" s="68" t="s">
        <v>9580</v>
      </c>
      <c r="AU1337" s="68">
        <v>30</v>
      </c>
      <c r="AV1337" s="68" t="s">
        <v>9263</v>
      </c>
      <c r="AW1337" s="68"/>
      <c r="AX1337" s="68">
        <v>18</v>
      </c>
      <c r="AY1337" s="68"/>
      <c r="AZ1337" s="68"/>
      <c r="BA1337" s="68"/>
      <c r="BB1337" s="68"/>
      <c r="BC1337" s="68"/>
      <c r="BD1337" s="68"/>
    </row>
    <row r="1338" spans="1:56" s="72" customFormat="1" ht="50">
      <c r="A1338" s="68">
        <v>1555</v>
      </c>
      <c r="B1338" s="68" t="s">
        <v>12808</v>
      </c>
      <c r="C1338" s="68">
        <v>2</v>
      </c>
      <c r="D1338" s="88"/>
      <c r="E1338" s="68" t="s">
        <v>9773</v>
      </c>
      <c r="F1338" s="78">
        <v>11625</v>
      </c>
      <c r="G1338" s="68" t="s">
        <v>9781</v>
      </c>
      <c r="H1338" s="68">
        <v>2021</v>
      </c>
      <c r="I1338" s="68" t="s">
        <v>9782</v>
      </c>
      <c r="J1338" s="70">
        <v>45923.86</v>
      </c>
      <c r="K1338" s="91" t="s">
        <v>9634</v>
      </c>
      <c r="L1338" s="68" t="s">
        <v>9776</v>
      </c>
      <c r="M1338" s="68" t="s">
        <v>9777</v>
      </c>
      <c r="N1338" s="68" t="s">
        <v>9778</v>
      </c>
      <c r="O1338" s="68" t="s">
        <v>9779</v>
      </c>
      <c r="P1338" s="68">
        <v>261100</v>
      </c>
      <c r="Q1338" s="68">
        <v>13.45</v>
      </c>
      <c r="R1338" s="68">
        <v>5.4</v>
      </c>
      <c r="S1338" s="68">
        <v>6.4</v>
      </c>
      <c r="T1338" s="68">
        <v>1.65</v>
      </c>
      <c r="U1338" s="68">
        <v>13.45</v>
      </c>
      <c r="V1338" s="68">
        <v>86.666666666666671</v>
      </c>
      <c r="W1338" s="68">
        <v>52</v>
      </c>
      <c r="X1338" s="68" t="s">
        <v>9706</v>
      </c>
      <c r="Y1338" s="68"/>
      <c r="Z1338" s="68"/>
      <c r="AA1338" s="68"/>
      <c r="AB1338" s="68"/>
      <c r="AC1338" s="68"/>
      <c r="AD1338" s="68">
        <v>4.95</v>
      </c>
      <c r="AE1338" s="68">
        <v>5</v>
      </c>
      <c r="AF1338" s="68">
        <v>78</v>
      </c>
      <c r="AG1338" s="68" t="s">
        <v>9579</v>
      </c>
      <c r="AH1338" s="68"/>
      <c r="AI1338" s="68">
        <v>18</v>
      </c>
      <c r="AJ1338" s="68"/>
      <c r="AK1338" s="68"/>
      <c r="AL1338" s="68"/>
      <c r="AM1338" s="68"/>
      <c r="AN1338" s="68"/>
      <c r="AO1338" s="68"/>
      <c r="AP1338" s="68"/>
      <c r="AQ1338" s="68"/>
      <c r="AR1338" s="68"/>
      <c r="AS1338" s="68" t="s">
        <v>9570</v>
      </c>
      <c r="AT1338" s="68" t="s">
        <v>9580</v>
      </c>
      <c r="AU1338" s="68">
        <v>42</v>
      </c>
      <c r="AV1338" s="68" t="s">
        <v>9263</v>
      </c>
      <c r="AW1338" s="68"/>
      <c r="AX1338" s="68">
        <v>18</v>
      </c>
      <c r="AY1338" s="68"/>
      <c r="AZ1338" s="68"/>
      <c r="BA1338" s="68"/>
      <c r="BB1338" s="68"/>
      <c r="BC1338" s="68"/>
      <c r="BD1338" s="68"/>
    </row>
    <row r="1339" spans="1:56" s="72" customFormat="1" ht="70">
      <c r="A1339" s="68">
        <v>1555</v>
      </c>
      <c r="B1339" s="68" t="s">
        <v>12808</v>
      </c>
      <c r="C1339" s="68">
        <v>6</v>
      </c>
      <c r="D1339" s="88"/>
      <c r="E1339" s="68" t="s">
        <v>9757</v>
      </c>
      <c r="F1339" s="78">
        <v>21372</v>
      </c>
      <c r="G1339" s="68" t="s">
        <v>9783</v>
      </c>
      <c r="H1339" s="68">
        <v>2022</v>
      </c>
      <c r="I1339" s="68" t="s">
        <v>9783</v>
      </c>
      <c r="J1339" s="70">
        <v>55638.18</v>
      </c>
      <c r="K1339" s="68" t="s">
        <v>12789</v>
      </c>
      <c r="L1339" s="68" t="s">
        <v>9784</v>
      </c>
      <c r="M1339" s="68" t="s">
        <v>9785</v>
      </c>
      <c r="N1339" s="68" t="s">
        <v>9786</v>
      </c>
      <c r="O1339" s="68" t="s">
        <v>9787</v>
      </c>
      <c r="P1339" s="68">
        <v>341410</v>
      </c>
      <c r="Q1339" s="68" t="s">
        <v>9788</v>
      </c>
      <c r="R1339" s="68"/>
      <c r="S1339" s="68"/>
      <c r="T1339" s="68"/>
      <c r="U1339" s="68"/>
      <c r="V1339" s="68">
        <v>17.908333333333335</v>
      </c>
      <c r="W1339" s="68">
        <v>25</v>
      </c>
      <c r="X1339" s="68" t="s">
        <v>9789</v>
      </c>
      <c r="Y1339" s="68"/>
      <c r="Z1339" s="68"/>
      <c r="AA1339" s="68"/>
      <c r="AB1339" s="68"/>
      <c r="AC1339" s="68"/>
      <c r="AD1339" s="68"/>
      <c r="AE1339" s="68">
        <v>5</v>
      </c>
      <c r="AF1339" s="68">
        <v>0</v>
      </c>
      <c r="AG1339" s="68"/>
      <c r="AH1339" s="68"/>
      <c r="AI1339" s="68"/>
      <c r="AJ1339" s="68"/>
      <c r="AK1339" s="68"/>
      <c r="AL1339" s="68"/>
      <c r="AM1339" s="68"/>
      <c r="AN1339" s="68"/>
      <c r="AO1339" s="68"/>
      <c r="AP1339" s="68"/>
      <c r="AQ1339" s="68"/>
      <c r="AR1339" s="68"/>
      <c r="AS1339" s="68"/>
      <c r="AT1339" s="68"/>
      <c r="AU1339" s="68"/>
      <c r="AV1339" s="68"/>
      <c r="AW1339" s="68"/>
      <c r="AX1339" s="68"/>
      <c r="AY1339" s="68"/>
      <c r="AZ1339" s="68"/>
      <c r="BA1339" s="68"/>
      <c r="BB1339" s="68"/>
      <c r="BC1339" s="68"/>
      <c r="BD1339" s="68"/>
    </row>
    <row r="1340" spans="1:56" s="72" customFormat="1" ht="50">
      <c r="A1340" s="68">
        <v>1613</v>
      </c>
      <c r="B1340" s="68" t="s">
        <v>9806</v>
      </c>
      <c r="C1340" s="68">
        <v>1</v>
      </c>
      <c r="D1340" s="88"/>
      <c r="E1340" s="68" t="s">
        <v>9807</v>
      </c>
      <c r="F1340" s="78" t="s">
        <v>9808</v>
      </c>
      <c r="G1340" s="68" t="s">
        <v>9809</v>
      </c>
      <c r="H1340" s="68">
        <v>2009</v>
      </c>
      <c r="I1340" s="68" t="s">
        <v>9809</v>
      </c>
      <c r="J1340" s="70">
        <v>33915</v>
      </c>
      <c r="K1340" s="91" t="s">
        <v>12800</v>
      </c>
      <c r="L1340" s="68" t="s">
        <v>9810</v>
      </c>
      <c r="M1340" s="68" t="s">
        <v>9811</v>
      </c>
      <c r="N1340" s="68" t="s">
        <v>9812</v>
      </c>
      <c r="O1340" s="68" t="s">
        <v>9813</v>
      </c>
      <c r="P1340" s="68">
        <v>9936</v>
      </c>
      <c r="Q1340" s="68">
        <v>44.54</v>
      </c>
      <c r="R1340" s="68">
        <v>0</v>
      </c>
      <c r="S1340" s="68">
        <v>8.91</v>
      </c>
      <c r="T1340" s="68">
        <v>35.630000000000003</v>
      </c>
      <c r="U1340" s="68">
        <v>44.540000000000006</v>
      </c>
      <c r="V1340" s="68">
        <v>100</v>
      </c>
      <c r="W1340" s="68">
        <v>100</v>
      </c>
      <c r="X1340" s="68" t="s">
        <v>9814</v>
      </c>
      <c r="Y1340" s="68">
        <v>3</v>
      </c>
      <c r="Z1340" s="68">
        <v>4</v>
      </c>
      <c r="AA1340" s="68">
        <v>6</v>
      </c>
      <c r="AB1340" s="68"/>
      <c r="AC1340" s="68"/>
      <c r="AD1340" s="68">
        <v>18.55</v>
      </c>
      <c r="AE1340" s="68">
        <v>5</v>
      </c>
      <c r="AF1340" s="68">
        <v>100</v>
      </c>
      <c r="AG1340" s="68" t="s">
        <v>9815</v>
      </c>
      <c r="AH1340" s="68" t="s">
        <v>9816</v>
      </c>
      <c r="AI1340" s="68">
        <v>100</v>
      </c>
      <c r="AJ1340" s="68"/>
      <c r="AK1340" s="68"/>
      <c r="AL1340" s="68"/>
      <c r="AM1340" s="68"/>
      <c r="AN1340" s="68"/>
      <c r="AO1340" s="68"/>
      <c r="AP1340" s="68"/>
      <c r="AQ1340" s="68"/>
      <c r="AR1340" s="68"/>
      <c r="AS1340" s="68"/>
      <c r="AT1340" s="68"/>
      <c r="AU1340" s="68"/>
      <c r="AV1340" s="68"/>
      <c r="AW1340" s="68"/>
      <c r="AX1340" s="68"/>
      <c r="AY1340" s="68"/>
      <c r="AZ1340" s="68"/>
      <c r="BA1340" s="68"/>
      <c r="BB1340" s="68"/>
      <c r="BC1340" s="68"/>
      <c r="BD1340" s="68"/>
    </row>
    <row r="1341" spans="1:56" s="72" customFormat="1" ht="50">
      <c r="A1341" s="68">
        <v>1613</v>
      </c>
      <c r="B1341" s="68" t="s">
        <v>9806</v>
      </c>
      <c r="C1341" s="68">
        <v>1</v>
      </c>
      <c r="D1341" s="88"/>
      <c r="E1341" s="68" t="s">
        <v>9807</v>
      </c>
      <c r="F1341" s="78" t="s">
        <v>9808</v>
      </c>
      <c r="G1341" s="68" t="s">
        <v>9817</v>
      </c>
      <c r="H1341" s="68">
        <v>2007</v>
      </c>
      <c r="I1341" s="68" t="s">
        <v>9818</v>
      </c>
      <c r="J1341" s="70">
        <v>11761</v>
      </c>
      <c r="K1341" s="68" t="s">
        <v>240</v>
      </c>
      <c r="L1341" s="68" t="s">
        <v>9810</v>
      </c>
      <c r="M1341" s="68" t="s">
        <v>9811</v>
      </c>
      <c r="N1341" s="68" t="s">
        <v>9812</v>
      </c>
      <c r="O1341" s="68" t="s">
        <v>9813</v>
      </c>
      <c r="P1341" s="68">
        <v>7730</v>
      </c>
      <c r="Q1341" s="68">
        <v>20.72</v>
      </c>
      <c r="R1341" s="68">
        <v>0</v>
      </c>
      <c r="S1341" s="68">
        <v>4.1399999999999997</v>
      </c>
      <c r="T1341" s="68">
        <v>16.579999999999998</v>
      </c>
      <c r="U1341" s="68">
        <v>20.72</v>
      </c>
      <c r="V1341" s="68">
        <v>100</v>
      </c>
      <c r="W1341" s="68">
        <v>100</v>
      </c>
      <c r="X1341" s="68" t="s">
        <v>9814</v>
      </c>
      <c r="Y1341" s="68">
        <v>2</v>
      </c>
      <c r="Z1341" s="68">
        <v>2</v>
      </c>
      <c r="AA1341" s="68">
        <v>1</v>
      </c>
      <c r="AB1341" s="68">
        <v>17</v>
      </c>
      <c r="AC1341" s="68" t="s">
        <v>9819</v>
      </c>
      <c r="AD1341" s="68">
        <v>16.579999999999998</v>
      </c>
      <c r="AE1341" s="68">
        <v>5</v>
      </c>
      <c r="AF1341" s="68">
        <v>100</v>
      </c>
      <c r="AG1341" s="68" t="s">
        <v>9815</v>
      </c>
      <c r="AH1341" s="68" t="s">
        <v>9816</v>
      </c>
      <c r="AI1341" s="68">
        <v>60</v>
      </c>
      <c r="AJ1341" s="68" t="s">
        <v>9820</v>
      </c>
      <c r="AK1341" s="68" t="s">
        <v>9821</v>
      </c>
      <c r="AL1341" s="68">
        <v>20</v>
      </c>
      <c r="AM1341" s="68" t="s">
        <v>9822</v>
      </c>
      <c r="AN1341" s="68" t="s">
        <v>9807</v>
      </c>
      <c r="AO1341" s="68">
        <v>20</v>
      </c>
      <c r="AP1341" s="68"/>
      <c r="AQ1341" s="68"/>
      <c r="AR1341" s="68"/>
      <c r="AS1341" s="68"/>
      <c r="AT1341" s="68"/>
      <c r="AU1341" s="68"/>
      <c r="AV1341" s="68"/>
      <c r="AW1341" s="68"/>
      <c r="AX1341" s="68"/>
      <c r="AY1341" s="68"/>
      <c r="AZ1341" s="68"/>
      <c r="BA1341" s="68"/>
      <c r="BB1341" s="68"/>
      <c r="BC1341" s="68"/>
      <c r="BD1341" s="68"/>
    </row>
    <row r="1342" spans="1:56" s="72" customFormat="1" ht="60">
      <c r="A1342" s="68">
        <v>1613</v>
      </c>
      <c r="B1342" s="68" t="s">
        <v>9806</v>
      </c>
      <c r="C1342" s="68">
        <v>1</v>
      </c>
      <c r="D1342" s="88"/>
      <c r="E1342" s="68" t="s">
        <v>9807</v>
      </c>
      <c r="F1342" s="78" t="s">
        <v>9808</v>
      </c>
      <c r="G1342" s="68" t="s">
        <v>9817</v>
      </c>
      <c r="H1342" s="68">
        <v>2007</v>
      </c>
      <c r="I1342" s="68" t="s">
        <v>9823</v>
      </c>
      <c r="J1342" s="70">
        <v>45120</v>
      </c>
      <c r="K1342" s="68" t="s">
        <v>240</v>
      </c>
      <c r="L1342" s="68" t="s">
        <v>9810</v>
      </c>
      <c r="M1342" s="68" t="s">
        <v>9811</v>
      </c>
      <c r="N1342" s="68" t="s">
        <v>9812</v>
      </c>
      <c r="O1342" s="68" t="s">
        <v>9813</v>
      </c>
      <c r="P1342" s="68">
        <v>7777</v>
      </c>
      <c r="Q1342" s="68">
        <v>20.77</v>
      </c>
      <c r="R1342" s="68">
        <v>0</v>
      </c>
      <c r="S1342" s="68">
        <v>5.76</v>
      </c>
      <c r="T1342" s="68">
        <v>15.01</v>
      </c>
      <c r="U1342" s="68">
        <v>20.77</v>
      </c>
      <c r="V1342" s="68">
        <v>100</v>
      </c>
      <c r="W1342" s="68">
        <v>100</v>
      </c>
      <c r="X1342" s="68" t="s">
        <v>9814</v>
      </c>
      <c r="Y1342" s="68">
        <v>4</v>
      </c>
      <c r="Z1342" s="68">
        <v>6</v>
      </c>
      <c r="AA1342" s="68">
        <v>2</v>
      </c>
      <c r="AB1342" s="68">
        <v>17</v>
      </c>
      <c r="AC1342" s="68" t="s">
        <v>9819</v>
      </c>
      <c r="AD1342" s="68">
        <v>15.01</v>
      </c>
      <c r="AE1342" s="68">
        <v>5</v>
      </c>
      <c r="AF1342" s="68">
        <v>100</v>
      </c>
      <c r="AG1342" s="68" t="s">
        <v>9815</v>
      </c>
      <c r="AH1342" s="68" t="s">
        <v>9816</v>
      </c>
      <c r="AI1342" s="68">
        <v>40</v>
      </c>
      <c r="AJ1342" s="68" t="s">
        <v>9820</v>
      </c>
      <c r="AK1342" s="68" t="s">
        <v>9821</v>
      </c>
      <c r="AL1342" s="68">
        <v>20</v>
      </c>
      <c r="AM1342" s="68" t="s">
        <v>9822</v>
      </c>
      <c r="AN1342" s="68" t="s">
        <v>9807</v>
      </c>
      <c r="AO1342" s="68">
        <v>20</v>
      </c>
      <c r="AP1342" s="68"/>
      <c r="AQ1342" s="68"/>
      <c r="AR1342" s="68"/>
      <c r="AS1342" s="68" t="s">
        <v>9824</v>
      </c>
      <c r="AT1342" s="68" t="s">
        <v>9825</v>
      </c>
      <c r="AU1342" s="68">
        <v>20</v>
      </c>
      <c r="AV1342" s="68"/>
      <c r="AW1342" s="68"/>
      <c r="AX1342" s="68"/>
      <c r="AY1342" s="68"/>
      <c r="AZ1342" s="68"/>
      <c r="BA1342" s="68"/>
      <c r="BB1342" s="68"/>
      <c r="BC1342" s="68"/>
      <c r="BD1342" s="68"/>
    </row>
    <row r="1343" spans="1:56" s="72" customFormat="1" ht="80">
      <c r="A1343" s="68">
        <v>1613</v>
      </c>
      <c r="B1343" s="68" t="s">
        <v>9806</v>
      </c>
      <c r="C1343" s="68">
        <v>1</v>
      </c>
      <c r="D1343" s="88"/>
      <c r="E1343" s="68" t="s">
        <v>9807</v>
      </c>
      <c r="F1343" s="78" t="s">
        <v>9808</v>
      </c>
      <c r="G1343" s="68" t="s">
        <v>9826</v>
      </c>
      <c r="H1343" s="68">
        <v>2008</v>
      </c>
      <c r="I1343" s="68" t="s">
        <v>9827</v>
      </c>
      <c r="J1343" s="70">
        <v>26800</v>
      </c>
      <c r="K1343" s="68" t="s">
        <v>240</v>
      </c>
      <c r="L1343" s="68" t="s">
        <v>9810</v>
      </c>
      <c r="M1343" s="68" t="s">
        <v>9811</v>
      </c>
      <c r="N1343" s="68" t="s">
        <v>9812</v>
      </c>
      <c r="O1343" s="68" t="s">
        <v>9813</v>
      </c>
      <c r="P1343" s="68">
        <v>9018</v>
      </c>
      <c r="Q1343" s="68">
        <v>40.57</v>
      </c>
      <c r="R1343" s="68">
        <v>0</v>
      </c>
      <c r="S1343" s="68">
        <v>8.11</v>
      </c>
      <c r="T1343" s="68">
        <v>32.46</v>
      </c>
      <c r="U1343" s="68">
        <v>40.57</v>
      </c>
      <c r="V1343" s="68">
        <v>100</v>
      </c>
      <c r="W1343" s="68">
        <v>10</v>
      </c>
      <c r="X1343" s="68" t="s">
        <v>9814</v>
      </c>
      <c r="Y1343" s="68">
        <v>3</v>
      </c>
      <c r="Z1343" s="68">
        <v>4</v>
      </c>
      <c r="AA1343" s="68">
        <v>6</v>
      </c>
      <c r="AB1343" s="68">
        <v>11</v>
      </c>
      <c r="AC1343" s="68" t="s">
        <v>9819</v>
      </c>
      <c r="AD1343" s="68">
        <v>32.46</v>
      </c>
      <c r="AE1343" s="68">
        <v>5</v>
      </c>
      <c r="AF1343" s="68">
        <v>100</v>
      </c>
      <c r="AG1343" s="68" t="s">
        <v>9815</v>
      </c>
      <c r="AH1343" s="68" t="s">
        <v>9816</v>
      </c>
      <c r="AI1343" s="68">
        <v>70</v>
      </c>
      <c r="AJ1343" s="68"/>
      <c r="AK1343" s="68"/>
      <c r="AL1343" s="68"/>
      <c r="AM1343" s="68" t="s">
        <v>9822</v>
      </c>
      <c r="AN1343" s="68" t="s">
        <v>9807</v>
      </c>
      <c r="AO1343" s="68">
        <v>10</v>
      </c>
      <c r="AP1343" s="68"/>
      <c r="AQ1343" s="68"/>
      <c r="AR1343" s="68"/>
      <c r="AS1343" s="68" t="s">
        <v>9828</v>
      </c>
      <c r="AT1343" s="68" t="s">
        <v>9829</v>
      </c>
      <c r="AU1343" s="68">
        <v>20</v>
      </c>
      <c r="AV1343" s="68"/>
      <c r="AW1343" s="68"/>
      <c r="AX1343" s="68"/>
      <c r="AY1343" s="68"/>
      <c r="AZ1343" s="68"/>
      <c r="BA1343" s="68"/>
      <c r="BB1343" s="68"/>
      <c r="BC1343" s="68"/>
      <c r="BD1343" s="68"/>
    </row>
    <row r="1344" spans="1:56" s="72" customFormat="1" ht="80">
      <c r="A1344" s="68">
        <v>1613</v>
      </c>
      <c r="B1344" s="68" t="s">
        <v>9806</v>
      </c>
      <c r="C1344" s="68">
        <v>1</v>
      </c>
      <c r="D1344" s="88"/>
      <c r="E1344" s="68" t="s">
        <v>9807</v>
      </c>
      <c r="F1344" s="78">
        <v>22807</v>
      </c>
      <c r="G1344" s="68" t="s">
        <v>9830</v>
      </c>
      <c r="H1344" s="68">
        <v>2015</v>
      </c>
      <c r="I1344" s="68" t="s">
        <v>9831</v>
      </c>
      <c r="J1344" s="70">
        <v>117934.3</v>
      </c>
      <c r="K1344" s="68" t="s">
        <v>233</v>
      </c>
      <c r="L1344" s="68" t="s">
        <v>9810</v>
      </c>
      <c r="M1344" s="68" t="s">
        <v>9811</v>
      </c>
      <c r="N1344" s="68" t="s">
        <v>9812</v>
      </c>
      <c r="O1344" s="68" t="s">
        <v>9813</v>
      </c>
      <c r="P1344" s="68">
        <v>13668</v>
      </c>
      <c r="Q1344" s="68">
        <v>30.47</v>
      </c>
      <c r="R1344" s="68">
        <v>0</v>
      </c>
      <c r="S1344" s="68">
        <v>8.74</v>
      </c>
      <c r="T1344" s="68">
        <v>21.73</v>
      </c>
      <c r="U1344" s="68">
        <v>30.47</v>
      </c>
      <c r="V1344" s="68">
        <v>100</v>
      </c>
      <c r="W1344" s="68">
        <v>100</v>
      </c>
      <c r="X1344" s="68" t="s">
        <v>9814</v>
      </c>
      <c r="Y1344" s="68">
        <v>4</v>
      </c>
      <c r="Z1344" s="68">
        <v>6</v>
      </c>
      <c r="AA1344" s="68">
        <v>2</v>
      </c>
      <c r="AB1344" s="68"/>
      <c r="AC1344" s="68" t="s">
        <v>9832</v>
      </c>
      <c r="AD1344" s="68">
        <v>21.73</v>
      </c>
      <c r="AE1344" s="68">
        <v>5</v>
      </c>
      <c r="AF1344" s="68">
        <v>100</v>
      </c>
      <c r="AG1344" s="68" t="s">
        <v>9815</v>
      </c>
      <c r="AH1344" s="68" t="s">
        <v>9816</v>
      </c>
      <c r="AI1344" s="68">
        <v>40</v>
      </c>
      <c r="AJ1344" s="68" t="s">
        <v>9820</v>
      </c>
      <c r="AK1344" s="68" t="s">
        <v>9821</v>
      </c>
      <c r="AL1344" s="68">
        <v>20</v>
      </c>
      <c r="AM1344" s="68" t="s">
        <v>9822</v>
      </c>
      <c r="AN1344" s="68" t="s">
        <v>9807</v>
      </c>
      <c r="AO1344" s="68">
        <v>20</v>
      </c>
      <c r="AP1344" s="68"/>
      <c r="AQ1344" s="68"/>
      <c r="AR1344" s="68"/>
      <c r="AS1344" s="68" t="s">
        <v>9833</v>
      </c>
      <c r="AT1344" s="68" t="s">
        <v>9834</v>
      </c>
      <c r="AU1344" s="68">
        <v>20</v>
      </c>
      <c r="AV1344" s="68"/>
      <c r="AW1344" s="68"/>
      <c r="AX1344" s="68"/>
      <c r="AY1344" s="68"/>
      <c r="AZ1344" s="68"/>
      <c r="BA1344" s="68"/>
      <c r="BB1344" s="68"/>
      <c r="BC1344" s="68"/>
      <c r="BD1344" s="68"/>
    </row>
    <row r="1345" spans="1:56" s="72" customFormat="1" ht="80">
      <c r="A1345" s="68">
        <v>1613</v>
      </c>
      <c r="B1345" s="68" t="s">
        <v>9806</v>
      </c>
      <c r="C1345" s="68">
        <v>1</v>
      </c>
      <c r="D1345" s="88"/>
      <c r="E1345" s="68" t="s">
        <v>9807</v>
      </c>
      <c r="F1345" s="78">
        <v>22807</v>
      </c>
      <c r="G1345" s="68" t="s">
        <v>9835</v>
      </c>
      <c r="H1345" s="68">
        <v>2022</v>
      </c>
      <c r="I1345" s="68" t="s">
        <v>9836</v>
      </c>
      <c r="J1345" s="70">
        <v>147881.67000000001</v>
      </c>
      <c r="K1345" s="68" t="s">
        <v>1833</v>
      </c>
      <c r="L1345" s="68" t="s">
        <v>9810</v>
      </c>
      <c r="M1345" s="68" t="s">
        <v>9811</v>
      </c>
      <c r="N1345" s="68" t="s">
        <v>9812</v>
      </c>
      <c r="O1345" s="68" t="s">
        <v>9813</v>
      </c>
      <c r="P1345" s="68">
        <v>17431</v>
      </c>
      <c r="Q1345" s="68">
        <v>54.6</v>
      </c>
      <c r="R1345" s="68">
        <v>9.93</v>
      </c>
      <c r="S1345" s="68">
        <v>25.89</v>
      </c>
      <c r="T1345" s="68">
        <v>18.78</v>
      </c>
      <c r="U1345" s="68">
        <v>54.6</v>
      </c>
      <c r="V1345" s="68">
        <v>100</v>
      </c>
      <c r="W1345" s="68">
        <v>40</v>
      </c>
      <c r="X1345" s="68" t="s">
        <v>9814</v>
      </c>
      <c r="Y1345" s="68">
        <v>4</v>
      </c>
      <c r="Z1345" s="68">
        <v>6</v>
      </c>
      <c r="AA1345" s="68">
        <v>2</v>
      </c>
      <c r="AB1345" s="68">
        <v>35</v>
      </c>
      <c r="AC1345" s="68" t="s">
        <v>9837</v>
      </c>
      <c r="AD1345" s="68">
        <v>18.78</v>
      </c>
      <c r="AE1345" s="68">
        <v>5</v>
      </c>
      <c r="AF1345" s="68">
        <v>100</v>
      </c>
      <c r="AG1345" s="68" t="s">
        <v>9815</v>
      </c>
      <c r="AH1345" s="68" t="s">
        <v>9816</v>
      </c>
      <c r="AI1345" s="68">
        <v>40</v>
      </c>
      <c r="AJ1345" s="68" t="s">
        <v>9820</v>
      </c>
      <c r="AK1345" s="68" t="s">
        <v>9821</v>
      </c>
      <c r="AL1345" s="68">
        <v>20</v>
      </c>
      <c r="AM1345" s="68" t="s">
        <v>9822</v>
      </c>
      <c r="AN1345" s="68" t="s">
        <v>9807</v>
      </c>
      <c r="AO1345" s="68">
        <v>20</v>
      </c>
      <c r="AP1345" s="68"/>
      <c r="AQ1345" s="68"/>
      <c r="AR1345" s="68"/>
      <c r="AS1345" s="68" t="s">
        <v>9833</v>
      </c>
      <c r="AT1345" s="68" t="s">
        <v>9834</v>
      </c>
      <c r="AU1345" s="68">
        <v>20</v>
      </c>
      <c r="AV1345" s="68"/>
      <c r="AW1345" s="68"/>
      <c r="AX1345" s="68"/>
      <c r="AY1345" s="68"/>
      <c r="AZ1345" s="68"/>
      <c r="BA1345" s="68"/>
      <c r="BB1345" s="68"/>
      <c r="BC1345" s="68"/>
      <c r="BD1345" s="68"/>
    </row>
    <row r="1346" spans="1:56" s="72" customFormat="1" ht="80">
      <c r="A1346" s="68">
        <v>1613</v>
      </c>
      <c r="B1346" s="68" t="s">
        <v>9806</v>
      </c>
      <c r="C1346" s="68">
        <v>1</v>
      </c>
      <c r="D1346" s="88"/>
      <c r="E1346" s="68" t="s">
        <v>9807</v>
      </c>
      <c r="F1346" s="78">
        <v>22807</v>
      </c>
      <c r="G1346" s="68" t="s">
        <v>9838</v>
      </c>
      <c r="H1346" s="68">
        <v>2023</v>
      </c>
      <c r="I1346" s="68" t="s">
        <v>9839</v>
      </c>
      <c r="J1346" s="70">
        <v>76483.02</v>
      </c>
      <c r="K1346" s="68" t="s">
        <v>1879</v>
      </c>
      <c r="L1346" s="68" t="s">
        <v>9810</v>
      </c>
      <c r="M1346" s="68" t="s">
        <v>9811</v>
      </c>
      <c r="N1346" s="68" t="s">
        <v>9812</v>
      </c>
      <c r="O1346" s="68" t="s">
        <v>9813</v>
      </c>
      <c r="P1346" s="68">
        <v>18158</v>
      </c>
      <c r="Q1346" s="68">
        <v>28.49</v>
      </c>
      <c r="R1346" s="68">
        <v>7.24</v>
      </c>
      <c r="S1346" s="68">
        <v>8.75</v>
      </c>
      <c r="T1346" s="68">
        <v>12.5</v>
      </c>
      <c r="U1346" s="68">
        <v>28.490000000000002</v>
      </c>
      <c r="V1346" s="68">
        <v>100</v>
      </c>
      <c r="W1346" s="68">
        <v>7</v>
      </c>
      <c r="X1346" s="68" t="s">
        <v>9814</v>
      </c>
      <c r="Y1346" s="68"/>
      <c r="Z1346" s="68"/>
      <c r="AA1346" s="68"/>
      <c r="AB1346" s="68"/>
      <c r="AC1346" s="68" t="s">
        <v>9840</v>
      </c>
      <c r="AD1346" s="68">
        <v>12.5</v>
      </c>
      <c r="AE1346" s="68">
        <v>5</v>
      </c>
      <c r="AF1346" s="68">
        <v>100</v>
      </c>
      <c r="AG1346" s="68" t="s">
        <v>9815</v>
      </c>
      <c r="AH1346" s="68" t="s">
        <v>9816</v>
      </c>
      <c r="AI1346" s="68">
        <v>40</v>
      </c>
      <c r="AJ1346" s="68" t="s">
        <v>9820</v>
      </c>
      <c r="AK1346" s="68" t="s">
        <v>9821</v>
      </c>
      <c r="AL1346" s="68">
        <v>20</v>
      </c>
      <c r="AM1346" s="68" t="s">
        <v>9822</v>
      </c>
      <c r="AN1346" s="68" t="s">
        <v>9807</v>
      </c>
      <c r="AO1346" s="68">
        <v>20</v>
      </c>
      <c r="AP1346" s="68"/>
      <c r="AQ1346" s="68"/>
      <c r="AR1346" s="68"/>
      <c r="AS1346" s="68" t="s">
        <v>9833</v>
      </c>
      <c r="AT1346" s="68" t="s">
        <v>9834</v>
      </c>
      <c r="AU1346" s="68">
        <v>20</v>
      </c>
      <c r="AV1346" s="68"/>
      <c r="AW1346" s="68"/>
      <c r="AX1346" s="68"/>
      <c r="AY1346" s="68"/>
      <c r="AZ1346" s="68"/>
      <c r="BA1346" s="68"/>
      <c r="BB1346" s="68"/>
      <c r="BC1346" s="68"/>
      <c r="BD1346" s="68"/>
    </row>
    <row r="1347" spans="1:56" s="72" customFormat="1" ht="80">
      <c r="A1347" s="68">
        <v>1613</v>
      </c>
      <c r="B1347" s="68" t="s">
        <v>9806</v>
      </c>
      <c r="C1347" s="68">
        <v>1</v>
      </c>
      <c r="D1347" s="88"/>
      <c r="E1347" s="68" t="s">
        <v>9807</v>
      </c>
      <c r="F1347" s="78">
        <v>22807</v>
      </c>
      <c r="G1347" s="68" t="s">
        <v>9841</v>
      </c>
      <c r="H1347" s="68">
        <v>2023</v>
      </c>
      <c r="I1347" s="68" t="s">
        <v>9842</v>
      </c>
      <c r="J1347" s="70">
        <v>37371.53</v>
      </c>
      <c r="K1347" s="68" t="s">
        <v>1879</v>
      </c>
      <c r="L1347" s="68" t="s">
        <v>9810</v>
      </c>
      <c r="M1347" s="68" t="s">
        <v>9811</v>
      </c>
      <c r="N1347" s="68" t="s">
        <v>9812</v>
      </c>
      <c r="O1347" s="68" t="s">
        <v>9813</v>
      </c>
      <c r="P1347" s="68">
        <v>18149</v>
      </c>
      <c r="Q1347" s="68">
        <v>27.06</v>
      </c>
      <c r="R1347" s="68">
        <v>3.53</v>
      </c>
      <c r="S1347" s="68">
        <v>11.03</v>
      </c>
      <c r="T1347" s="68">
        <v>12.5</v>
      </c>
      <c r="U1347" s="68">
        <v>27.060000000000002</v>
      </c>
      <c r="V1347" s="68">
        <v>100</v>
      </c>
      <c r="W1347" s="68">
        <v>8</v>
      </c>
      <c r="X1347" s="68" t="s">
        <v>9814</v>
      </c>
      <c r="Y1347" s="68"/>
      <c r="Z1347" s="68"/>
      <c r="AA1347" s="68"/>
      <c r="AB1347" s="68"/>
      <c r="AC1347" s="68" t="s">
        <v>9840</v>
      </c>
      <c r="AD1347" s="68">
        <v>12.5</v>
      </c>
      <c r="AE1347" s="68">
        <v>5</v>
      </c>
      <c r="AF1347" s="68">
        <v>100</v>
      </c>
      <c r="AG1347" s="68" t="s">
        <v>9815</v>
      </c>
      <c r="AH1347" s="68" t="s">
        <v>9816</v>
      </c>
      <c r="AI1347" s="68">
        <v>40</v>
      </c>
      <c r="AJ1347" s="68" t="s">
        <v>9820</v>
      </c>
      <c r="AK1347" s="68" t="s">
        <v>9821</v>
      </c>
      <c r="AL1347" s="68">
        <v>20</v>
      </c>
      <c r="AM1347" s="68" t="s">
        <v>9822</v>
      </c>
      <c r="AN1347" s="68" t="s">
        <v>9807</v>
      </c>
      <c r="AO1347" s="68">
        <v>20</v>
      </c>
      <c r="AP1347" s="68"/>
      <c r="AQ1347" s="68"/>
      <c r="AR1347" s="68"/>
      <c r="AS1347" s="68" t="s">
        <v>9833</v>
      </c>
      <c r="AT1347" s="68" t="s">
        <v>9834</v>
      </c>
      <c r="AU1347" s="68">
        <v>20</v>
      </c>
      <c r="AV1347" s="68"/>
      <c r="AW1347" s="68"/>
      <c r="AX1347" s="68"/>
      <c r="AY1347" s="68"/>
      <c r="AZ1347" s="68"/>
      <c r="BA1347" s="68"/>
      <c r="BB1347" s="68"/>
      <c r="BC1347" s="68"/>
      <c r="BD1347" s="68"/>
    </row>
    <row r="1348" spans="1:56" s="72" customFormat="1" ht="50">
      <c r="A1348" s="68">
        <v>1613</v>
      </c>
      <c r="B1348" s="68" t="s">
        <v>9806</v>
      </c>
      <c r="C1348" s="68">
        <v>1</v>
      </c>
      <c r="D1348" s="88"/>
      <c r="E1348" s="68" t="s">
        <v>9843</v>
      </c>
      <c r="F1348" s="78">
        <v>15710</v>
      </c>
      <c r="G1348" s="68" t="s">
        <v>9844</v>
      </c>
      <c r="H1348" s="68">
        <v>2023</v>
      </c>
      <c r="I1348" s="68" t="s">
        <v>9845</v>
      </c>
      <c r="J1348" s="70">
        <v>8378.7999999999993</v>
      </c>
      <c r="K1348" s="68" t="s">
        <v>1879</v>
      </c>
      <c r="L1348" s="68" t="s">
        <v>9810</v>
      </c>
      <c r="M1348" s="68" t="s">
        <v>9811</v>
      </c>
      <c r="N1348" s="68" t="s">
        <v>9812</v>
      </c>
      <c r="O1348" s="68" t="s">
        <v>9813</v>
      </c>
      <c r="P1348" s="68">
        <v>18199</v>
      </c>
      <c r="Q1348" s="68">
        <v>42.18</v>
      </c>
      <c r="R1348" s="68">
        <v>0.79</v>
      </c>
      <c r="S1348" s="68">
        <v>18.579999999999998</v>
      </c>
      <c r="T1348" s="68">
        <v>22.81</v>
      </c>
      <c r="U1348" s="68">
        <v>42.18</v>
      </c>
      <c r="V1348" s="68">
        <v>100</v>
      </c>
      <c r="W1348" s="68">
        <v>3</v>
      </c>
      <c r="X1348" s="68" t="s">
        <v>9814</v>
      </c>
      <c r="Y1348" s="68"/>
      <c r="Z1348" s="68"/>
      <c r="AA1348" s="68"/>
      <c r="AB1348" s="68"/>
      <c r="AC1348" s="68" t="s">
        <v>9840</v>
      </c>
      <c r="AD1348" s="68">
        <v>22.81</v>
      </c>
      <c r="AE1348" s="68">
        <v>5</v>
      </c>
      <c r="AF1348" s="68">
        <v>100</v>
      </c>
      <c r="AG1348" s="68" t="s">
        <v>9815</v>
      </c>
      <c r="AH1348" s="68" t="s">
        <v>9816</v>
      </c>
      <c r="AI1348" s="68">
        <v>80</v>
      </c>
      <c r="AJ1348" s="68"/>
      <c r="AK1348" s="68"/>
      <c r="AL1348" s="68"/>
      <c r="AM1348" s="68"/>
      <c r="AN1348" s="68"/>
      <c r="AO1348" s="68"/>
      <c r="AP1348" s="68"/>
      <c r="AQ1348" s="68"/>
      <c r="AR1348" s="68"/>
      <c r="AS1348" s="68" t="s">
        <v>9846</v>
      </c>
      <c r="AT1348" s="68" t="s">
        <v>9847</v>
      </c>
      <c r="AU1348" s="68">
        <v>20</v>
      </c>
      <c r="AV1348" s="68"/>
      <c r="AW1348" s="68"/>
      <c r="AX1348" s="68"/>
      <c r="AY1348" s="68"/>
      <c r="AZ1348" s="68"/>
      <c r="BA1348" s="68"/>
      <c r="BB1348" s="68"/>
      <c r="BC1348" s="68"/>
      <c r="BD1348" s="68"/>
    </row>
    <row r="1349" spans="1:56" s="72" customFormat="1" ht="60">
      <c r="A1349" s="68">
        <v>1683</v>
      </c>
      <c r="B1349" s="68" t="s">
        <v>11597</v>
      </c>
      <c r="C1349" s="68">
        <v>1</v>
      </c>
      <c r="D1349" s="73" t="s">
        <v>4938</v>
      </c>
      <c r="E1349" s="68" t="s">
        <v>4391</v>
      </c>
      <c r="F1349" s="68" t="s">
        <v>11598</v>
      </c>
      <c r="G1349" s="68" t="s">
        <v>11599</v>
      </c>
      <c r="H1349" s="68">
        <v>2011</v>
      </c>
      <c r="I1349" s="68" t="s">
        <v>11600</v>
      </c>
      <c r="J1349" s="70">
        <v>27931.5</v>
      </c>
      <c r="K1349" s="91" t="s">
        <v>12800</v>
      </c>
      <c r="L1349" s="68" t="s">
        <v>4535</v>
      </c>
      <c r="M1349" s="68" t="s">
        <v>4536</v>
      </c>
      <c r="N1349" s="68" t="s">
        <v>4694</v>
      </c>
      <c r="O1349" s="68" t="s">
        <v>4695</v>
      </c>
      <c r="P1349" s="68">
        <v>186</v>
      </c>
      <c r="Q1349" s="70" t="s">
        <v>11601</v>
      </c>
      <c r="R1349" s="70">
        <v>3.2</v>
      </c>
      <c r="S1349" s="70">
        <v>3.4</v>
      </c>
      <c r="T1349" s="70">
        <v>25</v>
      </c>
      <c r="U1349" s="70">
        <v>31.6</v>
      </c>
      <c r="V1349" s="71">
        <v>100</v>
      </c>
      <c r="W1349" s="71">
        <v>100</v>
      </c>
      <c r="X1349" s="267" t="s">
        <v>11602</v>
      </c>
      <c r="Y1349" s="68">
        <v>4</v>
      </c>
      <c r="Z1349" s="68">
        <v>5</v>
      </c>
      <c r="AA1349" s="68">
        <v>5</v>
      </c>
      <c r="AB1349" s="68">
        <v>10</v>
      </c>
      <c r="AC1349" s="68"/>
      <c r="AD1349" s="68">
        <v>25</v>
      </c>
      <c r="AE1349" s="68">
        <v>5</v>
      </c>
      <c r="AF1349" s="68">
        <v>100</v>
      </c>
      <c r="AG1349" s="68" t="s">
        <v>4938</v>
      </c>
      <c r="AH1349" s="68" t="s">
        <v>1826</v>
      </c>
      <c r="AI1349" s="68">
        <v>70</v>
      </c>
      <c r="AJ1349" s="68"/>
      <c r="AK1349" s="68"/>
      <c r="AL1349" s="68"/>
      <c r="AM1349" s="68"/>
      <c r="AN1349" s="68"/>
      <c r="AO1349" s="68"/>
      <c r="AP1349" s="68"/>
      <c r="AQ1349" s="68"/>
      <c r="AR1349" s="68"/>
      <c r="AS1349" s="68"/>
      <c r="AT1349" s="68"/>
      <c r="AU1349" s="68"/>
      <c r="AV1349" s="68"/>
      <c r="AW1349" s="68"/>
      <c r="AX1349" s="68"/>
      <c r="AY1349" s="68"/>
      <c r="AZ1349" s="68"/>
      <c r="BA1349" s="68"/>
      <c r="BB1349" s="68"/>
      <c r="BC1349" s="68"/>
      <c r="BD1349" s="68"/>
    </row>
    <row r="1350" spans="1:56" s="72" customFormat="1" ht="60">
      <c r="A1350" s="68">
        <v>1683</v>
      </c>
      <c r="B1350" s="68" t="s">
        <v>11597</v>
      </c>
      <c r="C1350" s="68">
        <v>2</v>
      </c>
      <c r="D1350" s="73" t="s">
        <v>4938</v>
      </c>
      <c r="E1350" s="68" t="s">
        <v>4391</v>
      </c>
      <c r="F1350" s="68" t="s">
        <v>11598</v>
      </c>
      <c r="G1350" s="68" t="s">
        <v>11603</v>
      </c>
      <c r="H1350" s="68">
        <v>2011</v>
      </c>
      <c r="I1350" s="68" t="s">
        <v>11604</v>
      </c>
      <c r="J1350" s="70">
        <v>43817.25</v>
      </c>
      <c r="K1350" s="91" t="s">
        <v>12800</v>
      </c>
      <c r="L1350" s="68" t="s">
        <v>4535</v>
      </c>
      <c r="M1350" s="68" t="s">
        <v>4536</v>
      </c>
      <c r="N1350" s="68" t="s">
        <v>4694</v>
      </c>
      <c r="O1350" s="68" t="s">
        <v>4695</v>
      </c>
      <c r="P1350" s="68">
        <v>187</v>
      </c>
      <c r="Q1350" s="70" t="s">
        <v>11601</v>
      </c>
      <c r="R1350" s="70">
        <v>5.05</v>
      </c>
      <c r="S1350" s="70">
        <v>3.4</v>
      </c>
      <c r="T1350" s="70">
        <v>25</v>
      </c>
      <c r="U1350" s="70">
        <v>33.450000000000003</v>
      </c>
      <c r="V1350" s="71">
        <v>100</v>
      </c>
      <c r="W1350" s="71">
        <v>100</v>
      </c>
      <c r="X1350" s="267" t="s">
        <v>11602</v>
      </c>
      <c r="Y1350" s="68">
        <v>4</v>
      </c>
      <c r="Z1350" s="68">
        <v>5</v>
      </c>
      <c r="AA1350" s="68">
        <v>5</v>
      </c>
      <c r="AB1350" s="68">
        <v>10</v>
      </c>
      <c r="AC1350" s="68"/>
      <c r="AD1350" s="68">
        <v>25</v>
      </c>
      <c r="AE1350" s="68">
        <v>5</v>
      </c>
      <c r="AF1350" s="68">
        <v>100</v>
      </c>
      <c r="AG1350" s="68" t="s">
        <v>4938</v>
      </c>
      <c r="AH1350" s="68" t="s">
        <v>1826</v>
      </c>
      <c r="AI1350" s="68">
        <v>70</v>
      </c>
      <c r="AJ1350" s="68"/>
      <c r="AK1350" s="68"/>
      <c r="AL1350" s="68"/>
      <c r="AM1350" s="68"/>
      <c r="AN1350" s="68"/>
      <c r="AO1350" s="68"/>
      <c r="AP1350" s="68"/>
      <c r="AQ1350" s="68"/>
      <c r="AR1350" s="68"/>
      <c r="AS1350" s="68"/>
      <c r="AT1350" s="68"/>
      <c r="AU1350" s="68"/>
      <c r="AV1350" s="68"/>
      <c r="AW1350" s="68"/>
      <c r="AX1350" s="68"/>
      <c r="AY1350" s="68"/>
      <c r="AZ1350" s="68"/>
      <c r="BA1350" s="68"/>
      <c r="BB1350" s="68"/>
      <c r="BC1350" s="68"/>
      <c r="BD1350" s="68"/>
    </row>
    <row r="1351" spans="1:56" s="72" customFormat="1" ht="60">
      <c r="A1351" s="68">
        <v>1683</v>
      </c>
      <c r="B1351" s="68" t="s">
        <v>11597</v>
      </c>
      <c r="C1351" s="68">
        <v>3</v>
      </c>
      <c r="D1351" s="73" t="s">
        <v>4938</v>
      </c>
      <c r="E1351" s="68" t="s">
        <v>4391</v>
      </c>
      <c r="F1351" s="68" t="s">
        <v>11598</v>
      </c>
      <c r="G1351" s="68" t="s">
        <v>11605</v>
      </c>
      <c r="H1351" s="68">
        <v>2011</v>
      </c>
      <c r="I1351" s="68" t="s">
        <v>11606</v>
      </c>
      <c r="J1351" s="70">
        <v>21658.89</v>
      </c>
      <c r="K1351" s="91" t="s">
        <v>12800</v>
      </c>
      <c r="L1351" s="68" t="s">
        <v>4535</v>
      </c>
      <c r="M1351" s="68" t="s">
        <v>4536</v>
      </c>
      <c r="N1351" s="68" t="s">
        <v>4694</v>
      </c>
      <c r="O1351" s="68" t="s">
        <v>4695</v>
      </c>
      <c r="P1351" s="68">
        <v>177</v>
      </c>
      <c r="Q1351" s="70" t="s">
        <v>11601</v>
      </c>
      <c r="R1351" s="70">
        <v>2.5</v>
      </c>
      <c r="S1351" s="70">
        <v>3.4</v>
      </c>
      <c r="T1351" s="70">
        <v>25</v>
      </c>
      <c r="U1351" s="70">
        <v>30.9</v>
      </c>
      <c r="V1351" s="71">
        <v>100</v>
      </c>
      <c r="W1351" s="71">
        <v>100</v>
      </c>
      <c r="X1351" s="267" t="s">
        <v>11602</v>
      </c>
      <c r="Y1351" s="68">
        <v>4</v>
      </c>
      <c r="Z1351" s="68">
        <v>5</v>
      </c>
      <c r="AA1351" s="68">
        <v>5</v>
      </c>
      <c r="AB1351" s="68">
        <v>10</v>
      </c>
      <c r="AC1351" s="68"/>
      <c r="AD1351" s="68">
        <v>25</v>
      </c>
      <c r="AE1351" s="68">
        <v>5</v>
      </c>
      <c r="AF1351" s="68">
        <v>100</v>
      </c>
      <c r="AG1351" s="68" t="s">
        <v>4938</v>
      </c>
      <c r="AH1351" s="68" t="s">
        <v>1826</v>
      </c>
      <c r="AI1351" s="68">
        <v>70</v>
      </c>
      <c r="AJ1351" s="68"/>
      <c r="AK1351" s="68"/>
      <c r="AL1351" s="68"/>
      <c r="AM1351" s="68"/>
      <c r="AN1351" s="68"/>
      <c r="AO1351" s="68"/>
      <c r="AP1351" s="68"/>
      <c r="AQ1351" s="68"/>
      <c r="AR1351" s="68"/>
      <c r="AS1351" s="68"/>
      <c r="AT1351" s="68"/>
      <c r="AU1351" s="68"/>
      <c r="AV1351" s="68"/>
      <c r="AW1351" s="68"/>
      <c r="AX1351" s="68"/>
      <c r="AY1351" s="68"/>
      <c r="AZ1351" s="68"/>
      <c r="BA1351" s="68"/>
      <c r="BB1351" s="68"/>
      <c r="BC1351" s="68"/>
      <c r="BD1351" s="68"/>
    </row>
    <row r="1352" spans="1:56" s="162" customFormat="1" ht="60">
      <c r="A1352" s="68">
        <v>1683</v>
      </c>
      <c r="B1352" s="68" t="s">
        <v>11597</v>
      </c>
      <c r="C1352" s="68">
        <v>4</v>
      </c>
      <c r="D1352" s="73" t="s">
        <v>4938</v>
      </c>
      <c r="E1352" s="68" t="s">
        <v>4391</v>
      </c>
      <c r="F1352" s="68" t="s">
        <v>11598</v>
      </c>
      <c r="G1352" s="68" t="s">
        <v>11607</v>
      </c>
      <c r="H1352" s="68">
        <v>2016</v>
      </c>
      <c r="I1352" s="68" t="s">
        <v>11608</v>
      </c>
      <c r="J1352" s="70">
        <v>66687.460000000006</v>
      </c>
      <c r="K1352" s="91" t="s">
        <v>12800</v>
      </c>
      <c r="L1352" s="68" t="s">
        <v>4535</v>
      </c>
      <c r="M1352" s="68" t="s">
        <v>4536</v>
      </c>
      <c r="N1352" s="68" t="s">
        <v>4694</v>
      </c>
      <c r="O1352" s="68" t="s">
        <v>4695</v>
      </c>
      <c r="P1352" s="68">
        <v>280</v>
      </c>
      <c r="Q1352" s="70" t="s">
        <v>11601</v>
      </c>
      <c r="R1352" s="70">
        <v>7.64</v>
      </c>
      <c r="S1352" s="70">
        <v>3.4</v>
      </c>
      <c r="T1352" s="70">
        <v>25</v>
      </c>
      <c r="U1352" s="70">
        <v>36.04</v>
      </c>
      <c r="V1352" s="71">
        <v>100</v>
      </c>
      <c r="W1352" s="71">
        <v>100</v>
      </c>
      <c r="X1352" s="267" t="s">
        <v>11602</v>
      </c>
      <c r="Y1352" s="68">
        <v>4</v>
      </c>
      <c r="Z1352" s="68">
        <v>5</v>
      </c>
      <c r="AA1352" s="68">
        <v>5</v>
      </c>
      <c r="AB1352" s="68">
        <v>10</v>
      </c>
      <c r="AC1352" s="68"/>
      <c r="AD1352" s="68">
        <v>25</v>
      </c>
      <c r="AE1352" s="68">
        <v>5</v>
      </c>
      <c r="AF1352" s="68">
        <v>100</v>
      </c>
      <c r="AG1352" s="68" t="s">
        <v>4938</v>
      </c>
      <c r="AH1352" s="68" t="s">
        <v>1826</v>
      </c>
      <c r="AI1352" s="68">
        <v>70</v>
      </c>
      <c r="AJ1352" s="68"/>
      <c r="AK1352" s="68"/>
      <c r="AL1352" s="68"/>
      <c r="AM1352" s="68"/>
      <c r="AN1352" s="68"/>
      <c r="AO1352" s="68"/>
      <c r="AP1352" s="68"/>
      <c r="AQ1352" s="68"/>
      <c r="AR1352" s="68"/>
      <c r="AS1352" s="68"/>
      <c r="AT1352" s="68"/>
      <c r="AU1352" s="68"/>
      <c r="AV1352" s="68"/>
      <c r="AW1352" s="68"/>
      <c r="AX1352" s="68"/>
      <c r="AY1352" s="91"/>
      <c r="AZ1352" s="91"/>
      <c r="BA1352" s="91"/>
      <c r="BB1352" s="91"/>
      <c r="BC1352" s="91"/>
      <c r="BD1352" s="91"/>
    </row>
    <row r="1353" spans="1:56" s="72" customFormat="1" ht="60">
      <c r="A1353" s="68">
        <v>1683</v>
      </c>
      <c r="B1353" s="68" t="s">
        <v>11597</v>
      </c>
      <c r="C1353" s="68">
        <v>5</v>
      </c>
      <c r="D1353" s="73" t="s">
        <v>4938</v>
      </c>
      <c r="E1353" s="68" t="s">
        <v>4391</v>
      </c>
      <c r="F1353" s="68" t="s">
        <v>11598</v>
      </c>
      <c r="G1353" s="68" t="s">
        <v>11609</v>
      </c>
      <c r="H1353" s="68">
        <v>2020</v>
      </c>
      <c r="I1353" s="68" t="s">
        <v>11610</v>
      </c>
      <c r="J1353" s="70">
        <v>105168.75</v>
      </c>
      <c r="K1353" s="91" t="s">
        <v>12800</v>
      </c>
      <c r="L1353" s="68" t="s">
        <v>4535</v>
      </c>
      <c r="M1353" s="68" t="s">
        <v>4536</v>
      </c>
      <c r="N1353" s="68" t="s">
        <v>4694</v>
      </c>
      <c r="O1353" s="68" t="s">
        <v>4695</v>
      </c>
      <c r="P1353" s="68">
        <v>302</v>
      </c>
      <c r="Q1353" s="70" t="s">
        <v>11601</v>
      </c>
      <c r="R1353" s="70">
        <v>12.37</v>
      </c>
      <c r="S1353" s="70">
        <v>3.4</v>
      </c>
      <c r="T1353" s="70">
        <v>25</v>
      </c>
      <c r="U1353" s="70">
        <v>40.770000000000003</v>
      </c>
      <c r="V1353" s="71">
        <v>100</v>
      </c>
      <c r="W1353" s="71">
        <v>10</v>
      </c>
      <c r="X1353" s="267" t="s">
        <v>11602</v>
      </c>
      <c r="Y1353" s="68">
        <v>4</v>
      </c>
      <c r="Z1353" s="68">
        <v>5</v>
      </c>
      <c r="AA1353" s="68">
        <v>5</v>
      </c>
      <c r="AB1353" s="68">
        <v>10</v>
      </c>
      <c r="AC1353" s="68"/>
      <c r="AD1353" s="68">
        <v>25</v>
      </c>
      <c r="AE1353" s="68">
        <v>5</v>
      </c>
      <c r="AF1353" s="68">
        <v>100</v>
      </c>
      <c r="AG1353" s="68" t="s">
        <v>4938</v>
      </c>
      <c r="AH1353" s="68" t="s">
        <v>1826</v>
      </c>
      <c r="AI1353" s="68">
        <v>70</v>
      </c>
      <c r="AJ1353" s="68"/>
      <c r="AK1353" s="68"/>
      <c r="AL1353" s="68"/>
      <c r="AM1353" s="68"/>
      <c r="AN1353" s="68"/>
      <c r="AO1353" s="68"/>
      <c r="AP1353" s="68"/>
      <c r="AQ1353" s="68"/>
      <c r="AR1353" s="68"/>
      <c r="AS1353" s="68"/>
      <c r="AT1353" s="68"/>
      <c r="AU1353" s="68"/>
      <c r="AV1353" s="68"/>
      <c r="AW1353" s="68"/>
      <c r="AX1353" s="68"/>
      <c r="AY1353" s="68"/>
      <c r="AZ1353" s="68"/>
      <c r="BA1353" s="68"/>
      <c r="BB1353" s="68"/>
      <c r="BC1353" s="68"/>
      <c r="BD1353" s="68"/>
    </row>
    <row r="1354" spans="1:56" s="72" customFormat="1" ht="40">
      <c r="A1354" s="68">
        <v>1669</v>
      </c>
      <c r="B1354" s="68" t="s">
        <v>11611</v>
      </c>
      <c r="C1354" s="68">
        <v>1</v>
      </c>
      <c r="D1354" s="73" t="s">
        <v>11612</v>
      </c>
      <c r="E1354" s="68" t="s">
        <v>11613</v>
      </c>
      <c r="F1354" s="68">
        <v>1941</v>
      </c>
      <c r="G1354" s="68" t="s">
        <v>11614</v>
      </c>
      <c r="H1354" s="68">
        <v>2007</v>
      </c>
      <c r="I1354" s="68" t="s">
        <v>11615</v>
      </c>
      <c r="J1354" s="70">
        <v>52168.59</v>
      </c>
      <c r="K1354" s="68" t="s">
        <v>240</v>
      </c>
      <c r="L1354" s="68" t="s">
        <v>11616</v>
      </c>
      <c r="M1354" s="68" t="s">
        <v>11617</v>
      </c>
      <c r="N1354" s="68" t="s">
        <v>11618</v>
      </c>
      <c r="O1354" s="68" t="s">
        <v>11619</v>
      </c>
      <c r="P1354" s="68" t="s">
        <v>11620</v>
      </c>
      <c r="Q1354" s="70">
        <v>45.61</v>
      </c>
      <c r="R1354" s="70">
        <v>0</v>
      </c>
      <c r="S1354" s="70">
        <v>0.31</v>
      </c>
      <c r="T1354" s="70">
        <v>45.3</v>
      </c>
      <c r="U1354" s="70">
        <v>45.61</v>
      </c>
      <c r="V1354" s="71">
        <v>300</v>
      </c>
      <c r="W1354" s="71">
        <v>100</v>
      </c>
      <c r="X1354" s="198" t="s">
        <v>11621</v>
      </c>
      <c r="Y1354" s="68">
        <v>6</v>
      </c>
      <c r="Z1354" s="68">
        <v>4</v>
      </c>
      <c r="AA1354" s="68">
        <v>8</v>
      </c>
      <c r="AB1354" s="68">
        <v>32</v>
      </c>
      <c r="AC1354" s="68"/>
      <c r="AD1354" s="68"/>
      <c r="AE1354" s="68">
        <v>9</v>
      </c>
      <c r="AF1354" s="68">
        <v>300</v>
      </c>
      <c r="AG1354" s="68"/>
      <c r="AH1354" s="68"/>
      <c r="AI1354" s="68"/>
      <c r="AJ1354" s="68"/>
      <c r="AK1354" s="68"/>
      <c r="AL1354" s="68"/>
      <c r="AM1354" s="68"/>
      <c r="AN1354" s="68"/>
      <c r="AO1354" s="68"/>
      <c r="AP1354" s="68"/>
      <c r="AQ1354" s="68"/>
      <c r="AR1354" s="68"/>
      <c r="AS1354" s="68" t="s">
        <v>11622</v>
      </c>
      <c r="AT1354" s="68" t="s">
        <v>11623</v>
      </c>
      <c r="AU1354" s="68"/>
      <c r="AV1354" s="68"/>
      <c r="AW1354" s="68"/>
      <c r="AX1354" s="68"/>
      <c r="AY1354" s="68"/>
      <c r="AZ1354" s="68"/>
      <c r="BA1354" s="68"/>
      <c r="BB1354" s="68"/>
      <c r="BC1354" s="68"/>
      <c r="BD1354" s="68"/>
    </row>
    <row r="1355" spans="1:56" s="72" customFormat="1" ht="40">
      <c r="A1355" s="158">
        <v>2294</v>
      </c>
      <c r="B1355" s="158" t="s">
        <v>11624</v>
      </c>
      <c r="C1355" s="158" t="s">
        <v>11625</v>
      </c>
      <c r="D1355" s="156"/>
      <c r="E1355" s="156" t="s">
        <v>11626</v>
      </c>
      <c r="F1355" s="158" t="s">
        <v>11627</v>
      </c>
      <c r="G1355" s="156" t="s">
        <v>11628</v>
      </c>
      <c r="H1355" s="158">
        <v>2009</v>
      </c>
      <c r="I1355" s="156" t="s">
        <v>11628</v>
      </c>
      <c r="J1355" s="155">
        <v>105355</v>
      </c>
      <c r="K1355" s="91" t="s">
        <v>12800</v>
      </c>
      <c r="L1355" s="156" t="s">
        <v>11629</v>
      </c>
      <c r="M1355" s="156" t="s">
        <v>11630</v>
      </c>
      <c r="N1355" s="156" t="s">
        <v>11631</v>
      </c>
      <c r="O1355" s="156" t="s">
        <v>11632</v>
      </c>
      <c r="P1355" s="158">
        <v>209</v>
      </c>
      <c r="Q1355" s="155">
        <v>29.81</v>
      </c>
      <c r="R1355" s="155">
        <v>10.97</v>
      </c>
      <c r="S1355" s="155">
        <v>1.56</v>
      </c>
      <c r="T1355" s="155">
        <v>17.28</v>
      </c>
      <c r="U1355" s="155">
        <v>29.810000000000002</v>
      </c>
      <c r="V1355" s="158">
        <v>100</v>
      </c>
      <c r="W1355" s="158">
        <v>100</v>
      </c>
      <c r="X1355" s="156" t="s">
        <v>11633</v>
      </c>
      <c r="Y1355" s="158">
        <v>6</v>
      </c>
      <c r="Z1355" s="158">
        <v>3</v>
      </c>
      <c r="AA1355" s="158">
        <v>1</v>
      </c>
      <c r="AB1355" s="158">
        <v>44</v>
      </c>
      <c r="AC1355" s="158"/>
      <c r="AD1355" s="156"/>
      <c r="AE1355" s="158">
        <v>5</v>
      </c>
      <c r="AF1355" s="158">
        <v>100</v>
      </c>
      <c r="AG1355" s="156"/>
      <c r="AH1355" s="156" t="s">
        <v>11634</v>
      </c>
      <c r="AI1355" s="158">
        <v>100</v>
      </c>
      <c r="AJ1355" s="68"/>
      <c r="AK1355" s="68"/>
      <c r="AL1355" s="68"/>
      <c r="AM1355" s="68"/>
      <c r="AN1355" s="68"/>
      <c r="AO1355" s="68"/>
      <c r="AP1355" s="68"/>
      <c r="AQ1355" s="68"/>
      <c r="AR1355" s="68"/>
      <c r="AS1355" s="68"/>
      <c r="AT1355" s="68"/>
      <c r="AU1355" s="68"/>
      <c r="AV1355" s="68"/>
      <c r="AW1355" s="68"/>
      <c r="AX1355" s="68"/>
      <c r="AY1355" s="68"/>
      <c r="AZ1355" s="68"/>
      <c r="BA1355" s="68"/>
      <c r="BB1355" s="68"/>
      <c r="BC1355" s="68"/>
      <c r="BD1355" s="68"/>
    </row>
    <row r="1356" spans="1:56" s="72" customFormat="1" ht="80">
      <c r="A1356" s="68">
        <v>2316</v>
      </c>
      <c r="B1356" s="68" t="s">
        <v>11635</v>
      </c>
      <c r="C1356" s="68">
        <v>1</v>
      </c>
      <c r="D1356" s="73" t="s">
        <v>11636</v>
      </c>
      <c r="E1356" s="68" t="s">
        <v>11637</v>
      </c>
      <c r="F1356" s="68">
        <v>28079</v>
      </c>
      <c r="G1356" s="68" t="s">
        <v>11638</v>
      </c>
      <c r="H1356" s="68">
        <v>2008</v>
      </c>
      <c r="I1356" s="68" t="s">
        <v>11639</v>
      </c>
      <c r="J1356" s="70">
        <v>205835.45</v>
      </c>
      <c r="K1356" s="68" t="s">
        <v>240</v>
      </c>
      <c r="L1356" s="70" t="s">
        <v>11640</v>
      </c>
      <c r="M1356" s="91" t="s">
        <v>11641</v>
      </c>
      <c r="N1356" s="91" t="s">
        <v>11642</v>
      </c>
      <c r="O1356" s="68"/>
      <c r="P1356" s="68"/>
      <c r="Q1356" s="70" t="s">
        <v>11643</v>
      </c>
      <c r="R1356" s="70">
        <v>41.16</v>
      </c>
      <c r="S1356" s="70">
        <v>21.7</v>
      </c>
      <c r="T1356" s="70">
        <v>37.14</v>
      </c>
      <c r="U1356" s="70">
        <v>100</v>
      </c>
      <c r="V1356" s="71">
        <v>80</v>
      </c>
      <c r="W1356" s="71">
        <v>91.67</v>
      </c>
      <c r="X1356" s="198" t="s">
        <v>11644</v>
      </c>
      <c r="Y1356" s="68">
        <v>3</v>
      </c>
      <c r="Z1356" s="68">
        <v>1</v>
      </c>
      <c r="AA1356" s="68">
        <v>1</v>
      </c>
      <c r="AB1356" s="68">
        <v>60</v>
      </c>
      <c r="AC1356" s="68"/>
      <c r="AD1356" s="68">
        <v>0</v>
      </c>
      <c r="AE1356" s="68">
        <v>5</v>
      </c>
      <c r="AF1356" s="68"/>
      <c r="AG1356" s="68"/>
      <c r="AH1356" s="68"/>
      <c r="AI1356" s="294"/>
      <c r="AJ1356" s="68"/>
      <c r="AK1356" s="68"/>
      <c r="AL1356" s="294"/>
      <c r="AM1356" s="68"/>
      <c r="AN1356" s="68"/>
      <c r="AO1356" s="294"/>
      <c r="AP1356" s="68"/>
      <c r="AQ1356" s="68"/>
      <c r="AR1356" s="68"/>
      <c r="AS1356" s="68"/>
      <c r="AT1356" s="68"/>
      <c r="AU1356" s="68"/>
      <c r="AV1356" s="68"/>
      <c r="AW1356" s="68"/>
      <c r="AX1356" s="68"/>
      <c r="AY1356" s="68"/>
      <c r="AZ1356" s="68"/>
      <c r="BA1356" s="68"/>
      <c r="BB1356" s="68"/>
      <c r="BC1356" s="68"/>
      <c r="BD1356" s="68"/>
    </row>
    <row r="1357" spans="1:56" s="72" customFormat="1" ht="80">
      <c r="A1357" s="68">
        <v>2316</v>
      </c>
      <c r="B1357" s="68" t="s">
        <v>11635</v>
      </c>
      <c r="C1357" s="68">
        <v>1</v>
      </c>
      <c r="D1357" s="73" t="s">
        <v>11636</v>
      </c>
      <c r="E1357" s="68" t="s">
        <v>11637</v>
      </c>
      <c r="F1357" s="68">
        <v>28079</v>
      </c>
      <c r="G1357" s="68" t="s">
        <v>11645</v>
      </c>
      <c r="H1357" s="68">
        <v>2008</v>
      </c>
      <c r="I1357" s="68" t="s">
        <v>11639</v>
      </c>
      <c r="J1357" s="70">
        <v>84134.7</v>
      </c>
      <c r="K1357" s="68" t="s">
        <v>240</v>
      </c>
      <c r="L1357" s="70" t="s">
        <v>11640</v>
      </c>
      <c r="M1357" s="91" t="s">
        <v>11641</v>
      </c>
      <c r="N1357" s="91" t="s">
        <v>11642</v>
      </c>
      <c r="O1357" s="68"/>
      <c r="P1357" s="68"/>
      <c r="Q1357" s="70" t="s">
        <v>11646</v>
      </c>
      <c r="R1357" s="70">
        <v>16.82</v>
      </c>
      <c r="S1357" s="70">
        <v>16.04</v>
      </c>
      <c r="T1357" s="70">
        <v>37.14</v>
      </c>
      <c r="U1357" s="70">
        <v>70</v>
      </c>
      <c r="V1357" s="71">
        <v>80</v>
      </c>
      <c r="W1357" s="71">
        <v>96.67</v>
      </c>
      <c r="X1357" s="198" t="s">
        <v>11644</v>
      </c>
      <c r="Y1357" s="68">
        <v>3</v>
      </c>
      <c r="Z1357" s="68">
        <v>1</v>
      </c>
      <c r="AA1357" s="68">
        <v>2</v>
      </c>
      <c r="AB1357" s="68">
        <v>60</v>
      </c>
      <c r="AC1357" s="68"/>
      <c r="AD1357" s="68">
        <v>0</v>
      </c>
      <c r="AE1357" s="68">
        <v>5</v>
      </c>
      <c r="AF1357" s="68"/>
      <c r="AG1357" s="68"/>
      <c r="AH1357" s="68"/>
      <c r="AI1357" s="294"/>
      <c r="AJ1357" s="68"/>
      <c r="AK1357" s="68"/>
      <c r="AL1357" s="294"/>
      <c r="AM1357" s="68"/>
      <c r="AN1357" s="68"/>
      <c r="AO1357" s="294"/>
      <c r="AP1357" s="68"/>
      <c r="AQ1357" s="68"/>
      <c r="AR1357" s="68"/>
      <c r="AS1357" s="68"/>
      <c r="AT1357" s="68"/>
      <c r="AU1357" s="68"/>
      <c r="AV1357" s="68"/>
      <c r="AW1357" s="68"/>
      <c r="AX1357" s="68"/>
      <c r="AY1357" s="68"/>
      <c r="AZ1357" s="68"/>
      <c r="BA1357" s="68"/>
      <c r="BB1357" s="68"/>
      <c r="BC1357" s="68"/>
      <c r="BD1357" s="68"/>
    </row>
    <row r="1358" spans="1:56" s="72" customFormat="1" ht="70">
      <c r="A1358" s="68">
        <v>2334</v>
      </c>
      <c r="B1358" s="68" t="s">
        <v>11647</v>
      </c>
      <c r="C1358" s="68">
        <v>3</v>
      </c>
      <c r="D1358" s="73" t="s">
        <v>4938</v>
      </c>
      <c r="E1358" s="68" t="s">
        <v>11648</v>
      </c>
      <c r="F1358" s="68">
        <v>12266</v>
      </c>
      <c r="G1358" s="68" t="s">
        <v>11649</v>
      </c>
      <c r="H1358" s="68">
        <v>2008</v>
      </c>
      <c r="I1358" s="68" t="s">
        <v>11650</v>
      </c>
      <c r="J1358" s="70">
        <v>131417</v>
      </c>
      <c r="K1358" s="250" t="s">
        <v>8092</v>
      </c>
      <c r="L1358" s="68" t="s">
        <v>11651</v>
      </c>
      <c r="M1358" s="68" t="s">
        <v>11652</v>
      </c>
      <c r="N1358" s="68" t="s">
        <v>11653</v>
      </c>
      <c r="O1358" s="68" t="s">
        <v>11654</v>
      </c>
      <c r="P1358" s="68" t="s">
        <v>11655</v>
      </c>
      <c r="Q1358" s="68">
        <v>28.6</v>
      </c>
      <c r="R1358" s="68">
        <v>0</v>
      </c>
      <c r="S1358" s="68"/>
      <c r="T1358" s="68">
        <v>28.6</v>
      </c>
      <c r="U1358" s="68">
        <v>28.6</v>
      </c>
      <c r="V1358" s="68">
        <v>62</v>
      </c>
      <c r="W1358" s="68">
        <v>100</v>
      </c>
      <c r="X1358" s="198" t="s">
        <v>11656</v>
      </c>
      <c r="Y1358" s="68">
        <v>3</v>
      </c>
      <c r="Z1358" s="68">
        <v>4</v>
      </c>
      <c r="AA1358" s="68">
        <v>1</v>
      </c>
      <c r="AB1358" s="68">
        <v>60</v>
      </c>
      <c r="AC1358" s="68"/>
      <c r="AD1358" s="68">
        <v>28.6</v>
      </c>
      <c r="AE1358" s="68">
        <v>5</v>
      </c>
      <c r="AF1358" s="91">
        <v>110</v>
      </c>
      <c r="AG1358" s="91" t="s">
        <v>11657</v>
      </c>
      <c r="AH1358" s="91" t="s">
        <v>11658</v>
      </c>
      <c r="AI1358" s="91">
        <v>50</v>
      </c>
      <c r="AJ1358" s="91" t="s">
        <v>11659</v>
      </c>
      <c r="AK1358" s="91" t="s">
        <v>11660</v>
      </c>
      <c r="AL1358" s="91">
        <v>30</v>
      </c>
      <c r="AM1358" s="91" t="s">
        <v>11661</v>
      </c>
      <c r="AN1358" s="91" t="s">
        <v>11660</v>
      </c>
      <c r="AO1358" s="91">
        <v>30</v>
      </c>
      <c r="AP1358" s="68"/>
      <c r="AQ1358" s="68"/>
      <c r="AR1358" s="68"/>
      <c r="AS1358" s="68"/>
      <c r="AT1358" s="68"/>
      <c r="AU1358" s="68"/>
      <c r="AV1358" s="68"/>
      <c r="AW1358" s="68"/>
      <c r="AX1358" s="68"/>
      <c r="AY1358" s="68"/>
      <c r="AZ1358" s="68"/>
      <c r="BA1358" s="68"/>
      <c r="BB1358" s="68"/>
      <c r="BC1358" s="68"/>
      <c r="BD1358" s="68"/>
    </row>
    <row r="1359" spans="1:56" s="72" customFormat="1" ht="70">
      <c r="A1359" s="68">
        <v>2334</v>
      </c>
      <c r="B1359" s="68" t="s">
        <v>11647</v>
      </c>
      <c r="C1359" s="68">
        <v>3</v>
      </c>
      <c r="D1359" s="73" t="s">
        <v>4938</v>
      </c>
      <c r="E1359" s="68" t="s">
        <v>11648</v>
      </c>
      <c r="F1359" s="68">
        <v>12266</v>
      </c>
      <c r="G1359" s="68" t="s">
        <v>11662</v>
      </c>
      <c r="H1359" s="68">
        <v>2010</v>
      </c>
      <c r="I1359" s="68" t="s">
        <v>11663</v>
      </c>
      <c r="J1359" s="70">
        <v>585556</v>
      </c>
      <c r="K1359" s="68" t="s">
        <v>240</v>
      </c>
      <c r="L1359" s="68" t="s">
        <v>11651</v>
      </c>
      <c r="M1359" s="68" t="s">
        <v>11652</v>
      </c>
      <c r="N1359" s="68" t="s">
        <v>11664</v>
      </c>
      <c r="O1359" s="68" t="s">
        <v>11665</v>
      </c>
      <c r="P1359" s="68" t="s">
        <v>11666</v>
      </c>
      <c r="Q1359" s="68">
        <v>28.6</v>
      </c>
      <c r="R1359" s="68">
        <v>0</v>
      </c>
      <c r="S1359" s="68"/>
      <c r="T1359" s="68">
        <v>28.6</v>
      </c>
      <c r="U1359" s="68">
        <v>28.6</v>
      </c>
      <c r="V1359" s="68">
        <v>62</v>
      </c>
      <c r="W1359" s="68">
        <v>100</v>
      </c>
      <c r="X1359" s="198" t="s">
        <v>11656</v>
      </c>
      <c r="Y1359" s="68">
        <v>3</v>
      </c>
      <c r="Z1359" s="68">
        <v>4</v>
      </c>
      <c r="AA1359" s="68">
        <v>1</v>
      </c>
      <c r="AB1359" s="68">
        <v>60</v>
      </c>
      <c r="AC1359" s="68" t="s">
        <v>240</v>
      </c>
      <c r="AD1359" s="68">
        <v>28.6</v>
      </c>
      <c r="AE1359" s="68">
        <v>5</v>
      </c>
      <c r="AF1359" s="91">
        <v>110</v>
      </c>
      <c r="AG1359" s="91" t="s">
        <v>11657</v>
      </c>
      <c r="AH1359" s="91" t="s">
        <v>11658</v>
      </c>
      <c r="AI1359" s="91">
        <v>50</v>
      </c>
      <c r="AJ1359" s="91" t="s">
        <v>11659</v>
      </c>
      <c r="AK1359" s="91" t="s">
        <v>11660</v>
      </c>
      <c r="AL1359" s="91">
        <v>30</v>
      </c>
      <c r="AM1359" s="91" t="s">
        <v>11661</v>
      </c>
      <c r="AN1359" s="91" t="s">
        <v>11660</v>
      </c>
      <c r="AO1359" s="91">
        <v>30</v>
      </c>
      <c r="AP1359" s="68"/>
      <c r="AQ1359" s="68"/>
      <c r="AR1359" s="68"/>
      <c r="AS1359" s="68"/>
      <c r="AT1359" s="68"/>
      <c r="AU1359" s="68"/>
      <c r="AV1359" s="68"/>
      <c r="AW1359" s="68"/>
      <c r="AX1359" s="68"/>
      <c r="AY1359" s="68"/>
      <c r="AZ1359" s="68"/>
      <c r="BA1359" s="68"/>
      <c r="BB1359" s="68"/>
      <c r="BC1359" s="68"/>
      <c r="BD1359" s="68"/>
    </row>
    <row r="1360" spans="1:56" s="72" customFormat="1" ht="110">
      <c r="A1360" s="68">
        <v>2334</v>
      </c>
      <c r="B1360" s="68" t="s">
        <v>11647</v>
      </c>
      <c r="C1360" s="68">
        <v>1</v>
      </c>
      <c r="D1360" s="73" t="s">
        <v>4333</v>
      </c>
      <c r="E1360" s="68" t="s">
        <v>11667</v>
      </c>
      <c r="F1360" s="68">
        <v>30850</v>
      </c>
      <c r="G1360" s="68" t="s">
        <v>11668</v>
      </c>
      <c r="H1360" s="68">
        <v>2020</v>
      </c>
      <c r="I1360" s="68" t="s">
        <v>11669</v>
      </c>
      <c r="J1360" s="70">
        <v>23910.05</v>
      </c>
      <c r="K1360" s="91" t="s">
        <v>12795</v>
      </c>
      <c r="L1360" s="68" t="s">
        <v>11670</v>
      </c>
      <c r="M1360" s="68" t="s">
        <v>11671</v>
      </c>
      <c r="N1360" s="68" t="s">
        <v>11672</v>
      </c>
      <c r="O1360" s="68" t="s">
        <v>11673</v>
      </c>
      <c r="P1360" s="68">
        <v>8167</v>
      </c>
      <c r="Q1360" s="68">
        <v>25.900000000000002</v>
      </c>
      <c r="R1360" s="68">
        <v>0.53</v>
      </c>
      <c r="S1360" s="68">
        <v>0</v>
      </c>
      <c r="T1360" s="68">
        <v>25.37</v>
      </c>
      <c r="U1360" s="68">
        <v>25.900000000000002</v>
      </c>
      <c r="V1360" s="68">
        <v>80</v>
      </c>
      <c r="W1360" s="68">
        <v>22</v>
      </c>
      <c r="X1360" s="198" t="s">
        <v>11674</v>
      </c>
      <c r="Y1360" s="91">
        <v>6</v>
      </c>
      <c r="Z1360" s="91">
        <v>4</v>
      </c>
      <c r="AA1360" s="91">
        <v>2</v>
      </c>
      <c r="AB1360" s="91">
        <v>11</v>
      </c>
      <c r="AC1360" s="68" t="s">
        <v>339</v>
      </c>
      <c r="AD1360" s="68">
        <v>25.9</v>
      </c>
      <c r="AE1360" s="68">
        <v>5</v>
      </c>
      <c r="AF1360" s="91">
        <v>80</v>
      </c>
      <c r="AG1360" s="91" t="s">
        <v>11675</v>
      </c>
      <c r="AH1360" s="91" t="s">
        <v>11676</v>
      </c>
      <c r="AI1360" s="91">
        <v>80</v>
      </c>
      <c r="AJ1360" s="91"/>
      <c r="AK1360" s="91"/>
      <c r="AL1360" s="91"/>
      <c r="AM1360" s="91"/>
      <c r="AN1360" s="91"/>
      <c r="AO1360" s="91"/>
      <c r="AP1360" s="68"/>
      <c r="AQ1360" s="68"/>
      <c r="AR1360" s="68"/>
      <c r="AS1360" s="68"/>
      <c r="AT1360" s="68"/>
      <c r="AU1360" s="68"/>
      <c r="AV1360" s="68"/>
      <c r="AW1360" s="68"/>
      <c r="AX1360" s="68"/>
      <c r="AY1360" s="68"/>
      <c r="AZ1360" s="68"/>
      <c r="BA1360" s="68"/>
      <c r="BB1360" s="68"/>
      <c r="BC1360" s="68"/>
      <c r="BD1360" s="68"/>
    </row>
    <row r="1361" spans="1:56" s="72" customFormat="1" ht="140">
      <c r="A1361" s="68">
        <v>2334</v>
      </c>
      <c r="B1361" s="68" t="s">
        <v>11647</v>
      </c>
      <c r="C1361" s="68"/>
      <c r="D1361" s="73" t="s">
        <v>4333</v>
      </c>
      <c r="E1361" s="68" t="s">
        <v>11667</v>
      </c>
      <c r="F1361" s="68">
        <v>30850</v>
      </c>
      <c r="G1361" s="68" t="s">
        <v>11677</v>
      </c>
      <c r="H1361" s="68">
        <v>2021</v>
      </c>
      <c r="I1361" s="91" t="s">
        <v>11678</v>
      </c>
      <c r="J1361" s="70">
        <v>28545.82</v>
      </c>
      <c r="K1361" s="68" t="s">
        <v>1813</v>
      </c>
      <c r="L1361" s="91" t="s">
        <v>11670</v>
      </c>
      <c r="M1361" s="91" t="s">
        <v>11671</v>
      </c>
      <c r="N1361" s="91" t="s">
        <v>11679</v>
      </c>
      <c r="O1361" s="91" t="s">
        <v>11680</v>
      </c>
      <c r="P1361" s="68">
        <v>8255</v>
      </c>
      <c r="Q1361" s="68">
        <v>27.57</v>
      </c>
      <c r="R1361" s="68">
        <v>2.2000000000000002</v>
      </c>
      <c r="S1361" s="68"/>
      <c r="T1361" s="68">
        <v>25.37</v>
      </c>
      <c r="U1361" s="68">
        <v>27.57</v>
      </c>
      <c r="V1361" s="68">
        <v>50</v>
      </c>
      <c r="W1361" s="68">
        <v>13</v>
      </c>
      <c r="X1361" s="198" t="s">
        <v>11674</v>
      </c>
      <c r="Y1361" s="91">
        <v>2</v>
      </c>
      <c r="Z1361" s="91">
        <v>5</v>
      </c>
      <c r="AA1361" s="91">
        <v>6</v>
      </c>
      <c r="AB1361" s="91">
        <v>11</v>
      </c>
      <c r="AC1361" s="68" t="s">
        <v>1813</v>
      </c>
      <c r="AD1361" s="68">
        <v>25.57</v>
      </c>
      <c r="AE1361" s="68">
        <v>5</v>
      </c>
      <c r="AF1361" s="91">
        <v>80</v>
      </c>
      <c r="AG1361" s="91" t="s">
        <v>11675</v>
      </c>
      <c r="AH1361" s="91" t="s">
        <v>11676</v>
      </c>
      <c r="AI1361" s="91">
        <v>80</v>
      </c>
      <c r="AJ1361" s="68"/>
      <c r="AK1361" s="68"/>
      <c r="AL1361" s="68"/>
      <c r="AM1361" s="68"/>
      <c r="AN1361" s="68"/>
      <c r="AO1361" s="68"/>
      <c r="AP1361" s="68"/>
      <c r="AQ1361" s="68"/>
      <c r="AR1361" s="68"/>
      <c r="AS1361" s="68"/>
      <c r="AT1361" s="68"/>
      <c r="AU1361" s="68"/>
      <c r="AV1361" s="68"/>
      <c r="AW1361" s="68"/>
      <c r="AX1361" s="68"/>
      <c r="AY1361" s="68"/>
      <c r="AZ1361" s="68"/>
      <c r="BA1361" s="68"/>
      <c r="BB1361" s="68"/>
      <c r="BC1361" s="68"/>
      <c r="BD1361" s="68"/>
    </row>
    <row r="1362" spans="1:56" s="72" customFormat="1" ht="120">
      <c r="A1362" s="68">
        <v>2334</v>
      </c>
      <c r="B1362" s="68" t="s">
        <v>11647</v>
      </c>
      <c r="C1362" s="68"/>
      <c r="D1362" s="73" t="s">
        <v>4333</v>
      </c>
      <c r="E1362" s="68" t="s">
        <v>11667</v>
      </c>
      <c r="F1362" s="68">
        <v>30850</v>
      </c>
      <c r="G1362" s="68" t="s">
        <v>11681</v>
      </c>
      <c r="H1362" s="68">
        <v>2021</v>
      </c>
      <c r="I1362" s="91" t="s">
        <v>11682</v>
      </c>
      <c r="J1362" s="70">
        <v>28053.81</v>
      </c>
      <c r="K1362" s="68" t="s">
        <v>1813</v>
      </c>
      <c r="L1362" s="91" t="s">
        <v>11670</v>
      </c>
      <c r="M1362" s="91" t="s">
        <v>11671</v>
      </c>
      <c r="N1362" s="91" t="s">
        <v>11683</v>
      </c>
      <c r="O1362" s="91" t="s">
        <v>11684</v>
      </c>
      <c r="P1362" s="68">
        <v>8261</v>
      </c>
      <c r="Q1362" s="68">
        <v>25.91</v>
      </c>
      <c r="R1362" s="68">
        <v>0.54</v>
      </c>
      <c r="S1362" s="68"/>
      <c r="T1362" s="68">
        <v>25.37</v>
      </c>
      <c r="U1362" s="68">
        <v>25.91</v>
      </c>
      <c r="V1362" s="68">
        <v>50</v>
      </c>
      <c r="W1362" s="68">
        <v>13</v>
      </c>
      <c r="X1362" s="198" t="s">
        <v>11674</v>
      </c>
      <c r="Y1362" s="91">
        <v>2</v>
      </c>
      <c r="Z1362" s="91">
        <v>3</v>
      </c>
      <c r="AA1362" s="91">
        <v>2</v>
      </c>
      <c r="AB1362" s="91">
        <v>11</v>
      </c>
      <c r="AC1362" s="68" t="s">
        <v>1813</v>
      </c>
      <c r="AD1362" s="68">
        <v>25.91</v>
      </c>
      <c r="AE1362" s="68">
        <v>5</v>
      </c>
      <c r="AF1362" s="91">
        <v>80</v>
      </c>
      <c r="AG1362" s="91" t="s">
        <v>11675</v>
      </c>
      <c r="AH1362" s="91" t="s">
        <v>11676</v>
      </c>
      <c r="AI1362" s="91">
        <v>80</v>
      </c>
      <c r="AJ1362" s="68"/>
      <c r="AK1362" s="68"/>
      <c r="AL1362" s="68"/>
      <c r="AM1362" s="68"/>
      <c r="AN1362" s="68"/>
      <c r="AO1362" s="68"/>
      <c r="AP1362" s="68"/>
      <c r="AQ1362" s="68"/>
      <c r="AR1362" s="68"/>
      <c r="AS1362" s="68"/>
      <c r="AT1362" s="68"/>
      <c r="AU1362" s="68"/>
      <c r="AV1362" s="68"/>
      <c r="AW1362" s="68"/>
      <c r="AX1362" s="68"/>
      <c r="AY1362" s="68"/>
      <c r="AZ1362" s="68"/>
      <c r="BA1362" s="68"/>
      <c r="BB1362" s="68"/>
      <c r="BC1362" s="68"/>
      <c r="BD1362" s="68"/>
    </row>
    <row r="1363" spans="1:56" s="72" customFormat="1" ht="100">
      <c r="A1363" s="91">
        <v>2334</v>
      </c>
      <c r="B1363" s="91" t="s">
        <v>11647</v>
      </c>
      <c r="C1363" s="91">
        <v>1</v>
      </c>
      <c r="D1363" s="83" t="s">
        <v>4333</v>
      </c>
      <c r="E1363" s="91" t="s">
        <v>11685</v>
      </c>
      <c r="F1363" s="83">
        <v>50121</v>
      </c>
      <c r="G1363" s="91" t="s">
        <v>11686</v>
      </c>
      <c r="H1363" s="91">
        <v>2022</v>
      </c>
      <c r="I1363" s="91" t="s">
        <v>11687</v>
      </c>
      <c r="J1363" s="70">
        <v>55357.440000000002</v>
      </c>
      <c r="K1363" s="83" t="s">
        <v>1833</v>
      </c>
      <c r="L1363" s="91" t="s">
        <v>11688</v>
      </c>
      <c r="M1363" s="91" t="s">
        <v>11689</v>
      </c>
      <c r="N1363" s="154" t="s">
        <v>11690</v>
      </c>
      <c r="O1363" s="154" t="s">
        <v>11691</v>
      </c>
      <c r="P1363" s="83">
        <v>8500</v>
      </c>
      <c r="Q1363" s="91">
        <v>17.59</v>
      </c>
      <c r="R1363" s="91">
        <v>0</v>
      </c>
      <c r="S1363" s="91">
        <v>0</v>
      </c>
      <c r="T1363" s="91">
        <v>17.59</v>
      </c>
      <c r="U1363" s="91">
        <v>17.59</v>
      </c>
      <c r="V1363" s="91">
        <v>100</v>
      </c>
      <c r="W1363" s="91">
        <v>10</v>
      </c>
      <c r="X1363" s="198" t="s">
        <v>11674</v>
      </c>
      <c r="Y1363" s="91">
        <v>3</v>
      </c>
      <c r="Z1363" s="91">
        <v>4</v>
      </c>
      <c r="AA1363" s="91">
        <v>7</v>
      </c>
      <c r="AB1363" s="91">
        <v>11</v>
      </c>
      <c r="AC1363" s="91" t="s">
        <v>11692</v>
      </c>
      <c r="AD1363" s="91">
        <v>17.59</v>
      </c>
      <c r="AE1363" s="91">
        <v>5</v>
      </c>
      <c r="AF1363" s="91">
        <v>100</v>
      </c>
      <c r="AG1363" s="91" t="s">
        <v>11693</v>
      </c>
      <c r="AH1363" s="91" t="s">
        <v>11676</v>
      </c>
      <c r="AI1363" s="91">
        <v>100</v>
      </c>
      <c r="AJ1363" s="91"/>
      <c r="AK1363" s="91"/>
      <c r="AL1363" s="91"/>
      <c r="AM1363" s="91"/>
      <c r="AN1363" s="91"/>
      <c r="AO1363" s="91"/>
      <c r="AP1363" s="91"/>
      <c r="AQ1363" s="91"/>
      <c r="AR1363" s="91"/>
      <c r="AS1363" s="91"/>
      <c r="AT1363" s="91"/>
      <c r="AU1363" s="91"/>
      <c r="AV1363" s="91"/>
      <c r="AW1363" s="91"/>
      <c r="AX1363" s="91"/>
      <c r="AY1363" s="68"/>
      <c r="AZ1363" s="68"/>
      <c r="BA1363" s="68"/>
      <c r="BB1363" s="68"/>
      <c r="BC1363" s="68"/>
      <c r="BD1363" s="68"/>
    </row>
    <row r="1364" spans="1:56" s="72" customFormat="1" ht="140">
      <c r="A1364" s="68">
        <v>2413</v>
      </c>
      <c r="B1364" s="68" t="s">
        <v>11694</v>
      </c>
      <c r="C1364" s="91" t="s">
        <v>11695</v>
      </c>
      <c r="D1364" s="73" t="s">
        <v>11696</v>
      </c>
      <c r="E1364" s="91" t="s">
        <v>11697</v>
      </c>
      <c r="F1364" s="83">
        <v>35374</v>
      </c>
      <c r="G1364" s="83" t="s">
        <v>11698</v>
      </c>
      <c r="H1364" s="91">
        <v>2016</v>
      </c>
      <c r="I1364" s="83" t="s">
        <v>11699</v>
      </c>
      <c r="J1364" s="155">
        <v>29742.62</v>
      </c>
      <c r="K1364" s="68" t="s">
        <v>233</v>
      </c>
      <c r="L1364" s="83" t="s">
        <v>11700</v>
      </c>
      <c r="M1364" s="83" t="s">
        <v>11701</v>
      </c>
      <c r="N1364" s="83" t="s">
        <v>11702</v>
      </c>
      <c r="O1364" s="83" t="s">
        <v>11703</v>
      </c>
      <c r="P1364" s="83">
        <v>1601520</v>
      </c>
      <c r="Q1364" s="70">
        <v>0</v>
      </c>
      <c r="R1364" s="70">
        <v>0</v>
      </c>
      <c r="S1364" s="70">
        <v>0</v>
      </c>
      <c r="T1364" s="70">
        <v>0</v>
      </c>
      <c r="U1364" s="70">
        <v>0</v>
      </c>
      <c r="V1364" s="71">
        <v>50</v>
      </c>
      <c r="W1364" s="71">
        <v>80</v>
      </c>
      <c r="X1364" s="293" t="s">
        <v>11704</v>
      </c>
      <c r="Y1364" s="68">
        <v>2</v>
      </c>
      <c r="Z1364" s="68">
        <v>1</v>
      </c>
      <c r="AA1364" s="68">
        <v>3</v>
      </c>
      <c r="AB1364" s="91">
        <v>11</v>
      </c>
      <c r="AC1364" s="68" t="s">
        <v>11705</v>
      </c>
      <c r="AD1364" s="70">
        <v>0</v>
      </c>
      <c r="AE1364" s="68">
        <v>5</v>
      </c>
      <c r="AF1364" s="91">
        <v>50</v>
      </c>
      <c r="AG1364" s="91" t="s">
        <v>3770</v>
      </c>
      <c r="AH1364" s="91" t="s">
        <v>4245</v>
      </c>
      <c r="AI1364" s="91">
        <v>25</v>
      </c>
      <c r="AJ1364" s="91" t="s">
        <v>5875</v>
      </c>
      <c r="AK1364" s="91" t="s">
        <v>11697</v>
      </c>
      <c r="AL1364" s="91">
        <v>25</v>
      </c>
      <c r="AM1364" s="91"/>
      <c r="AN1364" s="91"/>
      <c r="AO1364" s="91"/>
      <c r="AP1364" s="91"/>
      <c r="AQ1364" s="91"/>
      <c r="AR1364" s="91"/>
      <c r="AS1364" s="91"/>
      <c r="AT1364" s="91"/>
      <c r="AU1364" s="91"/>
      <c r="AV1364" s="91"/>
      <c r="AW1364" s="91"/>
      <c r="AX1364" s="91"/>
      <c r="AY1364" s="68"/>
      <c r="AZ1364" s="68"/>
      <c r="BA1364" s="68"/>
      <c r="BB1364" s="68"/>
      <c r="BC1364" s="68"/>
      <c r="BD1364" s="68"/>
    </row>
    <row r="1365" spans="1:56" s="72" customFormat="1" ht="160">
      <c r="A1365" s="68">
        <v>2413</v>
      </c>
      <c r="B1365" s="68" t="s">
        <v>11694</v>
      </c>
      <c r="C1365" s="91" t="s">
        <v>11695</v>
      </c>
      <c r="D1365" s="73" t="s">
        <v>3770</v>
      </c>
      <c r="E1365" s="91" t="s">
        <v>11706</v>
      </c>
      <c r="F1365" s="83">
        <v>21495</v>
      </c>
      <c r="G1365" s="83" t="s">
        <v>11707</v>
      </c>
      <c r="H1365" s="91">
        <v>2020</v>
      </c>
      <c r="I1365" s="83" t="s">
        <v>11708</v>
      </c>
      <c r="J1365" s="155">
        <v>80091.66</v>
      </c>
      <c r="K1365" s="199" t="s">
        <v>343</v>
      </c>
      <c r="L1365" s="83" t="s">
        <v>11709</v>
      </c>
      <c r="M1365" s="83" t="s">
        <v>11710</v>
      </c>
      <c r="N1365" s="83" t="s">
        <v>11711</v>
      </c>
      <c r="O1365" s="83" t="s">
        <v>11712</v>
      </c>
      <c r="P1365" s="83">
        <v>1602906</v>
      </c>
      <c r="Q1365" s="70">
        <v>0</v>
      </c>
      <c r="R1365" s="70">
        <v>0</v>
      </c>
      <c r="S1365" s="70">
        <v>0</v>
      </c>
      <c r="T1365" s="70">
        <v>0</v>
      </c>
      <c r="U1365" s="70">
        <v>0</v>
      </c>
      <c r="V1365" s="71">
        <v>15</v>
      </c>
      <c r="W1365" s="71">
        <v>6</v>
      </c>
      <c r="X1365" s="293" t="s">
        <v>11704</v>
      </c>
      <c r="Y1365" s="68">
        <v>3</v>
      </c>
      <c r="Z1365" s="68">
        <v>3</v>
      </c>
      <c r="AA1365" s="68">
        <v>4</v>
      </c>
      <c r="AB1365" s="91">
        <v>10</v>
      </c>
      <c r="AC1365" s="68" t="s">
        <v>11713</v>
      </c>
      <c r="AD1365" s="70">
        <v>0</v>
      </c>
      <c r="AE1365" s="68">
        <v>5</v>
      </c>
      <c r="AF1365" s="91">
        <v>15</v>
      </c>
      <c r="AG1365" s="91" t="s">
        <v>6286</v>
      </c>
      <c r="AH1365" s="91" t="s">
        <v>11714</v>
      </c>
      <c r="AI1365" s="91">
        <v>5</v>
      </c>
      <c r="AJ1365" s="91" t="s">
        <v>11715</v>
      </c>
      <c r="AK1365" s="91" t="s">
        <v>11716</v>
      </c>
      <c r="AL1365" s="91">
        <v>10</v>
      </c>
      <c r="AM1365" s="91"/>
      <c r="AN1365" s="91"/>
      <c r="AO1365" s="91"/>
      <c r="AP1365" s="91"/>
      <c r="AQ1365" s="91"/>
      <c r="AR1365" s="91"/>
      <c r="AS1365" s="91"/>
      <c r="AT1365" s="91"/>
      <c r="AU1365" s="91"/>
      <c r="AV1365" s="91"/>
      <c r="AW1365" s="91"/>
      <c r="AX1365" s="91"/>
      <c r="AY1365" s="68"/>
      <c r="AZ1365" s="68"/>
      <c r="BA1365" s="68"/>
      <c r="BB1365" s="68"/>
      <c r="BC1365" s="68"/>
      <c r="BD1365" s="68"/>
    </row>
    <row r="1366" spans="1:56" s="72" customFormat="1" ht="100">
      <c r="A1366" s="295">
        <v>2547</v>
      </c>
      <c r="B1366" s="295" t="s">
        <v>11717</v>
      </c>
      <c r="C1366" s="295" t="s">
        <v>11718</v>
      </c>
      <c r="D1366" s="296" t="s">
        <v>2115</v>
      </c>
      <c r="E1366" s="296" t="s">
        <v>11719</v>
      </c>
      <c r="F1366" s="295">
        <v>26467</v>
      </c>
      <c r="G1366" s="296" t="s">
        <v>11720</v>
      </c>
      <c r="H1366" s="295">
        <v>2010</v>
      </c>
      <c r="I1366" s="296" t="s">
        <v>11721</v>
      </c>
      <c r="J1366" s="297">
        <v>137287.24</v>
      </c>
      <c r="K1366" s="296" t="s">
        <v>278</v>
      </c>
      <c r="L1366" s="296" t="s">
        <v>11722</v>
      </c>
      <c r="M1366" s="296" t="s">
        <v>11723</v>
      </c>
      <c r="N1366" s="296" t="s">
        <v>11724</v>
      </c>
      <c r="O1366" s="296" t="s">
        <v>11725</v>
      </c>
      <c r="P1366" s="295" t="s">
        <v>11726</v>
      </c>
      <c r="Q1366" s="297">
        <v>30</v>
      </c>
      <c r="R1366" s="297">
        <v>0</v>
      </c>
      <c r="S1366" s="297">
        <v>50</v>
      </c>
      <c r="T1366" s="297">
        <v>38</v>
      </c>
      <c r="U1366" s="297">
        <v>88</v>
      </c>
      <c r="V1366" s="295">
        <v>70</v>
      </c>
      <c r="W1366" s="295">
        <v>100</v>
      </c>
      <c r="X1366" s="159" t="s">
        <v>11727</v>
      </c>
      <c r="Y1366" s="295">
        <v>1</v>
      </c>
      <c r="Z1366" s="295">
        <v>8</v>
      </c>
      <c r="AA1366" s="295">
        <v>1</v>
      </c>
      <c r="AB1366" s="295">
        <v>47</v>
      </c>
      <c r="AC1366" s="295">
        <v>22</v>
      </c>
      <c r="AD1366" s="296">
        <v>30</v>
      </c>
      <c r="AE1366" s="295">
        <v>4</v>
      </c>
      <c r="AF1366" s="68">
        <v>70</v>
      </c>
      <c r="AG1366" s="296" t="s">
        <v>2115</v>
      </c>
      <c r="AH1366" s="296" t="s">
        <v>11728</v>
      </c>
      <c r="AI1366" s="68">
        <v>100</v>
      </c>
      <c r="AJ1366" s="68"/>
      <c r="AK1366" s="68"/>
      <c r="AL1366" s="68"/>
      <c r="AM1366" s="68"/>
      <c r="AN1366" s="68"/>
      <c r="AO1366" s="68"/>
      <c r="AP1366" s="68"/>
      <c r="AQ1366" s="68"/>
      <c r="AR1366" s="68"/>
      <c r="AS1366" s="68"/>
      <c r="AT1366" s="68"/>
      <c r="AU1366" s="68"/>
      <c r="AV1366" s="68"/>
      <c r="AW1366" s="68"/>
      <c r="AX1366" s="68"/>
      <c r="AY1366" s="68"/>
      <c r="AZ1366" s="68"/>
      <c r="BA1366" s="68"/>
      <c r="BB1366" s="68"/>
      <c r="BC1366" s="68"/>
      <c r="BD1366" s="68"/>
    </row>
    <row r="1367" spans="1:56" s="72" customFormat="1" ht="216.75" customHeight="1">
      <c r="A1367" s="83">
        <v>2735</v>
      </c>
      <c r="B1367" s="83" t="s">
        <v>11729</v>
      </c>
      <c r="C1367" s="83" t="s">
        <v>11730</v>
      </c>
      <c r="D1367" s="83"/>
      <c r="E1367" s="83" t="s">
        <v>11731</v>
      </c>
      <c r="F1367" s="83" t="s">
        <v>11732</v>
      </c>
      <c r="G1367" s="83" t="s">
        <v>11733</v>
      </c>
      <c r="H1367" s="83">
        <v>2015</v>
      </c>
      <c r="I1367" s="298" t="s">
        <v>11734</v>
      </c>
      <c r="J1367" s="155">
        <v>597065.85</v>
      </c>
      <c r="K1367" s="83" t="s">
        <v>679</v>
      </c>
      <c r="L1367" s="68" t="s">
        <v>11735</v>
      </c>
      <c r="M1367" s="68" t="s">
        <v>11736</v>
      </c>
      <c r="N1367" s="83" t="s">
        <v>11737</v>
      </c>
      <c r="O1367" s="298" t="s">
        <v>11738</v>
      </c>
      <c r="P1367" s="155" t="s">
        <v>11739</v>
      </c>
      <c r="Q1367" s="68"/>
      <c r="R1367" s="68"/>
      <c r="S1367" s="68"/>
      <c r="T1367" s="68"/>
      <c r="U1367" s="68"/>
      <c r="V1367" s="68"/>
      <c r="W1367" s="68">
        <v>100</v>
      </c>
      <c r="X1367" s="198"/>
      <c r="Y1367" s="68"/>
      <c r="Z1367" s="68"/>
      <c r="AA1367" s="68"/>
      <c r="AB1367" s="68">
        <v>31</v>
      </c>
      <c r="AC1367" s="68"/>
      <c r="AD1367" s="68"/>
      <c r="AE1367" s="68">
        <v>5</v>
      </c>
      <c r="AF1367" s="68"/>
      <c r="AG1367" s="68"/>
      <c r="AH1367" s="68"/>
      <c r="AI1367" s="68"/>
      <c r="AJ1367" s="68"/>
      <c r="AK1367" s="68"/>
      <c r="AL1367" s="68"/>
      <c r="AM1367" s="68"/>
      <c r="AN1367" s="68"/>
      <c r="AO1367" s="68"/>
      <c r="AP1367" s="68"/>
      <c r="AQ1367" s="68"/>
      <c r="AR1367" s="68"/>
      <c r="AS1367" s="68"/>
      <c r="AT1367" s="68"/>
      <c r="AU1367" s="68"/>
      <c r="AV1367" s="68"/>
      <c r="AW1367" s="68"/>
      <c r="AX1367" s="68"/>
      <c r="AY1367" s="68"/>
      <c r="AZ1367" s="68"/>
      <c r="BA1367" s="68"/>
      <c r="BB1367" s="68"/>
      <c r="BC1367" s="68"/>
      <c r="BD1367" s="68"/>
    </row>
    <row r="1368" spans="1:56" s="72" customFormat="1" ht="200">
      <c r="A1368" s="83">
        <v>2735</v>
      </c>
      <c r="B1368" s="83" t="s">
        <v>11729</v>
      </c>
      <c r="C1368" s="83" t="s">
        <v>11730</v>
      </c>
      <c r="D1368" s="73"/>
      <c r="E1368" s="83" t="s">
        <v>11740</v>
      </c>
      <c r="F1368" s="83">
        <v>10129</v>
      </c>
      <c r="G1368" s="83" t="s">
        <v>11741</v>
      </c>
      <c r="H1368" s="83">
        <v>2015</v>
      </c>
      <c r="I1368" s="298" t="s">
        <v>11742</v>
      </c>
      <c r="J1368" s="155">
        <v>333230.63</v>
      </c>
      <c r="K1368" s="83" t="s">
        <v>679</v>
      </c>
      <c r="L1368" s="68" t="s">
        <v>11743</v>
      </c>
      <c r="M1368" s="68" t="s">
        <v>11744</v>
      </c>
      <c r="N1368" s="83" t="s">
        <v>11745</v>
      </c>
      <c r="O1368" s="298" t="s">
        <v>11746</v>
      </c>
      <c r="P1368" s="155" t="s">
        <v>11747</v>
      </c>
      <c r="Q1368" s="68"/>
      <c r="R1368" s="68"/>
      <c r="S1368" s="68"/>
      <c r="T1368" s="68"/>
      <c r="U1368" s="68"/>
      <c r="V1368" s="68"/>
      <c r="W1368" s="68">
        <v>100</v>
      </c>
      <c r="X1368" s="68"/>
      <c r="Y1368" s="68"/>
      <c r="Z1368" s="68"/>
      <c r="AA1368" s="68"/>
      <c r="AB1368" s="68">
        <v>31</v>
      </c>
      <c r="AC1368" s="68"/>
      <c r="AD1368" s="68"/>
      <c r="AE1368" s="68">
        <v>4</v>
      </c>
      <c r="AF1368" s="68"/>
      <c r="AG1368" s="68"/>
      <c r="AH1368" s="68"/>
      <c r="AI1368" s="68"/>
      <c r="AJ1368" s="68"/>
      <c r="AK1368" s="68"/>
      <c r="AL1368" s="68"/>
      <c r="AM1368" s="68"/>
      <c r="AN1368" s="68"/>
      <c r="AO1368" s="68"/>
      <c r="AP1368" s="68"/>
      <c r="AQ1368" s="68"/>
      <c r="AR1368" s="68"/>
      <c r="AS1368" s="68"/>
      <c r="AT1368" s="68"/>
      <c r="AU1368" s="68"/>
      <c r="AV1368" s="68"/>
      <c r="AW1368" s="68"/>
      <c r="AX1368" s="68"/>
      <c r="AY1368" s="68"/>
      <c r="AZ1368" s="68"/>
      <c r="BA1368" s="68"/>
      <c r="BB1368" s="68"/>
      <c r="BC1368" s="68"/>
      <c r="BD1368" s="68"/>
    </row>
    <row r="1369" spans="1:56" s="72" customFormat="1" ht="230">
      <c r="A1369" s="83">
        <v>2735</v>
      </c>
      <c r="B1369" s="83" t="s">
        <v>11729</v>
      </c>
      <c r="C1369" s="83" t="s">
        <v>11730</v>
      </c>
      <c r="D1369" s="73"/>
      <c r="E1369" s="83" t="s">
        <v>11748</v>
      </c>
      <c r="F1369" s="83">
        <v>10827</v>
      </c>
      <c r="G1369" s="83" t="s">
        <v>11749</v>
      </c>
      <c r="H1369" s="83">
        <v>2015</v>
      </c>
      <c r="I1369" s="298" t="s">
        <v>11750</v>
      </c>
      <c r="J1369" s="155">
        <v>305835.89</v>
      </c>
      <c r="K1369" s="83" t="s">
        <v>679</v>
      </c>
      <c r="L1369" s="68" t="s">
        <v>11751</v>
      </c>
      <c r="M1369" s="68" t="s">
        <v>11752</v>
      </c>
      <c r="N1369" s="83" t="s">
        <v>11753</v>
      </c>
      <c r="O1369" s="298" t="s">
        <v>11754</v>
      </c>
      <c r="P1369" s="155" t="s">
        <v>11755</v>
      </c>
      <c r="Q1369" s="68"/>
      <c r="R1369" s="68"/>
      <c r="S1369" s="68"/>
      <c r="T1369" s="68"/>
      <c r="U1369" s="68"/>
      <c r="V1369" s="68"/>
      <c r="W1369" s="68">
        <v>100</v>
      </c>
      <c r="X1369" s="68"/>
      <c r="Y1369" s="68">
        <v>3</v>
      </c>
      <c r="Z1369" s="68">
        <v>11</v>
      </c>
      <c r="AA1369" s="68">
        <v>6</v>
      </c>
      <c r="AB1369" s="68">
        <v>31</v>
      </c>
      <c r="AC1369" s="68"/>
      <c r="AD1369" s="68"/>
      <c r="AE1369" s="68">
        <v>5</v>
      </c>
      <c r="AF1369" s="68"/>
      <c r="AG1369" s="68"/>
      <c r="AH1369" s="68"/>
      <c r="AI1369" s="68"/>
      <c r="AJ1369" s="68"/>
      <c r="AK1369" s="68"/>
      <c r="AL1369" s="68"/>
      <c r="AM1369" s="68"/>
      <c r="AN1369" s="68"/>
      <c r="AO1369" s="68"/>
      <c r="AP1369" s="68"/>
      <c r="AQ1369" s="68"/>
      <c r="AR1369" s="68"/>
      <c r="AS1369" s="68"/>
      <c r="AT1369" s="68"/>
      <c r="AU1369" s="68"/>
      <c r="AV1369" s="68"/>
      <c r="AW1369" s="68"/>
      <c r="AX1369" s="68"/>
      <c r="AY1369" s="68"/>
      <c r="AZ1369" s="68"/>
      <c r="BA1369" s="68"/>
      <c r="BB1369" s="68"/>
      <c r="BC1369" s="68"/>
      <c r="BD1369" s="68"/>
    </row>
    <row r="1370" spans="1:56" s="72" customFormat="1" ht="200">
      <c r="A1370" s="83">
        <v>2735</v>
      </c>
      <c r="B1370" s="83" t="s">
        <v>11729</v>
      </c>
      <c r="C1370" s="83" t="s">
        <v>11730</v>
      </c>
      <c r="D1370" s="83"/>
      <c r="E1370" s="83" t="s">
        <v>11756</v>
      </c>
      <c r="F1370" s="83">
        <v>28424</v>
      </c>
      <c r="G1370" s="83" t="s">
        <v>11757</v>
      </c>
      <c r="H1370" s="83">
        <v>2015</v>
      </c>
      <c r="I1370" s="298" t="s">
        <v>11758</v>
      </c>
      <c r="J1370" s="155">
        <v>235856.05</v>
      </c>
      <c r="K1370" s="83" t="s">
        <v>679</v>
      </c>
      <c r="L1370" s="68" t="s">
        <v>11759</v>
      </c>
      <c r="M1370" s="68" t="s">
        <v>11760</v>
      </c>
      <c r="N1370" s="83" t="s">
        <v>11761</v>
      </c>
      <c r="O1370" s="298" t="s">
        <v>11762</v>
      </c>
      <c r="P1370" s="155" t="s">
        <v>11763</v>
      </c>
      <c r="Q1370" s="68"/>
      <c r="R1370" s="68"/>
      <c r="S1370" s="68"/>
      <c r="T1370" s="68"/>
      <c r="U1370" s="68"/>
      <c r="V1370" s="68"/>
      <c r="W1370" s="68">
        <v>100</v>
      </c>
      <c r="X1370" s="68"/>
      <c r="Y1370" s="68"/>
      <c r="Z1370" s="68"/>
      <c r="AA1370" s="86"/>
      <c r="AB1370" s="68">
        <v>31</v>
      </c>
      <c r="AC1370" s="68"/>
      <c r="AD1370" s="68"/>
      <c r="AE1370" s="68">
        <v>5</v>
      </c>
      <c r="AF1370" s="68"/>
      <c r="AG1370" s="68"/>
      <c r="AH1370" s="68"/>
      <c r="AI1370" s="68"/>
      <c r="AJ1370" s="68"/>
      <c r="AK1370" s="68"/>
      <c r="AL1370" s="68"/>
      <c r="AM1370" s="68"/>
      <c r="AN1370" s="68"/>
      <c r="AO1370" s="68"/>
      <c r="AP1370" s="68"/>
      <c r="AQ1370" s="68"/>
      <c r="AR1370" s="68"/>
      <c r="AS1370" s="68"/>
      <c r="AT1370" s="68"/>
      <c r="AU1370" s="68"/>
      <c r="AV1370" s="68"/>
      <c r="AW1370" s="68"/>
      <c r="AX1370" s="68"/>
      <c r="AY1370" s="68"/>
      <c r="AZ1370" s="68"/>
      <c r="BA1370" s="68"/>
      <c r="BB1370" s="68"/>
      <c r="BC1370" s="68"/>
      <c r="BD1370" s="68"/>
    </row>
    <row r="1371" spans="1:56" s="72" customFormat="1" ht="200">
      <c r="A1371" s="83">
        <v>2735</v>
      </c>
      <c r="B1371" s="83" t="s">
        <v>11729</v>
      </c>
      <c r="C1371" s="83" t="s">
        <v>11730</v>
      </c>
      <c r="D1371" s="83"/>
      <c r="E1371" s="83" t="s">
        <v>11740</v>
      </c>
      <c r="F1371" s="83">
        <v>10129</v>
      </c>
      <c r="G1371" s="83" t="s">
        <v>11764</v>
      </c>
      <c r="H1371" s="83">
        <v>2015</v>
      </c>
      <c r="I1371" s="298" t="s">
        <v>11765</v>
      </c>
      <c r="J1371" s="155">
        <v>194493.7</v>
      </c>
      <c r="K1371" s="83" t="s">
        <v>679</v>
      </c>
      <c r="L1371" s="68" t="s">
        <v>11743</v>
      </c>
      <c r="M1371" s="68" t="s">
        <v>11744</v>
      </c>
      <c r="N1371" s="83" t="s">
        <v>11766</v>
      </c>
      <c r="O1371" s="298" t="s">
        <v>11767</v>
      </c>
      <c r="P1371" s="155" t="s">
        <v>11768</v>
      </c>
      <c r="Q1371" s="68"/>
      <c r="R1371" s="68"/>
      <c r="S1371" s="68"/>
      <c r="T1371" s="68"/>
      <c r="U1371" s="68"/>
      <c r="V1371" s="68"/>
      <c r="W1371" s="68">
        <v>100</v>
      </c>
      <c r="X1371" s="68"/>
      <c r="Y1371" s="68">
        <v>5</v>
      </c>
      <c r="Z1371" s="68">
        <v>1</v>
      </c>
      <c r="AA1371" s="68"/>
      <c r="AB1371" s="68">
        <v>31</v>
      </c>
      <c r="AC1371" s="68"/>
      <c r="AD1371" s="68"/>
      <c r="AE1371" s="68">
        <v>4</v>
      </c>
      <c r="AF1371" s="68"/>
      <c r="AG1371" s="68"/>
      <c r="AH1371" s="68"/>
      <c r="AI1371" s="68"/>
      <c r="AJ1371" s="68"/>
      <c r="AK1371" s="68"/>
      <c r="AL1371" s="68"/>
      <c r="AM1371" s="68"/>
      <c r="AN1371" s="68"/>
      <c r="AO1371" s="68"/>
      <c r="AP1371" s="68"/>
      <c r="AQ1371" s="68"/>
      <c r="AR1371" s="68"/>
      <c r="AS1371" s="68"/>
      <c r="AT1371" s="68"/>
      <c r="AU1371" s="68"/>
      <c r="AV1371" s="68"/>
      <c r="AW1371" s="68"/>
      <c r="AX1371" s="68"/>
      <c r="AY1371" s="68"/>
      <c r="AZ1371" s="68"/>
      <c r="BA1371" s="68"/>
      <c r="BB1371" s="68"/>
      <c r="BC1371" s="68"/>
      <c r="BD1371" s="68"/>
    </row>
    <row r="1372" spans="1:56" s="72" customFormat="1" ht="280">
      <c r="A1372" s="83">
        <v>2735</v>
      </c>
      <c r="B1372" s="83" t="s">
        <v>11729</v>
      </c>
      <c r="C1372" s="83" t="s">
        <v>11730</v>
      </c>
      <c r="D1372" s="73"/>
      <c r="E1372" s="83" t="s">
        <v>11756</v>
      </c>
      <c r="F1372" s="73"/>
      <c r="G1372" s="83" t="s">
        <v>11769</v>
      </c>
      <c r="H1372" s="83">
        <v>2015</v>
      </c>
      <c r="I1372" s="298" t="s">
        <v>11770</v>
      </c>
      <c r="J1372" s="155">
        <v>178485.39</v>
      </c>
      <c r="K1372" s="83" t="s">
        <v>679</v>
      </c>
      <c r="L1372" s="68" t="s">
        <v>11771</v>
      </c>
      <c r="M1372" s="68" t="s">
        <v>11772</v>
      </c>
      <c r="N1372" s="83" t="s">
        <v>11773</v>
      </c>
      <c r="O1372" s="298" t="s">
        <v>11774</v>
      </c>
      <c r="P1372" s="155" t="s">
        <v>11775</v>
      </c>
      <c r="Q1372" s="68"/>
      <c r="R1372" s="68"/>
      <c r="S1372" s="68"/>
      <c r="T1372" s="68"/>
      <c r="U1372" s="68"/>
      <c r="V1372" s="68"/>
      <c r="W1372" s="68">
        <v>100</v>
      </c>
      <c r="X1372" s="68"/>
      <c r="Y1372" s="68">
        <v>6</v>
      </c>
      <c r="Z1372" s="68">
        <v>1</v>
      </c>
      <c r="AA1372" s="68">
        <v>1</v>
      </c>
      <c r="AB1372" s="68">
        <v>14</v>
      </c>
      <c r="AC1372" s="68"/>
      <c r="AD1372" s="68"/>
      <c r="AE1372" s="68">
        <v>4</v>
      </c>
      <c r="AF1372" s="68"/>
      <c r="AG1372" s="68"/>
      <c r="AH1372" s="68"/>
      <c r="AI1372" s="68"/>
      <c r="AJ1372" s="68"/>
      <c r="AK1372" s="68"/>
      <c r="AL1372" s="68"/>
      <c r="AM1372" s="68"/>
      <c r="AN1372" s="68"/>
      <c r="AO1372" s="68"/>
      <c r="AP1372" s="68"/>
      <c r="AQ1372" s="68"/>
      <c r="AR1372" s="68"/>
      <c r="AS1372" s="68"/>
      <c r="AT1372" s="68"/>
      <c r="AU1372" s="68"/>
      <c r="AV1372" s="68"/>
      <c r="AW1372" s="68"/>
      <c r="AX1372" s="68"/>
      <c r="AY1372" s="68"/>
      <c r="AZ1372" s="68"/>
      <c r="BA1372" s="68"/>
      <c r="BB1372" s="68"/>
      <c r="BC1372" s="68"/>
      <c r="BD1372" s="68"/>
    </row>
    <row r="1373" spans="1:56" s="72" customFormat="1" ht="210">
      <c r="A1373" s="83">
        <v>2735</v>
      </c>
      <c r="B1373" s="83" t="s">
        <v>11729</v>
      </c>
      <c r="C1373" s="83" t="s">
        <v>11730</v>
      </c>
      <c r="D1373" s="83"/>
      <c r="E1373" s="83" t="s">
        <v>11776</v>
      </c>
      <c r="F1373" s="83">
        <v>8488</v>
      </c>
      <c r="G1373" s="83" t="s">
        <v>11777</v>
      </c>
      <c r="H1373" s="83">
        <v>2015</v>
      </c>
      <c r="I1373" s="298" t="s">
        <v>11778</v>
      </c>
      <c r="J1373" s="155">
        <v>160675.39000000001</v>
      </c>
      <c r="K1373" s="83" t="s">
        <v>679</v>
      </c>
      <c r="L1373" s="68" t="s">
        <v>11779</v>
      </c>
      <c r="M1373" s="68" t="s">
        <v>11780</v>
      </c>
      <c r="N1373" s="83" t="s">
        <v>11781</v>
      </c>
      <c r="O1373" s="298" t="s">
        <v>11782</v>
      </c>
      <c r="P1373" s="155" t="s">
        <v>11783</v>
      </c>
      <c r="Q1373" s="68"/>
      <c r="R1373" s="68"/>
      <c r="S1373" s="68"/>
      <c r="T1373" s="68"/>
      <c r="U1373" s="68"/>
      <c r="V1373" s="68"/>
      <c r="W1373" s="68">
        <v>100</v>
      </c>
      <c r="X1373" s="68"/>
      <c r="Y1373" s="68"/>
      <c r="Z1373" s="68"/>
      <c r="AA1373" s="68"/>
      <c r="AB1373" s="68">
        <v>31</v>
      </c>
      <c r="AC1373" s="68"/>
      <c r="AD1373" s="68"/>
      <c r="AE1373" s="68">
        <v>5</v>
      </c>
      <c r="AF1373" s="68"/>
      <c r="AG1373" s="68"/>
      <c r="AH1373" s="68"/>
      <c r="AI1373" s="68"/>
      <c r="AJ1373" s="68"/>
      <c r="AK1373" s="68"/>
      <c r="AL1373" s="68"/>
      <c r="AM1373" s="68"/>
      <c r="AN1373" s="68"/>
      <c r="AO1373" s="68"/>
      <c r="AP1373" s="68"/>
      <c r="AQ1373" s="68"/>
      <c r="AR1373" s="68"/>
      <c r="AS1373" s="68"/>
      <c r="AT1373" s="68"/>
      <c r="AU1373" s="68"/>
      <c r="AV1373" s="68"/>
      <c r="AW1373" s="68"/>
      <c r="AX1373" s="68"/>
      <c r="AY1373" s="68"/>
      <c r="AZ1373" s="68"/>
      <c r="BA1373" s="68"/>
      <c r="BB1373" s="68"/>
      <c r="BC1373" s="68"/>
      <c r="BD1373" s="68"/>
    </row>
    <row r="1374" spans="1:56" s="72" customFormat="1" ht="190">
      <c r="A1374" s="83">
        <v>2735</v>
      </c>
      <c r="B1374" s="83" t="s">
        <v>11729</v>
      </c>
      <c r="C1374" s="83" t="s">
        <v>11730</v>
      </c>
      <c r="D1374" s="83"/>
      <c r="E1374" s="83" t="s">
        <v>11784</v>
      </c>
      <c r="F1374" s="83" t="s">
        <v>11785</v>
      </c>
      <c r="G1374" s="83" t="s">
        <v>11786</v>
      </c>
      <c r="H1374" s="83">
        <v>2015</v>
      </c>
      <c r="I1374" s="298" t="s">
        <v>11787</v>
      </c>
      <c r="J1374" s="155">
        <v>125467.51</v>
      </c>
      <c r="K1374" s="83" t="s">
        <v>679</v>
      </c>
      <c r="L1374" s="68" t="s">
        <v>11788</v>
      </c>
      <c r="M1374" s="68" t="s">
        <v>11789</v>
      </c>
      <c r="N1374" s="83" t="s">
        <v>11790</v>
      </c>
      <c r="O1374" s="298" t="s">
        <v>11791</v>
      </c>
      <c r="P1374" s="155" t="s">
        <v>11792</v>
      </c>
      <c r="Q1374" s="68"/>
      <c r="R1374" s="68"/>
      <c r="S1374" s="68"/>
      <c r="T1374" s="68"/>
      <c r="U1374" s="68"/>
      <c r="V1374" s="68"/>
      <c r="W1374" s="68">
        <v>100</v>
      </c>
      <c r="X1374" s="68"/>
      <c r="Y1374" s="68">
        <v>1</v>
      </c>
      <c r="Z1374" s="68">
        <v>1</v>
      </c>
      <c r="AA1374" s="68"/>
      <c r="AB1374" s="68">
        <v>50</v>
      </c>
      <c r="AC1374" s="68"/>
      <c r="AD1374" s="68"/>
      <c r="AE1374" s="68">
        <v>5</v>
      </c>
      <c r="AF1374" s="68"/>
      <c r="AG1374" s="68"/>
      <c r="AH1374" s="68"/>
      <c r="AI1374" s="68"/>
      <c r="AJ1374" s="68"/>
      <c r="AK1374" s="68"/>
      <c r="AL1374" s="68"/>
      <c r="AM1374" s="68"/>
      <c r="AN1374" s="68"/>
      <c r="AO1374" s="68"/>
      <c r="AP1374" s="68"/>
      <c r="AQ1374" s="68"/>
      <c r="AR1374" s="68"/>
      <c r="AS1374" s="68"/>
      <c r="AT1374" s="68"/>
      <c r="AU1374" s="68"/>
      <c r="AV1374" s="68"/>
      <c r="AW1374" s="68"/>
      <c r="AX1374" s="68"/>
      <c r="AY1374" s="68"/>
      <c r="AZ1374" s="68"/>
      <c r="BA1374" s="68"/>
      <c r="BB1374" s="68"/>
      <c r="BC1374" s="68"/>
      <c r="BD1374" s="68"/>
    </row>
    <row r="1375" spans="1:56" s="72" customFormat="1" ht="210">
      <c r="A1375" s="83">
        <v>2735</v>
      </c>
      <c r="B1375" s="83" t="s">
        <v>11729</v>
      </c>
      <c r="C1375" s="83" t="s">
        <v>11730</v>
      </c>
      <c r="D1375" s="73"/>
      <c r="E1375" s="83" t="s">
        <v>11793</v>
      </c>
      <c r="F1375" s="83">
        <v>29577</v>
      </c>
      <c r="G1375" s="83" t="s">
        <v>11794</v>
      </c>
      <c r="H1375" s="83">
        <v>2015</v>
      </c>
      <c r="I1375" s="298" t="s">
        <v>11795</v>
      </c>
      <c r="J1375" s="155">
        <v>108191.2</v>
      </c>
      <c r="K1375" s="83" t="s">
        <v>679</v>
      </c>
      <c r="L1375" s="68" t="s">
        <v>11796</v>
      </c>
      <c r="M1375" s="68" t="s">
        <v>11797</v>
      </c>
      <c r="N1375" s="83" t="s">
        <v>11798</v>
      </c>
      <c r="O1375" s="298" t="s">
        <v>11799</v>
      </c>
      <c r="P1375" s="155" t="s">
        <v>11800</v>
      </c>
      <c r="Q1375" s="68"/>
      <c r="R1375" s="68"/>
      <c r="S1375" s="68"/>
      <c r="T1375" s="68"/>
      <c r="U1375" s="68"/>
      <c r="V1375" s="68"/>
      <c r="W1375" s="68">
        <v>100</v>
      </c>
      <c r="X1375" s="68"/>
      <c r="Y1375" s="68">
        <v>4</v>
      </c>
      <c r="Z1375" s="68">
        <v>3</v>
      </c>
      <c r="AA1375" s="68">
        <v>4</v>
      </c>
      <c r="AB1375" s="68">
        <v>31</v>
      </c>
      <c r="AC1375" s="68"/>
      <c r="AD1375" s="68"/>
      <c r="AE1375" s="68">
        <v>5</v>
      </c>
      <c r="AF1375" s="68"/>
      <c r="AG1375" s="68"/>
      <c r="AH1375" s="68"/>
      <c r="AI1375" s="68"/>
      <c r="AJ1375" s="68"/>
      <c r="AK1375" s="68"/>
      <c r="AL1375" s="68"/>
      <c r="AM1375" s="68"/>
      <c r="AN1375" s="68"/>
      <c r="AO1375" s="68"/>
      <c r="AP1375" s="68"/>
      <c r="AQ1375" s="68"/>
      <c r="AR1375" s="68"/>
      <c r="AS1375" s="68"/>
      <c r="AT1375" s="68"/>
      <c r="AU1375" s="68"/>
      <c r="AV1375" s="68"/>
      <c r="AW1375" s="68"/>
      <c r="AX1375" s="68"/>
      <c r="AY1375" s="68"/>
      <c r="AZ1375" s="68"/>
      <c r="BA1375" s="68"/>
      <c r="BB1375" s="68"/>
      <c r="BC1375" s="68"/>
      <c r="BD1375" s="68"/>
    </row>
    <row r="1376" spans="1:56" s="72" customFormat="1" ht="190">
      <c r="A1376" s="83">
        <v>2735</v>
      </c>
      <c r="B1376" s="83" t="s">
        <v>11729</v>
      </c>
      <c r="C1376" s="83" t="s">
        <v>11730</v>
      </c>
      <c r="D1376" s="73"/>
      <c r="E1376" s="83" t="s">
        <v>11801</v>
      </c>
      <c r="F1376" s="83">
        <v>26076</v>
      </c>
      <c r="G1376" s="83" t="s">
        <v>11802</v>
      </c>
      <c r="H1376" s="83">
        <v>2015</v>
      </c>
      <c r="I1376" s="298" t="s">
        <v>11803</v>
      </c>
      <c r="J1376" s="155">
        <v>93395.25</v>
      </c>
      <c r="K1376" s="83" t="s">
        <v>679</v>
      </c>
      <c r="L1376" s="68" t="s">
        <v>11804</v>
      </c>
      <c r="M1376" s="68" t="s">
        <v>11805</v>
      </c>
      <c r="N1376" s="83" t="s">
        <v>11806</v>
      </c>
      <c r="O1376" s="298" t="s">
        <v>11807</v>
      </c>
      <c r="P1376" s="155" t="s">
        <v>11808</v>
      </c>
      <c r="Q1376" s="68"/>
      <c r="R1376" s="68"/>
      <c r="S1376" s="68"/>
      <c r="T1376" s="68"/>
      <c r="U1376" s="68"/>
      <c r="V1376" s="68"/>
      <c r="W1376" s="68">
        <v>100</v>
      </c>
      <c r="X1376" s="68"/>
      <c r="Y1376" s="68"/>
      <c r="Z1376" s="68"/>
      <c r="AA1376" s="68"/>
      <c r="AB1376" s="68">
        <v>31</v>
      </c>
      <c r="AC1376" s="68"/>
      <c r="AD1376" s="68"/>
      <c r="AE1376" s="68">
        <v>5</v>
      </c>
      <c r="AF1376" s="68"/>
      <c r="AG1376" s="68"/>
      <c r="AH1376" s="68"/>
      <c r="AI1376" s="68"/>
      <c r="AJ1376" s="68"/>
      <c r="AK1376" s="68"/>
      <c r="AL1376" s="68"/>
      <c r="AM1376" s="68"/>
      <c r="AN1376" s="68"/>
      <c r="AO1376" s="68"/>
      <c r="AP1376" s="68"/>
      <c r="AQ1376" s="68"/>
      <c r="AR1376" s="68"/>
      <c r="AS1376" s="68"/>
      <c r="AT1376" s="68"/>
      <c r="AU1376" s="68"/>
      <c r="AV1376" s="68"/>
      <c r="AW1376" s="68"/>
      <c r="AX1376" s="68"/>
      <c r="AY1376" s="68"/>
      <c r="AZ1376" s="68"/>
      <c r="BA1376" s="68"/>
      <c r="BB1376" s="68"/>
      <c r="BC1376" s="68"/>
      <c r="BD1376" s="68"/>
    </row>
    <row r="1377" spans="1:56" s="72" customFormat="1" ht="210">
      <c r="A1377" s="83">
        <v>2735</v>
      </c>
      <c r="B1377" s="83" t="s">
        <v>11729</v>
      </c>
      <c r="C1377" s="83" t="s">
        <v>11730</v>
      </c>
      <c r="D1377" s="73"/>
      <c r="E1377" s="83" t="s">
        <v>11809</v>
      </c>
      <c r="F1377" s="83" t="s">
        <v>11810</v>
      </c>
      <c r="G1377" s="83" t="s">
        <v>11811</v>
      </c>
      <c r="H1377" s="83">
        <v>2015</v>
      </c>
      <c r="I1377" s="298" t="s">
        <v>11812</v>
      </c>
      <c r="J1377" s="155">
        <v>78836</v>
      </c>
      <c r="K1377" s="83" t="s">
        <v>679</v>
      </c>
      <c r="L1377" s="68" t="s">
        <v>11813</v>
      </c>
      <c r="M1377" s="68" t="s">
        <v>11814</v>
      </c>
      <c r="N1377" s="83" t="s">
        <v>11815</v>
      </c>
      <c r="O1377" s="298" t="s">
        <v>11816</v>
      </c>
      <c r="P1377" s="155" t="s">
        <v>11817</v>
      </c>
      <c r="Q1377" s="68"/>
      <c r="R1377" s="68"/>
      <c r="S1377" s="68"/>
      <c r="T1377" s="68"/>
      <c r="U1377" s="68"/>
      <c r="V1377" s="68"/>
      <c r="W1377" s="68">
        <v>100</v>
      </c>
      <c r="X1377" s="68"/>
      <c r="Y1377" s="68">
        <v>4</v>
      </c>
      <c r="Z1377" s="68">
        <v>3</v>
      </c>
      <c r="AA1377" s="68">
        <v>4</v>
      </c>
      <c r="AB1377" s="68">
        <v>31</v>
      </c>
      <c r="AC1377" s="68"/>
      <c r="AD1377" s="68"/>
      <c r="AE1377" s="68">
        <v>5</v>
      </c>
      <c r="AF1377" s="68"/>
      <c r="AG1377" s="68"/>
      <c r="AH1377" s="68"/>
      <c r="AI1377" s="68"/>
      <c r="AJ1377" s="68"/>
      <c r="AK1377" s="68"/>
      <c r="AL1377" s="68"/>
      <c r="AM1377" s="68"/>
      <c r="AN1377" s="68"/>
      <c r="AO1377" s="68"/>
      <c r="AP1377" s="68"/>
      <c r="AQ1377" s="68"/>
      <c r="AR1377" s="68"/>
      <c r="AS1377" s="68"/>
      <c r="AT1377" s="68"/>
      <c r="AU1377" s="68"/>
      <c r="AV1377" s="68"/>
      <c r="AW1377" s="68"/>
      <c r="AX1377" s="68"/>
      <c r="AY1377" s="68"/>
      <c r="AZ1377" s="68"/>
      <c r="BA1377" s="68"/>
      <c r="BB1377" s="68"/>
      <c r="BC1377" s="68"/>
      <c r="BD1377" s="68"/>
    </row>
    <row r="1378" spans="1:56" s="72" customFormat="1" ht="190">
      <c r="A1378" s="83">
        <v>2735</v>
      </c>
      <c r="B1378" s="83" t="s">
        <v>11729</v>
      </c>
      <c r="C1378" s="83" t="s">
        <v>11730</v>
      </c>
      <c r="D1378" s="73"/>
      <c r="E1378" s="83" t="s">
        <v>11801</v>
      </c>
      <c r="F1378" s="83">
        <v>26076</v>
      </c>
      <c r="G1378" s="83" t="s">
        <v>11818</v>
      </c>
      <c r="H1378" s="83">
        <v>2015</v>
      </c>
      <c r="I1378" s="298" t="s">
        <v>11819</v>
      </c>
      <c r="J1378" s="155">
        <v>60643.44</v>
      </c>
      <c r="K1378" s="83" t="s">
        <v>679</v>
      </c>
      <c r="L1378" s="68" t="s">
        <v>11804</v>
      </c>
      <c r="M1378" s="68" t="s">
        <v>11805</v>
      </c>
      <c r="N1378" s="83" t="s">
        <v>11820</v>
      </c>
      <c r="O1378" s="298" t="s">
        <v>11821</v>
      </c>
      <c r="P1378" s="155" t="s">
        <v>11822</v>
      </c>
      <c r="Q1378" s="68"/>
      <c r="R1378" s="68"/>
      <c r="S1378" s="68"/>
      <c r="T1378" s="68"/>
      <c r="U1378" s="68"/>
      <c r="V1378" s="68"/>
      <c r="W1378" s="68">
        <v>100</v>
      </c>
      <c r="X1378" s="68"/>
      <c r="Y1378" s="68"/>
      <c r="Z1378" s="68"/>
      <c r="AA1378" s="68"/>
      <c r="AB1378" s="68">
        <v>31</v>
      </c>
      <c r="AC1378" s="68"/>
      <c r="AD1378" s="68"/>
      <c r="AE1378" s="68">
        <v>5</v>
      </c>
      <c r="AF1378" s="68"/>
      <c r="AG1378" s="68"/>
      <c r="AH1378" s="68"/>
      <c r="AI1378" s="68"/>
      <c r="AJ1378" s="68"/>
      <c r="AK1378" s="68"/>
      <c r="AL1378" s="68"/>
      <c r="AM1378" s="68"/>
      <c r="AN1378" s="68"/>
      <c r="AO1378" s="68"/>
      <c r="AP1378" s="68"/>
      <c r="AQ1378" s="68"/>
      <c r="AR1378" s="68"/>
      <c r="AS1378" s="68"/>
      <c r="AT1378" s="68"/>
      <c r="AU1378" s="68"/>
      <c r="AV1378" s="68"/>
      <c r="AW1378" s="68"/>
      <c r="AX1378" s="68"/>
      <c r="AY1378" s="68"/>
      <c r="AZ1378" s="68"/>
      <c r="BA1378" s="68"/>
      <c r="BB1378" s="68"/>
      <c r="BC1378" s="68"/>
      <c r="BD1378" s="68"/>
    </row>
    <row r="1379" spans="1:56" s="72" customFormat="1" ht="190">
      <c r="A1379" s="83">
        <v>2735</v>
      </c>
      <c r="B1379" s="83" t="s">
        <v>11729</v>
      </c>
      <c r="C1379" s="83" t="s">
        <v>11730</v>
      </c>
      <c r="D1379" s="73"/>
      <c r="E1379" s="83" t="s">
        <v>11801</v>
      </c>
      <c r="F1379" s="83">
        <v>26076</v>
      </c>
      <c r="G1379" s="83" t="s">
        <v>11823</v>
      </c>
      <c r="H1379" s="83">
        <v>2015</v>
      </c>
      <c r="I1379" s="298" t="s">
        <v>11824</v>
      </c>
      <c r="J1379" s="155">
        <v>50778</v>
      </c>
      <c r="K1379" s="83" t="s">
        <v>679</v>
      </c>
      <c r="L1379" s="68" t="s">
        <v>11804</v>
      </c>
      <c r="M1379" s="68" t="s">
        <v>11805</v>
      </c>
      <c r="N1379" s="83" t="s">
        <v>11825</v>
      </c>
      <c r="O1379" s="298" t="s">
        <v>11826</v>
      </c>
      <c r="P1379" s="155" t="s">
        <v>11827</v>
      </c>
      <c r="Q1379" s="68"/>
      <c r="R1379" s="68"/>
      <c r="S1379" s="68"/>
      <c r="T1379" s="68"/>
      <c r="U1379" s="68"/>
      <c r="V1379" s="68"/>
      <c r="W1379" s="68">
        <v>100</v>
      </c>
      <c r="X1379" s="68"/>
      <c r="Y1379" s="68"/>
      <c r="Z1379" s="68"/>
      <c r="AA1379" s="68"/>
      <c r="AB1379" s="68">
        <v>31</v>
      </c>
      <c r="AC1379" s="68"/>
      <c r="AD1379" s="68"/>
      <c r="AE1379" s="68">
        <v>5</v>
      </c>
      <c r="AF1379" s="68"/>
      <c r="AG1379" s="68"/>
      <c r="AH1379" s="68"/>
      <c r="AI1379" s="68"/>
      <c r="AJ1379" s="68"/>
      <c r="AK1379" s="68"/>
      <c r="AL1379" s="68"/>
      <c r="AM1379" s="68"/>
      <c r="AN1379" s="68"/>
      <c r="AO1379" s="68"/>
      <c r="AP1379" s="68"/>
      <c r="AQ1379" s="68"/>
      <c r="AR1379" s="68"/>
      <c r="AS1379" s="68"/>
      <c r="AT1379" s="68"/>
      <c r="AU1379" s="68"/>
      <c r="AV1379" s="68"/>
      <c r="AW1379" s="68"/>
      <c r="AX1379" s="68"/>
      <c r="AY1379" s="68"/>
      <c r="AZ1379" s="68"/>
      <c r="BA1379" s="68"/>
      <c r="BB1379" s="68"/>
      <c r="BC1379" s="68"/>
      <c r="BD1379" s="68"/>
    </row>
    <row r="1380" spans="1:56" s="72" customFormat="1" ht="165" customHeight="1">
      <c r="A1380" s="83">
        <v>2735</v>
      </c>
      <c r="B1380" s="83" t="s">
        <v>11729</v>
      </c>
      <c r="C1380" s="83" t="s">
        <v>11730</v>
      </c>
      <c r="D1380" s="73"/>
      <c r="E1380" s="83" t="s">
        <v>11809</v>
      </c>
      <c r="F1380" s="83" t="s">
        <v>11810</v>
      </c>
      <c r="G1380" s="83" t="s">
        <v>11828</v>
      </c>
      <c r="H1380" s="83">
        <v>2015</v>
      </c>
      <c r="I1380" s="298" t="s">
        <v>11829</v>
      </c>
      <c r="J1380" s="155">
        <v>48744</v>
      </c>
      <c r="K1380" s="83" t="s">
        <v>679</v>
      </c>
      <c r="L1380" s="68" t="s">
        <v>11813</v>
      </c>
      <c r="M1380" s="68" t="s">
        <v>11830</v>
      </c>
      <c r="N1380" s="83" t="s">
        <v>11831</v>
      </c>
      <c r="O1380" s="298" t="s">
        <v>11832</v>
      </c>
      <c r="P1380" s="155" t="s">
        <v>11833</v>
      </c>
      <c r="Q1380" s="68"/>
      <c r="R1380" s="68"/>
      <c r="S1380" s="68"/>
      <c r="T1380" s="68"/>
      <c r="U1380" s="68"/>
      <c r="V1380" s="68"/>
      <c r="W1380" s="68">
        <v>100</v>
      </c>
      <c r="X1380" s="68"/>
      <c r="Y1380" s="68">
        <v>4</v>
      </c>
      <c r="Z1380" s="68">
        <v>3</v>
      </c>
      <c r="AA1380" s="68">
        <v>4</v>
      </c>
      <c r="AB1380" s="68">
        <v>31</v>
      </c>
      <c r="AC1380" s="68"/>
      <c r="AD1380" s="68"/>
      <c r="AE1380" s="68">
        <v>5</v>
      </c>
      <c r="AF1380" s="68"/>
      <c r="AG1380" s="68"/>
      <c r="AH1380" s="68"/>
      <c r="AI1380" s="68"/>
      <c r="AJ1380" s="68"/>
      <c r="AK1380" s="68"/>
      <c r="AL1380" s="68"/>
      <c r="AM1380" s="68"/>
      <c r="AN1380" s="68"/>
      <c r="AO1380" s="68"/>
      <c r="AP1380" s="68"/>
      <c r="AQ1380" s="68"/>
      <c r="AR1380" s="68"/>
      <c r="AS1380" s="68"/>
      <c r="AT1380" s="68"/>
      <c r="AU1380" s="68"/>
      <c r="AV1380" s="68"/>
      <c r="AW1380" s="68"/>
      <c r="AX1380" s="68"/>
      <c r="AY1380" s="68"/>
      <c r="AZ1380" s="68"/>
      <c r="BA1380" s="68"/>
      <c r="BB1380" s="68"/>
      <c r="BC1380" s="68"/>
      <c r="BD1380" s="68"/>
    </row>
    <row r="1381" spans="1:56" s="72" customFormat="1" ht="164.25" customHeight="1">
      <c r="A1381" s="83">
        <v>2735</v>
      </c>
      <c r="B1381" s="83" t="s">
        <v>11729</v>
      </c>
      <c r="C1381" s="83" t="s">
        <v>11730</v>
      </c>
      <c r="D1381" s="83"/>
      <c r="E1381" s="83" t="s">
        <v>11784</v>
      </c>
      <c r="F1381" s="83" t="s">
        <v>11785</v>
      </c>
      <c r="G1381" s="83" t="s">
        <v>11834</v>
      </c>
      <c r="H1381" s="83">
        <v>2015</v>
      </c>
      <c r="I1381" s="298" t="s">
        <v>11835</v>
      </c>
      <c r="J1381" s="155">
        <v>46357.02</v>
      </c>
      <c r="K1381" s="83" t="s">
        <v>679</v>
      </c>
      <c r="L1381" s="68" t="s">
        <v>11788</v>
      </c>
      <c r="M1381" s="68" t="s">
        <v>11789</v>
      </c>
      <c r="N1381" s="83" t="s">
        <v>11836</v>
      </c>
      <c r="O1381" s="298" t="s">
        <v>11837</v>
      </c>
      <c r="P1381" s="155" t="s">
        <v>11838</v>
      </c>
      <c r="Q1381" s="68"/>
      <c r="R1381" s="68"/>
      <c r="S1381" s="68"/>
      <c r="T1381" s="68"/>
      <c r="U1381" s="68"/>
      <c r="V1381" s="68"/>
      <c r="W1381" s="68">
        <v>100</v>
      </c>
      <c r="X1381" s="68"/>
      <c r="Y1381" s="68"/>
      <c r="Z1381" s="68"/>
      <c r="AA1381" s="68"/>
      <c r="AB1381" s="68">
        <v>50</v>
      </c>
      <c r="AC1381" s="68"/>
      <c r="AD1381" s="68"/>
      <c r="AE1381" s="68">
        <v>5</v>
      </c>
      <c r="AF1381" s="68"/>
      <c r="AG1381" s="68"/>
      <c r="AH1381" s="68"/>
      <c r="AI1381" s="68"/>
      <c r="AJ1381" s="68"/>
      <c r="AK1381" s="68"/>
      <c r="AL1381" s="68"/>
      <c r="AM1381" s="68"/>
      <c r="AN1381" s="68"/>
      <c r="AO1381" s="68"/>
      <c r="AP1381" s="68"/>
      <c r="AQ1381" s="68"/>
      <c r="AR1381" s="68"/>
      <c r="AS1381" s="68"/>
      <c r="AT1381" s="68"/>
      <c r="AU1381" s="68"/>
      <c r="AV1381" s="68"/>
      <c r="AW1381" s="68"/>
      <c r="AX1381" s="68"/>
      <c r="AY1381" s="68"/>
      <c r="AZ1381" s="68"/>
      <c r="BA1381" s="68"/>
      <c r="BB1381" s="68"/>
      <c r="BC1381" s="68"/>
      <c r="BD1381" s="68"/>
    </row>
    <row r="1382" spans="1:56" s="72" customFormat="1" ht="190">
      <c r="A1382" s="83">
        <v>2735</v>
      </c>
      <c r="B1382" s="83" t="s">
        <v>11729</v>
      </c>
      <c r="C1382" s="83" t="s">
        <v>11730</v>
      </c>
      <c r="D1382" s="73"/>
      <c r="E1382" s="83" t="s">
        <v>11784</v>
      </c>
      <c r="F1382" s="83" t="s">
        <v>11785</v>
      </c>
      <c r="G1382" s="83" t="s">
        <v>11839</v>
      </c>
      <c r="H1382" s="83">
        <v>2015</v>
      </c>
      <c r="I1382" s="298" t="s">
        <v>11840</v>
      </c>
      <c r="J1382" s="155">
        <v>40944.959999999999</v>
      </c>
      <c r="K1382" s="83" t="s">
        <v>679</v>
      </c>
      <c r="L1382" s="68" t="s">
        <v>11788</v>
      </c>
      <c r="M1382" s="68" t="s">
        <v>11789</v>
      </c>
      <c r="N1382" s="83" t="s">
        <v>11841</v>
      </c>
      <c r="O1382" s="298" t="s">
        <v>11842</v>
      </c>
      <c r="P1382" s="155" t="s">
        <v>11843</v>
      </c>
      <c r="Q1382" s="68"/>
      <c r="R1382" s="68"/>
      <c r="S1382" s="68"/>
      <c r="T1382" s="68"/>
      <c r="U1382" s="68"/>
      <c r="V1382" s="68"/>
      <c r="W1382" s="68">
        <v>100</v>
      </c>
      <c r="X1382" s="68"/>
      <c r="Y1382" s="68"/>
      <c r="Z1382" s="68"/>
      <c r="AA1382" s="68"/>
      <c r="AB1382" s="68">
        <v>50</v>
      </c>
      <c r="AC1382" s="68"/>
      <c r="AD1382" s="68"/>
      <c r="AE1382" s="68">
        <v>5</v>
      </c>
      <c r="AF1382" s="68"/>
      <c r="AG1382" s="68"/>
      <c r="AH1382" s="68"/>
      <c r="AI1382" s="68"/>
      <c r="AJ1382" s="68"/>
      <c r="AK1382" s="68"/>
      <c r="AL1382" s="68"/>
      <c r="AM1382" s="68"/>
      <c r="AN1382" s="68"/>
      <c r="AO1382" s="68"/>
      <c r="AP1382" s="68"/>
      <c r="AQ1382" s="68"/>
      <c r="AR1382" s="68"/>
      <c r="AS1382" s="68"/>
      <c r="AT1382" s="68"/>
      <c r="AU1382" s="68"/>
      <c r="AV1382" s="68"/>
      <c r="AW1382" s="68"/>
      <c r="AX1382" s="68"/>
      <c r="AY1382" s="68"/>
      <c r="AZ1382" s="68"/>
      <c r="BA1382" s="68"/>
      <c r="BB1382" s="68"/>
      <c r="BC1382" s="68"/>
      <c r="BD1382" s="68"/>
    </row>
    <row r="1383" spans="1:56" s="72" customFormat="1" ht="200">
      <c r="A1383" s="83">
        <v>2735</v>
      </c>
      <c r="B1383" s="83" t="s">
        <v>11729</v>
      </c>
      <c r="C1383" s="83" t="s">
        <v>11730</v>
      </c>
      <c r="D1383" s="83"/>
      <c r="E1383" s="83" t="s">
        <v>11844</v>
      </c>
      <c r="F1383" s="83">
        <v>20452</v>
      </c>
      <c r="G1383" s="83" t="s">
        <v>11845</v>
      </c>
      <c r="H1383" s="83">
        <v>2015</v>
      </c>
      <c r="I1383" s="298" t="s">
        <v>11846</v>
      </c>
      <c r="J1383" s="155">
        <v>40349.65</v>
      </c>
      <c r="K1383" s="83" t="s">
        <v>679</v>
      </c>
      <c r="L1383" s="68" t="s">
        <v>11847</v>
      </c>
      <c r="M1383" s="68" t="s">
        <v>11848</v>
      </c>
      <c r="N1383" s="83" t="s">
        <v>11849</v>
      </c>
      <c r="O1383" s="298" t="s">
        <v>11850</v>
      </c>
      <c r="P1383" s="155" t="s">
        <v>11851</v>
      </c>
      <c r="Q1383" s="68"/>
      <c r="R1383" s="68"/>
      <c r="S1383" s="68"/>
      <c r="T1383" s="68"/>
      <c r="U1383" s="68"/>
      <c r="V1383" s="68"/>
      <c r="W1383" s="68">
        <v>100</v>
      </c>
      <c r="X1383" s="68"/>
      <c r="Y1383" s="68">
        <v>4</v>
      </c>
      <c r="Z1383" s="68">
        <v>2</v>
      </c>
      <c r="AA1383" s="68">
        <v>1</v>
      </c>
      <c r="AB1383" s="68">
        <v>31</v>
      </c>
      <c r="AC1383" s="68"/>
      <c r="AD1383" s="68"/>
      <c r="AE1383" s="68">
        <v>5</v>
      </c>
      <c r="AF1383" s="68"/>
      <c r="AG1383" s="68"/>
      <c r="AH1383" s="68"/>
      <c r="AI1383" s="68"/>
      <c r="AJ1383" s="68"/>
      <c r="AK1383" s="68"/>
      <c r="AL1383" s="68"/>
      <c r="AM1383" s="68"/>
      <c r="AN1383" s="68"/>
      <c r="AO1383" s="68"/>
      <c r="AP1383" s="68"/>
      <c r="AQ1383" s="68"/>
      <c r="AR1383" s="68"/>
      <c r="AS1383" s="68"/>
      <c r="AT1383" s="68"/>
      <c r="AU1383" s="68"/>
      <c r="AV1383" s="68"/>
      <c r="AW1383" s="68"/>
      <c r="AX1383" s="68"/>
      <c r="AY1383" s="68"/>
      <c r="AZ1383" s="68"/>
      <c r="BA1383" s="68"/>
      <c r="BB1383" s="68"/>
      <c r="BC1383" s="68"/>
      <c r="BD1383" s="68"/>
    </row>
    <row r="1384" spans="1:56" s="72" customFormat="1" ht="200">
      <c r="A1384" s="83">
        <v>2735</v>
      </c>
      <c r="B1384" s="83" t="s">
        <v>11729</v>
      </c>
      <c r="C1384" s="83" t="s">
        <v>11730</v>
      </c>
      <c r="D1384" s="83"/>
      <c r="E1384" s="83" t="s">
        <v>11740</v>
      </c>
      <c r="F1384" s="83">
        <v>10129</v>
      </c>
      <c r="G1384" s="83" t="s">
        <v>11852</v>
      </c>
      <c r="H1384" s="83">
        <v>2015</v>
      </c>
      <c r="I1384" s="298" t="s">
        <v>11853</v>
      </c>
      <c r="J1384" s="155">
        <v>36995.4</v>
      </c>
      <c r="K1384" s="83" t="s">
        <v>679</v>
      </c>
      <c r="L1384" s="68" t="s">
        <v>11743</v>
      </c>
      <c r="M1384" s="68" t="s">
        <v>11744</v>
      </c>
      <c r="N1384" s="83" t="s">
        <v>11854</v>
      </c>
      <c r="O1384" s="298" t="s">
        <v>11855</v>
      </c>
      <c r="P1384" s="155" t="s">
        <v>11856</v>
      </c>
      <c r="Q1384" s="68"/>
      <c r="R1384" s="68"/>
      <c r="S1384" s="68"/>
      <c r="T1384" s="68"/>
      <c r="U1384" s="68"/>
      <c r="V1384" s="68"/>
      <c r="W1384" s="68">
        <v>100</v>
      </c>
      <c r="X1384" s="68"/>
      <c r="Y1384" s="68"/>
      <c r="Z1384" s="68"/>
      <c r="AA1384" s="68"/>
      <c r="AB1384" s="68">
        <v>63</v>
      </c>
      <c r="AC1384" s="68"/>
      <c r="AD1384" s="68"/>
      <c r="AE1384" s="68">
        <v>5</v>
      </c>
      <c r="AF1384" s="68"/>
      <c r="AG1384" s="68"/>
      <c r="AH1384" s="68"/>
      <c r="AI1384" s="68"/>
      <c r="AJ1384" s="68"/>
      <c r="AK1384" s="68"/>
      <c r="AL1384" s="68"/>
      <c r="AM1384" s="68"/>
      <c r="AN1384" s="68"/>
      <c r="AO1384" s="68"/>
      <c r="AP1384" s="68"/>
      <c r="AQ1384" s="68"/>
      <c r="AR1384" s="68"/>
      <c r="AS1384" s="68"/>
      <c r="AT1384" s="68"/>
      <c r="AU1384" s="68"/>
      <c r="AV1384" s="68"/>
      <c r="AW1384" s="68"/>
      <c r="AX1384" s="68"/>
      <c r="AY1384" s="68"/>
      <c r="AZ1384" s="68"/>
      <c r="BA1384" s="68"/>
      <c r="BB1384" s="68"/>
      <c r="BC1384" s="68"/>
      <c r="BD1384" s="68"/>
    </row>
    <row r="1385" spans="1:56" s="72" customFormat="1" ht="190">
      <c r="A1385" s="83">
        <v>2735</v>
      </c>
      <c r="B1385" s="83" t="s">
        <v>11729</v>
      </c>
      <c r="C1385" s="83" t="s">
        <v>11730</v>
      </c>
      <c r="D1385" s="73"/>
      <c r="E1385" s="83" t="s">
        <v>11801</v>
      </c>
      <c r="F1385" s="83">
        <v>26076</v>
      </c>
      <c r="G1385" s="83" t="s">
        <v>11857</v>
      </c>
      <c r="H1385" s="83">
        <v>2015</v>
      </c>
      <c r="I1385" s="298" t="s">
        <v>11858</v>
      </c>
      <c r="J1385" s="155">
        <v>35888.68</v>
      </c>
      <c r="K1385" s="83" t="s">
        <v>679</v>
      </c>
      <c r="L1385" s="68" t="s">
        <v>11804</v>
      </c>
      <c r="M1385" s="68" t="s">
        <v>11805</v>
      </c>
      <c r="N1385" s="83" t="s">
        <v>11859</v>
      </c>
      <c r="O1385" s="298" t="s">
        <v>11860</v>
      </c>
      <c r="P1385" s="155" t="s">
        <v>11861</v>
      </c>
      <c r="Q1385" s="68"/>
      <c r="R1385" s="68"/>
      <c r="S1385" s="68"/>
      <c r="T1385" s="68"/>
      <c r="U1385" s="68"/>
      <c r="V1385" s="68"/>
      <c r="W1385" s="68">
        <v>100</v>
      </c>
      <c r="X1385" s="68"/>
      <c r="Y1385" s="68">
        <v>4</v>
      </c>
      <c r="Z1385" s="68">
        <v>2</v>
      </c>
      <c r="AA1385" s="68">
        <v>1</v>
      </c>
      <c r="AB1385" s="68">
        <v>31</v>
      </c>
      <c r="AC1385" s="68"/>
      <c r="AD1385" s="68"/>
      <c r="AE1385" s="68">
        <v>5</v>
      </c>
      <c r="AF1385" s="68"/>
      <c r="AG1385" s="68"/>
      <c r="AH1385" s="68"/>
      <c r="AI1385" s="68"/>
      <c r="AJ1385" s="68"/>
      <c r="AK1385" s="68"/>
      <c r="AL1385" s="68"/>
      <c r="AM1385" s="68"/>
      <c r="AN1385" s="68"/>
      <c r="AO1385" s="68"/>
      <c r="AP1385" s="68"/>
      <c r="AQ1385" s="68"/>
      <c r="AR1385" s="68"/>
      <c r="AS1385" s="68"/>
      <c r="AT1385" s="68"/>
      <c r="AU1385" s="68"/>
      <c r="AV1385" s="68"/>
      <c r="AW1385" s="68"/>
      <c r="AX1385" s="68"/>
      <c r="AY1385" s="68"/>
      <c r="AZ1385" s="68"/>
      <c r="BA1385" s="68"/>
      <c r="BB1385" s="68"/>
      <c r="BC1385" s="68"/>
      <c r="BD1385" s="68"/>
    </row>
    <row r="1386" spans="1:56" s="72" customFormat="1" ht="200">
      <c r="A1386" s="83">
        <v>2735</v>
      </c>
      <c r="B1386" s="83" t="s">
        <v>11729</v>
      </c>
      <c r="C1386" s="83" t="s">
        <v>11730</v>
      </c>
      <c r="D1386" s="83"/>
      <c r="E1386" s="83" t="s">
        <v>11844</v>
      </c>
      <c r="F1386" s="83">
        <v>20452</v>
      </c>
      <c r="G1386" s="83" t="s">
        <v>11857</v>
      </c>
      <c r="H1386" s="83">
        <v>2015</v>
      </c>
      <c r="I1386" s="298" t="s">
        <v>11858</v>
      </c>
      <c r="J1386" s="155">
        <v>35888.68</v>
      </c>
      <c r="K1386" s="83" t="s">
        <v>679</v>
      </c>
      <c r="L1386" s="68" t="s">
        <v>11847</v>
      </c>
      <c r="M1386" s="68" t="s">
        <v>11862</v>
      </c>
      <c r="N1386" s="83" t="s">
        <v>11863</v>
      </c>
      <c r="O1386" s="298" t="s">
        <v>11864</v>
      </c>
      <c r="P1386" s="155" t="s">
        <v>11865</v>
      </c>
      <c r="Q1386" s="68"/>
      <c r="R1386" s="68"/>
      <c r="S1386" s="68"/>
      <c r="T1386" s="68"/>
      <c r="U1386" s="68"/>
      <c r="V1386" s="68"/>
      <c r="W1386" s="68">
        <v>100</v>
      </c>
      <c r="X1386" s="68"/>
      <c r="Y1386" s="68">
        <v>4</v>
      </c>
      <c r="Z1386" s="68">
        <v>2</v>
      </c>
      <c r="AA1386" s="68">
        <v>1</v>
      </c>
      <c r="AB1386" s="68">
        <v>31</v>
      </c>
      <c r="AC1386" s="68"/>
      <c r="AD1386" s="68"/>
      <c r="AE1386" s="68">
        <v>5</v>
      </c>
      <c r="AF1386" s="68"/>
      <c r="AG1386" s="68"/>
      <c r="AH1386" s="68"/>
      <c r="AI1386" s="68"/>
      <c r="AJ1386" s="68"/>
      <c r="AK1386" s="68"/>
      <c r="AL1386" s="68"/>
      <c r="AM1386" s="68"/>
      <c r="AN1386" s="68"/>
      <c r="AO1386" s="68"/>
      <c r="AP1386" s="68"/>
      <c r="AQ1386" s="68"/>
      <c r="AR1386" s="68"/>
      <c r="AS1386" s="68"/>
      <c r="AT1386" s="68"/>
      <c r="AU1386" s="68"/>
      <c r="AV1386" s="68"/>
      <c r="AW1386" s="68"/>
      <c r="AX1386" s="68"/>
      <c r="AY1386" s="68"/>
      <c r="AZ1386" s="68"/>
      <c r="BA1386" s="68"/>
      <c r="BB1386" s="68"/>
      <c r="BC1386" s="68"/>
      <c r="BD1386" s="68"/>
    </row>
    <row r="1387" spans="1:56" s="72" customFormat="1" ht="210">
      <c r="A1387" s="83">
        <v>2735</v>
      </c>
      <c r="B1387" s="83" t="s">
        <v>11729</v>
      </c>
      <c r="C1387" s="83" t="s">
        <v>11730</v>
      </c>
      <c r="D1387" s="83"/>
      <c r="E1387" s="83" t="s">
        <v>11776</v>
      </c>
      <c r="F1387" s="83" t="s">
        <v>11866</v>
      </c>
      <c r="G1387" s="83" t="s">
        <v>11867</v>
      </c>
      <c r="H1387" s="83">
        <v>2015</v>
      </c>
      <c r="I1387" s="298" t="s">
        <v>11868</v>
      </c>
      <c r="J1387" s="155">
        <v>32766.92</v>
      </c>
      <c r="K1387" s="83" t="s">
        <v>679</v>
      </c>
      <c r="L1387" s="68" t="s">
        <v>11779</v>
      </c>
      <c r="M1387" s="68" t="s">
        <v>11780</v>
      </c>
      <c r="N1387" s="83" t="s">
        <v>11869</v>
      </c>
      <c r="O1387" s="298" t="s">
        <v>11870</v>
      </c>
      <c r="P1387" s="155" t="s">
        <v>11871</v>
      </c>
      <c r="Q1387" s="68"/>
      <c r="R1387" s="68"/>
      <c r="S1387" s="68"/>
      <c r="T1387" s="68"/>
      <c r="U1387" s="68"/>
      <c r="V1387" s="68"/>
      <c r="W1387" s="68">
        <v>100</v>
      </c>
      <c r="X1387" s="68"/>
      <c r="Y1387" s="68">
        <v>3</v>
      </c>
      <c r="Z1387" s="68">
        <v>2</v>
      </c>
      <c r="AA1387" s="68">
        <v>2</v>
      </c>
      <c r="AB1387" s="68">
        <v>31</v>
      </c>
      <c r="AC1387" s="68"/>
      <c r="AD1387" s="68"/>
      <c r="AE1387" s="68">
        <v>5</v>
      </c>
      <c r="AF1387" s="68"/>
      <c r="AG1387" s="68"/>
      <c r="AH1387" s="68"/>
      <c r="AI1387" s="68"/>
      <c r="AJ1387" s="68"/>
      <c r="AK1387" s="68"/>
      <c r="AL1387" s="68"/>
      <c r="AM1387" s="68"/>
      <c r="AN1387" s="68"/>
      <c r="AO1387" s="68"/>
      <c r="AP1387" s="68"/>
      <c r="AQ1387" s="68"/>
      <c r="AR1387" s="68"/>
      <c r="AS1387" s="68"/>
      <c r="AT1387" s="68"/>
      <c r="AU1387" s="68"/>
      <c r="AV1387" s="68"/>
      <c r="AW1387" s="68"/>
      <c r="AX1387" s="68"/>
      <c r="AY1387" s="68"/>
      <c r="AZ1387" s="68"/>
      <c r="BA1387" s="68"/>
      <c r="BB1387" s="68"/>
      <c r="BC1387" s="68"/>
      <c r="BD1387" s="68"/>
    </row>
    <row r="1388" spans="1:56" s="72" customFormat="1" ht="210">
      <c r="A1388" s="83">
        <v>2735</v>
      </c>
      <c r="B1388" s="83" t="s">
        <v>11729</v>
      </c>
      <c r="C1388" s="83" t="s">
        <v>11730</v>
      </c>
      <c r="D1388" s="83"/>
      <c r="E1388" s="83" t="s">
        <v>11776</v>
      </c>
      <c r="F1388" s="83" t="s">
        <v>11866</v>
      </c>
      <c r="G1388" s="83" t="s">
        <v>11872</v>
      </c>
      <c r="H1388" s="83">
        <v>2015</v>
      </c>
      <c r="I1388" s="298" t="s">
        <v>11873</v>
      </c>
      <c r="J1388" s="155">
        <v>32198.46</v>
      </c>
      <c r="K1388" s="143" t="s">
        <v>679</v>
      </c>
      <c r="L1388" s="68" t="s">
        <v>11779</v>
      </c>
      <c r="M1388" s="68" t="s">
        <v>11780</v>
      </c>
      <c r="N1388" s="83" t="s">
        <v>11874</v>
      </c>
      <c r="O1388" s="298" t="s">
        <v>11875</v>
      </c>
      <c r="P1388" s="155" t="s">
        <v>11876</v>
      </c>
      <c r="Q1388" s="68"/>
      <c r="R1388" s="68"/>
      <c r="S1388" s="68"/>
      <c r="T1388" s="68"/>
      <c r="U1388" s="68"/>
      <c r="V1388" s="68"/>
      <c r="W1388" s="68">
        <v>100</v>
      </c>
      <c r="X1388" s="68"/>
      <c r="Y1388" s="68">
        <v>3</v>
      </c>
      <c r="Z1388" s="68">
        <v>4</v>
      </c>
      <c r="AA1388" s="68">
        <v>4</v>
      </c>
      <c r="AB1388" s="68">
        <v>31</v>
      </c>
      <c r="AC1388" s="68"/>
      <c r="AD1388" s="68"/>
      <c r="AE1388" s="68">
        <v>5</v>
      </c>
      <c r="AF1388" s="68"/>
      <c r="AG1388" s="68"/>
      <c r="AH1388" s="68"/>
      <c r="AI1388" s="68"/>
      <c r="AJ1388" s="68"/>
      <c r="AK1388" s="68"/>
      <c r="AL1388" s="68"/>
      <c r="AM1388" s="68"/>
      <c r="AN1388" s="68"/>
      <c r="AO1388" s="68"/>
      <c r="AP1388" s="68"/>
      <c r="AQ1388" s="68"/>
      <c r="AR1388" s="68"/>
      <c r="AS1388" s="68"/>
      <c r="AT1388" s="68"/>
      <c r="AU1388" s="68"/>
      <c r="AV1388" s="68"/>
      <c r="AW1388" s="68"/>
      <c r="AX1388" s="68"/>
      <c r="AY1388" s="68"/>
      <c r="AZ1388" s="68"/>
      <c r="BA1388" s="68"/>
      <c r="BB1388" s="68"/>
      <c r="BC1388" s="68"/>
      <c r="BD1388" s="68"/>
    </row>
    <row r="1389" spans="1:56" s="72" customFormat="1" ht="210">
      <c r="A1389" s="83">
        <v>2735</v>
      </c>
      <c r="B1389" s="83" t="s">
        <v>11729</v>
      </c>
      <c r="C1389" s="83" t="s">
        <v>11730</v>
      </c>
      <c r="D1389" s="73"/>
      <c r="E1389" s="83" t="s">
        <v>11809</v>
      </c>
      <c r="F1389" s="83" t="s">
        <v>11810</v>
      </c>
      <c r="G1389" s="83" t="s">
        <v>11877</v>
      </c>
      <c r="H1389" s="83">
        <v>2015</v>
      </c>
      <c r="I1389" s="298" t="s">
        <v>11877</v>
      </c>
      <c r="J1389" s="155">
        <v>25605.02</v>
      </c>
      <c r="K1389" s="143" t="s">
        <v>679</v>
      </c>
      <c r="L1389" s="68" t="s">
        <v>11813</v>
      </c>
      <c r="M1389" s="68" t="s">
        <v>11814</v>
      </c>
      <c r="N1389" s="83" t="s">
        <v>11878</v>
      </c>
      <c r="O1389" s="298" t="s">
        <v>11879</v>
      </c>
      <c r="P1389" s="155" t="s">
        <v>11880</v>
      </c>
      <c r="Q1389" s="68"/>
      <c r="R1389" s="68"/>
      <c r="S1389" s="68"/>
      <c r="T1389" s="68"/>
      <c r="U1389" s="68"/>
      <c r="V1389" s="68"/>
      <c r="W1389" s="68">
        <v>100</v>
      </c>
      <c r="X1389" s="68"/>
      <c r="Y1389" s="68"/>
      <c r="Z1389" s="68"/>
      <c r="AA1389" s="68"/>
      <c r="AB1389" s="68">
        <v>31</v>
      </c>
      <c r="AC1389" s="68"/>
      <c r="AD1389" s="68"/>
      <c r="AE1389" s="68">
        <v>5</v>
      </c>
      <c r="AF1389" s="68"/>
      <c r="AG1389" s="68"/>
      <c r="AH1389" s="68"/>
      <c r="AI1389" s="68"/>
      <c r="AJ1389" s="68"/>
      <c r="AK1389" s="68"/>
      <c r="AL1389" s="68"/>
      <c r="AM1389" s="68"/>
      <c r="AN1389" s="68"/>
      <c r="AO1389" s="68"/>
      <c r="AP1389" s="68"/>
      <c r="AQ1389" s="68"/>
      <c r="AR1389" s="68"/>
      <c r="AS1389" s="68"/>
      <c r="AT1389" s="68"/>
      <c r="AU1389" s="68"/>
      <c r="AV1389" s="68"/>
      <c r="AW1389" s="68"/>
      <c r="AX1389" s="68"/>
      <c r="AY1389" s="68"/>
      <c r="AZ1389" s="68"/>
      <c r="BA1389" s="68"/>
      <c r="BB1389" s="68"/>
      <c r="BC1389" s="68"/>
      <c r="BD1389" s="68"/>
    </row>
    <row r="1390" spans="1:56" s="72" customFormat="1" ht="210">
      <c r="A1390" s="83">
        <v>2735</v>
      </c>
      <c r="B1390" s="83" t="s">
        <v>11729</v>
      </c>
      <c r="C1390" s="83" t="s">
        <v>11730</v>
      </c>
      <c r="D1390" s="83"/>
      <c r="E1390" s="83" t="s">
        <v>11776</v>
      </c>
      <c r="F1390" s="83" t="s">
        <v>11866</v>
      </c>
      <c r="G1390" s="83" t="s">
        <v>11881</v>
      </c>
      <c r="H1390" s="83">
        <v>2015</v>
      </c>
      <c r="I1390" s="298" t="s">
        <v>11882</v>
      </c>
      <c r="J1390" s="155">
        <v>20275.240000000002</v>
      </c>
      <c r="K1390" s="143" t="s">
        <v>679</v>
      </c>
      <c r="L1390" s="68" t="s">
        <v>11779</v>
      </c>
      <c r="M1390" s="68" t="s">
        <v>11780</v>
      </c>
      <c r="N1390" s="83" t="s">
        <v>11883</v>
      </c>
      <c r="O1390" s="298" t="s">
        <v>11884</v>
      </c>
      <c r="P1390" s="155" t="s">
        <v>11885</v>
      </c>
      <c r="Q1390" s="68"/>
      <c r="R1390" s="68"/>
      <c r="S1390" s="68"/>
      <c r="T1390" s="68"/>
      <c r="U1390" s="68"/>
      <c r="V1390" s="68"/>
      <c r="W1390" s="68">
        <v>100</v>
      </c>
      <c r="X1390" s="68"/>
      <c r="Y1390" s="68">
        <v>3</v>
      </c>
      <c r="Z1390" s="68">
        <v>10</v>
      </c>
      <c r="AA1390" s="68">
        <v>4</v>
      </c>
      <c r="AB1390" s="68">
        <v>31</v>
      </c>
      <c r="AC1390" s="68"/>
      <c r="AD1390" s="68"/>
      <c r="AE1390" s="68">
        <v>5</v>
      </c>
      <c r="AF1390" s="68"/>
      <c r="AG1390" s="68"/>
      <c r="AH1390" s="68"/>
      <c r="AI1390" s="68"/>
      <c r="AJ1390" s="68"/>
      <c r="AK1390" s="68"/>
      <c r="AL1390" s="68"/>
      <c r="AM1390" s="68"/>
      <c r="AN1390" s="68"/>
      <c r="AO1390" s="68"/>
      <c r="AP1390" s="68"/>
      <c r="AQ1390" s="68"/>
      <c r="AR1390" s="68"/>
      <c r="AS1390" s="68"/>
      <c r="AT1390" s="68"/>
      <c r="AU1390" s="68"/>
      <c r="AV1390" s="68"/>
      <c r="AW1390" s="68"/>
      <c r="AX1390" s="68"/>
      <c r="AY1390" s="68"/>
      <c r="AZ1390" s="68"/>
      <c r="BA1390" s="68"/>
      <c r="BB1390" s="68"/>
      <c r="BC1390" s="68"/>
      <c r="BD1390" s="68"/>
    </row>
    <row r="1391" spans="1:56" s="72" customFormat="1" ht="230">
      <c r="A1391" s="83">
        <v>2735</v>
      </c>
      <c r="B1391" s="83" t="s">
        <v>11729</v>
      </c>
      <c r="C1391" s="83" t="s">
        <v>11730</v>
      </c>
      <c r="D1391" s="73"/>
      <c r="E1391" s="83" t="s">
        <v>11748</v>
      </c>
      <c r="F1391" s="83">
        <v>10827</v>
      </c>
      <c r="G1391" s="83" t="s">
        <v>11886</v>
      </c>
      <c r="H1391" s="83">
        <v>2015</v>
      </c>
      <c r="I1391" s="298" t="s">
        <v>11887</v>
      </c>
      <c r="J1391" s="155">
        <v>20069.400000000001</v>
      </c>
      <c r="K1391" s="143" t="s">
        <v>679</v>
      </c>
      <c r="L1391" s="68" t="s">
        <v>11751</v>
      </c>
      <c r="M1391" s="68" t="s">
        <v>11752</v>
      </c>
      <c r="N1391" s="83" t="s">
        <v>11888</v>
      </c>
      <c r="O1391" s="298" t="s">
        <v>11889</v>
      </c>
      <c r="P1391" s="155" t="s">
        <v>11890</v>
      </c>
      <c r="Q1391" s="68"/>
      <c r="R1391" s="68"/>
      <c r="S1391" s="68"/>
      <c r="T1391" s="68"/>
      <c r="U1391" s="68"/>
      <c r="V1391" s="68"/>
      <c r="W1391" s="68">
        <v>100</v>
      </c>
      <c r="X1391" s="68"/>
      <c r="Y1391" s="68"/>
      <c r="Z1391" s="68"/>
      <c r="AA1391" s="68"/>
      <c r="AB1391" s="68">
        <v>31</v>
      </c>
      <c r="AC1391" s="68"/>
      <c r="AD1391" s="68"/>
      <c r="AE1391" s="68">
        <v>5</v>
      </c>
      <c r="AF1391" s="68"/>
      <c r="AG1391" s="68"/>
      <c r="AH1391" s="68"/>
      <c r="AI1391" s="68"/>
      <c r="AJ1391" s="68"/>
      <c r="AK1391" s="68"/>
      <c r="AL1391" s="68"/>
      <c r="AM1391" s="68"/>
      <c r="AN1391" s="68"/>
      <c r="AO1391" s="68"/>
      <c r="AP1391" s="68"/>
      <c r="AQ1391" s="68"/>
      <c r="AR1391" s="68"/>
      <c r="AS1391" s="68"/>
      <c r="AT1391" s="68"/>
      <c r="AU1391" s="68"/>
      <c r="AV1391" s="68"/>
      <c r="AW1391" s="68"/>
      <c r="AX1391" s="68"/>
      <c r="AY1391" s="68"/>
      <c r="AZ1391" s="68"/>
      <c r="BA1391" s="68"/>
      <c r="BB1391" s="68"/>
      <c r="BC1391" s="68"/>
      <c r="BD1391" s="68"/>
    </row>
    <row r="1392" spans="1:56" s="72" customFormat="1" ht="80">
      <c r="A1392" s="68">
        <v>2990</v>
      </c>
      <c r="B1392" s="68" t="s">
        <v>11891</v>
      </c>
      <c r="C1392" s="91" t="s">
        <v>11892</v>
      </c>
      <c r="D1392" s="73" t="s">
        <v>11893</v>
      </c>
      <c r="E1392" s="91" t="s">
        <v>1987</v>
      </c>
      <c r="F1392" s="83">
        <v>13301</v>
      </c>
      <c r="G1392" s="83" t="s">
        <v>11894</v>
      </c>
      <c r="H1392" s="91">
        <v>2011</v>
      </c>
      <c r="I1392" s="83" t="s">
        <v>11895</v>
      </c>
      <c r="J1392" s="155">
        <v>161360.82999999999</v>
      </c>
      <c r="K1392" s="199" t="s">
        <v>11896</v>
      </c>
      <c r="L1392" s="83" t="s">
        <v>11897</v>
      </c>
      <c r="M1392" s="83" t="s">
        <v>11898</v>
      </c>
      <c r="N1392" s="83" t="s">
        <v>11899</v>
      </c>
      <c r="O1392" s="83" t="s">
        <v>11900</v>
      </c>
      <c r="P1392" s="83" t="s">
        <v>11901</v>
      </c>
      <c r="Q1392" s="70">
        <v>22.35</v>
      </c>
      <c r="R1392" s="70"/>
      <c r="S1392" s="70">
        <v>2.9310344827586206</v>
      </c>
      <c r="T1392" s="70">
        <v>22.35</v>
      </c>
      <c r="U1392" s="70">
        <v>25.281034482758621</v>
      </c>
      <c r="V1392" s="71">
        <v>100</v>
      </c>
      <c r="W1392" s="71">
        <v>100</v>
      </c>
      <c r="X1392" s="293" t="s">
        <v>11902</v>
      </c>
      <c r="Y1392" s="68"/>
      <c r="Z1392" s="68"/>
      <c r="AA1392" s="68"/>
      <c r="AB1392" s="91">
        <v>10</v>
      </c>
      <c r="AC1392" s="68"/>
      <c r="AD1392" s="70">
        <v>12.57</v>
      </c>
      <c r="AE1392" s="68">
        <v>5</v>
      </c>
      <c r="AF1392" s="91"/>
      <c r="AG1392" s="91"/>
      <c r="AH1392" s="91" t="s">
        <v>11903</v>
      </c>
      <c r="AI1392" s="91"/>
      <c r="AJ1392" s="91"/>
      <c r="AK1392" s="91"/>
      <c r="AL1392" s="91"/>
      <c r="AM1392" s="91"/>
      <c r="AN1392" s="91"/>
      <c r="AO1392" s="91"/>
      <c r="AP1392" s="91"/>
      <c r="AQ1392" s="91"/>
      <c r="AR1392" s="91"/>
      <c r="AS1392" s="91"/>
      <c r="AT1392" s="91"/>
      <c r="AU1392" s="91"/>
      <c r="AV1392" s="91"/>
      <c r="AW1392" s="91"/>
      <c r="AX1392" s="91"/>
      <c r="AY1392" s="68"/>
      <c r="AZ1392" s="68"/>
      <c r="BA1392" s="68"/>
      <c r="BB1392" s="68"/>
      <c r="BC1392" s="68"/>
      <c r="BD1392" s="68"/>
    </row>
    <row r="1393" spans="1:56" s="72" customFormat="1" ht="270">
      <c r="A1393" s="68">
        <v>2990</v>
      </c>
      <c r="B1393" s="68" t="s">
        <v>11891</v>
      </c>
      <c r="C1393" s="91" t="s">
        <v>11892</v>
      </c>
      <c r="D1393" s="73" t="s">
        <v>11893</v>
      </c>
      <c r="E1393" s="83" t="s">
        <v>11648</v>
      </c>
      <c r="F1393" s="299" t="s">
        <v>11904</v>
      </c>
      <c r="G1393" s="83" t="s">
        <v>11905</v>
      </c>
      <c r="H1393" s="91">
        <v>2011</v>
      </c>
      <c r="I1393" s="83" t="s">
        <v>11906</v>
      </c>
      <c r="J1393" s="155">
        <v>244920</v>
      </c>
      <c r="K1393" s="199" t="s">
        <v>11896</v>
      </c>
      <c r="L1393" s="83" t="s">
        <v>11907</v>
      </c>
      <c r="M1393" s="83" t="s">
        <v>11908</v>
      </c>
      <c r="N1393" s="83" t="s">
        <v>11909</v>
      </c>
      <c r="O1393" s="83" t="s">
        <v>11910</v>
      </c>
      <c r="P1393" s="83" t="s">
        <v>11911</v>
      </c>
      <c r="Q1393" s="70">
        <v>22.35</v>
      </c>
      <c r="R1393" s="70"/>
      <c r="S1393" s="70">
        <v>2.9310344827586206</v>
      </c>
      <c r="T1393" s="70">
        <v>22.35</v>
      </c>
      <c r="U1393" s="70">
        <v>25.281034482758621</v>
      </c>
      <c r="V1393" s="71">
        <v>100</v>
      </c>
      <c r="W1393" s="71">
        <v>100</v>
      </c>
      <c r="X1393" s="293" t="s">
        <v>11902</v>
      </c>
      <c r="Y1393" s="68"/>
      <c r="Z1393" s="68"/>
      <c r="AA1393" s="68"/>
      <c r="AB1393" s="91">
        <v>66</v>
      </c>
      <c r="AC1393" s="68"/>
      <c r="AD1393" s="70">
        <v>12.57</v>
      </c>
      <c r="AE1393" s="68">
        <v>5</v>
      </c>
      <c r="AF1393" s="91">
        <v>100</v>
      </c>
      <c r="AG1393" s="91" t="s">
        <v>11657</v>
      </c>
      <c r="AH1393" s="91" t="s">
        <v>11912</v>
      </c>
      <c r="AI1393" s="91">
        <v>60</v>
      </c>
      <c r="AJ1393" s="91" t="s">
        <v>11893</v>
      </c>
      <c r="AK1393" s="91" t="s">
        <v>11913</v>
      </c>
      <c r="AL1393" s="91">
        <v>10</v>
      </c>
      <c r="AM1393" s="91" t="s">
        <v>11661</v>
      </c>
      <c r="AN1393" s="91" t="s">
        <v>11912</v>
      </c>
      <c r="AO1393" s="91">
        <v>10</v>
      </c>
      <c r="AP1393" s="91" t="s">
        <v>11659</v>
      </c>
      <c r="AQ1393" s="91" t="s">
        <v>11912</v>
      </c>
      <c r="AR1393" s="91">
        <v>10</v>
      </c>
      <c r="AS1393" s="91" t="s">
        <v>11914</v>
      </c>
      <c r="AT1393" s="91" t="s">
        <v>11912</v>
      </c>
      <c r="AU1393" s="91">
        <v>10</v>
      </c>
      <c r="AV1393" s="91"/>
      <c r="AW1393" s="91"/>
      <c r="AX1393" s="91"/>
      <c r="AY1393" s="68"/>
      <c r="AZ1393" s="68"/>
      <c r="BA1393" s="68"/>
      <c r="BB1393" s="68"/>
      <c r="BC1393" s="68"/>
      <c r="BD1393" s="68"/>
    </row>
    <row r="1394" spans="1:56" s="72" customFormat="1" ht="190">
      <c r="A1394" s="68">
        <v>2990</v>
      </c>
      <c r="B1394" s="68" t="s">
        <v>11891</v>
      </c>
      <c r="C1394" s="91" t="s">
        <v>11892</v>
      </c>
      <c r="D1394" s="73" t="s">
        <v>11893</v>
      </c>
      <c r="E1394" s="83" t="s">
        <v>11648</v>
      </c>
      <c r="F1394" s="299" t="s">
        <v>11904</v>
      </c>
      <c r="G1394" s="83" t="s">
        <v>11915</v>
      </c>
      <c r="H1394" s="91">
        <v>2011</v>
      </c>
      <c r="I1394" s="83" t="s">
        <v>11916</v>
      </c>
      <c r="J1394" s="155">
        <v>244920</v>
      </c>
      <c r="K1394" s="199" t="s">
        <v>11896</v>
      </c>
      <c r="L1394" s="83" t="s">
        <v>11907</v>
      </c>
      <c r="M1394" s="83" t="s">
        <v>11908</v>
      </c>
      <c r="N1394" s="83" t="s">
        <v>11917</v>
      </c>
      <c r="O1394" s="83" t="s">
        <v>11918</v>
      </c>
      <c r="P1394" s="83" t="s">
        <v>11919</v>
      </c>
      <c r="Q1394" s="70">
        <v>22.35</v>
      </c>
      <c r="R1394" s="70"/>
      <c r="S1394" s="70">
        <v>2.9310344827586206</v>
      </c>
      <c r="T1394" s="70">
        <v>22.35</v>
      </c>
      <c r="U1394" s="70">
        <v>25.281034482758621</v>
      </c>
      <c r="V1394" s="71">
        <v>100</v>
      </c>
      <c r="W1394" s="71">
        <v>100</v>
      </c>
      <c r="X1394" s="293" t="s">
        <v>11902</v>
      </c>
      <c r="Y1394" s="68"/>
      <c r="Z1394" s="68"/>
      <c r="AA1394" s="68"/>
      <c r="AB1394" s="91">
        <v>66</v>
      </c>
      <c r="AC1394" s="68"/>
      <c r="AD1394" s="70">
        <v>12.57</v>
      </c>
      <c r="AE1394" s="68">
        <v>5</v>
      </c>
      <c r="AF1394" s="91">
        <v>100</v>
      </c>
      <c r="AG1394" s="91" t="s">
        <v>11657</v>
      </c>
      <c r="AH1394" s="91" t="s">
        <v>11912</v>
      </c>
      <c r="AI1394" s="91">
        <v>90</v>
      </c>
      <c r="AJ1394" s="91" t="s">
        <v>11893</v>
      </c>
      <c r="AK1394" s="91" t="s">
        <v>11913</v>
      </c>
      <c r="AL1394" s="91">
        <v>10</v>
      </c>
      <c r="AM1394" s="91"/>
      <c r="AN1394" s="91"/>
      <c r="AO1394" s="91"/>
      <c r="AP1394" s="91"/>
      <c r="AQ1394" s="91"/>
      <c r="AR1394" s="91"/>
      <c r="AS1394" s="91"/>
      <c r="AT1394" s="91"/>
      <c r="AU1394" s="91"/>
      <c r="AV1394" s="91"/>
      <c r="AW1394" s="91"/>
      <c r="AX1394" s="91"/>
      <c r="AY1394" s="68"/>
      <c r="AZ1394" s="68"/>
      <c r="BA1394" s="68"/>
      <c r="BB1394" s="68"/>
      <c r="BC1394" s="68"/>
      <c r="BD1394" s="68"/>
    </row>
    <row r="1395" spans="1:56" s="72" customFormat="1" ht="220">
      <c r="A1395" s="68">
        <v>2990</v>
      </c>
      <c r="B1395" s="68" t="s">
        <v>11891</v>
      </c>
      <c r="C1395" s="91" t="s">
        <v>11892</v>
      </c>
      <c r="D1395" s="73" t="s">
        <v>11893</v>
      </c>
      <c r="E1395" s="83" t="s">
        <v>4391</v>
      </c>
      <c r="F1395" s="299" t="s">
        <v>11920</v>
      </c>
      <c r="G1395" s="83" t="s">
        <v>11921</v>
      </c>
      <c r="H1395" s="91">
        <v>2010</v>
      </c>
      <c r="I1395" s="83" t="s">
        <v>11922</v>
      </c>
      <c r="J1395" s="155">
        <v>159981.9</v>
      </c>
      <c r="K1395" s="199" t="s">
        <v>11896</v>
      </c>
      <c r="L1395" s="83" t="s">
        <v>11923</v>
      </c>
      <c r="M1395" s="83" t="s">
        <v>11924</v>
      </c>
      <c r="N1395" s="91" t="s">
        <v>11925</v>
      </c>
      <c r="O1395" s="91" t="s">
        <v>11926</v>
      </c>
      <c r="P1395" s="83" t="s">
        <v>11927</v>
      </c>
      <c r="Q1395" s="70">
        <v>22.35</v>
      </c>
      <c r="R1395" s="70"/>
      <c r="S1395" s="70">
        <v>10.536398467432949</v>
      </c>
      <c r="T1395" s="70">
        <v>22.35</v>
      </c>
      <c r="U1395" s="70">
        <v>32.886398467432954</v>
      </c>
      <c r="V1395" s="71">
        <v>100</v>
      </c>
      <c r="W1395" s="71">
        <v>100</v>
      </c>
      <c r="X1395" s="293" t="s">
        <v>11902</v>
      </c>
      <c r="Y1395" s="68"/>
      <c r="Z1395" s="68"/>
      <c r="AA1395" s="68"/>
      <c r="AB1395" s="91">
        <v>66</v>
      </c>
      <c r="AC1395" s="68"/>
      <c r="AD1395" s="70">
        <v>12.57</v>
      </c>
      <c r="AE1395" s="68">
        <v>3</v>
      </c>
      <c r="AF1395" s="91">
        <v>100</v>
      </c>
      <c r="AG1395" s="91" t="s">
        <v>4938</v>
      </c>
      <c r="AH1395" s="91" t="s">
        <v>11928</v>
      </c>
      <c r="AI1395" s="91">
        <v>90</v>
      </c>
      <c r="AJ1395" s="91" t="s">
        <v>11893</v>
      </c>
      <c r="AK1395" s="91" t="s">
        <v>11913</v>
      </c>
      <c r="AL1395" s="91">
        <v>10</v>
      </c>
      <c r="AM1395" s="91"/>
      <c r="AN1395" s="91"/>
      <c r="AO1395" s="91"/>
      <c r="AP1395" s="91"/>
      <c r="AQ1395" s="91"/>
      <c r="AR1395" s="91"/>
      <c r="AS1395" s="91"/>
      <c r="AT1395" s="91"/>
      <c r="AU1395" s="91"/>
      <c r="AV1395" s="91"/>
      <c r="AW1395" s="91"/>
      <c r="AX1395" s="91"/>
      <c r="AY1395" s="68"/>
      <c r="AZ1395" s="68"/>
      <c r="BA1395" s="68"/>
      <c r="BB1395" s="68"/>
      <c r="BC1395" s="68"/>
      <c r="BD1395" s="68"/>
    </row>
    <row r="1396" spans="1:56" s="72" customFormat="1" ht="60">
      <c r="A1396" s="68">
        <v>2990</v>
      </c>
      <c r="B1396" s="68" t="s">
        <v>11891</v>
      </c>
      <c r="C1396" s="91" t="s">
        <v>11892</v>
      </c>
      <c r="D1396" s="73" t="s">
        <v>11893</v>
      </c>
      <c r="E1396" s="83" t="s">
        <v>4391</v>
      </c>
      <c r="F1396" s="299" t="s">
        <v>11920</v>
      </c>
      <c r="G1396" s="83" t="s">
        <v>11929</v>
      </c>
      <c r="H1396" s="91">
        <v>2011</v>
      </c>
      <c r="I1396" s="83" t="s">
        <v>11930</v>
      </c>
      <c r="J1396" s="155">
        <v>175336.82</v>
      </c>
      <c r="K1396" s="199" t="s">
        <v>11896</v>
      </c>
      <c r="L1396" s="83" t="s">
        <v>11923</v>
      </c>
      <c r="M1396" s="83" t="s">
        <v>11924</v>
      </c>
      <c r="N1396" s="91" t="s">
        <v>4841</v>
      </c>
      <c r="O1396" s="91" t="s">
        <v>11931</v>
      </c>
      <c r="P1396" s="83" t="s">
        <v>11932</v>
      </c>
      <c r="Q1396" s="70">
        <v>22.35</v>
      </c>
      <c r="R1396" s="70"/>
      <c r="S1396" s="70">
        <v>10.536398467432949</v>
      </c>
      <c r="T1396" s="70">
        <v>22.35</v>
      </c>
      <c r="U1396" s="70">
        <v>32.886398467432954</v>
      </c>
      <c r="V1396" s="71">
        <v>100</v>
      </c>
      <c r="W1396" s="71">
        <v>100</v>
      </c>
      <c r="X1396" s="293" t="s">
        <v>11902</v>
      </c>
      <c r="Y1396" s="68"/>
      <c r="Z1396" s="68"/>
      <c r="AA1396" s="68"/>
      <c r="AB1396" s="91">
        <v>66</v>
      </c>
      <c r="AC1396" s="68"/>
      <c r="AD1396" s="70">
        <v>12.57</v>
      </c>
      <c r="AE1396" s="68">
        <v>5</v>
      </c>
      <c r="AF1396" s="91">
        <v>100</v>
      </c>
      <c r="AG1396" s="91" t="s">
        <v>4938</v>
      </c>
      <c r="AH1396" s="91" t="s">
        <v>11928</v>
      </c>
      <c r="AI1396" s="91">
        <v>90</v>
      </c>
      <c r="AJ1396" s="91" t="s">
        <v>11893</v>
      </c>
      <c r="AK1396" s="91" t="s">
        <v>11913</v>
      </c>
      <c r="AL1396" s="91">
        <v>10</v>
      </c>
      <c r="AM1396" s="91"/>
      <c r="AN1396" s="91"/>
      <c r="AO1396" s="91"/>
      <c r="AP1396" s="91"/>
      <c r="AQ1396" s="91"/>
      <c r="AR1396" s="91"/>
      <c r="AS1396" s="91"/>
      <c r="AT1396" s="91"/>
      <c r="AU1396" s="91"/>
      <c r="AV1396" s="91"/>
      <c r="AW1396" s="91"/>
      <c r="AX1396" s="91"/>
      <c r="AY1396" s="68"/>
      <c r="AZ1396" s="68"/>
      <c r="BA1396" s="68"/>
      <c r="BB1396" s="68"/>
      <c r="BC1396" s="68"/>
      <c r="BD1396" s="68"/>
    </row>
    <row r="1397" spans="1:56" s="72" customFormat="1" ht="60">
      <c r="A1397" s="68">
        <v>2990</v>
      </c>
      <c r="B1397" s="68" t="s">
        <v>11891</v>
      </c>
      <c r="C1397" s="91" t="s">
        <v>11892</v>
      </c>
      <c r="D1397" s="73" t="s">
        <v>11893</v>
      </c>
      <c r="E1397" s="83" t="s">
        <v>4391</v>
      </c>
      <c r="F1397" s="299" t="s">
        <v>11920</v>
      </c>
      <c r="G1397" s="83" t="s">
        <v>11933</v>
      </c>
      <c r="H1397" s="91">
        <v>2011</v>
      </c>
      <c r="I1397" s="83" t="s">
        <v>11934</v>
      </c>
      <c r="J1397" s="155">
        <v>179156.45</v>
      </c>
      <c r="K1397" s="199" t="s">
        <v>11896</v>
      </c>
      <c r="L1397" s="83" t="s">
        <v>11923</v>
      </c>
      <c r="M1397" s="83" t="s">
        <v>11924</v>
      </c>
      <c r="N1397" s="91" t="s">
        <v>4841</v>
      </c>
      <c r="O1397" s="91" t="s">
        <v>11931</v>
      </c>
      <c r="P1397" s="83" t="s">
        <v>11935</v>
      </c>
      <c r="Q1397" s="70">
        <v>22.35</v>
      </c>
      <c r="R1397" s="70"/>
      <c r="S1397" s="70">
        <v>10.536398467432949</v>
      </c>
      <c r="T1397" s="70">
        <v>22.35</v>
      </c>
      <c r="U1397" s="70">
        <v>32.886398467432954</v>
      </c>
      <c r="V1397" s="71">
        <v>100</v>
      </c>
      <c r="W1397" s="71">
        <v>100</v>
      </c>
      <c r="X1397" s="293" t="s">
        <v>11902</v>
      </c>
      <c r="Y1397" s="68"/>
      <c r="Z1397" s="68"/>
      <c r="AA1397" s="68"/>
      <c r="AB1397" s="91">
        <v>66</v>
      </c>
      <c r="AC1397" s="68"/>
      <c r="AD1397" s="70">
        <v>12.57</v>
      </c>
      <c r="AE1397" s="68">
        <v>5</v>
      </c>
      <c r="AF1397" s="91">
        <v>100</v>
      </c>
      <c r="AG1397" s="91" t="s">
        <v>4938</v>
      </c>
      <c r="AH1397" s="91" t="s">
        <v>11928</v>
      </c>
      <c r="AI1397" s="91">
        <v>90</v>
      </c>
      <c r="AJ1397" s="91" t="s">
        <v>11893</v>
      </c>
      <c r="AK1397" s="91" t="s">
        <v>11913</v>
      </c>
      <c r="AL1397" s="91">
        <v>10</v>
      </c>
      <c r="AM1397" s="91"/>
      <c r="AN1397" s="91"/>
      <c r="AO1397" s="91"/>
      <c r="AP1397" s="91"/>
      <c r="AQ1397" s="91"/>
      <c r="AR1397" s="91"/>
      <c r="AS1397" s="91"/>
      <c r="AT1397" s="91"/>
      <c r="AU1397" s="91"/>
      <c r="AV1397" s="91"/>
      <c r="AW1397" s="91"/>
      <c r="AX1397" s="91"/>
      <c r="AY1397" s="68"/>
      <c r="AZ1397" s="68"/>
      <c r="BA1397" s="68"/>
      <c r="BB1397" s="68"/>
      <c r="BC1397" s="68"/>
      <c r="BD1397" s="68"/>
    </row>
    <row r="1398" spans="1:56" s="72" customFormat="1" ht="60">
      <c r="A1398" s="68">
        <v>2990</v>
      </c>
      <c r="B1398" s="68" t="s">
        <v>11891</v>
      </c>
      <c r="C1398" s="91" t="s">
        <v>11892</v>
      </c>
      <c r="D1398" s="73" t="s">
        <v>11893</v>
      </c>
      <c r="E1398" s="83" t="s">
        <v>4391</v>
      </c>
      <c r="F1398" s="299" t="s">
        <v>11920</v>
      </c>
      <c r="G1398" s="83" t="s">
        <v>11936</v>
      </c>
      <c r="H1398" s="91">
        <v>2011</v>
      </c>
      <c r="I1398" s="83" t="s">
        <v>11937</v>
      </c>
      <c r="J1398" s="155">
        <v>102000</v>
      </c>
      <c r="K1398" s="199" t="s">
        <v>11896</v>
      </c>
      <c r="L1398" s="83" t="s">
        <v>11923</v>
      </c>
      <c r="M1398" s="83" t="s">
        <v>11924</v>
      </c>
      <c r="N1398" s="91" t="s">
        <v>11938</v>
      </c>
      <c r="O1398" s="91" t="s">
        <v>11939</v>
      </c>
      <c r="P1398" s="83" t="s">
        <v>11940</v>
      </c>
      <c r="Q1398" s="70">
        <v>22.35</v>
      </c>
      <c r="R1398" s="70"/>
      <c r="S1398" s="70">
        <v>10.536398467432949</v>
      </c>
      <c r="T1398" s="70">
        <v>22.35</v>
      </c>
      <c r="U1398" s="70">
        <v>32.886398467432954</v>
      </c>
      <c r="V1398" s="71">
        <v>100</v>
      </c>
      <c r="W1398" s="71">
        <v>100</v>
      </c>
      <c r="X1398" s="293" t="s">
        <v>11902</v>
      </c>
      <c r="Y1398" s="68"/>
      <c r="Z1398" s="68"/>
      <c r="AA1398" s="68"/>
      <c r="AB1398" s="91">
        <v>66</v>
      </c>
      <c r="AC1398" s="68"/>
      <c r="AD1398" s="70">
        <v>12.57</v>
      </c>
      <c r="AE1398" s="68">
        <v>5</v>
      </c>
      <c r="AF1398" s="91">
        <v>100</v>
      </c>
      <c r="AG1398" s="91" t="s">
        <v>4938</v>
      </c>
      <c r="AH1398" s="91" t="s">
        <v>11928</v>
      </c>
      <c r="AI1398" s="91">
        <v>90</v>
      </c>
      <c r="AJ1398" s="91" t="s">
        <v>11893</v>
      </c>
      <c r="AK1398" s="91" t="s">
        <v>11913</v>
      </c>
      <c r="AL1398" s="91">
        <v>10</v>
      </c>
      <c r="AM1398" s="91"/>
      <c r="AN1398" s="91"/>
      <c r="AO1398" s="91"/>
      <c r="AP1398" s="91"/>
      <c r="AQ1398" s="91"/>
      <c r="AR1398" s="91"/>
      <c r="AS1398" s="91"/>
      <c r="AT1398" s="91"/>
      <c r="AU1398" s="91"/>
      <c r="AV1398" s="91"/>
      <c r="AW1398" s="91"/>
      <c r="AX1398" s="91"/>
      <c r="AY1398" s="68"/>
      <c r="AZ1398" s="68"/>
      <c r="BA1398" s="68"/>
      <c r="BB1398" s="68"/>
      <c r="BC1398" s="68"/>
      <c r="BD1398" s="68"/>
    </row>
    <row r="1399" spans="1:56" s="72" customFormat="1" ht="60">
      <c r="A1399" s="68">
        <v>2990</v>
      </c>
      <c r="B1399" s="68" t="s">
        <v>11891</v>
      </c>
      <c r="C1399" s="91" t="s">
        <v>11892</v>
      </c>
      <c r="D1399" s="73" t="s">
        <v>11893</v>
      </c>
      <c r="E1399" s="83" t="s">
        <v>4391</v>
      </c>
      <c r="F1399" s="299" t="s">
        <v>11920</v>
      </c>
      <c r="G1399" s="83" t="s">
        <v>11941</v>
      </c>
      <c r="H1399" s="91">
        <v>2011</v>
      </c>
      <c r="I1399" s="83" t="s">
        <v>11942</v>
      </c>
      <c r="J1399" s="155">
        <v>584938.55000000005</v>
      </c>
      <c r="K1399" s="199" t="s">
        <v>11896</v>
      </c>
      <c r="L1399" s="83" t="s">
        <v>11923</v>
      </c>
      <c r="M1399" s="83" t="s">
        <v>11924</v>
      </c>
      <c r="N1399" s="91" t="s">
        <v>11943</v>
      </c>
      <c r="O1399" s="91" t="s">
        <v>11944</v>
      </c>
      <c r="P1399" s="83" t="s">
        <v>11945</v>
      </c>
      <c r="Q1399" s="70">
        <v>22.35</v>
      </c>
      <c r="R1399" s="70"/>
      <c r="S1399" s="70">
        <v>10.536398467432949</v>
      </c>
      <c r="T1399" s="70">
        <v>22.35</v>
      </c>
      <c r="U1399" s="70">
        <v>32.886398467432954</v>
      </c>
      <c r="V1399" s="71">
        <v>100</v>
      </c>
      <c r="W1399" s="71">
        <v>100</v>
      </c>
      <c r="X1399" s="293" t="s">
        <v>11902</v>
      </c>
      <c r="Y1399" s="68"/>
      <c r="Z1399" s="68"/>
      <c r="AA1399" s="68"/>
      <c r="AB1399" s="91">
        <v>66</v>
      </c>
      <c r="AC1399" s="68"/>
      <c r="AD1399" s="70">
        <v>12.57</v>
      </c>
      <c r="AE1399" s="68">
        <v>5</v>
      </c>
      <c r="AF1399" s="91">
        <v>100</v>
      </c>
      <c r="AG1399" s="91" t="s">
        <v>4938</v>
      </c>
      <c r="AH1399" s="91" t="s">
        <v>11928</v>
      </c>
      <c r="AI1399" s="91">
        <v>90</v>
      </c>
      <c r="AJ1399" s="91" t="s">
        <v>11893</v>
      </c>
      <c r="AK1399" s="91" t="s">
        <v>11913</v>
      </c>
      <c r="AL1399" s="91">
        <v>10</v>
      </c>
      <c r="AM1399" s="91"/>
      <c r="AN1399" s="91"/>
      <c r="AO1399" s="91"/>
      <c r="AP1399" s="91"/>
      <c r="AQ1399" s="91"/>
      <c r="AR1399" s="91"/>
      <c r="AS1399" s="91"/>
      <c r="AT1399" s="91"/>
      <c r="AU1399" s="91"/>
      <c r="AV1399" s="91"/>
      <c r="AW1399" s="91"/>
      <c r="AX1399" s="91"/>
      <c r="AY1399" s="68"/>
      <c r="AZ1399" s="68"/>
      <c r="BA1399" s="68"/>
      <c r="BB1399" s="68"/>
      <c r="BC1399" s="68"/>
      <c r="BD1399" s="68"/>
    </row>
    <row r="1400" spans="1:56" s="72" customFormat="1" ht="110">
      <c r="A1400" s="68">
        <v>2990</v>
      </c>
      <c r="B1400" s="68" t="s">
        <v>11891</v>
      </c>
      <c r="C1400" s="91" t="s">
        <v>11892</v>
      </c>
      <c r="D1400" s="73" t="s">
        <v>11893</v>
      </c>
      <c r="E1400" s="83" t="s">
        <v>1988</v>
      </c>
      <c r="F1400" s="299" t="s">
        <v>11946</v>
      </c>
      <c r="G1400" s="83" t="s">
        <v>11947</v>
      </c>
      <c r="H1400" s="91">
        <v>2011</v>
      </c>
      <c r="I1400" s="83" t="s">
        <v>11948</v>
      </c>
      <c r="J1400" s="155">
        <v>174000</v>
      </c>
      <c r="K1400" s="199" t="s">
        <v>11896</v>
      </c>
      <c r="L1400" s="83" t="s">
        <v>11949</v>
      </c>
      <c r="M1400" s="83" t="s">
        <v>11950</v>
      </c>
      <c r="N1400" s="83" t="s">
        <v>11951</v>
      </c>
      <c r="O1400" s="83" t="s">
        <v>11952</v>
      </c>
      <c r="P1400" s="83" t="s">
        <v>11953</v>
      </c>
      <c r="Q1400" s="70">
        <v>22.35</v>
      </c>
      <c r="R1400" s="70"/>
      <c r="S1400" s="70">
        <v>5.0268199233716473</v>
      </c>
      <c r="T1400" s="70">
        <v>22.35</v>
      </c>
      <c r="U1400" s="70">
        <v>27.376819923371649</v>
      </c>
      <c r="V1400" s="71">
        <v>100</v>
      </c>
      <c r="W1400" s="71">
        <v>100</v>
      </c>
      <c r="X1400" s="293" t="s">
        <v>11902</v>
      </c>
      <c r="Y1400" s="68"/>
      <c r="Z1400" s="68"/>
      <c r="AA1400" s="68"/>
      <c r="AB1400" s="91">
        <v>4</v>
      </c>
      <c r="AC1400" s="68"/>
      <c r="AD1400" s="70">
        <v>12.57</v>
      </c>
      <c r="AE1400" s="68">
        <v>5</v>
      </c>
      <c r="AF1400" s="91">
        <v>100</v>
      </c>
      <c r="AG1400" s="91" t="s">
        <v>1695</v>
      </c>
      <c r="AH1400" s="91" t="s">
        <v>11954</v>
      </c>
      <c r="AI1400" s="91">
        <v>20</v>
      </c>
      <c r="AJ1400" s="91" t="s">
        <v>11893</v>
      </c>
      <c r="AK1400" s="91" t="s">
        <v>11913</v>
      </c>
      <c r="AL1400" s="91">
        <v>10</v>
      </c>
      <c r="AM1400" s="91" t="s">
        <v>2316</v>
      </c>
      <c r="AN1400" s="91" t="s">
        <v>11955</v>
      </c>
      <c r="AO1400" s="91">
        <v>40</v>
      </c>
      <c r="AP1400" s="91" t="s">
        <v>11956</v>
      </c>
      <c r="AQ1400" s="91" t="s">
        <v>11957</v>
      </c>
      <c r="AR1400" s="91">
        <v>30</v>
      </c>
      <c r="AS1400" s="91"/>
      <c r="AT1400" s="91"/>
      <c r="AU1400" s="91"/>
      <c r="AV1400" s="91"/>
      <c r="AW1400" s="91"/>
      <c r="AX1400" s="91"/>
      <c r="AY1400" s="68"/>
      <c r="AZ1400" s="68"/>
      <c r="BA1400" s="68"/>
      <c r="BB1400" s="68"/>
      <c r="BC1400" s="68"/>
      <c r="BD1400" s="68"/>
    </row>
    <row r="1401" spans="1:56" s="72" customFormat="1" ht="110">
      <c r="A1401" s="68">
        <v>2990</v>
      </c>
      <c r="B1401" s="68" t="s">
        <v>11891</v>
      </c>
      <c r="C1401" s="91" t="s">
        <v>11892</v>
      </c>
      <c r="D1401" s="73" t="s">
        <v>11893</v>
      </c>
      <c r="E1401" s="83" t="s">
        <v>11958</v>
      </c>
      <c r="F1401" s="299" t="s">
        <v>11946</v>
      </c>
      <c r="G1401" s="83" t="s">
        <v>11959</v>
      </c>
      <c r="H1401" s="91">
        <v>2010</v>
      </c>
      <c r="I1401" s="83" t="s">
        <v>11960</v>
      </c>
      <c r="J1401" s="155">
        <v>44714.36</v>
      </c>
      <c r="K1401" s="199" t="s">
        <v>11896</v>
      </c>
      <c r="L1401" s="83" t="s">
        <v>11961</v>
      </c>
      <c r="M1401" s="83" t="s">
        <v>11962</v>
      </c>
      <c r="N1401" s="83" t="s">
        <v>11963</v>
      </c>
      <c r="O1401" s="83" t="s">
        <v>11964</v>
      </c>
      <c r="P1401" s="83" t="s">
        <v>11965</v>
      </c>
      <c r="Q1401" s="70">
        <v>22.35</v>
      </c>
      <c r="R1401" s="70"/>
      <c r="S1401" s="70">
        <v>1.0038314176245211</v>
      </c>
      <c r="T1401" s="70">
        <v>22.35</v>
      </c>
      <c r="U1401" s="70">
        <v>23.353831417624523</v>
      </c>
      <c r="V1401" s="71">
        <v>100</v>
      </c>
      <c r="W1401" s="71">
        <v>100</v>
      </c>
      <c r="X1401" s="293" t="s">
        <v>11902</v>
      </c>
      <c r="Y1401" s="68"/>
      <c r="Z1401" s="68"/>
      <c r="AA1401" s="68"/>
      <c r="AB1401" s="91">
        <v>35</v>
      </c>
      <c r="AC1401" s="68"/>
      <c r="AD1401" s="70"/>
      <c r="AE1401" s="68">
        <v>5</v>
      </c>
      <c r="AF1401" s="91">
        <v>100</v>
      </c>
      <c r="AG1401" s="91" t="s">
        <v>11966</v>
      </c>
      <c r="AH1401" s="91" t="s">
        <v>11967</v>
      </c>
      <c r="AI1401" s="91">
        <v>90</v>
      </c>
      <c r="AJ1401" s="91" t="s">
        <v>11893</v>
      </c>
      <c r="AK1401" s="91" t="s">
        <v>11913</v>
      </c>
      <c r="AL1401" s="91">
        <v>10</v>
      </c>
      <c r="AM1401" s="91"/>
      <c r="AN1401" s="91"/>
      <c r="AO1401" s="91"/>
      <c r="AP1401" s="91"/>
      <c r="AQ1401" s="91"/>
      <c r="AR1401" s="91"/>
      <c r="AS1401" s="91"/>
      <c r="AT1401" s="91"/>
      <c r="AU1401" s="91"/>
      <c r="AV1401" s="91"/>
      <c r="AW1401" s="91"/>
      <c r="AX1401" s="91"/>
      <c r="AY1401" s="68"/>
      <c r="AZ1401" s="68"/>
      <c r="BA1401" s="68"/>
      <c r="BB1401" s="68"/>
      <c r="BC1401" s="68"/>
      <c r="BD1401" s="68"/>
    </row>
    <row r="1402" spans="1:56" s="72" customFormat="1" ht="40">
      <c r="A1402" s="68">
        <v>2990</v>
      </c>
      <c r="B1402" s="68" t="s">
        <v>11891</v>
      </c>
      <c r="C1402" s="91" t="s">
        <v>11892</v>
      </c>
      <c r="D1402" s="73" t="s">
        <v>11893</v>
      </c>
      <c r="E1402" s="83" t="s">
        <v>11958</v>
      </c>
      <c r="F1402" s="299" t="s">
        <v>11946</v>
      </c>
      <c r="G1402" s="83" t="s">
        <v>11968</v>
      </c>
      <c r="H1402" s="91">
        <v>2011</v>
      </c>
      <c r="I1402" s="83" t="s">
        <v>11969</v>
      </c>
      <c r="J1402" s="155">
        <v>23501.09</v>
      </c>
      <c r="K1402" s="199" t="s">
        <v>11896</v>
      </c>
      <c r="L1402" s="83" t="s">
        <v>11961</v>
      </c>
      <c r="M1402" s="83" t="s">
        <v>11962</v>
      </c>
      <c r="N1402" s="83" t="s">
        <v>11970</v>
      </c>
      <c r="O1402" s="83" t="s">
        <v>11971</v>
      </c>
      <c r="P1402" s="83" t="s">
        <v>11972</v>
      </c>
      <c r="Q1402" s="70">
        <v>22.35</v>
      </c>
      <c r="R1402" s="70"/>
      <c r="S1402" s="70">
        <v>1.0038314176245211</v>
      </c>
      <c r="T1402" s="70">
        <v>22.35</v>
      </c>
      <c r="U1402" s="70">
        <v>23.353831417624523</v>
      </c>
      <c r="V1402" s="71">
        <v>100</v>
      </c>
      <c r="W1402" s="71">
        <v>100</v>
      </c>
      <c r="X1402" s="293" t="s">
        <v>11902</v>
      </c>
      <c r="Y1402" s="68"/>
      <c r="Z1402" s="68"/>
      <c r="AA1402" s="68"/>
      <c r="AB1402" s="91">
        <v>4</v>
      </c>
      <c r="AC1402" s="68"/>
      <c r="AD1402" s="70"/>
      <c r="AE1402" s="68">
        <v>5</v>
      </c>
      <c r="AF1402" s="91">
        <v>100</v>
      </c>
      <c r="AG1402" s="91" t="s">
        <v>11966</v>
      </c>
      <c r="AH1402" s="91" t="s">
        <v>11967</v>
      </c>
      <c r="AI1402" s="91">
        <v>90</v>
      </c>
      <c r="AJ1402" s="91" t="s">
        <v>11893</v>
      </c>
      <c r="AK1402" s="91" t="s">
        <v>11913</v>
      </c>
      <c r="AL1402" s="91">
        <v>10</v>
      </c>
      <c r="AM1402" s="91"/>
      <c r="AN1402" s="91"/>
      <c r="AO1402" s="91"/>
      <c r="AP1402" s="91"/>
      <c r="AQ1402" s="91"/>
      <c r="AR1402" s="91"/>
      <c r="AS1402" s="91"/>
      <c r="AT1402" s="91"/>
      <c r="AU1402" s="91"/>
      <c r="AV1402" s="91"/>
      <c r="AW1402" s="91"/>
      <c r="AX1402" s="91"/>
      <c r="AY1402" s="68"/>
      <c r="AZ1402" s="68"/>
      <c r="BA1402" s="68"/>
      <c r="BB1402" s="68"/>
      <c r="BC1402" s="68"/>
      <c r="BD1402" s="68"/>
    </row>
    <row r="1403" spans="1:56" s="72" customFormat="1" ht="150">
      <c r="A1403" s="68">
        <v>2990</v>
      </c>
      <c r="B1403" s="68" t="s">
        <v>11891</v>
      </c>
      <c r="C1403" s="91" t="s">
        <v>11892</v>
      </c>
      <c r="D1403" s="73" t="s">
        <v>11893</v>
      </c>
      <c r="E1403" s="83" t="s">
        <v>11973</v>
      </c>
      <c r="F1403" s="299" t="s">
        <v>11974</v>
      </c>
      <c r="G1403" s="83" t="s">
        <v>11975</v>
      </c>
      <c r="H1403" s="91">
        <v>2011</v>
      </c>
      <c r="I1403" s="83" t="s">
        <v>11976</v>
      </c>
      <c r="J1403" s="155">
        <v>118800</v>
      </c>
      <c r="K1403" s="199" t="s">
        <v>11896</v>
      </c>
      <c r="L1403" s="83" t="s">
        <v>11977</v>
      </c>
      <c r="M1403" s="83" t="s">
        <v>11977</v>
      </c>
      <c r="N1403" s="91" t="s">
        <v>11978</v>
      </c>
      <c r="O1403" s="91" t="s">
        <v>11979</v>
      </c>
      <c r="P1403" s="83" t="s">
        <v>11980</v>
      </c>
      <c r="Q1403" s="70">
        <v>22.35</v>
      </c>
      <c r="R1403" s="70"/>
      <c r="S1403" s="70">
        <v>10.737547892720306</v>
      </c>
      <c r="T1403" s="70">
        <v>22.35</v>
      </c>
      <c r="U1403" s="70">
        <v>33.087547892720309</v>
      </c>
      <c r="V1403" s="71">
        <v>100</v>
      </c>
      <c r="W1403" s="71">
        <v>100</v>
      </c>
      <c r="X1403" s="293" t="s">
        <v>11902</v>
      </c>
      <c r="Y1403" s="68"/>
      <c r="Z1403" s="68"/>
      <c r="AA1403" s="68"/>
      <c r="AB1403" s="91">
        <v>11</v>
      </c>
      <c r="AC1403" s="68"/>
      <c r="AD1403" s="70">
        <v>12.57</v>
      </c>
      <c r="AE1403" s="68">
        <v>5</v>
      </c>
      <c r="AF1403" s="91">
        <v>100</v>
      </c>
      <c r="AG1403" s="91" t="s">
        <v>10988</v>
      </c>
      <c r="AH1403" s="91" t="s">
        <v>11981</v>
      </c>
      <c r="AI1403" s="91">
        <v>20</v>
      </c>
      <c r="AJ1403" s="91" t="s">
        <v>11893</v>
      </c>
      <c r="AK1403" s="91" t="s">
        <v>11913</v>
      </c>
      <c r="AL1403" s="91">
        <v>30</v>
      </c>
      <c r="AM1403" s="91" t="s">
        <v>11982</v>
      </c>
      <c r="AN1403" s="91" t="s">
        <v>11983</v>
      </c>
      <c r="AO1403" s="91">
        <v>50</v>
      </c>
      <c r="AP1403" s="91"/>
      <c r="AQ1403" s="91"/>
      <c r="AR1403" s="91"/>
      <c r="AS1403" s="91"/>
      <c r="AT1403" s="91"/>
      <c r="AU1403" s="91"/>
      <c r="AV1403" s="91"/>
      <c r="AW1403" s="91"/>
      <c r="AX1403" s="91"/>
      <c r="AY1403" s="68"/>
      <c r="AZ1403" s="68"/>
      <c r="BA1403" s="68"/>
      <c r="BB1403" s="68"/>
      <c r="BC1403" s="68"/>
      <c r="BD1403" s="68"/>
    </row>
    <row r="1404" spans="1:56" s="72" customFormat="1" ht="150">
      <c r="A1404" s="68">
        <v>2990</v>
      </c>
      <c r="B1404" s="68" t="s">
        <v>11891</v>
      </c>
      <c r="C1404" s="91" t="s">
        <v>11892</v>
      </c>
      <c r="D1404" s="73" t="s">
        <v>11893</v>
      </c>
      <c r="E1404" s="83" t="s">
        <v>11973</v>
      </c>
      <c r="F1404" s="299" t="s">
        <v>11974</v>
      </c>
      <c r="G1404" s="83" t="s">
        <v>11984</v>
      </c>
      <c r="H1404" s="91">
        <v>2011</v>
      </c>
      <c r="I1404" s="83" t="s">
        <v>11985</v>
      </c>
      <c r="J1404" s="155">
        <v>246000</v>
      </c>
      <c r="K1404" s="199" t="s">
        <v>11896</v>
      </c>
      <c r="L1404" s="83" t="s">
        <v>11977</v>
      </c>
      <c r="M1404" s="83" t="s">
        <v>11977</v>
      </c>
      <c r="N1404" s="91" t="s">
        <v>11978</v>
      </c>
      <c r="O1404" s="91" t="s">
        <v>11979</v>
      </c>
      <c r="P1404" s="83" t="s">
        <v>11986</v>
      </c>
      <c r="Q1404" s="70">
        <v>22.35</v>
      </c>
      <c r="R1404" s="70"/>
      <c r="S1404" s="70">
        <v>19.35823754789272</v>
      </c>
      <c r="T1404" s="70">
        <v>44.7</v>
      </c>
      <c r="U1404" s="70">
        <v>64.05823754789273</v>
      </c>
      <c r="V1404" s="71">
        <v>100</v>
      </c>
      <c r="W1404" s="71">
        <v>100</v>
      </c>
      <c r="X1404" s="293" t="s">
        <v>11902</v>
      </c>
      <c r="Y1404" s="68"/>
      <c r="Z1404" s="68"/>
      <c r="AA1404" s="68"/>
      <c r="AB1404" s="91">
        <v>11</v>
      </c>
      <c r="AC1404" s="68"/>
      <c r="AD1404" s="70">
        <v>12.57</v>
      </c>
      <c r="AE1404" s="68">
        <v>5</v>
      </c>
      <c r="AF1404" s="91">
        <v>100</v>
      </c>
      <c r="AG1404" s="91" t="s">
        <v>10988</v>
      </c>
      <c r="AH1404" s="91" t="s">
        <v>11981</v>
      </c>
      <c r="AI1404" s="91">
        <v>20</v>
      </c>
      <c r="AJ1404" s="91" t="s">
        <v>11893</v>
      </c>
      <c r="AK1404" s="91" t="s">
        <v>11913</v>
      </c>
      <c r="AL1404" s="91">
        <v>30</v>
      </c>
      <c r="AM1404" s="91" t="s">
        <v>11982</v>
      </c>
      <c r="AN1404" s="91" t="s">
        <v>11983</v>
      </c>
      <c r="AO1404" s="91">
        <v>50</v>
      </c>
      <c r="AP1404" s="91"/>
      <c r="AQ1404" s="91"/>
      <c r="AR1404" s="91"/>
      <c r="AS1404" s="91"/>
      <c r="AT1404" s="91"/>
      <c r="AU1404" s="91"/>
      <c r="AV1404" s="91"/>
      <c r="AW1404" s="91"/>
      <c r="AX1404" s="91"/>
      <c r="AY1404" s="68"/>
      <c r="AZ1404" s="68"/>
      <c r="BA1404" s="68"/>
      <c r="BB1404" s="68"/>
      <c r="BC1404" s="68"/>
      <c r="BD1404" s="68"/>
    </row>
    <row r="1405" spans="1:56" s="72" customFormat="1" ht="150">
      <c r="A1405" s="68">
        <v>2990</v>
      </c>
      <c r="B1405" s="68" t="s">
        <v>11891</v>
      </c>
      <c r="C1405" s="91" t="s">
        <v>11892</v>
      </c>
      <c r="D1405" s="73" t="s">
        <v>11893</v>
      </c>
      <c r="E1405" s="83" t="s">
        <v>11973</v>
      </c>
      <c r="F1405" s="299" t="s">
        <v>11974</v>
      </c>
      <c r="G1405" s="83" t="s">
        <v>11987</v>
      </c>
      <c r="H1405" s="91">
        <v>2011</v>
      </c>
      <c r="I1405" s="83" t="s">
        <v>11988</v>
      </c>
      <c r="J1405" s="155">
        <v>200400</v>
      </c>
      <c r="K1405" s="199" t="s">
        <v>11896</v>
      </c>
      <c r="L1405" s="83" t="s">
        <v>11977</v>
      </c>
      <c r="M1405" s="83" t="s">
        <v>11977</v>
      </c>
      <c r="N1405" s="91" t="s">
        <v>11978</v>
      </c>
      <c r="O1405" s="91" t="s">
        <v>11979</v>
      </c>
      <c r="P1405" s="83" t="s">
        <v>11989</v>
      </c>
      <c r="Q1405" s="70">
        <v>22.35</v>
      </c>
      <c r="R1405" s="70"/>
      <c r="S1405" s="70">
        <v>19.35823754789272</v>
      </c>
      <c r="T1405" s="70">
        <v>44.7</v>
      </c>
      <c r="U1405" s="70">
        <v>64.05823754789273</v>
      </c>
      <c r="V1405" s="71">
        <v>100</v>
      </c>
      <c r="W1405" s="71">
        <v>100</v>
      </c>
      <c r="X1405" s="293" t="s">
        <v>11902</v>
      </c>
      <c r="Y1405" s="68"/>
      <c r="Z1405" s="68"/>
      <c r="AA1405" s="68"/>
      <c r="AB1405" s="91">
        <v>11</v>
      </c>
      <c r="AC1405" s="68"/>
      <c r="AD1405" s="70">
        <v>12.57</v>
      </c>
      <c r="AE1405" s="68">
        <v>5</v>
      </c>
      <c r="AF1405" s="91">
        <v>100</v>
      </c>
      <c r="AG1405" s="91" t="s">
        <v>10988</v>
      </c>
      <c r="AH1405" s="91" t="s">
        <v>11981</v>
      </c>
      <c r="AI1405" s="91">
        <v>20</v>
      </c>
      <c r="AJ1405" s="91" t="s">
        <v>11893</v>
      </c>
      <c r="AK1405" s="91" t="s">
        <v>11913</v>
      </c>
      <c r="AL1405" s="91">
        <v>30</v>
      </c>
      <c r="AM1405" s="91" t="s">
        <v>11982</v>
      </c>
      <c r="AN1405" s="91" t="s">
        <v>11983</v>
      </c>
      <c r="AO1405" s="91">
        <v>50</v>
      </c>
      <c r="AP1405" s="91"/>
      <c r="AQ1405" s="91"/>
      <c r="AR1405" s="91"/>
      <c r="AS1405" s="91"/>
      <c r="AT1405" s="91"/>
      <c r="AU1405" s="91"/>
      <c r="AV1405" s="91"/>
      <c r="AW1405" s="91"/>
      <c r="AX1405" s="91"/>
      <c r="AY1405" s="68"/>
      <c r="AZ1405" s="68"/>
      <c r="BA1405" s="68"/>
      <c r="BB1405" s="68"/>
      <c r="BC1405" s="68"/>
      <c r="BD1405" s="68"/>
    </row>
    <row r="1406" spans="1:56" s="72" customFormat="1" ht="150">
      <c r="A1406" s="68">
        <v>2990</v>
      </c>
      <c r="B1406" s="68" t="s">
        <v>11891</v>
      </c>
      <c r="C1406" s="91" t="s">
        <v>11892</v>
      </c>
      <c r="D1406" s="73" t="s">
        <v>11893</v>
      </c>
      <c r="E1406" s="83" t="s">
        <v>11973</v>
      </c>
      <c r="F1406" s="299" t="s">
        <v>11974</v>
      </c>
      <c r="G1406" s="83" t="s">
        <v>11990</v>
      </c>
      <c r="H1406" s="91">
        <v>2010</v>
      </c>
      <c r="I1406" s="83" t="s">
        <v>11991</v>
      </c>
      <c r="J1406" s="155">
        <v>49098.94</v>
      </c>
      <c r="K1406" s="199" t="s">
        <v>11896</v>
      </c>
      <c r="L1406" s="83" t="s">
        <v>11977</v>
      </c>
      <c r="M1406" s="83" t="s">
        <v>11977</v>
      </c>
      <c r="N1406" s="91" t="s">
        <v>11978</v>
      </c>
      <c r="O1406" s="91" t="s">
        <v>11979</v>
      </c>
      <c r="P1406" s="83" t="s">
        <v>11992</v>
      </c>
      <c r="Q1406" s="70">
        <v>22.35</v>
      </c>
      <c r="R1406" s="70"/>
      <c r="S1406" s="70">
        <v>7.0977011494252871</v>
      </c>
      <c r="T1406" s="70">
        <v>22.35</v>
      </c>
      <c r="U1406" s="70">
        <v>29.447701149425288</v>
      </c>
      <c r="V1406" s="71">
        <v>100</v>
      </c>
      <c r="W1406" s="71">
        <v>100</v>
      </c>
      <c r="X1406" s="293" t="s">
        <v>11902</v>
      </c>
      <c r="Y1406" s="68"/>
      <c r="Z1406" s="68"/>
      <c r="AA1406" s="68"/>
      <c r="AB1406" s="91">
        <v>11</v>
      </c>
      <c r="AC1406" s="68"/>
      <c r="AD1406" s="70">
        <v>12.57</v>
      </c>
      <c r="AE1406" s="68">
        <v>3</v>
      </c>
      <c r="AF1406" s="91">
        <v>100</v>
      </c>
      <c r="AG1406" s="91" t="s">
        <v>10988</v>
      </c>
      <c r="AH1406" s="91" t="s">
        <v>11981</v>
      </c>
      <c r="AI1406" s="91">
        <v>20</v>
      </c>
      <c r="AJ1406" s="91" t="s">
        <v>11893</v>
      </c>
      <c r="AK1406" s="91" t="s">
        <v>11913</v>
      </c>
      <c r="AL1406" s="91">
        <v>30</v>
      </c>
      <c r="AM1406" s="91" t="s">
        <v>11982</v>
      </c>
      <c r="AN1406" s="91" t="s">
        <v>11983</v>
      </c>
      <c r="AO1406" s="91">
        <v>50</v>
      </c>
      <c r="AP1406" s="91"/>
      <c r="AQ1406" s="91"/>
      <c r="AR1406" s="91"/>
      <c r="AS1406" s="91"/>
      <c r="AT1406" s="91"/>
      <c r="AU1406" s="91"/>
      <c r="AV1406" s="91"/>
      <c r="AW1406" s="91"/>
      <c r="AX1406" s="91"/>
      <c r="AY1406" s="68"/>
      <c r="AZ1406" s="68"/>
      <c r="BA1406" s="68"/>
      <c r="BB1406" s="68"/>
      <c r="BC1406" s="68"/>
      <c r="BD1406" s="68"/>
    </row>
    <row r="1407" spans="1:56" s="72" customFormat="1" ht="126.75" customHeight="1">
      <c r="A1407" s="68">
        <v>2990</v>
      </c>
      <c r="B1407" s="68" t="s">
        <v>11891</v>
      </c>
      <c r="C1407" s="91" t="s">
        <v>11892</v>
      </c>
      <c r="D1407" s="73" t="s">
        <v>11893</v>
      </c>
      <c r="E1407" s="83" t="s">
        <v>11973</v>
      </c>
      <c r="F1407" s="299" t="s">
        <v>11974</v>
      </c>
      <c r="G1407" s="83" t="s">
        <v>11993</v>
      </c>
      <c r="H1407" s="91">
        <v>2010</v>
      </c>
      <c r="I1407" s="83" t="s">
        <v>11994</v>
      </c>
      <c r="J1407" s="155">
        <v>41275.199999999997</v>
      </c>
      <c r="K1407" s="199" t="s">
        <v>11896</v>
      </c>
      <c r="L1407" s="83" t="s">
        <v>11977</v>
      </c>
      <c r="M1407" s="83" t="s">
        <v>11977</v>
      </c>
      <c r="N1407" s="91" t="s">
        <v>11978</v>
      </c>
      <c r="O1407" s="91" t="s">
        <v>11979</v>
      </c>
      <c r="P1407" s="83" t="s">
        <v>11995</v>
      </c>
      <c r="Q1407" s="70">
        <v>22.35</v>
      </c>
      <c r="R1407" s="70"/>
      <c r="S1407" s="70">
        <v>3.6494252873563218</v>
      </c>
      <c r="T1407" s="70">
        <v>22.35</v>
      </c>
      <c r="U1407" s="70">
        <v>25.999425287356324</v>
      </c>
      <c r="V1407" s="71">
        <v>100</v>
      </c>
      <c r="W1407" s="71">
        <v>100</v>
      </c>
      <c r="X1407" s="293" t="s">
        <v>11902</v>
      </c>
      <c r="Y1407" s="68"/>
      <c r="Z1407" s="68"/>
      <c r="AA1407" s="68"/>
      <c r="AB1407" s="91">
        <v>11</v>
      </c>
      <c r="AC1407" s="68"/>
      <c r="AD1407" s="70">
        <v>12.57</v>
      </c>
      <c r="AE1407" s="68">
        <v>5</v>
      </c>
      <c r="AF1407" s="91">
        <v>100</v>
      </c>
      <c r="AG1407" s="91" t="s">
        <v>10988</v>
      </c>
      <c r="AH1407" s="91" t="s">
        <v>11981</v>
      </c>
      <c r="AI1407" s="91">
        <v>20</v>
      </c>
      <c r="AJ1407" s="91" t="s">
        <v>11893</v>
      </c>
      <c r="AK1407" s="91" t="s">
        <v>11913</v>
      </c>
      <c r="AL1407" s="91">
        <v>30</v>
      </c>
      <c r="AM1407" s="91" t="s">
        <v>11982</v>
      </c>
      <c r="AN1407" s="91" t="s">
        <v>11983</v>
      </c>
      <c r="AO1407" s="91">
        <v>50</v>
      </c>
      <c r="AP1407" s="91"/>
      <c r="AQ1407" s="91"/>
      <c r="AR1407" s="91"/>
      <c r="AS1407" s="91"/>
      <c r="AT1407" s="91"/>
      <c r="AU1407" s="91"/>
      <c r="AV1407" s="91"/>
      <c r="AW1407" s="91"/>
      <c r="AX1407" s="91"/>
      <c r="AY1407" s="68"/>
      <c r="AZ1407" s="68"/>
      <c r="BA1407" s="68"/>
      <c r="BB1407" s="68"/>
      <c r="BC1407" s="68"/>
      <c r="BD1407" s="68"/>
    </row>
    <row r="1408" spans="1:56" s="72" customFormat="1" ht="108" customHeight="1">
      <c r="A1408" s="68">
        <v>2990</v>
      </c>
      <c r="B1408" s="68" t="s">
        <v>11891</v>
      </c>
      <c r="C1408" s="91" t="s">
        <v>11892</v>
      </c>
      <c r="D1408" s="73" t="s">
        <v>11893</v>
      </c>
      <c r="E1408" s="83" t="s">
        <v>11973</v>
      </c>
      <c r="F1408" s="299" t="s">
        <v>11974</v>
      </c>
      <c r="G1408" s="83" t="s">
        <v>11996</v>
      </c>
      <c r="H1408" s="91">
        <v>2010</v>
      </c>
      <c r="I1408" s="91" t="s">
        <v>11997</v>
      </c>
      <c r="J1408" s="155">
        <v>46198.8</v>
      </c>
      <c r="K1408" s="199" t="s">
        <v>11896</v>
      </c>
      <c r="L1408" s="83" t="s">
        <v>11977</v>
      </c>
      <c r="M1408" s="83" t="s">
        <v>11977</v>
      </c>
      <c r="N1408" s="91" t="s">
        <v>11978</v>
      </c>
      <c r="O1408" s="91" t="s">
        <v>11979</v>
      </c>
      <c r="P1408" s="83" t="s">
        <v>11998</v>
      </c>
      <c r="Q1408" s="70">
        <v>22.35</v>
      </c>
      <c r="R1408" s="70"/>
      <c r="S1408" s="70">
        <v>10.210727969348659</v>
      </c>
      <c r="T1408" s="70">
        <v>22.35</v>
      </c>
      <c r="U1408" s="70">
        <v>32.560727969348662</v>
      </c>
      <c r="V1408" s="71">
        <v>100</v>
      </c>
      <c r="W1408" s="71">
        <v>100</v>
      </c>
      <c r="X1408" s="293" t="s">
        <v>11902</v>
      </c>
      <c r="Y1408" s="68"/>
      <c r="Z1408" s="68"/>
      <c r="AA1408" s="68"/>
      <c r="AB1408" s="91">
        <v>11</v>
      </c>
      <c r="AC1408" s="68"/>
      <c r="AD1408" s="70">
        <v>12.57</v>
      </c>
      <c r="AE1408" s="68">
        <v>3</v>
      </c>
      <c r="AF1408" s="91">
        <v>100</v>
      </c>
      <c r="AG1408" s="91" t="s">
        <v>10988</v>
      </c>
      <c r="AH1408" s="91" t="s">
        <v>11981</v>
      </c>
      <c r="AI1408" s="91">
        <v>20</v>
      </c>
      <c r="AJ1408" s="91" t="s">
        <v>11893</v>
      </c>
      <c r="AK1408" s="91" t="s">
        <v>11913</v>
      </c>
      <c r="AL1408" s="91">
        <v>30</v>
      </c>
      <c r="AM1408" s="91" t="s">
        <v>11982</v>
      </c>
      <c r="AN1408" s="91" t="s">
        <v>11983</v>
      </c>
      <c r="AO1408" s="91">
        <v>50</v>
      </c>
      <c r="AP1408" s="91"/>
      <c r="AQ1408" s="91"/>
      <c r="AR1408" s="91"/>
      <c r="AS1408" s="91"/>
      <c r="AT1408" s="91"/>
      <c r="AU1408" s="91"/>
      <c r="AV1408" s="91"/>
      <c r="AW1408" s="91"/>
      <c r="AX1408" s="91"/>
      <c r="AY1408" s="68"/>
      <c r="AZ1408" s="68"/>
      <c r="BA1408" s="68"/>
      <c r="BB1408" s="68"/>
      <c r="BC1408" s="68"/>
      <c r="BD1408" s="68"/>
    </row>
    <row r="1409" spans="1:56" s="72" customFormat="1" ht="116.25" customHeight="1">
      <c r="A1409" s="68">
        <v>2990</v>
      </c>
      <c r="B1409" s="68" t="s">
        <v>11891</v>
      </c>
      <c r="C1409" s="91" t="s">
        <v>11892</v>
      </c>
      <c r="D1409" s="73" t="s">
        <v>11893</v>
      </c>
      <c r="E1409" s="83" t="s">
        <v>11999</v>
      </c>
      <c r="F1409" s="299" t="s">
        <v>11974</v>
      </c>
      <c r="G1409" s="83" t="s">
        <v>12000</v>
      </c>
      <c r="H1409" s="91">
        <v>2011</v>
      </c>
      <c r="I1409" s="91" t="s">
        <v>12001</v>
      </c>
      <c r="J1409" s="155">
        <v>40992</v>
      </c>
      <c r="K1409" s="199" t="s">
        <v>11896</v>
      </c>
      <c r="L1409" s="83" t="s">
        <v>12002</v>
      </c>
      <c r="M1409" s="83" t="s">
        <v>12002</v>
      </c>
      <c r="N1409" s="91" t="s">
        <v>12003</v>
      </c>
      <c r="O1409" s="91" t="s">
        <v>12004</v>
      </c>
      <c r="P1409" s="83" t="s">
        <v>12005</v>
      </c>
      <c r="Q1409" s="70">
        <v>22.35</v>
      </c>
      <c r="R1409" s="70"/>
      <c r="S1409" s="70">
        <v>5.0871647509578546</v>
      </c>
      <c r="T1409" s="70">
        <v>22.35</v>
      </c>
      <c r="U1409" s="70">
        <v>27.437164750957855</v>
      </c>
      <c r="V1409" s="71">
        <v>100</v>
      </c>
      <c r="W1409" s="71">
        <v>100</v>
      </c>
      <c r="X1409" s="293" t="s">
        <v>11902</v>
      </c>
      <c r="Y1409" s="68"/>
      <c r="Z1409" s="68"/>
      <c r="AA1409" s="68"/>
      <c r="AB1409" s="91">
        <v>11</v>
      </c>
      <c r="AC1409" s="68"/>
      <c r="AD1409" s="70">
        <v>12.57</v>
      </c>
      <c r="AE1409" s="68">
        <v>5</v>
      </c>
      <c r="AF1409" s="91">
        <v>100</v>
      </c>
      <c r="AG1409" s="91" t="s">
        <v>11893</v>
      </c>
      <c r="AH1409" s="91" t="s">
        <v>11913</v>
      </c>
      <c r="AI1409" s="91">
        <v>30</v>
      </c>
      <c r="AJ1409" s="91" t="s">
        <v>12006</v>
      </c>
      <c r="AK1409" s="91" t="s">
        <v>12007</v>
      </c>
      <c r="AL1409" s="91">
        <v>50</v>
      </c>
      <c r="AM1409" s="68"/>
      <c r="AN1409" s="68"/>
      <c r="AO1409" s="68"/>
      <c r="AP1409" s="91"/>
      <c r="AQ1409" s="91"/>
      <c r="AR1409" s="91"/>
      <c r="AS1409" s="91"/>
      <c r="AT1409" s="91"/>
      <c r="AU1409" s="91"/>
      <c r="AV1409" s="91"/>
      <c r="AW1409" s="91"/>
      <c r="AX1409" s="91"/>
      <c r="AY1409" s="68"/>
      <c r="AZ1409" s="68"/>
      <c r="BA1409" s="68"/>
      <c r="BB1409" s="68"/>
      <c r="BC1409" s="68"/>
      <c r="BD1409" s="68"/>
    </row>
    <row r="1410" spans="1:56" s="72" customFormat="1" ht="126.75" customHeight="1">
      <c r="A1410" s="68">
        <v>2990</v>
      </c>
      <c r="B1410" s="68" t="s">
        <v>11891</v>
      </c>
      <c r="C1410" s="91" t="s">
        <v>11892</v>
      </c>
      <c r="D1410" s="73" t="s">
        <v>11893</v>
      </c>
      <c r="E1410" s="83" t="s">
        <v>11999</v>
      </c>
      <c r="F1410" s="299" t="s">
        <v>12008</v>
      </c>
      <c r="G1410" s="83" t="s">
        <v>12009</v>
      </c>
      <c r="H1410" s="91">
        <v>2011</v>
      </c>
      <c r="I1410" s="83" t="s">
        <v>12010</v>
      </c>
      <c r="J1410" s="155">
        <v>43864.62</v>
      </c>
      <c r="K1410" s="199" t="s">
        <v>11896</v>
      </c>
      <c r="L1410" s="83" t="s">
        <v>12002</v>
      </c>
      <c r="M1410" s="83" t="s">
        <v>12002</v>
      </c>
      <c r="N1410" s="91" t="s">
        <v>12011</v>
      </c>
      <c r="O1410" s="83" t="s">
        <v>12012</v>
      </c>
      <c r="P1410" s="83" t="s">
        <v>12013</v>
      </c>
      <c r="Q1410" s="70">
        <v>22.35</v>
      </c>
      <c r="R1410" s="70"/>
      <c r="S1410" s="70">
        <v>4.2241379310344831</v>
      </c>
      <c r="T1410" s="70">
        <v>22.35</v>
      </c>
      <c r="U1410" s="70">
        <v>26.574137931034485</v>
      </c>
      <c r="V1410" s="71">
        <v>100</v>
      </c>
      <c r="W1410" s="71">
        <v>100</v>
      </c>
      <c r="X1410" s="293" t="s">
        <v>11902</v>
      </c>
      <c r="Y1410" s="68"/>
      <c r="Z1410" s="68"/>
      <c r="AA1410" s="68"/>
      <c r="AB1410" s="91">
        <v>44</v>
      </c>
      <c r="AC1410" s="68"/>
      <c r="AD1410" s="70">
        <v>12.57</v>
      </c>
      <c r="AE1410" s="68">
        <v>5</v>
      </c>
      <c r="AF1410" s="91">
        <v>100</v>
      </c>
      <c r="AG1410" s="91" t="s">
        <v>11893</v>
      </c>
      <c r="AH1410" s="91" t="s">
        <v>11913</v>
      </c>
      <c r="AI1410" s="91">
        <v>30</v>
      </c>
      <c r="AJ1410" s="91" t="s">
        <v>12006</v>
      </c>
      <c r="AK1410" s="91" t="s">
        <v>12007</v>
      </c>
      <c r="AL1410" s="91">
        <v>50</v>
      </c>
      <c r="AM1410" s="68"/>
      <c r="AN1410" s="68"/>
      <c r="AO1410" s="68"/>
      <c r="AP1410" s="91"/>
      <c r="AQ1410" s="91"/>
      <c r="AR1410" s="91"/>
      <c r="AS1410" s="91"/>
      <c r="AT1410" s="91"/>
      <c r="AU1410" s="91"/>
      <c r="AV1410" s="91"/>
      <c r="AW1410" s="91"/>
      <c r="AX1410" s="91"/>
      <c r="AY1410" s="68"/>
      <c r="AZ1410" s="68"/>
      <c r="BA1410" s="68"/>
      <c r="BB1410" s="68"/>
      <c r="BC1410" s="68"/>
      <c r="BD1410" s="68"/>
    </row>
    <row r="1411" spans="1:56" s="72" customFormat="1" ht="70">
      <c r="A1411" s="68">
        <v>2990</v>
      </c>
      <c r="B1411" s="68" t="s">
        <v>11891</v>
      </c>
      <c r="C1411" s="91" t="s">
        <v>11892</v>
      </c>
      <c r="D1411" s="73" t="s">
        <v>11893</v>
      </c>
      <c r="E1411" s="83" t="s">
        <v>11973</v>
      </c>
      <c r="F1411" s="299" t="s">
        <v>12008</v>
      </c>
      <c r="G1411" s="83" t="s">
        <v>12014</v>
      </c>
      <c r="H1411" s="91">
        <v>2011</v>
      </c>
      <c r="I1411" s="83" t="s">
        <v>12015</v>
      </c>
      <c r="J1411" s="155">
        <v>248943</v>
      </c>
      <c r="K1411" s="199" t="s">
        <v>11896</v>
      </c>
      <c r="L1411" s="83" t="s">
        <v>11977</v>
      </c>
      <c r="M1411" s="83" t="s">
        <v>11977</v>
      </c>
      <c r="N1411" s="83" t="s">
        <v>12016</v>
      </c>
      <c r="O1411" s="83" t="s">
        <v>12017</v>
      </c>
      <c r="P1411" s="83" t="s">
        <v>12018</v>
      </c>
      <c r="Q1411" s="70">
        <v>22.35</v>
      </c>
      <c r="R1411" s="70"/>
      <c r="S1411" s="70">
        <v>11.408045977011493</v>
      </c>
      <c r="T1411" s="70">
        <v>22.35</v>
      </c>
      <c r="U1411" s="70">
        <v>33.758045977011491</v>
      </c>
      <c r="V1411" s="71">
        <v>100</v>
      </c>
      <c r="W1411" s="71">
        <v>100</v>
      </c>
      <c r="X1411" s="293" t="s">
        <v>11902</v>
      </c>
      <c r="Y1411" s="68"/>
      <c r="Z1411" s="68"/>
      <c r="AA1411" s="68"/>
      <c r="AB1411" s="91">
        <v>4</v>
      </c>
      <c r="AC1411" s="68"/>
      <c r="AD1411" s="70">
        <v>12.57</v>
      </c>
      <c r="AE1411" s="68">
        <v>5</v>
      </c>
      <c r="AF1411" s="91">
        <v>100</v>
      </c>
      <c r="AG1411" s="91" t="s">
        <v>10988</v>
      </c>
      <c r="AH1411" s="91" t="s">
        <v>11981</v>
      </c>
      <c r="AI1411" s="91">
        <v>20</v>
      </c>
      <c r="AJ1411" s="91" t="s">
        <v>11893</v>
      </c>
      <c r="AK1411" s="91" t="s">
        <v>11913</v>
      </c>
      <c r="AL1411" s="91">
        <v>30</v>
      </c>
      <c r="AM1411" s="91" t="s">
        <v>12019</v>
      </c>
      <c r="AN1411" s="91" t="s">
        <v>11983</v>
      </c>
      <c r="AO1411" s="91">
        <v>50</v>
      </c>
      <c r="AP1411" s="91"/>
      <c r="AQ1411" s="91"/>
      <c r="AR1411" s="91"/>
      <c r="AS1411" s="91"/>
      <c r="AT1411" s="91"/>
      <c r="AU1411" s="91"/>
      <c r="AV1411" s="91"/>
      <c r="AW1411" s="91"/>
      <c r="AX1411" s="91"/>
      <c r="AY1411" s="68"/>
      <c r="AZ1411" s="68"/>
      <c r="BA1411" s="68"/>
      <c r="BB1411" s="68"/>
      <c r="BC1411" s="68"/>
      <c r="BD1411" s="68"/>
    </row>
    <row r="1412" spans="1:56" s="72" customFormat="1" ht="40">
      <c r="A1412" s="68">
        <v>2990</v>
      </c>
      <c r="B1412" s="68" t="s">
        <v>11891</v>
      </c>
      <c r="C1412" s="91" t="s">
        <v>11892</v>
      </c>
      <c r="D1412" s="73" t="s">
        <v>11893</v>
      </c>
      <c r="E1412" s="83" t="s">
        <v>11027</v>
      </c>
      <c r="F1412" s="299" t="s">
        <v>12020</v>
      </c>
      <c r="G1412" s="83" t="s">
        <v>12021</v>
      </c>
      <c r="H1412" s="91">
        <v>2011</v>
      </c>
      <c r="I1412" s="83" t="s">
        <v>12022</v>
      </c>
      <c r="J1412" s="155">
        <v>86193.67</v>
      </c>
      <c r="K1412" s="199" t="s">
        <v>11896</v>
      </c>
      <c r="L1412" s="83" t="s">
        <v>12023</v>
      </c>
      <c r="M1412" s="83" t="s">
        <v>12024</v>
      </c>
      <c r="N1412" s="83" t="s">
        <v>12025</v>
      </c>
      <c r="O1412" s="83" t="s">
        <v>12026</v>
      </c>
      <c r="P1412" s="83" t="s">
        <v>12027</v>
      </c>
      <c r="Q1412" s="70">
        <v>22.35</v>
      </c>
      <c r="R1412" s="70"/>
      <c r="S1412" s="70">
        <v>3.1704980842911876</v>
      </c>
      <c r="T1412" s="70">
        <v>22.35</v>
      </c>
      <c r="U1412" s="70">
        <v>25.520498084291191</v>
      </c>
      <c r="V1412" s="71">
        <v>100</v>
      </c>
      <c r="W1412" s="71">
        <v>100</v>
      </c>
      <c r="X1412" s="293" t="s">
        <v>11902</v>
      </c>
      <c r="Y1412" s="68"/>
      <c r="Z1412" s="68"/>
      <c r="AA1412" s="68"/>
      <c r="AB1412" s="91">
        <v>4</v>
      </c>
      <c r="AC1412" s="68"/>
      <c r="AD1412" s="70">
        <v>12.57</v>
      </c>
      <c r="AE1412" s="68">
        <v>5</v>
      </c>
      <c r="AF1412" s="91">
        <v>100</v>
      </c>
      <c r="AG1412" s="91" t="s">
        <v>11019</v>
      </c>
      <c r="AH1412" s="91" t="s">
        <v>12028</v>
      </c>
      <c r="AI1412" s="91">
        <v>90</v>
      </c>
      <c r="AJ1412" s="91" t="s">
        <v>11893</v>
      </c>
      <c r="AK1412" s="91" t="s">
        <v>12029</v>
      </c>
      <c r="AL1412" s="91">
        <v>10</v>
      </c>
      <c r="AM1412" s="91"/>
      <c r="AN1412" s="91"/>
      <c r="AO1412" s="91"/>
      <c r="AP1412" s="91"/>
      <c r="AQ1412" s="91"/>
      <c r="AR1412" s="91"/>
      <c r="AS1412" s="91"/>
      <c r="AT1412" s="91"/>
      <c r="AU1412" s="91"/>
      <c r="AV1412" s="91"/>
      <c r="AW1412" s="91"/>
      <c r="AX1412" s="91"/>
      <c r="AY1412" s="68"/>
      <c r="AZ1412" s="68"/>
      <c r="BA1412" s="68"/>
      <c r="BB1412" s="68"/>
      <c r="BC1412" s="68"/>
      <c r="BD1412" s="68"/>
    </row>
    <row r="1413" spans="1:56" s="72" customFormat="1" ht="60">
      <c r="A1413" s="68">
        <v>2990</v>
      </c>
      <c r="B1413" s="68" t="s">
        <v>11891</v>
      </c>
      <c r="C1413" s="91" t="s">
        <v>11892</v>
      </c>
      <c r="D1413" s="73" t="s">
        <v>11893</v>
      </c>
      <c r="E1413" s="83" t="s">
        <v>12030</v>
      </c>
      <c r="F1413" s="299" t="s">
        <v>12031</v>
      </c>
      <c r="G1413" s="83" t="s">
        <v>12032</v>
      </c>
      <c r="H1413" s="91">
        <v>2011</v>
      </c>
      <c r="I1413" s="83" t="s">
        <v>12033</v>
      </c>
      <c r="J1413" s="155">
        <v>37664.71</v>
      </c>
      <c r="K1413" s="199" t="s">
        <v>11896</v>
      </c>
      <c r="L1413" s="83" t="s">
        <v>12034</v>
      </c>
      <c r="M1413" s="83" t="s">
        <v>12034</v>
      </c>
      <c r="N1413" s="83" t="s">
        <v>12035</v>
      </c>
      <c r="O1413" s="83" t="s">
        <v>12036</v>
      </c>
      <c r="P1413" s="83" t="s">
        <v>12037</v>
      </c>
      <c r="Q1413" s="70">
        <v>22.35</v>
      </c>
      <c r="R1413" s="70"/>
      <c r="S1413" s="70">
        <v>5.9003831417624522</v>
      </c>
      <c r="T1413" s="70">
        <v>22.35</v>
      </c>
      <c r="U1413" s="70">
        <v>28.250383141762455</v>
      </c>
      <c r="V1413" s="71">
        <v>100</v>
      </c>
      <c r="W1413" s="71">
        <v>100</v>
      </c>
      <c r="X1413" s="293" t="s">
        <v>11902</v>
      </c>
      <c r="Y1413" s="68"/>
      <c r="Z1413" s="68"/>
      <c r="AA1413" s="68"/>
      <c r="AB1413" s="91">
        <v>4</v>
      </c>
      <c r="AC1413" s="68"/>
      <c r="AD1413" s="70">
        <v>12.57</v>
      </c>
      <c r="AE1413" s="68">
        <v>5</v>
      </c>
      <c r="AF1413" s="91">
        <v>100</v>
      </c>
      <c r="AG1413" s="91" t="s">
        <v>1577</v>
      </c>
      <c r="AH1413" s="91" t="s">
        <v>12038</v>
      </c>
      <c r="AI1413" s="91">
        <v>60</v>
      </c>
      <c r="AJ1413" s="91" t="s">
        <v>11893</v>
      </c>
      <c r="AK1413" s="91" t="s">
        <v>12029</v>
      </c>
      <c r="AL1413" s="91">
        <v>20</v>
      </c>
      <c r="AM1413" s="91" t="s">
        <v>2047</v>
      </c>
      <c r="AN1413" s="91" t="s">
        <v>12039</v>
      </c>
      <c r="AO1413" s="91">
        <v>10</v>
      </c>
      <c r="AP1413" s="91" t="s">
        <v>236</v>
      </c>
      <c r="AQ1413" s="91" t="s">
        <v>12040</v>
      </c>
      <c r="AR1413" s="91">
        <v>10</v>
      </c>
      <c r="AS1413" s="91"/>
      <c r="AT1413" s="91"/>
      <c r="AU1413" s="91"/>
      <c r="AV1413" s="91"/>
      <c r="AW1413" s="91"/>
      <c r="AX1413" s="91"/>
      <c r="AY1413" s="68"/>
      <c r="AZ1413" s="68"/>
      <c r="BA1413" s="68"/>
      <c r="BB1413" s="68"/>
      <c r="BC1413" s="68"/>
      <c r="BD1413" s="68"/>
    </row>
    <row r="1414" spans="1:56" s="72" customFormat="1" ht="70">
      <c r="A1414" s="68">
        <v>2990</v>
      </c>
      <c r="B1414" s="68" t="s">
        <v>11891</v>
      </c>
      <c r="C1414" s="91" t="s">
        <v>11892</v>
      </c>
      <c r="D1414" s="73" t="s">
        <v>11893</v>
      </c>
      <c r="E1414" s="83" t="s">
        <v>12030</v>
      </c>
      <c r="F1414" s="299" t="s">
        <v>12031</v>
      </c>
      <c r="G1414" s="83" t="s">
        <v>12041</v>
      </c>
      <c r="H1414" s="91">
        <v>2011</v>
      </c>
      <c r="I1414" s="83" t="s">
        <v>12042</v>
      </c>
      <c r="J1414" s="155">
        <v>172320</v>
      </c>
      <c r="K1414" s="199" t="s">
        <v>11896</v>
      </c>
      <c r="L1414" s="83" t="s">
        <v>12034</v>
      </c>
      <c r="M1414" s="83" t="s">
        <v>12034</v>
      </c>
      <c r="N1414" s="83" t="s">
        <v>12043</v>
      </c>
      <c r="O1414" s="83" t="s">
        <v>12044</v>
      </c>
      <c r="P1414" s="83" t="s">
        <v>12045</v>
      </c>
      <c r="Q1414" s="70">
        <v>22.35</v>
      </c>
      <c r="R1414" s="70"/>
      <c r="S1414" s="70">
        <v>5.421455938697318</v>
      </c>
      <c r="T1414" s="70">
        <v>22.35</v>
      </c>
      <c r="U1414" s="70">
        <v>27.771455938697319</v>
      </c>
      <c r="V1414" s="71">
        <v>100</v>
      </c>
      <c r="W1414" s="71">
        <v>100</v>
      </c>
      <c r="X1414" s="293" t="s">
        <v>11902</v>
      </c>
      <c r="Y1414" s="68"/>
      <c r="Z1414" s="68"/>
      <c r="AA1414" s="68"/>
      <c r="AB1414" s="91">
        <v>44</v>
      </c>
      <c r="AC1414" s="68"/>
      <c r="AD1414" s="70">
        <v>12.57</v>
      </c>
      <c r="AE1414" s="68">
        <v>5</v>
      </c>
      <c r="AF1414" s="91">
        <v>100</v>
      </c>
      <c r="AG1414" s="91" t="s">
        <v>1577</v>
      </c>
      <c r="AH1414" s="91" t="s">
        <v>12038</v>
      </c>
      <c r="AI1414" s="91">
        <v>60</v>
      </c>
      <c r="AJ1414" s="91" t="s">
        <v>11893</v>
      </c>
      <c r="AK1414" s="91" t="s">
        <v>12029</v>
      </c>
      <c r="AL1414" s="91">
        <v>20</v>
      </c>
      <c r="AM1414" s="91" t="s">
        <v>2047</v>
      </c>
      <c r="AN1414" s="91" t="s">
        <v>12039</v>
      </c>
      <c r="AO1414" s="91">
        <v>10</v>
      </c>
      <c r="AP1414" s="91" t="s">
        <v>236</v>
      </c>
      <c r="AQ1414" s="91" t="s">
        <v>12046</v>
      </c>
      <c r="AR1414" s="91">
        <v>10</v>
      </c>
      <c r="AS1414" s="91"/>
      <c r="AT1414" s="91"/>
      <c r="AU1414" s="91"/>
      <c r="AV1414" s="91"/>
      <c r="AW1414" s="91"/>
      <c r="AX1414" s="91"/>
      <c r="AY1414" s="68"/>
      <c r="AZ1414" s="68"/>
      <c r="BA1414" s="68"/>
      <c r="BB1414" s="68"/>
      <c r="BC1414" s="68"/>
      <c r="BD1414" s="68"/>
    </row>
    <row r="1415" spans="1:56" s="72" customFormat="1" ht="90">
      <c r="A1415" s="68">
        <v>2990</v>
      </c>
      <c r="B1415" s="68" t="s">
        <v>11891</v>
      </c>
      <c r="C1415" s="91" t="s">
        <v>11892</v>
      </c>
      <c r="D1415" s="73" t="s">
        <v>11893</v>
      </c>
      <c r="E1415" s="83" t="s">
        <v>1979</v>
      </c>
      <c r="F1415" s="299" t="s">
        <v>12047</v>
      </c>
      <c r="G1415" s="83" t="s">
        <v>12048</v>
      </c>
      <c r="H1415" s="91">
        <v>2013</v>
      </c>
      <c r="I1415" s="83" t="s">
        <v>12049</v>
      </c>
      <c r="J1415" s="155">
        <v>76283.25</v>
      </c>
      <c r="K1415" s="199" t="s">
        <v>11896</v>
      </c>
      <c r="L1415" s="91" t="s">
        <v>12050</v>
      </c>
      <c r="M1415" s="83" t="s">
        <v>12051</v>
      </c>
      <c r="N1415" s="91" t="s">
        <v>12052</v>
      </c>
      <c r="O1415" s="83" t="s">
        <v>12053</v>
      </c>
      <c r="P1415" s="83" t="s">
        <v>12054</v>
      </c>
      <c r="Q1415" s="70">
        <v>22.35</v>
      </c>
      <c r="R1415" s="70"/>
      <c r="S1415" s="70">
        <v>2.9310344827586206</v>
      </c>
      <c r="T1415" s="70">
        <v>22.35</v>
      </c>
      <c r="U1415" s="70">
        <v>25.281034482758621</v>
      </c>
      <c r="V1415" s="71">
        <v>100</v>
      </c>
      <c r="W1415" s="71">
        <v>100</v>
      </c>
      <c r="X1415" s="293" t="s">
        <v>11902</v>
      </c>
      <c r="Y1415" s="68"/>
      <c r="Z1415" s="68"/>
      <c r="AA1415" s="68"/>
      <c r="AB1415" s="91">
        <v>4</v>
      </c>
      <c r="AC1415" s="68"/>
      <c r="AD1415" s="70">
        <v>12.57</v>
      </c>
      <c r="AE1415" s="68">
        <v>5</v>
      </c>
      <c r="AF1415" s="91">
        <v>100</v>
      </c>
      <c r="AG1415" s="91" t="s">
        <v>1766</v>
      </c>
      <c r="AH1415" s="91" t="s">
        <v>12055</v>
      </c>
      <c r="AI1415" s="91">
        <v>70</v>
      </c>
      <c r="AJ1415" s="91" t="s">
        <v>11893</v>
      </c>
      <c r="AK1415" s="91" t="s">
        <v>12029</v>
      </c>
      <c r="AL1415" s="91">
        <v>30</v>
      </c>
      <c r="AM1415" s="91"/>
      <c r="AN1415" s="91"/>
      <c r="AO1415" s="91"/>
      <c r="AP1415" s="91"/>
      <c r="AQ1415" s="91"/>
      <c r="AR1415" s="91"/>
      <c r="AS1415" s="91"/>
      <c r="AT1415" s="91"/>
      <c r="AU1415" s="91"/>
      <c r="AV1415" s="91"/>
      <c r="AW1415" s="91"/>
      <c r="AX1415" s="91"/>
      <c r="AY1415" s="68"/>
      <c r="AZ1415" s="68"/>
      <c r="BA1415" s="68"/>
      <c r="BB1415" s="68"/>
      <c r="BC1415" s="68"/>
      <c r="BD1415" s="68"/>
    </row>
    <row r="1416" spans="1:56" s="72" customFormat="1" ht="80">
      <c r="A1416" s="68">
        <v>2990</v>
      </c>
      <c r="B1416" s="68" t="s">
        <v>11891</v>
      </c>
      <c r="C1416" s="91" t="s">
        <v>11892</v>
      </c>
      <c r="D1416" s="73" t="s">
        <v>11893</v>
      </c>
      <c r="E1416" s="83" t="s">
        <v>1979</v>
      </c>
      <c r="F1416" s="299" t="s">
        <v>12047</v>
      </c>
      <c r="G1416" s="83" t="s">
        <v>12056</v>
      </c>
      <c r="H1416" s="91">
        <v>2012</v>
      </c>
      <c r="I1416" s="83" t="s">
        <v>12057</v>
      </c>
      <c r="J1416" s="155">
        <v>68999.179999999993</v>
      </c>
      <c r="K1416" s="199" t="s">
        <v>11896</v>
      </c>
      <c r="L1416" s="91" t="s">
        <v>12050</v>
      </c>
      <c r="M1416" s="83" t="s">
        <v>12051</v>
      </c>
      <c r="N1416" s="83" t="s">
        <v>12058</v>
      </c>
      <c r="O1416" s="83" t="s">
        <v>12059</v>
      </c>
      <c r="P1416" s="83" t="s">
        <v>12060</v>
      </c>
      <c r="Q1416" s="70">
        <v>22.35</v>
      </c>
      <c r="R1416" s="70"/>
      <c r="S1416" s="70">
        <v>3.3524904214559386</v>
      </c>
      <c r="T1416" s="70">
        <v>22.35</v>
      </c>
      <c r="U1416" s="70">
        <v>25.702490421455941</v>
      </c>
      <c r="V1416" s="71">
        <v>100</v>
      </c>
      <c r="W1416" s="71">
        <v>100</v>
      </c>
      <c r="X1416" s="293" t="s">
        <v>11902</v>
      </c>
      <c r="Y1416" s="68"/>
      <c r="Z1416" s="68"/>
      <c r="AA1416" s="68"/>
      <c r="AB1416" s="91">
        <v>4</v>
      </c>
      <c r="AC1416" s="68"/>
      <c r="AD1416" s="70">
        <v>12.57</v>
      </c>
      <c r="AE1416" s="68">
        <v>5</v>
      </c>
      <c r="AF1416" s="91">
        <v>100</v>
      </c>
      <c r="AG1416" s="91" t="s">
        <v>1766</v>
      </c>
      <c r="AH1416" s="91" t="s">
        <v>12055</v>
      </c>
      <c r="AI1416" s="91">
        <v>80</v>
      </c>
      <c r="AJ1416" s="91" t="s">
        <v>11893</v>
      </c>
      <c r="AK1416" s="91" t="s">
        <v>12029</v>
      </c>
      <c r="AL1416" s="91">
        <v>20</v>
      </c>
      <c r="AM1416" s="91"/>
      <c r="AN1416" s="91"/>
      <c r="AO1416" s="91"/>
      <c r="AP1416" s="91"/>
      <c r="AQ1416" s="91"/>
      <c r="AR1416" s="91"/>
      <c r="AS1416" s="91"/>
      <c r="AT1416" s="91"/>
      <c r="AU1416" s="91"/>
      <c r="AV1416" s="91"/>
      <c r="AW1416" s="91"/>
      <c r="AX1416" s="91"/>
      <c r="AY1416" s="68"/>
      <c r="AZ1416" s="68"/>
      <c r="BA1416" s="68"/>
      <c r="BB1416" s="68"/>
      <c r="BC1416" s="68"/>
      <c r="BD1416" s="68"/>
    </row>
    <row r="1417" spans="1:56" s="72" customFormat="1" ht="200">
      <c r="A1417" s="68">
        <v>2990</v>
      </c>
      <c r="B1417" s="68" t="s">
        <v>11891</v>
      </c>
      <c r="C1417" s="91" t="s">
        <v>11892</v>
      </c>
      <c r="D1417" s="73" t="s">
        <v>11893</v>
      </c>
      <c r="E1417" s="83" t="s">
        <v>1979</v>
      </c>
      <c r="F1417" s="299" t="s">
        <v>12047</v>
      </c>
      <c r="G1417" s="83" t="s">
        <v>12061</v>
      </c>
      <c r="H1417" s="91">
        <v>2010</v>
      </c>
      <c r="I1417" s="83" t="s">
        <v>12062</v>
      </c>
      <c r="J1417" s="155">
        <v>28390.84</v>
      </c>
      <c r="K1417" s="199" t="s">
        <v>11896</v>
      </c>
      <c r="L1417" s="91" t="s">
        <v>12050</v>
      </c>
      <c r="M1417" s="83" t="s">
        <v>12051</v>
      </c>
      <c r="N1417" s="83" t="s">
        <v>12063</v>
      </c>
      <c r="O1417" s="83" t="s">
        <v>12064</v>
      </c>
      <c r="P1417" s="83" t="s">
        <v>12065</v>
      </c>
      <c r="Q1417" s="70">
        <v>22.35</v>
      </c>
      <c r="R1417" s="70"/>
      <c r="S1417" s="70">
        <v>2.9310344827586206</v>
      </c>
      <c r="T1417" s="70">
        <v>22.35</v>
      </c>
      <c r="U1417" s="70">
        <v>25.281034482758621</v>
      </c>
      <c r="V1417" s="71">
        <v>100</v>
      </c>
      <c r="W1417" s="71">
        <v>100</v>
      </c>
      <c r="X1417" s="293" t="s">
        <v>11902</v>
      </c>
      <c r="Y1417" s="68"/>
      <c r="Z1417" s="68"/>
      <c r="AA1417" s="68"/>
      <c r="AB1417" s="91">
        <v>66</v>
      </c>
      <c r="AC1417" s="68"/>
      <c r="AD1417" s="70">
        <v>12.57</v>
      </c>
      <c r="AE1417" s="68">
        <v>5</v>
      </c>
      <c r="AF1417" s="91">
        <v>100</v>
      </c>
      <c r="AG1417" s="91" t="s">
        <v>1766</v>
      </c>
      <c r="AH1417" s="91" t="s">
        <v>12055</v>
      </c>
      <c r="AI1417" s="91">
        <v>80</v>
      </c>
      <c r="AJ1417" s="91" t="s">
        <v>11893</v>
      </c>
      <c r="AK1417" s="91" t="s">
        <v>12029</v>
      </c>
      <c r="AL1417" s="91">
        <v>20</v>
      </c>
      <c r="AM1417" s="91"/>
      <c r="AN1417" s="91"/>
      <c r="AO1417" s="91"/>
      <c r="AP1417" s="91"/>
      <c r="AQ1417" s="91"/>
      <c r="AR1417" s="91"/>
      <c r="AS1417" s="91"/>
      <c r="AT1417" s="91"/>
      <c r="AU1417" s="91"/>
      <c r="AV1417" s="91"/>
      <c r="AW1417" s="91"/>
      <c r="AX1417" s="91"/>
      <c r="AY1417" s="68"/>
      <c r="AZ1417" s="68"/>
      <c r="BA1417" s="68"/>
      <c r="BB1417" s="68"/>
      <c r="BC1417" s="68"/>
      <c r="BD1417" s="68"/>
    </row>
    <row r="1418" spans="1:56" s="72" customFormat="1" ht="50">
      <c r="A1418" s="68">
        <v>2990</v>
      </c>
      <c r="B1418" s="68" t="s">
        <v>11891</v>
      </c>
      <c r="C1418" s="91" t="s">
        <v>11892</v>
      </c>
      <c r="D1418" s="73" t="s">
        <v>11893</v>
      </c>
      <c r="E1418" s="83" t="s">
        <v>1979</v>
      </c>
      <c r="F1418" s="299" t="s">
        <v>12047</v>
      </c>
      <c r="G1418" s="83" t="s">
        <v>12066</v>
      </c>
      <c r="H1418" s="91">
        <v>2010</v>
      </c>
      <c r="I1418" s="83" t="s">
        <v>12067</v>
      </c>
      <c r="J1418" s="155">
        <v>792044.16</v>
      </c>
      <c r="K1418" s="199" t="s">
        <v>11896</v>
      </c>
      <c r="L1418" s="83" t="s">
        <v>12068</v>
      </c>
      <c r="M1418" s="83" t="s">
        <v>12051</v>
      </c>
      <c r="N1418" s="83" t="s">
        <v>12069</v>
      </c>
      <c r="O1418" s="83" t="s">
        <v>12070</v>
      </c>
      <c r="P1418" s="83" t="s">
        <v>12071</v>
      </c>
      <c r="Q1418" s="70">
        <v>22.35</v>
      </c>
      <c r="R1418" s="70"/>
      <c r="S1418" s="70">
        <v>11.015325670498084</v>
      </c>
      <c r="T1418" s="70">
        <v>22.35</v>
      </c>
      <c r="U1418" s="70">
        <v>33.365325670498088</v>
      </c>
      <c r="V1418" s="71">
        <v>100</v>
      </c>
      <c r="W1418" s="71">
        <v>100</v>
      </c>
      <c r="X1418" s="293" t="s">
        <v>11902</v>
      </c>
      <c r="Y1418" s="68"/>
      <c r="Z1418" s="68"/>
      <c r="AA1418" s="68"/>
      <c r="AB1418" s="91">
        <v>35</v>
      </c>
      <c r="AC1418" s="68"/>
      <c r="AD1418" s="70">
        <v>12.57</v>
      </c>
      <c r="AE1418" s="68">
        <v>3</v>
      </c>
      <c r="AF1418" s="91">
        <v>100</v>
      </c>
      <c r="AG1418" s="91" t="s">
        <v>1766</v>
      </c>
      <c r="AH1418" s="91" t="s">
        <v>12055</v>
      </c>
      <c r="AI1418" s="91">
        <v>80</v>
      </c>
      <c r="AJ1418" s="91" t="s">
        <v>11893</v>
      </c>
      <c r="AK1418" s="91" t="s">
        <v>12029</v>
      </c>
      <c r="AL1418" s="91">
        <v>20</v>
      </c>
      <c r="AM1418" s="91"/>
      <c r="AN1418" s="91"/>
      <c r="AO1418" s="91"/>
      <c r="AP1418" s="91"/>
      <c r="AQ1418" s="91"/>
      <c r="AR1418" s="91"/>
      <c r="AS1418" s="91"/>
      <c r="AT1418" s="91"/>
      <c r="AU1418" s="91"/>
      <c r="AV1418" s="91"/>
      <c r="AW1418" s="91"/>
      <c r="AX1418" s="91"/>
      <c r="AY1418" s="68"/>
      <c r="AZ1418" s="68"/>
      <c r="BA1418" s="68"/>
      <c r="BB1418" s="68"/>
      <c r="BC1418" s="68"/>
      <c r="BD1418" s="68"/>
    </row>
    <row r="1419" spans="1:56" s="72" customFormat="1" ht="90">
      <c r="A1419" s="68">
        <v>2990</v>
      </c>
      <c r="B1419" s="68" t="s">
        <v>11891</v>
      </c>
      <c r="C1419" s="91" t="s">
        <v>11892</v>
      </c>
      <c r="D1419" s="73" t="s">
        <v>11893</v>
      </c>
      <c r="E1419" s="83" t="s">
        <v>1979</v>
      </c>
      <c r="F1419" s="299" t="s">
        <v>12047</v>
      </c>
      <c r="G1419" s="83" t="s">
        <v>12072</v>
      </c>
      <c r="H1419" s="91">
        <v>2010</v>
      </c>
      <c r="I1419" s="83" t="s">
        <v>12073</v>
      </c>
      <c r="J1419" s="155">
        <v>64284</v>
      </c>
      <c r="K1419" s="199" t="s">
        <v>11896</v>
      </c>
      <c r="L1419" s="83" t="s">
        <v>12068</v>
      </c>
      <c r="M1419" s="83" t="s">
        <v>12051</v>
      </c>
      <c r="N1419" s="83" t="s">
        <v>12074</v>
      </c>
      <c r="O1419" s="83" t="s">
        <v>12075</v>
      </c>
      <c r="P1419" s="83" t="s">
        <v>12076</v>
      </c>
      <c r="Q1419" s="70">
        <v>22.35</v>
      </c>
      <c r="R1419" s="70"/>
      <c r="S1419" s="70">
        <v>4.5498084291187739</v>
      </c>
      <c r="T1419" s="70">
        <v>22.35</v>
      </c>
      <c r="U1419" s="70">
        <v>26.899808429118774</v>
      </c>
      <c r="V1419" s="71">
        <v>100</v>
      </c>
      <c r="W1419" s="71">
        <v>100</v>
      </c>
      <c r="X1419" s="293" t="s">
        <v>11902</v>
      </c>
      <c r="Y1419" s="68"/>
      <c r="Z1419" s="68"/>
      <c r="AA1419" s="68"/>
      <c r="AB1419" s="91">
        <v>35</v>
      </c>
      <c r="AC1419" s="68"/>
      <c r="AD1419" s="70">
        <v>12.57</v>
      </c>
      <c r="AE1419" s="68">
        <v>5</v>
      </c>
      <c r="AF1419" s="91">
        <v>100</v>
      </c>
      <c r="AG1419" s="91" t="s">
        <v>1766</v>
      </c>
      <c r="AH1419" s="91" t="s">
        <v>12055</v>
      </c>
      <c r="AI1419" s="91">
        <v>80</v>
      </c>
      <c r="AJ1419" s="91" t="s">
        <v>11893</v>
      </c>
      <c r="AK1419" s="91" t="s">
        <v>12029</v>
      </c>
      <c r="AL1419" s="91">
        <v>20</v>
      </c>
      <c r="AM1419" s="91"/>
      <c r="AN1419" s="91"/>
      <c r="AO1419" s="91"/>
      <c r="AP1419" s="91"/>
      <c r="AQ1419" s="91"/>
      <c r="AR1419" s="91"/>
      <c r="AS1419" s="91"/>
      <c r="AT1419" s="91"/>
      <c r="AU1419" s="91"/>
      <c r="AV1419" s="91"/>
      <c r="AW1419" s="91"/>
      <c r="AX1419" s="91"/>
      <c r="AY1419" s="68"/>
      <c r="AZ1419" s="68"/>
      <c r="BA1419" s="68"/>
      <c r="BB1419" s="68"/>
      <c r="BC1419" s="68"/>
      <c r="BD1419" s="68"/>
    </row>
    <row r="1420" spans="1:56" s="72" customFormat="1" ht="50">
      <c r="A1420" s="68">
        <v>2990</v>
      </c>
      <c r="B1420" s="68" t="s">
        <v>11891</v>
      </c>
      <c r="C1420" s="91" t="s">
        <v>11892</v>
      </c>
      <c r="D1420" s="73" t="s">
        <v>11893</v>
      </c>
      <c r="E1420" s="83" t="s">
        <v>1979</v>
      </c>
      <c r="F1420" s="299" t="s">
        <v>12047</v>
      </c>
      <c r="G1420" s="83" t="s">
        <v>12077</v>
      </c>
      <c r="H1420" s="91">
        <v>2013</v>
      </c>
      <c r="I1420" s="83" t="s">
        <v>12078</v>
      </c>
      <c r="J1420" s="70">
        <v>90144.47</v>
      </c>
      <c r="K1420" s="199" t="s">
        <v>11896</v>
      </c>
      <c r="L1420" s="91" t="s">
        <v>12050</v>
      </c>
      <c r="M1420" s="83" t="s">
        <v>12051</v>
      </c>
      <c r="N1420" s="83" t="s">
        <v>12079</v>
      </c>
      <c r="O1420" s="83" t="s">
        <v>12080</v>
      </c>
      <c r="P1420" s="83" t="s">
        <v>12081</v>
      </c>
      <c r="Q1420" s="70">
        <v>22.35</v>
      </c>
      <c r="R1420" s="70"/>
      <c r="S1420" s="70">
        <v>3.3524904214559386</v>
      </c>
      <c r="T1420" s="70">
        <v>22.35</v>
      </c>
      <c r="U1420" s="70">
        <v>25.702490421455941</v>
      </c>
      <c r="V1420" s="71">
        <v>100</v>
      </c>
      <c r="W1420" s="71">
        <v>100</v>
      </c>
      <c r="X1420" s="293" t="s">
        <v>11902</v>
      </c>
      <c r="Y1420" s="68"/>
      <c r="Z1420" s="68"/>
      <c r="AA1420" s="68"/>
      <c r="AB1420" s="91">
        <v>4</v>
      </c>
      <c r="AC1420" s="68"/>
      <c r="AD1420" s="70">
        <v>12.57</v>
      </c>
      <c r="AE1420" s="68">
        <v>5</v>
      </c>
      <c r="AF1420" s="91">
        <v>100</v>
      </c>
      <c r="AG1420" s="91" t="s">
        <v>1766</v>
      </c>
      <c r="AH1420" s="91" t="s">
        <v>12055</v>
      </c>
      <c r="AI1420" s="91">
        <v>60</v>
      </c>
      <c r="AJ1420" s="91" t="s">
        <v>11893</v>
      </c>
      <c r="AK1420" s="91" t="s">
        <v>12029</v>
      </c>
      <c r="AL1420" s="91">
        <v>40</v>
      </c>
      <c r="AM1420" s="91"/>
      <c r="AN1420" s="91"/>
      <c r="AO1420" s="91"/>
      <c r="AP1420" s="91"/>
      <c r="AQ1420" s="91"/>
      <c r="AR1420" s="91"/>
      <c r="AS1420" s="91"/>
      <c r="AT1420" s="91"/>
      <c r="AU1420" s="91"/>
      <c r="AV1420" s="91"/>
      <c r="AW1420" s="91"/>
      <c r="AX1420" s="91"/>
      <c r="AY1420" s="68"/>
      <c r="AZ1420" s="68"/>
      <c r="BA1420" s="68"/>
      <c r="BB1420" s="68"/>
      <c r="BC1420" s="68"/>
      <c r="BD1420" s="68"/>
    </row>
    <row r="1421" spans="1:56" s="72" customFormat="1" ht="30">
      <c r="A1421" s="68">
        <v>2990</v>
      </c>
      <c r="B1421" s="68" t="s">
        <v>11891</v>
      </c>
      <c r="C1421" s="91" t="s">
        <v>11892</v>
      </c>
      <c r="D1421" s="73" t="s">
        <v>11893</v>
      </c>
      <c r="E1421" s="83" t="s">
        <v>1988</v>
      </c>
      <c r="F1421" s="299" t="s">
        <v>12082</v>
      </c>
      <c r="G1421" s="83" t="s">
        <v>12083</v>
      </c>
      <c r="H1421" s="91">
        <v>2010</v>
      </c>
      <c r="I1421" s="83" t="s">
        <v>12084</v>
      </c>
      <c r="J1421" s="155">
        <v>111552.17</v>
      </c>
      <c r="K1421" s="199" t="s">
        <v>11896</v>
      </c>
      <c r="L1421" s="83" t="s">
        <v>11949</v>
      </c>
      <c r="M1421" s="83" t="s">
        <v>11950</v>
      </c>
      <c r="N1421" s="83" t="s">
        <v>12085</v>
      </c>
      <c r="O1421" s="83" t="s">
        <v>12086</v>
      </c>
      <c r="P1421" s="83" t="s">
        <v>12087</v>
      </c>
      <c r="Q1421" s="70">
        <v>22.35</v>
      </c>
      <c r="R1421" s="70"/>
      <c r="S1421" s="70">
        <v>10.114942528735632</v>
      </c>
      <c r="T1421" s="70">
        <v>22.35</v>
      </c>
      <c r="U1421" s="70">
        <v>32.464942528735634</v>
      </c>
      <c r="V1421" s="71">
        <v>100</v>
      </c>
      <c r="W1421" s="71">
        <v>100</v>
      </c>
      <c r="X1421" s="293" t="s">
        <v>11902</v>
      </c>
      <c r="Y1421" s="68"/>
      <c r="Z1421" s="68"/>
      <c r="AA1421" s="68"/>
      <c r="AB1421" s="91">
        <v>35</v>
      </c>
      <c r="AC1421" s="68"/>
      <c r="AD1421" s="70"/>
      <c r="AE1421" s="68">
        <v>5</v>
      </c>
      <c r="AF1421" s="91">
        <v>100</v>
      </c>
      <c r="AG1421" s="91" t="s">
        <v>1695</v>
      </c>
      <c r="AH1421" s="91" t="s">
        <v>11954</v>
      </c>
      <c r="AI1421" s="91">
        <v>70</v>
      </c>
      <c r="AJ1421" s="91" t="s">
        <v>11893</v>
      </c>
      <c r="AK1421" s="91" t="s">
        <v>12029</v>
      </c>
      <c r="AL1421" s="91">
        <v>30</v>
      </c>
      <c r="AM1421" s="91"/>
      <c r="AN1421" s="91"/>
      <c r="AO1421" s="91"/>
      <c r="AP1421" s="91"/>
      <c r="AQ1421" s="91"/>
      <c r="AR1421" s="91"/>
      <c r="AS1421" s="91"/>
      <c r="AT1421" s="91"/>
      <c r="AU1421" s="91"/>
      <c r="AV1421" s="91"/>
      <c r="AW1421" s="91"/>
      <c r="AX1421" s="91"/>
      <c r="AY1421" s="68"/>
      <c r="AZ1421" s="68"/>
      <c r="BA1421" s="68"/>
      <c r="BB1421" s="68"/>
      <c r="BC1421" s="68"/>
      <c r="BD1421" s="68"/>
    </row>
    <row r="1422" spans="1:56" s="72" customFormat="1" ht="50">
      <c r="A1422" s="68">
        <v>2990</v>
      </c>
      <c r="B1422" s="68" t="s">
        <v>11891</v>
      </c>
      <c r="C1422" s="91" t="s">
        <v>11892</v>
      </c>
      <c r="D1422" s="73" t="s">
        <v>11893</v>
      </c>
      <c r="E1422" s="83" t="s">
        <v>1988</v>
      </c>
      <c r="F1422" s="299" t="s">
        <v>12082</v>
      </c>
      <c r="G1422" s="83" t="s">
        <v>4721</v>
      </c>
      <c r="H1422" s="91">
        <v>2011</v>
      </c>
      <c r="I1422" s="83" t="s">
        <v>12088</v>
      </c>
      <c r="J1422" s="155">
        <v>74940</v>
      </c>
      <c r="K1422" s="199" t="s">
        <v>11896</v>
      </c>
      <c r="L1422" s="83" t="s">
        <v>11949</v>
      </c>
      <c r="M1422" s="83" t="s">
        <v>12089</v>
      </c>
      <c r="N1422" s="83" t="s">
        <v>12090</v>
      </c>
      <c r="O1422" s="83" t="s">
        <v>12091</v>
      </c>
      <c r="P1422" s="83" t="s">
        <v>12092</v>
      </c>
      <c r="Q1422" s="70">
        <v>22.35</v>
      </c>
      <c r="R1422" s="70"/>
      <c r="S1422" s="70">
        <v>6.2835249042145591</v>
      </c>
      <c r="T1422" s="70">
        <v>22.35</v>
      </c>
      <c r="U1422" s="70">
        <v>28.633524904214561</v>
      </c>
      <c r="V1422" s="71">
        <v>100</v>
      </c>
      <c r="W1422" s="71">
        <v>100</v>
      </c>
      <c r="X1422" s="293" t="s">
        <v>11902</v>
      </c>
      <c r="Y1422" s="68"/>
      <c r="Z1422" s="68"/>
      <c r="AA1422" s="68"/>
      <c r="AB1422" s="91">
        <v>4</v>
      </c>
      <c r="AC1422" s="68"/>
      <c r="AD1422" s="70"/>
      <c r="AE1422" s="68">
        <v>5</v>
      </c>
      <c r="AF1422" s="91">
        <v>100</v>
      </c>
      <c r="AG1422" s="91" t="s">
        <v>1695</v>
      </c>
      <c r="AH1422" s="91" t="s">
        <v>11954</v>
      </c>
      <c r="AI1422" s="91">
        <v>20</v>
      </c>
      <c r="AJ1422" s="91" t="s">
        <v>11893</v>
      </c>
      <c r="AK1422" s="91" t="s">
        <v>12029</v>
      </c>
      <c r="AL1422" s="91">
        <v>10</v>
      </c>
      <c r="AM1422" s="91" t="s">
        <v>2316</v>
      </c>
      <c r="AN1422" s="91" t="s">
        <v>11955</v>
      </c>
      <c r="AO1422" s="91">
        <v>40</v>
      </c>
      <c r="AP1422" s="91" t="s">
        <v>12093</v>
      </c>
      <c r="AQ1422" s="91" t="s">
        <v>12094</v>
      </c>
      <c r="AR1422" s="91">
        <v>30</v>
      </c>
      <c r="AS1422" s="91"/>
      <c r="AT1422" s="91"/>
      <c r="AU1422" s="91"/>
      <c r="AV1422" s="91"/>
      <c r="AW1422" s="91"/>
      <c r="AX1422" s="91"/>
      <c r="AY1422" s="68"/>
      <c r="AZ1422" s="68"/>
      <c r="BA1422" s="68"/>
      <c r="BB1422" s="68"/>
      <c r="BC1422" s="68"/>
      <c r="BD1422" s="68"/>
    </row>
    <row r="1423" spans="1:56" s="72" customFormat="1" ht="80">
      <c r="A1423" s="68">
        <v>2990</v>
      </c>
      <c r="B1423" s="68" t="s">
        <v>11891</v>
      </c>
      <c r="C1423" s="91" t="s">
        <v>11892</v>
      </c>
      <c r="D1423" s="73" t="s">
        <v>11893</v>
      </c>
      <c r="E1423" s="83" t="s">
        <v>4913</v>
      </c>
      <c r="F1423" s="78" t="s">
        <v>12095</v>
      </c>
      <c r="G1423" s="83" t="s">
        <v>12096</v>
      </c>
      <c r="H1423" s="91">
        <v>2013</v>
      </c>
      <c r="I1423" s="83" t="s">
        <v>12097</v>
      </c>
      <c r="J1423" s="155">
        <v>51087.6</v>
      </c>
      <c r="K1423" s="199" t="s">
        <v>11896</v>
      </c>
      <c r="L1423" s="83" t="s">
        <v>12098</v>
      </c>
      <c r="M1423" s="83" t="s">
        <v>12099</v>
      </c>
      <c r="N1423" s="83" t="s">
        <v>12100</v>
      </c>
      <c r="O1423" s="83" t="s">
        <v>12101</v>
      </c>
      <c r="P1423" s="83" t="s">
        <v>12102</v>
      </c>
      <c r="Q1423" s="70">
        <v>22.35</v>
      </c>
      <c r="R1423" s="70"/>
      <c r="S1423" s="70">
        <v>2.3448275862068964</v>
      </c>
      <c r="T1423" s="70">
        <v>22.35</v>
      </c>
      <c r="U1423" s="70">
        <v>24.694827586206898</v>
      </c>
      <c r="V1423" s="71">
        <v>100</v>
      </c>
      <c r="W1423" s="71">
        <v>100</v>
      </c>
      <c r="X1423" s="293" t="s">
        <v>11902</v>
      </c>
      <c r="Y1423" s="68"/>
      <c r="Z1423" s="68"/>
      <c r="AA1423" s="68"/>
      <c r="AB1423" s="91">
        <v>11</v>
      </c>
      <c r="AC1423" s="68"/>
      <c r="AD1423" s="70">
        <v>12.57</v>
      </c>
      <c r="AE1423" s="68">
        <v>5</v>
      </c>
      <c r="AF1423" s="91">
        <v>100</v>
      </c>
      <c r="AG1423" s="91" t="s">
        <v>4925</v>
      </c>
      <c r="AH1423" s="91" t="s">
        <v>12103</v>
      </c>
      <c r="AI1423" s="91">
        <v>80</v>
      </c>
      <c r="AJ1423" s="91" t="s">
        <v>11893</v>
      </c>
      <c r="AK1423" s="91" t="s">
        <v>12029</v>
      </c>
      <c r="AL1423" s="91">
        <v>20</v>
      </c>
      <c r="AM1423" s="91"/>
      <c r="AN1423" s="91"/>
      <c r="AO1423" s="91"/>
      <c r="AP1423" s="91"/>
      <c r="AQ1423" s="91"/>
      <c r="AR1423" s="91"/>
      <c r="AS1423" s="91"/>
      <c r="AT1423" s="91"/>
      <c r="AU1423" s="91"/>
      <c r="AV1423" s="91"/>
      <c r="AW1423" s="91"/>
      <c r="AX1423" s="91"/>
      <c r="AY1423" s="68"/>
      <c r="AZ1423" s="68"/>
      <c r="BA1423" s="68"/>
      <c r="BB1423" s="68"/>
      <c r="BC1423" s="68"/>
      <c r="BD1423" s="68"/>
    </row>
    <row r="1424" spans="1:56" s="72" customFormat="1" ht="100">
      <c r="A1424" s="68">
        <v>2990</v>
      </c>
      <c r="B1424" s="68" t="s">
        <v>11891</v>
      </c>
      <c r="C1424" s="91" t="s">
        <v>11892</v>
      </c>
      <c r="D1424" s="73" t="s">
        <v>11893</v>
      </c>
      <c r="E1424" s="83" t="s">
        <v>4913</v>
      </c>
      <c r="F1424" s="78" t="s">
        <v>12095</v>
      </c>
      <c r="G1424" s="83" t="s">
        <v>12104</v>
      </c>
      <c r="H1424" s="91">
        <v>2010</v>
      </c>
      <c r="I1424" s="83" t="s">
        <v>12105</v>
      </c>
      <c r="J1424" s="155">
        <v>32368.54</v>
      </c>
      <c r="K1424" s="199" t="s">
        <v>11896</v>
      </c>
      <c r="L1424" s="83" t="s">
        <v>12098</v>
      </c>
      <c r="M1424" s="83" t="s">
        <v>12106</v>
      </c>
      <c r="N1424" s="83" t="s">
        <v>12107</v>
      </c>
      <c r="O1424" s="83" t="s">
        <v>12108</v>
      </c>
      <c r="P1424" s="83" t="s">
        <v>12109</v>
      </c>
      <c r="Q1424" s="70">
        <v>22.35</v>
      </c>
      <c r="R1424" s="70"/>
      <c r="S1424" s="70">
        <v>2.3448275862068964</v>
      </c>
      <c r="T1424" s="70">
        <v>22.35</v>
      </c>
      <c r="U1424" s="70">
        <v>24.694827586206898</v>
      </c>
      <c r="V1424" s="71">
        <v>100</v>
      </c>
      <c r="W1424" s="71">
        <v>100</v>
      </c>
      <c r="X1424" s="293" t="s">
        <v>11902</v>
      </c>
      <c r="Y1424" s="68"/>
      <c r="Z1424" s="68"/>
      <c r="AA1424" s="68"/>
      <c r="AB1424" s="91">
        <v>4</v>
      </c>
      <c r="AC1424" s="68"/>
      <c r="AD1424" s="70">
        <v>12.57</v>
      </c>
      <c r="AE1424" s="68">
        <v>5</v>
      </c>
      <c r="AF1424" s="91">
        <v>100</v>
      </c>
      <c r="AG1424" s="91" t="s">
        <v>4925</v>
      </c>
      <c r="AH1424" s="91" t="s">
        <v>12103</v>
      </c>
      <c r="AI1424" s="91">
        <v>80</v>
      </c>
      <c r="AJ1424" s="91" t="s">
        <v>11893</v>
      </c>
      <c r="AK1424" s="91" t="s">
        <v>12029</v>
      </c>
      <c r="AL1424" s="91">
        <v>20</v>
      </c>
      <c r="AM1424" s="91"/>
      <c r="AN1424" s="91"/>
      <c r="AO1424" s="91"/>
      <c r="AP1424" s="91"/>
      <c r="AQ1424" s="91"/>
      <c r="AR1424" s="91"/>
      <c r="AS1424" s="91"/>
      <c r="AT1424" s="91"/>
      <c r="AU1424" s="91"/>
      <c r="AV1424" s="91"/>
      <c r="AW1424" s="91"/>
      <c r="AX1424" s="91"/>
      <c r="AY1424" s="68"/>
      <c r="AZ1424" s="68"/>
      <c r="BA1424" s="68"/>
      <c r="BB1424" s="68"/>
      <c r="BC1424" s="68"/>
      <c r="BD1424" s="68"/>
    </row>
    <row r="1425" spans="1:256" s="72" customFormat="1" ht="60">
      <c r="A1425" s="68">
        <v>2990</v>
      </c>
      <c r="B1425" s="68" t="s">
        <v>11891</v>
      </c>
      <c r="C1425" s="91" t="s">
        <v>11892</v>
      </c>
      <c r="D1425" s="73" t="s">
        <v>11893</v>
      </c>
      <c r="E1425" s="83" t="s">
        <v>12110</v>
      </c>
      <c r="F1425" s="299" t="s">
        <v>12111</v>
      </c>
      <c r="G1425" s="83" t="s">
        <v>12112</v>
      </c>
      <c r="H1425" s="91">
        <v>2013</v>
      </c>
      <c r="I1425" s="91" t="s">
        <v>12113</v>
      </c>
      <c r="J1425" s="155">
        <v>23958</v>
      </c>
      <c r="K1425" s="199" t="s">
        <v>11896</v>
      </c>
      <c r="L1425" s="83" t="s">
        <v>12114</v>
      </c>
      <c r="M1425" s="83" t="s">
        <v>12115</v>
      </c>
      <c r="N1425" s="91" t="s">
        <v>12116</v>
      </c>
      <c r="O1425" s="83" t="s">
        <v>12117</v>
      </c>
      <c r="P1425" s="83" t="s">
        <v>12118</v>
      </c>
      <c r="Q1425" s="70">
        <v>22.35</v>
      </c>
      <c r="R1425" s="70"/>
      <c r="S1425" s="70">
        <v>1.4655172413793103</v>
      </c>
      <c r="T1425" s="70">
        <v>22.35</v>
      </c>
      <c r="U1425" s="70">
        <v>23.815517241379311</v>
      </c>
      <c r="V1425" s="71">
        <v>100</v>
      </c>
      <c r="W1425" s="71">
        <v>100</v>
      </c>
      <c r="X1425" s="293" t="s">
        <v>11902</v>
      </c>
      <c r="Y1425" s="68"/>
      <c r="Z1425" s="68"/>
      <c r="AA1425" s="68"/>
      <c r="AB1425" s="91">
        <v>4</v>
      </c>
      <c r="AC1425" s="68"/>
      <c r="AD1425" s="70">
        <v>12.57</v>
      </c>
      <c r="AE1425" s="68">
        <v>5</v>
      </c>
      <c r="AF1425" s="91">
        <v>100</v>
      </c>
      <c r="AG1425" s="91" t="s">
        <v>12119</v>
      </c>
      <c r="AH1425" s="91" t="s">
        <v>12120</v>
      </c>
      <c r="AI1425" s="91">
        <v>50</v>
      </c>
      <c r="AJ1425" s="91" t="s">
        <v>11893</v>
      </c>
      <c r="AK1425" s="91" t="s">
        <v>12029</v>
      </c>
      <c r="AL1425" s="91">
        <v>50</v>
      </c>
      <c r="AM1425" s="91"/>
      <c r="AN1425" s="91"/>
      <c r="AO1425" s="91"/>
      <c r="AP1425" s="91"/>
      <c r="AQ1425" s="91"/>
      <c r="AR1425" s="91"/>
      <c r="AS1425" s="91"/>
      <c r="AT1425" s="91"/>
      <c r="AU1425" s="91"/>
      <c r="AV1425" s="91"/>
      <c r="AW1425" s="91"/>
      <c r="AX1425" s="91"/>
      <c r="AY1425" s="68"/>
      <c r="AZ1425" s="68"/>
      <c r="BA1425" s="68"/>
      <c r="BB1425" s="68"/>
      <c r="BC1425" s="68"/>
      <c r="BD1425" s="68"/>
    </row>
    <row r="1426" spans="1:256" s="72" customFormat="1" ht="40">
      <c r="A1426" s="68">
        <v>2990</v>
      </c>
      <c r="B1426" s="68" t="s">
        <v>11891</v>
      </c>
      <c r="C1426" s="91" t="s">
        <v>11892</v>
      </c>
      <c r="D1426" s="73" t="s">
        <v>11893</v>
      </c>
      <c r="E1426" s="83" t="s">
        <v>12110</v>
      </c>
      <c r="F1426" s="299" t="s">
        <v>12111</v>
      </c>
      <c r="G1426" s="91" t="s">
        <v>12121</v>
      </c>
      <c r="H1426" s="91">
        <v>2012</v>
      </c>
      <c r="I1426" s="83" t="s">
        <v>12122</v>
      </c>
      <c r="J1426" s="155">
        <v>49725.67</v>
      </c>
      <c r="K1426" s="199" t="s">
        <v>11896</v>
      </c>
      <c r="L1426" s="83" t="s">
        <v>12114</v>
      </c>
      <c r="M1426" s="83" t="s">
        <v>12115</v>
      </c>
      <c r="N1426" s="91" t="s">
        <v>12123</v>
      </c>
      <c r="O1426" s="91" t="s">
        <v>12124</v>
      </c>
      <c r="P1426" s="83" t="s">
        <v>12125</v>
      </c>
      <c r="Q1426" s="70">
        <v>22.35</v>
      </c>
      <c r="R1426" s="70"/>
      <c r="S1426" s="70">
        <v>3.2844827586206895</v>
      </c>
      <c r="T1426" s="70">
        <v>22.35</v>
      </c>
      <c r="U1426" s="70">
        <v>25.634482758620692</v>
      </c>
      <c r="V1426" s="71">
        <v>100</v>
      </c>
      <c r="W1426" s="71">
        <v>100</v>
      </c>
      <c r="X1426" s="293" t="s">
        <v>11902</v>
      </c>
      <c r="Y1426" s="68"/>
      <c r="Z1426" s="68"/>
      <c r="AA1426" s="68"/>
      <c r="AB1426" s="91">
        <v>8</v>
      </c>
      <c r="AC1426" s="68"/>
      <c r="AD1426" s="70">
        <v>12.57</v>
      </c>
      <c r="AE1426" s="68">
        <v>5</v>
      </c>
      <c r="AF1426" s="91">
        <v>100</v>
      </c>
      <c r="AG1426" s="91" t="s">
        <v>12119</v>
      </c>
      <c r="AH1426" s="91" t="s">
        <v>12120</v>
      </c>
      <c r="AI1426" s="91">
        <v>50</v>
      </c>
      <c r="AJ1426" s="91" t="s">
        <v>11893</v>
      </c>
      <c r="AK1426" s="91" t="s">
        <v>12029</v>
      </c>
      <c r="AL1426" s="91">
        <v>10</v>
      </c>
      <c r="AM1426" s="68"/>
      <c r="AN1426" s="68"/>
      <c r="AO1426" s="68"/>
      <c r="AP1426" s="91"/>
      <c r="AQ1426" s="91"/>
      <c r="AR1426" s="91"/>
      <c r="AS1426" s="91"/>
      <c r="AT1426" s="91"/>
      <c r="AU1426" s="91"/>
      <c r="AV1426" s="91"/>
      <c r="AW1426" s="91"/>
      <c r="AX1426" s="91"/>
      <c r="AY1426" s="68"/>
      <c r="AZ1426" s="68"/>
      <c r="BA1426" s="68"/>
      <c r="BB1426" s="68"/>
      <c r="BC1426" s="68"/>
      <c r="BD1426" s="68"/>
    </row>
    <row r="1427" spans="1:256" s="72" customFormat="1" ht="40">
      <c r="A1427" s="68">
        <v>2990</v>
      </c>
      <c r="B1427" s="68" t="s">
        <v>11891</v>
      </c>
      <c r="C1427" s="91" t="s">
        <v>11892</v>
      </c>
      <c r="D1427" s="73" t="s">
        <v>11893</v>
      </c>
      <c r="E1427" s="83" t="s">
        <v>3355</v>
      </c>
      <c r="F1427" s="299">
        <v>11130</v>
      </c>
      <c r="G1427" s="83" t="s">
        <v>12126</v>
      </c>
      <c r="H1427" s="91">
        <v>2011</v>
      </c>
      <c r="I1427" s="83" t="s">
        <v>12127</v>
      </c>
      <c r="J1427" s="155">
        <v>71850</v>
      </c>
      <c r="K1427" s="199" t="s">
        <v>11896</v>
      </c>
      <c r="L1427" s="83" t="s">
        <v>12128</v>
      </c>
      <c r="M1427" s="83" t="s">
        <v>12129</v>
      </c>
      <c r="N1427" s="83" t="s">
        <v>12130</v>
      </c>
      <c r="O1427" s="83" t="s">
        <v>12131</v>
      </c>
      <c r="P1427" s="83" t="s">
        <v>12132</v>
      </c>
      <c r="Q1427" s="70">
        <v>22.35</v>
      </c>
      <c r="R1427" s="70"/>
      <c r="S1427" s="70">
        <v>2.2126436781609193</v>
      </c>
      <c r="T1427" s="70">
        <v>22.35</v>
      </c>
      <c r="U1427" s="70">
        <v>24.562643678160921</v>
      </c>
      <c r="V1427" s="71">
        <v>100</v>
      </c>
      <c r="W1427" s="71">
        <v>100</v>
      </c>
      <c r="X1427" s="293" t="s">
        <v>11902</v>
      </c>
      <c r="Y1427" s="68"/>
      <c r="Z1427" s="68"/>
      <c r="AA1427" s="68"/>
      <c r="AB1427" s="91">
        <v>67</v>
      </c>
      <c r="AC1427" s="68"/>
      <c r="AD1427" s="70">
        <v>12.57</v>
      </c>
      <c r="AE1427" s="68">
        <v>5</v>
      </c>
      <c r="AF1427" s="91">
        <v>100</v>
      </c>
      <c r="AG1427" s="91" t="s">
        <v>2423</v>
      </c>
      <c r="AH1427" s="91" t="s">
        <v>12133</v>
      </c>
      <c r="AI1427" s="91">
        <v>85</v>
      </c>
      <c r="AJ1427" s="91" t="s">
        <v>11893</v>
      </c>
      <c r="AK1427" s="91" t="s">
        <v>12029</v>
      </c>
      <c r="AL1427" s="91">
        <v>15</v>
      </c>
      <c r="AM1427" s="91"/>
      <c r="AN1427" s="91"/>
      <c r="AO1427" s="91"/>
      <c r="AP1427" s="91"/>
      <c r="AQ1427" s="91"/>
      <c r="AR1427" s="91"/>
      <c r="AS1427" s="91"/>
      <c r="AT1427" s="91"/>
      <c r="AU1427" s="91"/>
      <c r="AV1427" s="91"/>
      <c r="AW1427" s="91"/>
      <c r="AX1427" s="91"/>
      <c r="AY1427" s="68"/>
      <c r="AZ1427" s="68"/>
      <c r="BA1427" s="68"/>
      <c r="BB1427" s="68"/>
      <c r="BC1427" s="68"/>
      <c r="BD1427" s="68"/>
    </row>
    <row r="1428" spans="1:256" s="72" customFormat="1" ht="40">
      <c r="A1428" s="68">
        <v>2990</v>
      </c>
      <c r="B1428" s="68" t="s">
        <v>11891</v>
      </c>
      <c r="C1428" s="91" t="s">
        <v>11892</v>
      </c>
      <c r="D1428" s="73" t="s">
        <v>11893</v>
      </c>
      <c r="E1428" s="83" t="s">
        <v>3355</v>
      </c>
      <c r="F1428" s="299">
        <v>11130</v>
      </c>
      <c r="G1428" s="83" t="s">
        <v>12134</v>
      </c>
      <c r="H1428" s="91">
        <v>2012</v>
      </c>
      <c r="I1428" s="83" t="s">
        <v>12135</v>
      </c>
      <c r="J1428" s="155">
        <v>61703.199999999997</v>
      </c>
      <c r="K1428" s="199" t="s">
        <v>11896</v>
      </c>
      <c r="L1428" s="83" t="s">
        <v>12128</v>
      </c>
      <c r="M1428" s="83" t="s">
        <v>12129</v>
      </c>
      <c r="N1428" s="83" t="s">
        <v>12130</v>
      </c>
      <c r="O1428" s="83" t="s">
        <v>12131</v>
      </c>
      <c r="P1428" s="83" t="s">
        <v>12136</v>
      </c>
      <c r="Q1428" s="70">
        <v>22.35</v>
      </c>
      <c r="R1428" s="70"/>
      <c r="S1428" s="70">
        <v>2.2126436781609193</v>
      </c>
      <c r="T1428" s="70">
        <v>22.35</v>
      </c>
      <c r="U1428" s="70">
        <v>24.562643678160921</v>
      </c>
      <c r="V1428" s="71">
        <v>100</v>
      </c>
      <c r="W1428" s="71">
        <v>100</v>
      </c>
      <c r="X1428" s="293" t="s">
        <v>11902</v>
      </c>
      <c r="Y1428" s="68"/>
      <c r="Z1428" s="68"/>
      <c r="AA1428" s="68"/>
      <c r="AB1428" s="91">
        <v>67</v>
      </c>
      <c r="AC1428" s="68"/>
      <c r="AD1428" s="70">
        <v>12.57</v>
      </c>
      <c r="AE1428" s="68">
        <v>5</v>
      </c>
      <c r="AF1428" s="91">
        <v>100</v>
      </c>
      <c r="AG1428" s="91" t="s">
        <v>2423</v>
      </c>
      <c r="AH1428" s="91" t="s">
        <v>12133</v>
      </c>
      <c r="AI1428" s="91">
        <v>85</v>
      </c>
      <c r="AJ1428" s="91" t="s">
        <v>11893</v>
      </c>
      <c r="AK1428" s="91" t="s">
        <v>12029</v>
      </c>
      <c r="AL1428" s="91">
        <v>15</v>
      </c>
      <c r="AM1428" s="91"/>
      <c r="AN1428" s="91"/>
      <c r="AO1428" s="91"/>
      <c r="AP1428" s="91"/>
      <c r="AQ1428" s="91"/>
      <c r="AR1428" s="91"/>
      <c r="AS1428" s="91"/>
      <c r="AT1428" s="91"/>
      <c r="AU1428" s="91"/>
      <c r="AV1428" s="91"/>
      <c r="AW1428" s="91"/>
      <c r="AX1428" s="91"/>
      <c r="AY1428" s="68"/>
      <c r="AZ1428" s="68"/>
      <c r="BA1428" s="68"/>
      <c r="BB1428" s="68"/>
      <c r="BC1428" s="68"/>
      <c r="BD1428" s="68"/>
    </row>
    <row r="1429" spans="1:256" s="72" customFormat="1" ht="40">
      <c r="A1429" s="68">
        <v>2990</v>
      </c>
      <c r="B1429" s="68" t="s">
        <v>11891</v>
      </c>
      <c r="C1429" s="91" t="s">
        <v>11892</v>
      </c>
      <c r="D1429" s="73" t="s">
        <v>11893</v>
      </c>
      <c r="E1429" s="83" t="s">
        <v>3355</v>
      </c>
      <c r="F1429" s="299">
        <v>11130</v>
      </c>
      <c r="G1429" s="83" t="s">
        <v>12137</v>
      </c>
      <c r="H1429" s="91">
        <v>2013</v>
      </c>
      <c r="I1429" s="83" t="s">
        <v>12138</v>
      </c>
      <c r="J1429" s="155">
        <v>96044.5</v>
      </c>
      <c r="K1429" s="199" t="s">
        <v>11896</v>
      </c>
      <c r="L1429" s="83" t="s">
        <v>12128</v>
      </c>
      <c r="M1429" s="83" t="s">
        <v>12129</v>
      </c>
      <c r="N1429" s="83" t="s">
        <v>12130</v>
      </c>
      <c r="O1429" s="83" t="s">
        <v>12131</v>
      </c>
      <c r="P1429" s="83" t="s">
        <v>12139</v>
      </c>
      <c r="Q1429" s="70">
        <v>22.35</v>
      </c>
      <c r="R1429" s="70"/>
      <c r="S1429" s="70">
        <v>2.2126436781609193</v>
      </c>
      <c r="T1429" s="70">
        <v>22.35</v>
      </c>
      <c r="U1429" s="70">
        <v>24.562643678160921</v>
      </c>
      <c r="V1429" s="71">
        <v>100</v>
      </c>
      <c r="W1429" s="71">
        <v>100</v>
      </c>
      <c r="X1429" s="293" t="s">
        <v>11902</v>
      </c>
      <c r="Y1429" s="68"/>
      <c r="Z1429" s="68"/>
      <c r="AA1429" s="68"/>
      <c r="AB1429" s="91">
        <v>67</v>
      </c>
      <c r="AC1429" s="68"/>
      <c r="AD1429" s="70">
        <v>12.57</v>
      </c>
      <c r="AE1429" s="68">
        <v>5</v>
      </c>
      <c r="AF1429" s="91">
        <v>100</v>
      </c>
      <c r="AG1429" s="91" t="s">
        <v>2423</v>
      </c>
      <c r="AH1429" s="91" t="s">
        <v>12133</v>
      </c>
      <c r="AI1429" s="91">
        <v>85</v>
      </c>
      <c r="AJ1429" s="91" t="s">
        <v>11893</v>
      </c>
      <c r="AK1429" s="91" t="s">
        <v>12029</v>
      </c>
      <c r="AL1429" s="91">
        <v>15</v>
      </c>
      <c r="AM1429" s="91"/>
      <c r="AN1429" s="91"/>
      <c r="AO1429" s="91"/>
      <c r="AP1429" s="91"/>
      <c r="AQ1429" s="91"/>
      <c r="AR1429" s="91"/>
      <c r="AS1429" s="91"/>
      <c r="AT1429" s="91"/>
      <c r="AU1429" s="91"/>
      <c r="AV1429" s="91"/>
      <c r="AW1429" s="91"/>
      <c r="AX1429" s="91"/>
      <c r="AY1429" s="68"/>
      <c r="AZ1429" s="68"/>
      <c r="BA1429" s="68"/>
      <c r="BB1429" s="68"/>
      <c r="BC1429" s="68"/>
      <c r="BD1429" s="68"/>
    </row>
    <row r="1430" spans="1:256" s="72" customFormat="1" ht="40">
      <c r="A1430" s="68">
        <v>2990</v>
      </c>
      <c r="B1430" s="68" t="s">
        <v>11891</v>
      </c>
      <c r="C1430" s="91" t="s">
        <v>11892</v>
      </c>
      <c r="D1430" s="73" t="s">
        <v>11893</v>
      </c>
      <c r="E1430" s="83" t="s">
        <v>1987</v>
      </c>
      <c r="F1430" s="299" t="s">
        <v>12140</v>
      </c>
      <c r="G1430" s="83" t="s">
        <v>12141</v>
      </c>
      <c r="H1430" s="91">
        <v>2012</v>
      </c>
      <c r="I1430" s="91" t="s">
        <v>12141</v>
      </c>
      <c r="J1430" s="155">
        <v>77992.320000000007</v>
      </c>
      <c r="K1430" s="199" t="s">
        <v>11896</v>
      </c>
      <c r="L1430" s="83" t="s">
        <v>11897</v>
      </c>
      <c r="M1430" s="83" t="s">
        <v>11898</v>
      </c>
      <c r="N1430" s="83" t="s">
        <v>12142</v>
      </c>
      <c r="O1430" s="83" t="s">
        <v>12143</v>
      </c>
      <c r="P1430" s="83" t="s">
        <v>12144</v>
      </c>
      <c r="Q1430" s="70">
        <v>22.35</v>
      </c>
      <c r="R1430" s="70"/>
      <c r="S1430" s="70">
        <v>2.7873563218390807</v>
      </c>
      <c r="T1430" s="70">
        <v>22.35</v>
      </c>
      <c r="U1430" s="70">
        <v>25.137356321839082</v>
      </c>
      <c r="V1430" s="71">
        <v>100</v>
      </c>
      <c r="W1430" s="71">
        <v>100</v>
      </c>
      <c r="X1430" s="293" t="s">
        <v>11902</v>
      </c>
      <c r="Y1430" s="68"/>
      <c r="Z1430" s="68"/>
      <c r="AA1430" s="68"/>
      <c r="AB1430" s="91">
        <v>66</v>
      </c>
      <c r="AC1430" s="68"/>
      <c r="AD1430" s="70">
        <v>12.57</v>
      </c>
      <c r="AE1430" s="68">
        <v>5</v>
      </c>
      <c r="AF1430" s="91">
        <v>100</v>
      </c>
      <c r="AG1430" s="91" t="s">
        <v>1986</v>
      </c>
      <c r="AH1430" s="91" t="s">
        <v>12145</v>
      </c>
      <c r="AI1430" s="91">
        <v>70</v>
      </c>
      <c r="AJ1430" s="91" t="s">
        <v>11893</v>
      </c>
      <c r="AK1430" s="91" t="s">
        <v>12029</v>
      </c>
      <c r="AL1430" s="91">
        <v>30</v>
      </c>
      <c r="AM1430" s="91"/>
      <c r="AN1430" s="91"/>
      <c r="AO1430" s="91"/>
      <c r="AP1430" s="91"/>
      <c r="AQ1430" s="91"/>
      <c r="AR1430" s="91"/>
      <c r="AS1430" s="91"/>
      <c r="AT1430" s="91"/>
      <c r="AU1430" s="91"/>
      <c r="AV1430" s="91"/>
      <c r="AW1430" s="91"/>
      <c r="AX1430" s="91"/>
      <c r="AY1430" s="68"/>
      <c r="AZ1430" s="68"/>
      <c r="BA1430" s="68"/>
      <c r="BB1430" s="68"/>
      <c r="BC1430" s="68"/>
      <c r="BD1430" s="68"/>
    </row>
    <row r="1431" spans="1:256" s="72" customFormat="1" ht="60">
      <c r="A1431" s="68">
        <v>2990</v>
      </c>
      <c r="B1431" s="68" t="s">
        <v>11891</v>
      </c>
      <c r="C1431" s="91" t="s">
        <v>11892</v>
      </c>
      <c r="D1431" s="73" t="s">
        <v>11893</v>
      </c>
      <c r="E1431" s="83" t="s">
        <v>1987</v>
      </c>
      <c r="F1431" s="299" t="s">
        <v>12140</v>
      </c>
      <c r="G1431" s="83" t="s">
        <v>12146</v>
      </c>
      <c r="H1431" s="91">
        <v>2013</v>
      </c>
      <c r="I1431" s="83" t="s">
        <v>12147</v>
      </c>
      <c r="J1431" s="70">
        <v>532520.57000000007</v>
      </c>
      <c r="K1431" s="199" t="s">
        <v>11896</v>
      </c>
      <c r="L1431" s="83" t="s">
        <v>11897</v>
      </c>
      <c r="M1431" s="83" t="s">
        <v>11898</v>
      </c>
      <c r="N1431" s="83" t="s">
        <v>12148</v>
      </c>
      <c r="O1431" s="91" t="s">
        <v>12149</v>
      </c>
      <c r="P1431" s="83" t="s">
        <v>12150</v>
      </c>
      <c r="Q1431" s="70">
        <v>22.35</v>
      </c>
      <c r="R1431" s="70"/>
      <c r="S1431" s="70">
        <v>2.1551724137931036</v>
      </c>
      <c r="T1431" s="70">
        <v>22.35</v>
      </c>
      <c r="U1431" s="70">
        <v>24.505172413793105</v>
      </c>
      <c r="V1431" s="71">
        <v>100</v>
      </c>
      <c r="W1431" s="71">
        <v>100</v>
      </c>
      <c r="X1431" s="293" t="s">
        <v>11902</v>
      </c>
      <c r="Y1431" s="68"/>
      <c r="Z1431" s="68"/>
      <c r="AA1431" s="68"/>
      <c r="AB1431" s="91">
        <v>66</v>
      </c>
      <c r="AC1431" s="68"/>
      <c r="AD1431" s="70">
        <v>12.57</v>
      </c>
      <c r="AE1431" s="68">
        <v>5</v>
      </c>
      <c r="AF1431" s="91">
        <v>100</v>
      </c>
      <c r="AG1431" s="91" t="s">
        <v>1986</v>
      </c>
      <c r="AH1431" s="91" t="s">
        <v>12145</v>
      </c>
      <c r="AI1431" s="91">
        <v>90</v>
      </c>
      <c r="AJ1431" s="91" t="s">
        <v>11893</v>
      </c>
      <c r="AK1431" s="91" t="s">
        <v>12029</v>
      </c>
      <c r="AL1431" s="91">
        <v>10</v>
      </c>
      <c r="AM1431" s="91"/>
      <c r="AN1431" s="91"/>
      <c r="AO1431" s="91"/>
      <c r="AP1431" s="91"/>
      <c r="AQ1431" s="91"/>
      <c r="AR1431" s="91"/>
      <c r="AS1431" s="91"/>
      <c r="AT1431" s="91"/>
      <c r="AU1431" s="91"/>
      <c r="AV1431" s="91"/>
      <c r="AW1431" s="91"/>
      <c r="AX1431" s="91"/>
      <c r="AY1431" s="68"/>
      <c r="AZ1431" s="68"/>
      <c r="BA1431" s="68"/>
      <c r="BB1431" s="68"/>
      <c r="BC1431" s="68"/>
      <c r="BD1431" s="68"/>
    </row>
    <row r="1432" spans="1:256" s="72" customFormat="1" ht="30">
      <c r="A1432" s="68">
        <v>2990</v>
      </c>
      <c r="B1432" s="68" t="s">
        <v>11891</v>
      </c>
      <c r="C1432" s="91" t="s">
        <v>11892</v>
      </c>
      <c r="D1432" s="73" t="s">
        <v>11893</v>
      </c>
      <c r="E1432" s="83" t="s">
        <v>1987</v>
      </c>
      <c r="F1432" s="299" t="s">
        <v>12140</v>
      </c>
      <c r="G1432" s="83" t="s">
        <v>12151</v>
      </c>
      <c r="H1432" s="91">
        <v>2013</v>
      </c>
      <c r="I1432" s="83" t="s">
        <v>12152</v>
      </c>
      <c r="J1432" s="155">
        <v>77689.2</v>
      </c>
      <c r="K1432" s="199" t="s">
        <v>11896</v>
      </c>
      <c r="L1432" s="83" t="s">
        <v>11897</v>
      </c>
      <c r="M1432" s="83" t="s">
        <v>11898</v>
      </c>
      <c r="N1432" s="83" t="s">
        <v>12153</v>
      </c>
      <c r="O1432" s="91" t="s">
        <v>12154</v>
      </c>
      <c r="P1432" s="83" t="s">
        <v>12155</v>
      </c>
      <c r="Q1432" s="70">
        <v>22.35</v>
      </c>
      <c r="R1432" s="70"/>
      <c r="S1432" s="70">
        <v>12.270114942528735</v>
      </c>
      <c r="T1432" s="70">
        <v>22.35</v>
      </c>
      <c r="U1432" s="70">
        <v>34.620114942528737</v>
      </c>
      <c r="V1432" s="71">
        <v>100</v>
      </c>
      <c r="W1432" s="71">
        <v>100</v>
      </c>
      <c r="X1432" s="293" t="s">
        <v>11902</v>
      </c>
      <c r="Y1432" s="68"/>
      <c r="Z1432" s="68"/>
      <c r="AA1432" s="68"/>
      <c r="AB1432" s="91">
        <v>66</v>
      </c>
      <c r="AC1432" s="68"/>
      <c r="AD1432" s="70">
        <v>12.57</v>
      </c>
      <c r="AE1432" s="68">
        <v>5</v>
      </c>
      <c r="AF1432" s="91">
        <v>100</v>
      </c>
      <c r="AG1432" s="91" t="s">
        <v>1986</v>
      </c>
      <c r="AH1432" s="91" t="s">
        <v>12145</v>
      </c>
      <c r="AI1432" s="91">
        <v>70</v>
      </c>
      <c r="AJ1432" s="91" t="s">
        <v>11893</v>
      </c>
      <c r="AK1432" s="91" t="s">
        <v>12029</v>
      </c>
      <c r="AL1432" s="91">
        <v>30</v>
      </c>
      <c r="AM1432" s="91"/>
      <c r="AN1432" s="91"/>
      <c r="AO1432" s="91"/>
      <c r="AP1432" s="91"/>
      <c r="AQ1432" s="91"/>
      <c r="AR1432" s="91"/>
      <c r="AS1432" s="91"/>
      <c r="AT1432" s="91"/>
      <c r="AU1432" s="91"/>
      <c r="AV1432" s="91"/>
      <c r="AW1432" s="91"/>
      <c r="AX1432" s="91"/>
      <c r="AY1432" s="68"/>
      <c r="AZ1432" s="68"/>
      <c r="BA1432" s="68"/>
      <c r="BB1432" s="68"/>
      <c r="BC1432" s="68"/>
      <c r="BD1432" s="68"/>
    </row>
    <row r="1433" spans="1:256" s="72" customFormat="1" ht="50">
      <c r="A1433" s="68">
        <v>2990</v>
      </c>
      <c r="B1433" s="68" t="s">
        <v>11891</v>
      </c>
      <c r="C1433" s="91" t="s">
        <v>11892</v>
      </c>
      <c r="D1433" s="73" t="s">
        <v>11893</v>
      </c>
      <c r="E1433" s="83" t="s">
        <v>1987</v>
      </c>
      <c r="F1433" s="299" t="s">
        <v>12140</v>
      </c>
      <c r="G1433" s="83" t="s">
        <v>12156</v>
      </c>
      <c r="H1433" s="91">
        <v>2011</v>
      </c>
      <c r="I1433" s="83" t="s">
        <v>12157</v>
      </c>
      <c r="J1433" s="155">
        <v>621414.93999999994</v>
      </c>
      <c r="K1433" s="199" t="s">
        <v>11896</v>
      </c>
      <c r="L1433" s="83" t="s">
        <v>11897</v>
      </c>
      <c r="M1433" s="83" t="s">
        <v>11898</v>
      </c>
      <c r="N1433" s="83" t="s">
        <v>12158</v>
      </c>
      <c r="O1433" s="83" t="s">
        <v>12159</v>
      </c>
      <c r="P1433" s="83" t="s">
        <v>12160</v>
      </c>
      <c r="Q1433" s="70">
        <v>22.35</v>
      </c>
      <c r="R1433" s="70"/>
      <c r="S1433" s="70">
        <v>14.425287356321839</v>
      </c>
      <c r="T1433" s="70">
        <v>22.35</v>
      </c>
      <c r="U1433" s="70">
        <v>36.77528735632184</v>
      </c>
      <c r="V1433" s="71">
        <v>100</v>
      </c>
      <c r="W1433" s="71">
        <v>100</v>
      </c>
      <c r="X1433" s="293" t="s">
        <v>11902</v>
      </c>
      <c r="Y1433" s="68"/>
      <c r="Z1433" s="68"/>
      <c r="AA1433" s="68"/>
      <c r="AB1433" s="91">
        <v>66</v>
      </c>
      <c r="AC1433" s="68"/>
      <c r="AD1433" s="70">
        <v>12.57</v>
      </c>
      <c r="AE1433" s="68">
        <v>5</v>
      </c>
      <c r="AF1433" s="91">
        <v>100</v>
      </c>
      <c r="AG1433" s="91" t="s">
        <v>1986</v>
      </c>
      <c r="AH1433" s="91" t="s">
        <v>12145</v>
      </c>
      <c r="AI1433" s="91">
        <v>70</v>
      </c>
      <c r="AJ1433" s="91" t="s">
        <v>11893</v>
      </c>
      <c r="AK1433" s="91" t="s">
        <v>12029</v>
      </c>
      <c r="AL1433" s="91">
        <v>30</v>
      </c>
      <c r="AM1433" s="91"/>
      <c r="AN1433" s="91"/>
      <c r="AO1433" s="91"/>
      <c r="AP1433" s="91"/>
      <c r="AQ1433" s="91"/>
      <c r="AR1433" s="91"/>
      <c r="AS1433" s="91"/>
      <c r="AT1433" s="91"/>
      <c r="AU1433" s="91"/>
      <c r="AV1433" s="91"/>
      <c r="AW1433" s="91"/>
      <c r="AX1433" s="91"/>
      <c r="AY1433" s="68"/>
      <c r="AZ1433" s="68"/>
      <c r="BA1433" s="68"/>
      <c r="BB1433" s="68"/>
      <c r="BC1433" s="68"/>
      <c r="BD1433" s="68"/>
    </row>
    <row r="1434" spans="1:256" s="72" customFormat="1" ht="50">
      <c r="A1434" s="68">
        <v>2990</v>
      </c>
      <c r="B1434" s="68" t="s">
        <v>11891</v>
      </c>
      <c r="C1434" s="91" t="s">
        <v>11892</v>
      </c>
      <c r="D1434" s="73" t="s">
        <v>11893</v>
      </c>
      <c r="E1434" s="83" t="s">
        <v>1987</v>
      </c>
      <c r="F1434" s="299" t="s">
        <v>12140</v>
      </c>
      <c r="G1434" s="83" t="s">
        <v>12161</v>
      </c>
      <c r="H1434" s="91">
        <v>2013</v>
      </c>
      <c r="I1434" s="83" t="s">
        <v>12162</v>
      </c>
      <c r="J1434" s="155">
        <v>79588.896000000008</v>
      </c>
      <c r="K1434" s="199" t="s">
        <v>11896</v>
      </c>
      <c r="L1434" s="83" t="s">
        <v>11897</v>
      </c>
      <c r="M1434" s="83" t="s">
        <v>11898</v>
      </c>
      <c r="N1434" s="83" t="s">
        <v>12163</v>
      </c>
      <c r="O1434" s="83" t="s">
        <v>12164</v>
      </c>
      <c r="P1434" s="83" t="s">
        <v>12165</v>
      </c>
      <c r="Q1434" s="70">
        <v>22.35</v>
      </c>
      <c r="R1434" s="70"/>
      <c r="S1434" s="70">
        <v>1.8295019157088122</v>
      </c>
      <c r="T1434" s="70">
        <v>22.35</v>
      </c>
      <c r="U1434" s="70">
        <v>24.179501915708812</v>
      </c>
      <c r="V1434" s="71">
        <v>100</v>
      </c>
      <c r="W1434" s="71">
        <v>100</v>
      </c>
      <c r="X1434" s="293" t="s">
        <v>11902</v>
      </c>
      <c r="Y1434" s="68"/>
      <c r="Z1434" s="68"/>
      <c r="AA1434" s="68"/>
      <c r="AB1434" s="91">
        <v>66</v>
      </c>
      <c r="AC1434" s="68"/>
      <c r="AD1434" s="70">
        <v>12.57</v>
      </c>
      <c r="AE1434" s="68">
        <v>5</v>
      </c>
      <c r="AF1434" s="91">
        <v>100</v>
      </c>
      <c r="AG1434" s="91" t="s">
        <v>1986</v>
      </c>
      <c r="AH1434" s="91" t="s">
        <v>12145</v>
      </c>
      <c r="AI1434" s="91">
        <v>70</v>
      </c>
      <c r="AJ1434" s="91" t="s">
        <v>11893</v>
      </c>
      <c r="AK1434" s="91" t="s">
        <v>12029</v>
      </c>
      <c r="AL1434" s="91">
        <v>30</v>
      </c>
      <c r="AM1434" s="91"/>
      <c r="AN1434" s="91"/>
      <c r="AO1434" s="91"/>
      <c r="AP1434" s="91"/>
      <c r="AQ1434" s="91"/>
      <c r="AR1434" s="91"/>
      <c r="AS1434" s="91"/>
      <c r="AT1434" s="91"/>
      <c r="AU1434" s="91"/>
      <c r="AV1434" s="91"/>
      <c r="AW1434" s="91"/>
      <c r="AX1434" s="91"/>
      <c r="AY1434" s="68"/>
      <c r="AZ1434" s="68"/>
      <c r="BA1434" s="68"/>
      <c r="BB1434" s="68"/>
      <c r="BC1434" s="68"/>
      <c r="BD1434" s="68"/>
    </row>
    <row r="1435" spans="1:256" s="72" customFormat="1" ht="90">
      <c r="A1435" s="68">
        <v>2990</v>
      </c>
      <c r="B1435" s="68" t="s">
        <v>11891</v>
      </c>
      <c r="C1435" s="91" t="s">
        <v>11892</v>
      </c>
      <c r="D1435" s="73" t="s">
        <v>11893</v>
      </c>
      <c r="E1435" s="83" t="s">
        <v>1987</v>
      </c>
      <c r="F1435" s="299" t="s">
        <v>12140</v>
      </c>
      <c r="G1435" s="83" t="s">
        <v>12166</v>
      </c>
      <c r="H1435" s="91">
        <v>2010</v>
      </c>
      <c r="I1435" s="83" t="s">
        <v>12167</v>
      </c>
      <c r="J1435" s="155">
        <v>50389.02</v>
      </c>
      <c r="K1435" s="199" t="s">
        <v>11896</v>
      </c>
      <c r="L1435" s="83" t="s">
        <v>11897</v>
      </c>
      <c r="M1435" s="83" t="s">
        <v>11898</v>
      </c>
      <c r="N1435" s="83" t="s">
        <v>12168</v>
      </c>
      <c r="O1435" s="83" t="s">
        <v>12169</v>
      </c>
      <c r="P1435" s="83" t="s">
        <v>12170</v>
      </c>
      <c r="Q1435" s="70">
        <v>22.35</v>
      </c>
      <c r="R1435" s="70"/>
      <c r="S1435" s="70">
        <v>5.804597701149425</v>
      </c>
      <c r="T1435" s="70">
        <v>22.35</v>
      </c>
      <c r="U1435" s="70">
        <v>28.154597701149427</v>
      </c>
      <c r="V1435" s="71">
        <v>100</v>
      </c>
      <c r="W1435" s="71">
        <v>100</v>
      </c>
      <c r="X1435" s="293" t="s">
        <v>11902</v>
      </c>
      <c r="Y1435" s="68"/>
      <c r="Z1435" s="68"/>
      <c r="AA1435" s="68"/>
      <c r="AB1435" s="91">
        <v>66</v>
      </c>
      <c r="AC1435" s="68"/>
      <c r="AD1435" s="70">
        <v>12.57</v>
      </c>
      <c r="AE1435" s="68">
        <v>5</v>
      </c>
      <c r="AF1435" s="91">
        <v>100</v>
      </c>
      <c r="AG1435" s="91" t="s">
        <v>1986</v>
      </c>
      <c r="AH1435" s="91" t="s">
        <v>12145</v>
      </c>
      <c r="AI1435" s="91">
        <v>90</v>
      </c>
      <c r="AJ1435" s="91" t="s">
        <v>11893</v>
      </c>
      <c r="AK1435" s="91" t="s">
        <v>12029</v>
      </c>
      <c r="AL1435" s="91">
        <v>10</v>
      </c>
      <c r="AM1435" s="91"/>
      <c r="AN1435" s="91"/>
      <c r="AO1435" s="91"/>
      <c r="AP1435" s="91"/>
      <c r="AQ1435" s="91"/>
      <c r="AR1435" s="91"/>
      <c r="AS1435" s="91"/>
      <c r="AT1435" s="91"/>
      <c r="AU1435" s="91"/>
      <c r="AV1435" s="91"/>
      <c r="AW1435" s="91"/>
      <c r="AX1435" s="91"/>
      <c r="AY1435" s="68"/>
      <c r="AZ1435" s="68"/>
      <c r="BA1435" s="68"/>
      <c r="BB1435" s="68"/>
      <c r="BC1435" s="68"/>
      <c r="BD1435" s="68"/>
    </row>
    <row r="1436" spans="1:256" s="72" customFormat="1" ht="90">
      <c r="A1436" s="68">
        <v>2990</v>
      </c>
      <c r="B1436" s="68" t="s">
        <v>11891</v>
      </c>
      <c r="C1436" s="91" t="s">
        <v>11892</v>
      </c>
      <c r="D1436" s="73" t="s">
        <v>11893</v>
      </c>
      <c r="E1436" s="83" t="s">
        <v>1987</v>
      </c>
      <c r="F1436" s="299" t="s">
        <v>12140</v>
      </c>
      <c r="G1436" s="83" t="s">
        <v>12171</v>
      </c>
      <c r="H1436" s="91">
        <v>2010</v>
      </c>
      <c r="I1436" s="83" t="s">
        <v>12172</v>
      </c>
      <c r="J1436" s="155">
        <v>43182.5</v>
      </c>
      <c r="K1436" s="199" t="s">
        <v>11896</v>
      </c>
      <c r="L1436" s="83" t="s">
        <v>11897</v>
      </c>
      <c r="M1436" s="83" t="s">
        <v>11898</v>
      </c>
      <c r="N1436" s="83" t="s">
        <v>12168</v>
      </c>
      <c r="O1436" s="83" t="s">
        <v>12169</v>
      </c>
      <c r="P1436" s="83" t="s">
        <v>12173</v>
      </c>
      <c r="Q1436" s="70">
        <v>22.35</v>
      </c>
      <c r="R1436" s="70"/>
      <c r="S1436" s="70">
        <v>3.1704980842911876</v>
      </c>
      <c r="T1436" s="70">
        <v>22.35</v>
      </c>
      <c r="U1436" s="70">
        <v>25.520498084291191</v>
      </c>
      <c r="V1436" s="71">
        <v>100</v>
      </c>
      <c r="W1436" s="71">
        <v>100</v>
      </c>
      <c r="X1436" s="293" t="s">
        <v>11902</v>
      </c>
      <c r="Y1436" s="68"/>
      <c r="Z1436" s="68"/>
      <c r="AA1436" s="68"/>
      <c r="AB1436" s="91">
        <v>66</v>
      </c>
      <c r="AC1436" s="68"/>
      <c r="AD1436" s="70">
        <v>12.57</v>
      </c>
      <c r="AE1436" s="68">
        <v>3</v>
      </c>
      <c r="AF1436" s="91">
        <v>100</v>
      </c>
      <c r="AG1436" s="91" t="s">
        <v>1986</v>
      </c>
      <c r="AH1436" s="91" t="s">
        <v>12145</v>
      </c>
      <c r="AI1436" s="91">
        <v>90</v>
      </c>
      <c r="AJ1436" s="91" t="s">
        <v>11893</v>
      </c>
      <c r="AK1436" s="91" t="s">
        <v>12029</v>
      </c>
      <c r="AL1436" s="91">
        <v>10</v>
      </c>
      <c r="AM1436" s="91"/>
      <c r="AN1436" s="91"/>
      <c r="AO1436" s="91"/>
      <c r="AP1436" s="91"/>
      <c r="AQ1436" s="91"/>
      <c r="AR1436" s="91"/>
      <c r="AS1436" s="91"/>
      <c r="AT1436" s="91"/>
      <c r="AU1436" s="91"/>
      <c r="AV1436" s="91"/>
      <c r="AW1436" s="91"/>
      <c r="AX1436" s="91"/>
      <c r="AY1436" s="68"/>
      <c r="AZ1436" s="68"/>
      <c r="BA1436" s="68"/>
      <c r="BB1436" s="68"/>
      <c r="BC1436" s="68"/>
      <c r="BD1436" s="68"/>
    </row>
    <row r="1437" spans="1:256" s="72" customFormat="1" ht="90">
      <c r="A1437" s="68">
        <v>2990</v>
      </c>
      <c r="B1437" s="68" t="s">
        <v>11891</v>
      </c>
      <c r="C1437" s="91" t="s">
        <v>11892</v>
      </c>
      <c r="D1437" s="73" t="s">
        <v>11893</v>
      </c>
      <c r="E1437" s="83" t="s">
        <v>1987</v>
      </c>
      <c r="F1437" s="299" t="s">
        <v>12140</v>
      </c>
      <c r="G1437" s="83" t="s">
        <v>12174</v>
      </c>
      <c r="H1437" s="91">
        <v>2010</v>
      </c>
      <c r="I1437" s="91" t="s">
        <v>12175</v>
      </c>
      <c r="J1437" s="155">
        <v>53852.76</v>
      </c>
      <c r="K1437" s="199" t="s">
        <v>11896</v>
      </c>
      <c r="L1437" s="83" t="s">
        <v>11897</v>
      </c>
      <c r="M1437" s="83" t="s">
        <v>11898</v>
      </c>
      <c r="N1437" s="83" t="s">
        <v>12168</v>
      </c>
      <c r="O1437" s="83" t="s">
        <v>12169</v>
      </c>
      <c r="P1437" s="83" t="s">
        <v>12176</v>
      </c>
      <c r="Q1437" s="70">
        <v>22.35</v>
      </c>
      <c r="R1437" s="70"/>
      <c r="S1437" s="70">
        <v>3.1704980842911876</v>
      </c>
      <c r="T1437" s="70">
        <v>22.35</v>
      </c>
      <c r="U1437" s="70">
        <v>25.520498084291191</v>
      </c>
      <c r="V1437" s="71">
        <v>100</v>
      </c>
      <c r="W1437" s="71">
        <v>100</v>
      </c>
      <c r="X1437" s="293" t="s">
        <v>11902</v>
      </c>
      <c r="Y1437" s="68"/>
      <c r="Z1437" s="68"/>
      <c r="AA1437" s="68"/>
      <c r="AB1437" s="91">
        <v>66</v>
      </c>
      <c r="AC1437" s="68"/>
      <c r="AD1437" s="70">
        <v>12.57</v>
      </c>
      <c r="AE1437" s="68">
        <v>5</v>
      </c>
      <c r="AF1437" s="91">
        <v>100</v>
      </c>
      <c r="AG1437" s="91" t="s">
        <v>1986</v>
      </c>
      <c r="AH1437" s="91" t="s">
        <v>12145</v>
      </c>
      <c r="AI1437" s="91">
        <v>70</v>
      </c>
      <c r="AJ1437" s="91" t="s">
        <v>11893</v>
      </c>
      <c r="AK1437" s="91" t="s">
        <v>12029</v>
      </c>
      <c r="AL1437" s="91">
        <v>30</v>
      </c>
      <c r="AM1437" s="91"/>
      <c r="AN1437" s="91"/>
      <c r="AO1437" s="91"/>
      <c r="AP1437" s="91"/>
      <c r="AQ1437" s="91"/>
      <c r="AR1437" s="91"/>
      <c r="AS1437" s="91"/>
      <c r="AT1437" s="91"/>
      <c r="AU1437" s="91"/>
      <c r="AV1437" s="91"/>
      <c r="AW1437" s="91"/>
      <c r="AX1437" s="91"/>
      <c r="AY1437" s="68"/>
      <c r="AZ1437" s="68"/>
      <c r="BA1437" s="68"/>
      <c r="BB1437" s="68"/>
      <c r="BC1437" s="68"/>
      <c r="BD1437" s="68"/>
    </row>
    <row r="1438" spans="1:256" s="72" customFormat="1" ht="60">
      <c r="A1438" s="68">
        <v>2990</v>
      </c>
      <c r="B1438" s="68" t="s">
        <v>11891</v>
      </c>
      <c r="C1438" s="91" t="s">
        <v>11892</v>
      </c>
      <c r="D1438" s="73" t="s">
        <v>11893</v>
      </c>
      <c r="E1438" s="83" t="s">
        <v>1987</v>
      </c>
      <c r="F1438" s="299" t="s">
        <v>12140</v>
      </c>
      <c r="G1438" s="83" t="s">
        <v>12177</v>
      </c>
      <c r="H1438" s="91">
        <v>2010</v>
      </c>
      <c r="I1438" s="83" t="s">
        <v>12178</v>
      </c>
      <c r="J1438" s="155">
        <v>41154</v>
      </c>
      <c r="K1438" s="91" t="s">
        <v>12783</v>
      </c>
      <c r="L1438" s="83" t="s">
        <v>11897</v>
      </c>
      <c r="M1438" s="83" t="s">
        <v>11898</v>
      </c>
      <c r="N1438" s="83" t="s">
        <v>12179</v>
      </c>
      <c r="O1438" s="83" t="s">
        <v>12180</v>
      </c>
      <c r="P1438" s="83" t="s">
        <v>12181</v>
      </c>
      <c r="Q1438" s="70">
        <v>22.35</v>
      </c>
      <c r="R1438" s="70"/>
      <c r="S1438" s="70">
        <v>5.804597701149425</v>
      </c>
      <c r="T1438" s="70">
        <v>22.35</v>
      </c>
      <c r="U1438" s="70">
        <v>28.154597701149427</v>
      </c>
      <c r="V1438" s="71">
        <v>100</v>
      </c>
      <c r="W1438" s="71">
        <v>5</v>
      </c>
      <c r="X1438" s="293" t="s">
        <v>11902</v>
      </c>
      <c r="Y1438" s="68"/>
      <c r="Z1438" s="68"/>
      <c r="AA1438" s="68"/>
      <c r="AB1438" s="91">
        <v>66</v>
      </c>
      <c r="AC1438" s="68"/>
      <c r="AD1438" s="70">
        <v>12.57</v>
      </c>
      <c r="AE1438" s="68">
        <v>5</v>
      </c>
      <c r="AF1438" s="91">
        <v>100</v>
      </c>
      <c r="AG1438" s="91" t="s">
        <v>1986</v>
      </c>
      <c r="AH1438" s="91" t="s">
        <v>12145</v>
      </c>
      <c r="AI1438" s="91">
        <v>90</v>
      </c>
      <c r="AJ1438" s="91" t="s">
        <v>11893</v>
      </c>
      <c r="AK1438" s="91" t="s">
        <v>12029</v>
      </c>
      <c r="AL1438" s="91">
        <v>10</v>
      </c>
      <c r="AM1438" s="91"/>
      <c r="AN1438" s="91"/>
      <c r="AO1438" s="91"/>
      <c r="AP1438" s="91"/>
      <c r="AQ1438" s="91"/>
      <c r="AR1438" s="91"/>
      <c r="AS1438" s="91"/>
      <c r="AT1438" s="91"/>
      <c r="AU1438" s="91"/>
      <c r="AV1438" s="91"/>
      <c r="AW1438" s="91"/>
      <c r="AX1438" s="91"/>
      <c r="AY1438" s="68"/>
      <c r="AZ1438" s="68"/>
      <c r="BA1438" s="68"/>
      <c r="BB1438" s="68"/>
      <c r="BC1438" s="68"/>
      <c r="BD1438" s="68"/>
    </row>
    <row r="1439" spans="1:256" s="162" customFormat="1" ht="110">
      <c r="A1439" s="158">
        <v>2991</v>
      </c>
      <c r="B1439" s="158" t="s">
        <v>12182</v>
      </c>
      <c r="C1439" s="158"/>
      <c r="D1439" s="156"/>
      <c r="E1439" s="156" t="s">
        <v>12183</v>
      </c>
      <c r="F1439" s="158" t="s">
        <v>12184</v>
      </c>
      <c r="G1439" s="156" t="s">
        <v>12185</v>
      </c>
      <c r="H1439" s="158">
        <v>2011</v>
      </c>
      <c r="I1439" s="156" t="s">
        <v>12186</v>
      </c>
      <c r="J1439" s="155">
        <v>39840</v>
      </c>
      <c r="K1439" s="199" t="s">
        <v>11896</v>
      </c>
      <c r="L1439" s="156" t="s">
        <v>12187</v>
      </c>
      <c r="M1439" s="156" t="s">
        <v>12188</v>
      </c>
      <c r="N1439" s="156" t="s">
        <v>12189</v>
      </c>
      <c r="O1439" s="156" t="s">
        <v>12190</v>
      </c>
      <c r="P1439" s="158">
        <v>72</v>
      </c>
      <c r="Q1439" s="155">
        <v>4.55</v>
      </c>
      <c r="R1439" s="155"/>
      <c r="S1439" s="155">
        <v>4.55</v>
      </c>
      <c r="T1439" s="155">
        <v>19.5</v>
      </c>
      <c r="U1439" s="155">
        <v>24.05</v>
      </c>
      <c r="V1439" s="158">
        <v>25</v>
      </c>
      <c r="W1439" s="158">
        <v>100</v>
      </c>
      <c r="X1439" s="156" t="s">
        <v>12191</v>
      </c>
      <c r="Y1439" s="158">
        <v>3</v>
      </c>
      <c r="Z1439" s="158">
        <v>7</v>
      </c>
      <c r="AA1439" s="158">
        <v>2</v>
      </c>
      <c r="AB1439" s="158">
        <v>44</v>
      </c>
      <c r="AC1439" s="158"/>
      <c r="AD1439" s="156">
        <v>19.5</v>
      </c>
      <c r="AE1439" s="158">
        <v>4</v>
      </c>
      <c r="AF1439" s="68"/>
      <c r="AG1439" s="68"/>
      <c r="AH1439" s="68"/>
      <c r="AI1439" s="68"/>
      <c r="AJ1439" s="68"/>
      <c r="AK1439" s="68"/>
      <c r="AL1439" s="68"/>
      <c r="AM1439" s="68"/>
      <c r="AN1439" s="68"/>
      <c r="AO1439" s="68"/>
      <c r="AP1439" s="68"/>
      <c r="AQ1439" s="68"/>
      <c r="AR1439" s="68"/>
      <c r="AS1439" s="68"/>
      <c r="AT1439" s="68"/>
      <c r="AU1439" s="68"/>
      <c r="AV1439" s="68"/>
      <c r="AW1439" s="68"/>
      <c r="AX1439" s="68"/>
      <c r="AY1439" s="68"/>
      <c r="AZ1439" s="68"/>
      <c r="BA1439" s="68"/>
      <c r="BB1439" s="68"/>
      <c r="BC1439" s="68"/>
      <c r="BD1439" s="68"/>
      <c r="BE1439" s="72"/>
      <c r="BF1439" s="72"/>
      <c r="BG1439" s="72"/>
      <c r="BH1439" s="72"/>
      <c r="BI1439" s="72"/>
      <c r="BJ1439" s="72"/>
      <c r="BK1439" s="72"/>
      <c r="BL1439" s="72"/>
      <c r="BM1439" s="72"/>
      <c r="BN1439" s="72"/>
      <c r="BO1439" s="72"/>
      <c r="BP1439" s="72"/>
      <c r="BQ1439" s="72"/>
      <c r="BR1439" s="72"/>
      <c r="BS1439" s="72"/>
      <c r="BT1439" s="72"/>
      <c r="BU1439" s="72"/>
      <c r="BV1439" s="72"/>
      <c r="BW1439" s="72"/>
      <c r="BX1439" s="72"/>
      <c r="BY1439" s="72"/>
      <c r="BZ1439" s="72"/>
      <c r="CA1439" s="72"/>
      <c r="CB1439" s="72"/>
      <c r="CC1439" s="72"/>
      <c r="CD1439" s="72"/>
      <c r="CE1439" s="72"/>
      <c r="CF1439" s="72"/>
      <c r="CG1439" s="72"/>
      <c r="CH1439" s="72"/>
      <c r="CI1439" s="72"/>
      <c r="CJ1439" s="72"/>
      <c r="CK1439" s="72"/>
      <c r="CL1439" s="72"/>
      <c r="CM1439" s="72"/>
      <c r="CN1439" s="72"/>
      <c r="CO1439" s="72"/>
      <c r="CP1439" s="72"/>
      <c r="CQ1439" s="72"/>
      <c r="CR1439" s="72"/>
      <c r="CS1439" s="72"/>
      <c r="CT1439" s="72"/>
      <c r="CU1439" s="72"/>
      <c r="CV1439" s="72"/>
      <c r="CW1439" s="72"/>
      <c r="CX1439" s="72"/>
      <c r="CY1439" s="72"/>
      <c r="CZ1439" s="72"/>
      <c r="DA1439" s="72"/>
      <c r="DB1439" s="72"/>
      <c r="DC1439" s="72"/>
      <c r="DD1439" s="72"/>
      <c r="DE1439" s="72"/>
      <c r="DF1439" s="72"/>
      <c r="DG1439" s="72"/>
      <c r="DH1439" s="72"/>
      <c r="DI1439" s="72"/>
      <c r="DJ1439" s="72"/>
      <c r="DK1439" s="72"/>
      <c r="DL1439" s="72"/>
      <c r="DM1439" s="72"/>
      <c r="DN1439" s="72"/>
      <c r="DO1439" s="72"/>
      <c r="DP1439" s="72"/>
      <c r="DQ1439" s="72"/>
      <c r="DR1439" s="72"/>
      <c r="DS1439" s="72"/>
      <c r="DT1439" s="72"/>
      <c r="DU1439" s="72"/>
      <c r="DV1439" s="72"/>
      <c r="DW1439" s="72"/>
      <c r="DX1439" s="72"/>
      <c r="DY1439" s="72"/>
      <c r="DZ1439" s="72"/>
      <c r="EA1439" s="72"/>
      <c r="EB1439" s="72"/>
      <c r="EC1439" s="72"/>
      <c r="ED1439" s="72"/>
      <c r="EE1439" s="72"/>
      <c r="EF1439" s="72"/>
      <c r="EG1439" s="72"/>
      <c r="EH1439" s="72"/>
      <c r="EI1439" s="72"/>
      <c r="EJ1439" s="72"/>
      <c r="EK1439" s="72"/>
      <c r="EL1439" s="72"/>
      <c r="EM1439" s="72"/>
      <c r="EN1439" s="72"/>
      <c r="EO1439" s="72"/>
      <c r="EP1439" s="72"/>
      <c r="EQ1439" s="72"/>
      <c r="ER1439" s="72"/>
      <c r="ES1439" s="72"/>
      <c r="ET1439" s="72"/>
      <c r="EU1439" s="72"/>
      <c r="EV1439" s="72"/>
      <c r="EW1439" s="72"/>
      <c r="EX1439" s="72"/>
      <c r="EY1439" s="72"/>
      <c r="EZ1439" s="72"/>
      <c r="FA1439" s="72"/>
      <c r="FB1439" s="72"/>
      <c r="FC1439" s="72"/>
      <c r="FD1439" s="72"/>
      <c r="FE1439" s="72"/>
      <c r="FF1439" s="72"/>
      <c r="FG1439" s="72"/>
      <c r="FH1439" s="72"/>
      <c r="FI1439" s="72"/>
      <c r="FJ1439" s="72"/>
      <c r="FK1439" s="72"/>
      <c r="FL1439" s="72"/>
      <c r="FM1439" s="72"/>
      <c r="FN1439" s="72"/>
      <c r="FO1439" s="72"/>
      <c r="FP1439" s="72"/>
      <c r="FQ1439" s="72"/>
      <c r="FR1439" s="72"/>
      <c r="FS1439" s="72"/>
      <c r="FT1439" s="72"/>
      <c r="FU1439" s="72"/>
      <c r="FV1439" s="72"/>
      <c r="FW1439" s="72"/>
      <c r="FX1439" s="72"/>
      <c r="FY1439" s="72"/>
      <c r="FZ1439" s="72"/>
      <c r="GA1439" s="72"/>
      <c r="GB1439" s="72"/>
      <c r="GC1439" s="72"/>
      <c r="GD1439" s="72"/>
      <c r="GE1439" s="72"/>
      <c r="GF1439" s="72"/>
      <c r="GG1439" s="72"/>
      <c r="GH1439" s="72"/>
      <c r="GI1439" s="72"/>
      <c r="GJ1439" s="72"/>
      <c r="GK1439" s="72"/>
      <c r="GL1439" s="72"/>
      <c r="GM1439" s="72"/>
      <c r="GN1439" s="72"/>
      <c r="GO1439" s="72"/>
      <c r="GP1439" s="72"/>
      <c r="GQ1439" s="72"/>
      <c r="GR1439" s="72"/>
      <c r="GS1439" s="72"/>
      <c r="GT1439" s="72"/>
      <c r="GU1439" s="72"/>
      <c r="GV1439" s="72"/>
      <c r="GW1439" s="72"/>
      <c r="GX1439" s="72"/>
      <c r="GY1439" s="72"/>
      <c r="GZ1439" s="72"/>
      <c r="HA1439" s="72"/>
      <c r="HB1439" s="72"/>
      <c r="HC1439" s="72"/>
      <c r="HD1439" s="72"/>
      <c r="HE1439" s="72"/>
      <c r="HF1439" s="72"/>
      <c r="HG1439" s="72"/>
      <c r="HH1439" s="72"/>
      <c r="HI1439" s="72"/>
      <c r="HJ1439" s="72"/>
      <c r="HK1439" s="72"/>
      <c r="HL1439" s="72"/>
      <c r="HM1439" s="72"/>
      <c r="HN1439" s="72"/>
      <c r="HO1439" s="72"/>
      <c r="HP1439" s="72"/>
      <c r="HQ1439" s="72"/>
      <c r="HR1439" s="72"/>
      <c r="HS1439" s="72"/>
      <c r="HT1439" s="72"/>
      <c r="HU1439" s="72"/>
      <c r="HV1439" s="72"/>
      <c r="HW1439" s="72"/>
      <c r="HX1439" s="72"/>
      <c r="HY1439" s="72"/>
      <c r="HZ1439" s="72"/>
      <c r="IA1439" s="72"/>
      <c r="IB1439" s="72"/>
      <c r="IC1439" s="72"/>
      <c r="ID1439" s="72"/>
      <c r="IE1439" s="72"/>
      <c r="IF1439" s="72"/>
      <c r="IG1439" s="72"/>
      <c r="IH1439" s="72"/>
      <c r="II1439" s="72"/>
      <c r="IJ1439" s="72"/>
      <c r="IK1439" s="72"/>
      <c r="IL1439" s="72"/>
      <c r="IM1439" s="72"/>
      <c r="IN1439" s="72"/>
      <c r="IO1439" s="72"/>
      <c r="IP1439" s="72"/>
      <c r="IQ1439" s="72"/>
      <c r="IR1439" s="72"/>
      <c r="IS1439" s="72"/>
      <c r="IT1439" s="72"/>
      <c r="IU1439" s="72"/>
      <c r="IV1439" s="72"/>
    </row>
    <row r="1440" spans="1:256" s="162" customFormat="1" ht="110">
      <c r="A1440" s="158">
        <v>2991</v>
      </c>
      <c r="B1440" s="158" t="s">
        <v>12182</v>
      </c>
      <c r="C1440" s="158"/>
      <c r="D1440" s="156"/>
      <c r="E1440" s="156" t="s">
        <v>12192</v>
      </c>
      <c r="F1440" s="158" t="s">
        <v>12193</v>
      </c>
      <c r="G1440" s="156" t="s">
        <v>12194</v>
      </c>
      <c r="H1440" s="158">
        <v>2013</v>
      </c>
      <c r="I1440" s="156" t="s">
        <v>12195</v>
      </c>
      <c r="J1440" s="155">
        <v>24900</v>
      </c>
      <c r="K1440" s="199" t="s">
        <v>11896</v>
      </c>
      <c r="L1440" s="156" t="s">
        <v>12196</v>
      </c>
      <c r="M1440" s="156" t="s">
        <v>12197</v>
      </c>
      <c r="N1440" s="156" t="s">
        <v>12198</v>
      </c>
      <c r="O1440" s="156" t="s">
        <v>12199</v>
      </c>
      <c r="P1440" s="158">
        <v>214</v>
      </c>
      <c r="Q1440" s="155">
        <v>4</v>
      </c>
      <c r="R1440" s="155"/>
      <c r="S1440" s="155">
        <v>4</v>
      </c>
      <c r="T1440" s="155">
        <v>20</v>
      </c>
      <c r="U1440" s="155">
        <v>24</v>
      </c>
      <c r="V1440" s="158">
        <v>0</v>
      </c>
      <c r="W1440" s="158">
        <v>92</v>
      </c>
      <c r="X1440" s="156" t="s">
        <v>12200</v>
      </c>
      <c r="Y1440" s="158">
        <v>1</v>
      </c>
      <c r="Z1440" s="158">
        <v>7</v>
      </c>
      <c r="AA1440" s="158">
        <v>6</v>
      </c>
      <c r="AB1440" s="158">
        <v>44</v>
      </c>
      <c r="AC1440" s="158"/>
      <c r="AD1440" s="156">
        <v>20</v>
      </c>
      <c r="AE1440" s="158">
        <v>4</v>
      </c>
      <c r="AF1440" s="68"/>
      <c r="AG1440" s="68"/>
      <c r="AH1440" s="68"/>
      <c r="AI1440" s="68"/>
      <c r="AJ1440" s="68"/>
      <c r="AK1440" s="68"/>
      <c r="AL1440" s="68"/>
      <c r="AM1440" s="68"/>
      <c r="AN1440" s="68"/>
      <c r="AO1440" s="68"/>
      <c r="AP1440" s="68"/>
      <c r="AQ1440" s="68"/>
      <c r="AR1440" s="68"/>
      <c r="AS1440" s="68"/>
      <c r="AT1440" s="68"/>
      <c r="AU1440" s="68"/>
      <c r="AV1440" s="68"/>
      <c r="AW1440" s="68"/>
      <c r="AX1440" s="68"/>
      <c r="AY1440" s="68"/>
      <c r="AZ1440" s="68"/>
      <c r="BA1440" s="68"/>
      <c r="BB1440" s="68"/>
      <c r="BC1440" s="68"/>
      <c r="BD1440" s="68"/>
      <c r="BE1440" s="72"/>
      <c r="BF1440" s="72"/>
      <c r="BG1440" s="72"/>
      <c r="BH1440" s="72"/>
      <c r="BI1440" s="72"/>
      <c r="BJ1440" s="72"/>
      <c r="BK1440" s="72"/>
      <c r="BL1440" s="72"/>
      <c r="BM1440" s="72"/>
      <c r="BN1440" s="72"/>
      <c r="BO1440" s="72"/>
      <c r="BP1440" s="72"/>
      <c r="BQ1440" s="72"/>
      <c r="BR1440" s="72"/>
      <c r="BS1440" s="72"/>
      <c r="BT1440" s="72"/>
      <c r="BU1440" s="72"/>
      <c r="BV1440" s="72"/>
      <c r="BW1440" s="72"/>
      <c r="BX1440" s="72"/>
      <c r="BY1440" s="72"/>
      <c r="BZ1440" s="72"/>
      <c r="CA1440" s="72"/>
      <c r="CB1440" s="72"/>
      <c r="CC1440" s="72"/>
      <c r="CD1440" s="72"/>
      <c r="CE1440" s="72"/>
      <c r="CF1440" s="72"/>
      <c r="CG1440" s="72"/>
      <c r="CH1440" s="72"/>
      <c r="CI1440" s="72"/>
      <c r="CJ1440" s="72"/>
      <c r="CK1440" s="72"/>
      <c r="CL1440" s="72"/>
      <c r="CM1440" s="72"/>
      <c r="CN1440" s="72"/>
      <c r="CO1440" s="72"/>
      <c r="CP1440" s="72"/>
      <c r="CQ1440" s="72"/>
      <c r="CR1440" s="72"/>
      <c r="CS1440" s="72"/>
      <c r="CT1440" s="72"/>
      <c r="CU1440" s="72"/>
      <c r="CV1440" s="72"/>
      <c r="CW1440" s="72"/>
      <c r="CX1440" s="72"/>
      <c r="CY1440" s="72"/>
      <c r="CZ1440" s="72"/>
      <c r="DA1440" s="72"/>
      <c r="DB1440" s="72"/>
      <c r="DC1440" s="72"/>
      <c r="DD1440" s="72"/>
      <c r="DE1440" s="72"/>
      <c r="DF1440" s="72"/>
      <c r="DG1440" s="72"/>
      <c r="DH1440" s="72"/>
      <c r="DI1440" s="72"/>
      <c r="DJ1440" s="72"/>
      <c r="DK1440" s="72"/>
      <c r="DL1440" s="72"/>
      <c r="DM1440" s="72"/>
      <c r="DN1440" s="72"/>
      <c r="DO1440" s="72"/>
      <c r="DP1440" s="72"/>
      <c r="DQ1440" s="72"/>
      <c r="DR1440" s="72"/>
      <c r="DS1440" s="72"/>
      <c r="DT1440" s="72"/>
      <c r="DU1440" s="72"/>
      <c r="DV1440" s="72"/>
      <c r="DW1440" s="72"/>
      <c r="DX1440" s="72"/>
      <c r="DY1440" s="72"/>
      <c r="DZ1440" s="72"/>
      <c r="EA1440" s="72"/>
      <c r="EB1440" s="72"/>
      <c r="EC1440" s="72"/>
      <c r="ED1440" s="72"/>
      <c r="EE1440" s="72"/>
      <c r="EF1440" s="72"/>
      <c r="EG1440" s="72"/>
      <c r="EH1440" s="72"/>
      <c r="EI1440" s="72"/>
      <c r="EJ1440" s="72"/>
      <c r="EK1440" s="72"/>
      <c r="EL1440" s="72"/>
      <c r="EM1440" s="72"/>
      <c r="EN1440" s="72"/>
      <c r="EO1440" s="72"/>
      <c r="EP1440" s="72"/>
      <c r="EQ1440" s="72"/>
      <c r="ER1440" s="72"/>
      <c r="ES1440" s="72"/>
      <c r="ET1440" s="72"/>
      <c r="EU1440" s="72"/>
      <c r="EV1440" s="72"/>
      <c r="EW1440" s="72"/>
      <c r="EX1440" s="72"/>
      <c r="EY1440" s="72"/>
      <c r="EZ1440" s="72"/>
      <c r="FA1440" s="72"/>
      <c r="FB1440" s="72"/>
      <c r="FC1440" s="72"/>
      <c r="FD1440" s="72"/>
      <c r="FE1440" s="72"/>
      <c r="FF1440" s="72"/>
      <c r="FG1440" s="72"/>
      <c r="FH1440" s="72"/>
      <c r="FI1440" s="72"/>
      <c r="FJ1440" s="72"/>
      <c r="FK1440" s="72"/>
      <c r="FL1440" s="72"/>
      <c r="FM1440" s="72"/>
      <c r="FN1440" s="72"/>
      <c r="FO1440" s="72"/>
      <c r="FP1440" s="72"/>
      <c r="FQ1440" s="72"/>
      <c r="FR1440" s="72"/>
      <c r="FS1440" s="72"/>
      <c r="FT1440" s="72"/>
      <c r="FU1440" s="72"/>
      <c r="FV1440" s="72"/>
      <c r="FW1440" s="72"/>
      <c r="FX1440" s="72"/>
      <c r="FY1440" s="72"/>
      <c r="FZ1440" s="72"/>
      <c r="GA1440" s="72"/>
      <c r="GB1440" s="72"/>
      <c r="GC1440" s="72"/>
      <c r="GD1440" s="72"/>
      <c r="GE1440" s="72"/>
      <c r="GF1440" s="72"/>
      <c r="GG1440" s="72"/>
      <c r="GH1440" s="72"/>
      <c r="GI1440" s="72"/>
      <c r="GJ1440" s="72"/>
      <c r="GK1440" s="72"/>
      <c r="GL1440" s="72"/>
      <c r="GM1440" s="72"/>
      <c r="GN1440" s="72"/>
      <c r="GO1440" s="72"/>
      <c r="GP1440" s="72"/>
      <c r="GQ1440" s="72"/>
      <c r="GR1440" s="72"/>
      <c r="GS1440" s="72"/>
      <c r="GT1440" s="72"/>
      <c r="GU1440" s="72"/>
      <c r="GV1440" s="72"/>
      <c r="GW1440" s="72"/>
      <c r="GX1440" s="72"/>
      <c r="GY1440" s="72"/>
      <c r="GZ1440" s="72"/>
      <c r="HA1440" s="72"/>
      <c r="HB1440" s="72"/>
      <c r="HC1440" s="72"/>
      <c r="HD1440" s="72"/>
      <c r="HE1440" s="72"/>
      <c r="HF1440" s="72"/>
      <c r="HG1440" s="72"/>
      <c r="HH1440" s="72"/>
      <c r="HI1440" s="72"/>
      <c r="HJ1440" s="72"/>
      <c r="HK1440" s="72"/>
      <c r="HL1440" s="72"/>
      <c r="HM1440" s="72"/>
      <c r="HN1440" s="72"/>
      <c r="HO1440" s="72"/>
      <c r="HP1440" s="72"/>
      <c r="HQ1440" s="72"/>
      <c r="HR1440" s="72"/>
      <c r="HS1440" s="72"/>
      <c r="HT1440" s="72"/>
      <c r="HU1440" s="72"/>
      <c r="HV1440" s="72"/>
      <c r="HW1440" s="72"/>
      <c r="HX1440" s="72"/>
      <c r="HY1440" s="72"/>
      <c r="HZ1440" s="72"/>
      <c r="IA1440" s="72"/>
      <c r="IB1440" s="72"/>
      <c r="IC1440" s="72"/>
      <c r="ID1440" s="72"/>
      <c r="IE1440" s="72"/>
      <c r="IF1440" s="72"/>
      <c r="IG1440" s="72"/>
      <c r="IH1440" s="72"/>
      <c r="II1440" s="72"/>
      <c r="IJ1440" s="72"/>
      <c r="IK1440" s="72"/>
      <c r="IL1440" s="72"/>
      <c r="IM1440" s="72"/>
      <c r="IN1440" s="72"/>
      <c r="IO1440" s="72"/>
      <c r="IP1440" s="72"/>
      <c r="IQ1440" s="72"/>
      <c r="IR1440" s="72"/>
      <c r="IS1440" s="72"/>
      <c r="IT1440" s="72"/>
      <c r="IU1440" s="72"/>
      <c r="IV1440" s="72"/>
    </row>
    <row r="1441" spans="1:256" s="162" customFormat="1" ht="110">
      <c r="A1441" s="158">
        <v>2991</v>
      </c>
      <c r="B1441" s="158" t="s">
        <v>12182</v>
      </c>
      <c r="C1441" s="158"/>
      <c r="D1441" s="156"/>
      <c r="E1441" s="156" t="s">
        <v>714</v>
      </c>
      <c r="F1441" s="158">
        <v>17270</v>
      </c>
      <c r="G1441" s="156" t="s">
        <v>12201</v>
      </c>
      <c r="H1441" s="158">
        <v>2011</v>
      </c>
      <c r="I1441" s="156" t="s">
        <v>12202</v>
      </c>
      <c r="J1441" s="155">
        <v>77290.080000000002</v>
      </c>
      <c r="K1441" s="199" t="s">
        <v>11896</v>
      </c>
      <c r="L1441" s="156" t="s">
        <v>12203</v>
      </c>
      <c r="M1441" s="156" t="s">
        <v>12204</v>
      </c>
      <c r="N1441" s="156" t="s">
        <v>12205</v>
      </c>
      <c r="O1441" s="156" t="s">
        <v>12206</v>
      </c>
      <c r="P1441" s="158">
        <v>23</v>
      </c>
      <c r="Q1441" s="155">
        <v>16</v>
      </c>
      <c r="R1441" s="155"/>
      <c r="S1441" s="155">
        <v>16</v>
      </c>
      <c r="T1441" s="155">
        <v>23</v>
      </c>
      <c r="U1441" s="155">
        <v>39</v>
      </c>
      <c r="V1441" s="158">
        <v>2</v>
      </c>
      <c r="W1441" s="158">
        <v>100</v>
      </c>
      <c r="X1441" s="156" t="s">
        <v>12207</v>
      </c>
      <c r="Y1441" s="158">
        <v>3</v>
      </c>
      <c r="Z1441" s="158">
        <v>12</v>
      </c>
      <c r="AA1441" s="158">
        <v>3</v>
      </c>
      <c r="AB1441" s="158">
        <v>44</v>
      </c>
      <c r="AC1441" s="158"/>
      <c r="AD1441" s="156">
        <v>23</v>
      </c>
      <c r="AE1441" s="158">
        <v>4</v>
      </c>
      <c r="AF1441" s="68"/>
      <c r="AG1441" s="68"/>
      <c r="AH1441" s="68"/>
      <c r="AI1441" s="68"/>
      <c r="AJ1441" s="68"/>
      <c r="AK1441" s="68"/>
      <c r="AL1441" s="68"/>
      <c r="AM1441" s="68"/>
      <c r="AN1441" s="68"/>
      <c r="AO1441" s="68"/>
      <c r="AP1441" s="68"/>
      <c r="AQ1441" s="68"/>
      <c r="AR1441" s="68"/>
      <c r="AS1441" s="68"/>
      <c r="AT1441" s="68"/>
      <c r="AU1441" s="68"/>
      <c r="AV1441" s="68"/>
      <c r="AW1441" s="68"/>
      <c r="AX1441" s="68"/>
      <c r="AY1441" s="68"/>
      <c r="AZ1441" s="68"/>
      <c r="BA1441" s="68"/>
      <c r="BB1441" s="68"/>
      <c r="BC1441" s="68"/>
      <c r="BD1441" s="68"/>
      <c r="BE1441" s="72"/>
      <c r="BF1441" s="72"/>
      <c r="BG1441" s="72"/>
      <c r="BH1441" s="72"/>
      <c r="BI1441" s="72"/>
      <c r="BJ1441" s="72"/>
      <c r="BK1441" s="72"/>
      <c r="BL1441" s="72"/>
      <c r="BM1441" s="72"/>
      <c r="BN1441" s="72"/>
      <c r="BO1441" s="72"/>
      <c r="BP1441" s="72"/>
      <c r="BQ1441" s="72"/>
      <c r="BR1441" s="72"/>
      <c r="BS1441" s="72"/>
      <c r="BT1441" s="72"/>
      <c r="BU1441" s="72"/>
      <c r="BV1441" s="72"/>
      <c r="BW1441" s="72"/>
      <c r="BX1441" s="72"/>
      <c r="BY1441" s="72"/>
      <c r="BZ1441" s="72"/>
      <c r="CA1441" s="72"/>
      <c r="CB1441" s="72"/>
      <c r="CC1441" s="72"/>
      <c r="CD1441" s="72"/>
      <c r="CE1441" s="72"/>
      <c r="CF1441" s="72"/>
      <c r="CG1441" s="72"/>
      <c r="CH1441" s="72"/>
      <c r="CI1441" s="72"/>
      <c r="CJ1441" s="72"/>
      <c r="CK1441" s="72"/>
      <c r="CL1441" s="72"/>
      <c r="CM1441" s="72"/>
      <c r="CN1441" s="72"/>
      <c r="CO1441" s="72"/>
      <c r="CP1441" s="72"/>
      <c r="CQ1441" s="72"/>
      <c r="CR1441" s="72"/>
      <c r="CS1441" s="72"/>
      <c r="CT1441" s="72"/>
      <c r="CU1441" s="72"/>
      <c r="CV1441" s="72"/>
      <c r="CW1441" s="72"/>
      <c r="CX1441" s="72"/>
      <c r="CY1441" s="72"/>
      <c r="CZ1441" s="72"/>
      <c r="DA1441" s="72"/>
      <c r="DB1441" s="72"/>
      <c r="DC1441" s="72"/>
      <c r="DD1441" s="72"/>
      <c r="DE1441" s="72"/>
      <c r="DF1441" s="72"/>
      <c r="DG1441" s="72"/>
      <c r="DH1441" s="72"/>
      <c r="DI1441" s="72"/>
      <c r="DJ1441" s="72"/>
      <c r="DK1441" s="72"/>
      <c r="DL1441" s="72"/>
      <c r="DM1441" s="72"/>
      <c r="DN1441" s="72"/>
      <c r="DO1441" s="72"/>
      <c r="DP1441" s="72"/>
      <c r="DQ1441" s="72"/>
      <c r="DR1441" s="72"/>
      <c r="DS1441" s="72"/>
      <c r="DT1441" s="72"/>
      <c r="DU1441" s="72"/>
      <c r="DV1441" s="72"/>
      <c r="DW1441" s="72"/>
      <c r="DX1441" s="72"/>
      <c r="DY1441" s="72"/>
      <c r="DZ1441" s="72"/>
      <c r="EA1441" s="72"/>
      <c r="EB1441" s="72"/>
      <c r="EC1441" s="72"/>
      <c r="ED1441" s="72"/>
      <c r="EE1441" s="72"/>
      <c r="EF1441" s="72"/>
      <c r="EG1441" s="72"/>
      <c r="EH1441" s="72"/>
      <c r="EI1441" s="72"/>
      <c r="EJ1441" s="72"/>
      <c r="EK1441" s="72"/>
      <c r="EL1441" s="72"/>
      <c r="EM1441" s="72"/>
      <c r="EN1441" s="72"/>
      <c r="EO1441" s="72"/>
      <c r="EP1441" s="72"/>
      <c r="EQ1441" s="72"/>
      <c r="ER1441" s="72"/>
      <c r="ES1441" s="72"/>
      <c r="ET1441" s="72"/>
      <c r="EU1441" s="72"/>
      <c r="EV1441" s="72"/>
      <c r="EW1441" s="72"/>
      <c r="EX1441" s="72"/>
      <c r="EY1441" s="72"/>
      <c r="EZ1441" s="72"/>
      <c r="FA1441" s="72"/>
      <c r="FB1441" s="72"/>
      <c r="FC1441" s="72"/>
      <c r="FD1441" s="72"/>
      <c r="FE1441" s="72"/>
      <c r="FF1441" s="72"/>
      <c r="FG1441" s="72"/>
      <c r="FH1441" s="72"/>
      <c r="FI1441" s="72"/>
      <c r="FJ1441" s="72"/>
      <c r="FK1441" s="72"/>
      <c r="FL1441" s="72"/>
      <c r="FM1441" s="72"/>
      <c r="FN1441" s="72"/>
      <c r="FO1441" s="72"/>
      <c r="FP1441" s="72"/>
      <c r="FQ1441" s="72"/>
      <c r="FR1441" s="72"/>
      <c r="FS1441" s="72"/>
      <c r="FT1441" s="72"/>
      <c r="FU1441" s="72"/>
      <c r="FV1441" s="72"/>
      <c r="FW1441" s="72"/>
      <c r="FX1441" s="72"/>
      <c r="FY1441" s="72"/>
      <c r="FZ1441" s="72"/>
      <c r="GA1441" s="72"/>
      <c r="GB1441" s="72"/>
      <c r="GC1441" s="72"/>
      <c r="GD1441" s="72"/>
      <c r="GE1441" s="72"/>
      <c r="GF1441" s="72"/>
      <c r="GG1441" s="72"/>
      <c r="GH1441" s="72"/>
      <c r="GI1441" s="72"/>
      <c r="GJ1441" s="72"/>
      <c r="GK1441" s="72"/>
      <c r="GL1441" s="72"/>
      <c r="GM1441" s="72"/>
      <c r="GN1441" s="72"/>
      <c r="GO1441" s="72"/>
      <c r="GP1441" s="72"/>
      <c r="GQ1441" s="72"/>
      <c r="GR1441" s="72"/>
      <c r="GS1441" s="72"/>
      <c r="GT1441" s="72"/>
      <c r="GU1441" s="72"/>
      <c r="GV1441" s="72"/>
      <c r="GW1441" s="72"/>
      <c r="GX1441" s="72"/>
      <c r="GY1441" s="72"/>
      <c r="GZ1441" s="72"/>
      <c r="HA1441" s="72"/>
      <c r="HB1441" s="72"/>
      <c r="HC1441" s="72"/>
      <c r="HD1441" s="72"/>
      <c r="HE1441" s="72"/>
      <c r="HF1441" s="72"/>
      <c r="HG1441" s="72"/>
      <c r="HH1441" s="72"/>
      <c r="HI1441" s="72"/>
      <c r="HJ1441" s="72"/>
      <c r="HK1441" s="72"/>
      <c r="HL1441" s="72"/>
      <c r="HM1441" s="72"/>
      <c r="HN1441" s="72"/>
      <c r="HO1441" s="72"/>
      <c r="HP1441" s="72"/>
      <c r="HQ1441" s="72"/>
      <c r="HR1441" s="72"/>
      <c r="HS1441" s="72"/>
      <c r="HT1441" s="72"/>
      <c r="HU1441" s="72"/>
      <c r="HV1441" s="72"/>
      <c r="HW1441" s="72"/>
      <c r="HX1441" s="72"/>
      <c r="HY1441" s="72"/>
      <c r="HZ1441" s="72"/>
      <c r="IA1441" s="72"/>
      <c r="IB1441" s="72"/>
      <c r="IC1441" s="72"/>
      <c r="ID1441" s="72"/>
      <c r="IE1441" s="72"/>
      <c r="IF1441" s="72"/>
      <c r="IG1441" s="72"/>
      <c r="IH1441" s="72"/>
      <c r="II1441" s="72"/>
      <c r="IJ1441" s="72"/>
      <c r="IK1441" s="72"/>
      <c r="IL1441" s="72"/>
      <c r="IM1441" s="72"/>
      <c r="IN1441" s="72"/>
      <c r="IO1441" s="72"/>
      <c r="IP1441" s="72"/>
      <c r="IQ1441" s="72"/>
      <c r="IR1441" s="72"/>
      <c r="IS1441" s="72"/>
      <c r="IT1441" s="72"/>
      <c r="IU1441" s="72"/>
      <c r="IV1441" s="72"/>
    </row>
    <row r="1442" spans="1:256" s="162" customFormat="1" ht="110">
      <c r="A1442" s="158">
        <v>2991</v>
      </c>
      <c r="B1442" s="158" t="s">
        <v>12182</v>
      </c>
      <c r="C1442" s="158"/>
      <c r="D1442" s="156"/>
      <c r="E1442" s="156" t="s">
        <v>12208</v>
      </c>
      <c r="F1442" s="158" t="s">
        <v>12209</v>
      </c>
      <c r="G1442" s="156" t="s">
        <v>12210</v>
      </c>
      <c r="H1442" s="158">
        <v>2012</v>
      </c>
      <c r="I1442" s="156" t="s">
        <v>12211</v>
      </c>
      <c r="J1442" s="155">
        <v>202490.82</v>
      </c>
      <c r="K1442" s="199" t="s">
        <v>11896</v>
      </c>
      <c r="L1442" s="156" t="s">
        <v>12212</v>
      </c>
      <c r="M1442" s="156" t="s">
        <v>12213</v>
      </c>
      <c r="N1442" s="156"/>
      <c r="O1442" s="156"/>
      <c r="P1442" s="158">
        <v>201</v>
      </c>
      <c r="Q1442" s="155">
        <v>3</v>
      </c>
      <c r="R1442" s="155"/>
      <c r="S1442" s="155">
        <v>3</v>
      </c>
      <c r="T1442" s="155">
        <v>17</v>
      </c>
      <c r="U1442" s="155">
        <v>20</v>
      </c>
      <c r="V1442" s="158">
        <v>100</v>
      </c>
      <c r="W1442" s="158">
        <v>100</v>
      </c>
      <c r="X1442" s="156" t="s">
        <v>12214</v>
      </c>
      <c r="Y1442" s="158">
        <v>1</v>
      </c>
      <c r="Z1442" s="158">
        <v>2</v>
      </c>
      <c r="AA1442" s="158">
        <v>1</v>
      </c>
      <c r="AB1442" s="158">
        <v>44</v>
      </c>
      <c r="AC1442" s="158"/>
      <c r="AD1442" s="156">
        <v>17</v>
      </c>
      <c r="AE1442" s="158">
        <v>4</v>
      </c>
      <c r="AF1442" s="68"/>
      <c r="AG1442" s="68"/>
      <c r="AH1442" s="68"/>
      <c r="AI1442" s="68"/>
      <c r="AJ1442" s="68"/>
      <c r="AK1442" s="68"/>
      <c r="AL1442" s="68"/>
      <c r="AM1442" s="68"/>
      <c r="AN1442" s="68"/>
      <c r="AO1442" s="68"/>
      <c r="AP1442" s="68"/>
      <c r="AQ1442" s="68"/>
      <c r="AR1442" s="68"/>
      <c r="AS1442" s="68"/>
      <c r="AT1442" s="68"/>
      <c r="AU1442" s="68"/>
      <c r="AV1442" s="68"/>
      <c r="AW1442" s="68"/>
      <c r="AX1442" s="68"/>
      <c r="AY1442" s="68"/>
      <c r="AZ1442" s="68"/>
      <c r="BA1442" s="68"/>
      <c r="BB1442" s="68"/>
      <c r="BC1442" s="68"/>
      <c r="BD1442" s="68"/>
      <c r="BE1442" s="72"/>
      <c r="BF1442" s="72"/>
      <c r="BG1442" s="72"/>
      <c r="BH1442" s="72"/>
      <c r="BI1442" s="72"/>
      <c r="BJ1442" s="72"/>
      <c r="BK1442" s="72"/>
      <c r="BL1442" s="72"/>
      <c r="BM1442" s="72"/>
      <c r="BN1442" s="72"/>
      <c r="BO1442" s="72"/>
      <c r="BP1442" s="72"/>
      <c r="BQ1442" s="72"/>
      <c r="BR1442" s="72"/>
      <c r="BS1442" s="72"/>
      <c r="BT1442" s="72"/>
      <c r="BU1442" s="72"/>
      <c r="BV1442" s="72"/>
      <c r="BW1442" s="72"/>
      <c r="BX1442" s="72"/>
      <c r="BY1442" s="72"/>
      <c r="BZ1442" s="72"/>
      <c r="CA1442" s="72"/>
      <c r="CB1442" s="72"/>
      <c r="CC1442" s="72"/>
      <c r="CD1442" s="72"/>
      <c r="CE1442" s="72"/>
      <c r="CF1442" s="72"/>
      <c r="CG1442" s="72"/>
      <c r="CH1442" s="72"/>
      <c r="CI1442" s="72"/>
      <c r="CJ1442" s="72"/>
      <c r="CK1442" s="72"/>
      <c r="CL1442" s="72"/>
      <c r="CM1442" s="72"/>
      <c r="CN1442" s="72"/>
      <c r="CO1442" s="72"/>
      <c r="CP1442" s="72"/>
      <c r="CQ1442" s="72"/>
      <c r="CR1442" s="72"/>
      <c r="CS1442" s="72"/>
      <c r="CT1442" s="72"/>
      <c r="CU1442" s="72"/>
      <c r="CV1442" s="72"/>
      <c r="CW1442" s="72"/>
      <c r="CX1442" s="72"/>
      <c r="CY1442" s="72"/>
      <c r="CZ1442" s="72"/>
      <c r="DA1442" s="72"/>
      <c r="DB1442" s="72"/>
      <c r="DC1442" s="72"/>
      <c r="DD1442" s="72"/>
      <c r="DE1442" s="72"/>
      <c r="DF1442" s="72"/>
      <c r="DG1442" s="72"/>
      <c r="DH1442" s="72"/>
      <c r="DI1442" s="72"/>
      <c r="DJ1442" s="72"/>
      <c r="DK1442" s="72"/>
      <c r="DL1442" s="72"/>
      <c r="DM1442" s="72"/>
      <c r="DN1442" s="72"/>
      <c r="DO1442" s="72"/>
      <c r="DP1442" s="72"/>
      <c r="DQ1442" s="72"/>
      <c r="DR1442" s="72"/>
      <c r="DS1442" s="72"/>
      <c r="DT1442" s="72"/>
      <c r="DU1442" s="72"/>
      <c r="DV1442" s="72"/>
      <c r="DW1442" s="72"/>
      <c r="DX1442" s="72"/>
      <c r="DY1442" s="72"/>
      <c r="DZ1442" s="72"/>
      <c r="EA1442" s="72"/>
      <c r="EB1442" s="72"/>
      <c r="EC1442" s="72"/>
      <c r="ED1442" s="72"/>
      <c r="EE1442" s="72"/>
      <c r="EF1442" s="72"/>
      <c r="EG1442" s="72"/>
      <c r="EH1442" s="72"/>
      <c r="EI1442" s="72"/>
      <c r="EJ1442" s="72"/>
      <c r="EK1442" s="72"/>
      <c r="EL1442" s="72"/>
      <c r="EM1442" s="72"/>
      <c r="EN1442" s="72"/>
      <c r="EO1442" s="72"/>
      <c r="EP1442" s="72"/>
      <c r="EQ1442" s="72"/>
      <c r="ER1442" s="72"/>
      <c r="ES1442" s="72"/>
      <c r="ET1442" s="72"/>
      <c r="EU1442" s="72"/>
      <c r="EV1442" s="72"/>
      <c r="EW1442" s="72"/>
      <c r="EX1442" s="72"/>
      <c r="EY1442" s="72"/>
      <c r="EZ1442" s="72"/>
      <c r="FA1442" s="72"/>
      <c r="FB1442" s="72"/>
      <c r="FC1442" s="72"/>
      <c r="FD1442" s="72"/>
      <c r="FE1442" s="72"/>
      <c r="FF1442" s="72"/>
      <c r="FG1442" s="72"/>
      <c r="FH1442" s="72"/>
      <c r="FI1442" s="72"/>
      <c r="FJ1442" s="72"/>
      <c r="FK1442" s="72"/>
      <c r="FL1442" s="72"/>
      <c r="FM1442" s="72"/>
      <c r="FN1442" s="72"/>
      <c r="FO1442" s="72"/>
      <c r="FP1442" s="72"/>
      <c r="FQ1442" s="72"/>
      <c r="FR1442" s="72"/>
      <c r="FS1442" s="72"/>
      <c r="FT1442" s="72"/>
      <c r="FU1442" s="72"/>
      <c r="FV1442" s="72"/>
      <c r="FW1442" s="72"/>
      <c r="FX1442" s="72"/>
      <c r="FY1442" s="72"/>
      <c r="FZ1442" s="72"/>
      <c r="GA1442" s="72"/>
      <c r="GB1442" s="72"/>
      <c r="GC1442" s="72"/>
      <c r="GD1442" s="72"/>
      <c r="GE1442" s="72"/>
      <c r="GF1442" s="72"/>
      <c r="GG1442" s="72"/>
      <c r="GH1442" s="72"/>
      <c r="GI1442" s="72"/>
      <c r="GJ1442" s="72"/>
      <c r="GK1442" s="72"/>
      <c r="GL1442" s="72"/>
      <c r="GM1442" s="72"/>
      <c r="GN1442" s="72"/>
      <c r="GO1442" s="72"/>
      <c r="GP1442" s="72"/>
      <c r="GQ1442" s="72"/>
      <c r="GR1442" s="72"/>
      <c r="GS1442" s="72"/>
      <c r="GT1442" s="72"/>
      <c r="GU1442" s="72"/>
      <c r="GV1442" s="72"/>
      <c r="GW1442" s="72"/>
      <c r="GX1442" s="72"/>
      <c r="GY1442" s="72"/>
      <c r="GZ1442" s="72"/>
      <c r="HA1442" s="72"/>
      <c r="HB1442" s="72"/>
      <c r="HC1442" s="72"/>
      <c r="HD1442" s="72"/>
      <c r="HE1442" s="72"/>
      <c r="HF1442" s="72"/>
      <c r="HG1442" s="72"/>
      <c r="HH1442" s="72"/>
      <c r="HI1442" s="72"/>
      <c r="HJ1442" s="72"/>
      <c r="HK1442" s="72"/>
      <c r="HL1442" s="72"/>
      <c r="HM1442" s="72"/>
      <c r="HN1442" s="72"/>
      <c r="HO1442" s="72"/>
      <c r="HP1442" s="72"/>
      <c r="HQ1442" s="72"/>
      <c r="HR1442" s="72"/>
      <c r="HS1442" s="72"/>
      <c r="HT1442" s="72"/>
      <c r="HU1442" s="72"/>
      <c r="HV1442" s="72"/>
      <c r="HW1442" s="72"/>
      <c r="HX1442" s="72"/>
      <c r="HY1442" s="72"/>
      <c r="HZ1442" s="72"/>
      <c r="IA1442" s="72"/>
      <c r="IB1442" s="72"/>
      <c r="IC1442" s="72"/>
      <c r="ID1442" s="72"/>
      <c r="IE1442" s="72"/>
      <c r="IF1442" s="72"/>
      <c r="IG1442" s="72"/>
      <c r="IH1442" s="72"/>
      <c r="II1442" s="72"/>
      <c r="IJ1442" s="72"/>
      <c r="IK1442" s="72"/>
      <c r="IL1442" s="72"/>
      <c r="IM1442" s="72"/>
      <c r="IN1442" s="72"/>
      <c r="IO1442" s="72"/>
      <c r="IP1442" s="72"/>
      <c r="IQ1442" s="72"/>
      <c r="IR1442" s="72"/>
      <c r="IS1442" s="72"/>
      <c r="IT1442" s="72"/>
      <c r="IU1442" s="72"/>
      <c r="IV1442" s="72"/>
    </row>
    <row r="1443" spans="1:256" s="162" customFormat="1" ht="110">
      <c r="A1443" s="158">
        <v>2991</v>
      </c>
      <c r="B1443" s="158" t="s">
        <v>12182</v>
      </c>
      <c r="C1443" s="158"/>
      <c r="D1443" s="156"/>
      <c r="E1443" s="156" t="s">
        <v>12215</v>
      </c>
      <c r="F1443" s="158" t="s">
        <v>12216</v>
      </c>
      <c r="G1443" s="156" t="s">
        <v>12217</v>
      </c>
      <c r="H1443" s="158">
        <v>2011</v>
      </c>
      <c r="I1443" s="156" t="s">
        <v>12218</v>
      </c>
      <c r="J1443" s="155">
        <v>38880</v>
      </c>
      <c r="K1443" s="199" t="s">
        <v>11896</v>
      </c>
      <c r="L1443" s="156" t="s">
        <v>12219</v>
      </c>
      <c r="M1443" s="156" t="s">
        <v>12220</v>
      </c>
      <c r="N1443" s="156" t="s">
        <v>12221</v>
      </c>
      <c r="O1443" s="156" t="s">
        <v>12206</v>
      </c>
      <c r="P1443" s="158">
        <v>84</v>
      </c>
      <c r="Q1443" s="155">
        <v>16</v>
      </c>
      <c r="R1443" s="155"/>
      <c r="S1443" s="155">
        <v>16</v>
      </c>
      <c r="T1443" s="155">
        <v>34</v>
      </c>
      <c r="U1443" s="155">
        <v>50</v>
      </c>
      <c r="V1443" s="158">
        <v>13</v>
      </c>
      <c r="W1443" s="158">
        <v>100</v>
      </c>
      <c r="X1443" s="156" t="s">
        <v>12222</v>
      </c>
      <c r="Y1443" s="158">
        <v>3</v>
      </c>
      <c r="Z1443" s="158">
        <v>12</v>
      </c>
      <c r="AA1443" s="158">
        <v>3</v>
      </c>
      <c r="AB1443" s="158">
        <v>44</v>
      </c>
      <c r="AC1443" s="158"/>
      <c r="AD1443" s="156">
        <v>34</v>
      </c>
      <c r="AE1443" s="158">
        <v>4</v>
      </c>
      <c r="AF1443" s="68"/>
      <c r="AG1443" s="68"/>
      <c r="AH1443" s="68"/>
      <c r="AI1443" s="68"/>
      <c r="AJ1443" s="68"/>
      <c r="AK1443" s="68"/>
      <c r="AL1443" s="68"/>
      <c r="AM1443" s="68"/>
      <c r="AN1443" s="68"/>
      <c r="AO1443" s="68"/>
      <c r="AP1443" s="68"/>
      <c r="AQ1443" s="68"/>
      <c r="AR1443" s="68"/>
      <c r="AS1443" s="68"/>
      <c r="AT1443" s="68"/>
      <c r="AU1443" s="68"/>
      <c r="AV1443" s="68"/>
      <c r="AW1443" s="68"/>
      <c r="AX1443" s="68"/>
      <c r="AY1443" s="68"/>
      <c r="AZ1443" s="68"/>
      <c r="BA1443" s="68"/>
      <c r="BB1443" s="68"/>
      <c r="BC1443" s="68"/>
      <c r="BD1443" s="68"/>
      <c r="BE1443" s="72"/>
      <c r="BF1443" s="72"/>
      <c r="BG1443" s="72"/>
      <c r="BH1443" s="72"/>
      <c r="BI1443" s="72"/>
      <c r="BJ1443" s="72"/>
      <c r="BK1443" s="72"/>
      <c r="BL1443" s="72"/>
      <c r="BM1443" s="72"/>
      <c r="BN1443" s="72"/>
      <c r="BO1443" s="72"/>
      <c r="BP1443" s="72"/>
      <c r="BQ1443" s="72"/>
      <c r="BR1443" s="72"/>
      <c r="BS1443" s="72"/>
      <c r="BT1443" s="72"/>
      <c r="BU1443" s="72"/>
      <c r="BV1443" s="72"/>
      <c r="BW1443" s="72"/>
      <c r="BX1443" s="72"/>
      <c r="BY1443" s="72"/>
      <c r="BZ1443" s="72"/>
      <c r="CA1443" s="72"/>
      <c r="CB1443" s="72"/>
      <c r="CC1443" s="72"/>
      <c r="CD1443" s="72"/>
      <c r="CE1443" s="72"/>
      <c r="CF1443" s="72"/>
      <c r="CG1443" s="72"/>
      <c r="CH1443" s="72"/>
      <c r="CI1443" s="72"/>
      <c r="CJ1443" s="72"/>
      <c r="CK1443" s="72"/>
      <c r="CL1443" s="72"/>
      <c r="CM1443" s="72"/>
      <c r="CN1443" s="72"/>
      <c r="CO1443" s="72"/>
      <c r="CP1443" s="72"/>
      <c r="CQ1443" s="72"/>
      <c r="CR1443" s="72"/>
      <c r="CS1443" s="72"/>
      <c r="CT1443" s="72"/>
      <c r="CU1443" s="72"/>
      <c r="CV1443" s="72"/>
      <c r="CW1443" s="72"/>
      <c r="CX1443" s="72"/>
      <c r="CY1443" s="72"/>
      <c r="CZ1443" s="72"/>
      <c r="DA1443" s="72"/>
      <c r="DB1443" s="72"/>
      <c r="DC1443" s="72"/>
      <c r="DD1443" s="72"/>
      <c r="DE1443" s="72"/>
      <c r="DF1443" s="72"/>
      <c r="DG1443" s="72"/>
      <c r="DH1443" s="72"/>
      <c r="DI1443" s="72"/>
      <c r="DJ1443" s="72"/>
      <c r="DK1443" s="72"/>
      <c r="DL1443" s="72"/>
      <c r="DM1443" s="72"/>
      <c r="DN1443" s="72"/>
      <c r="DO1443" s="72"/>
      <c r="DP1443" s="72"/>
      <c r="DQ1443" s="72"/>
      <c r="DR1443" s="72"/>
      <c r="DS1443" s="72"/>
      <c r="DT1443" s="72"/>
      <c r="DU1443" s="72"/>
      <c r="DV1443" s="72"/>
      <c r="DW1443" s="72"/>
      <c r="DX1443" s="72"/>
      <c r="DY1443" s="72"/>
      <c r="DZ1443" s="72"/>
      <c r="EA1443" s="72"/>
      <c r="EB1443" s="72"/>
      <c r="EC1443" s="72"/>
      <c r="ED1443" s="72"/>
      <c r="EE1443" s="72"/>
      <c r="EF1443" s="72"/>
      <c r="EG1443" s="72"/>
      <c r="EH1443" s="72"/>
      <c r="EI1443" s="72"/>
      <c r="EJ1443" s="72"/>
      <c r="EK1443" s="72"/>
      <c r="EL1443" s="72"/>
      <c r="EM1443" s="72"/>
      <c r="EN1443" s="72"/>
      <c r="EO1443" s="72"/>
      <c r="EP1443" s="72"/>
      <c r="EQ1443" s="72"/>
      <c r="ER1443" s="72"/>
      <c r="ES1443" s="72"/>
      <c r="ET1443" s="72"/>
      <c r="EU1443" s="72"/>
      <c r="EV1443" s="72"/>
      <c r="EW1443" s="72"/>
      <c r="EX1443" s="72"/>
      <c r="EY1443" s="72"/>
      <c r="EZ1443" s="72"/>
      <c r="FA1443" s="72"/>
      <c r="FB1443" s="72"/>
      <c r="FC1443" s="72"/>
      <c r="FD1443" s="72"/>
      <c r="FE1443" s="72"/>
      <c r="FF1443" s="72"/>
      <c r="FG1443" s="72"/>
      <c r="FH1443" s="72"/>
      <c r="FI1443" s="72"/>
      <c r="FJ1443" s="72"/>
      <c r="FK1443" s="72"/>
      <c r="FL1443" s="72"/>
      <c r="FM1443" s="72"/>
      <c r="FN1443" s="72"/>
      <c r="FO1443" s="72"/>
      <c r="FP1443" s="72"/>
      <c r="FQ1443" s="72"/>
      <c r="FR1443" s="72"/>
      <c r="FS1443" s="72"/>
      <c r="FT1443" s="72"/>
      <c r="FU1443" s="72"/>
      <c r="FV1443" s="72"/>
      <c r="FW1443" s="72"/>
      <c r="FX1443" s="72"/>
      <c r="FY1443" s="72"/>
      <c r="FZ1443" s="72"/>
      <c r="GA1443" s="72"/>
      <c r="GB1443" s="72"/>
      <c r="GC1443" s="72"/>
      <c r="GD1443" s="72"/>
      <c r="GE1443" s="72"/>
      <c r="GF1443" s="72"/>
      <c r="GG1443" s="72"/>
      <c r="GH1443" s="72"/>
      <c r="GI1443" s="72"/>
      <c r="GJ1443" s="72"/>
      <c r="GK1443" s="72"/>
      <c r="GL1443" s="72"/>
      <c r="GM1443" s="72"/>
      <c r="GN1443" s="72"/>
      <c r="GO1443" s="72"/>
      <c r="GP1443" s="72"/>
      <c r="GQ1443" s="72"/>
      <c r="GR1443" s="72"/>
      <c r="GS1443" s="72"/>
      <c r="GT1443" s="72"/>
      <c r="GU1443" s="72"/>
      <c r="GV1443" s="72"/>
      <c r="GW1443" s="72"/>
      <c r="GX1443" s="72"/>
      <c r="GY1443" s="72"/>
      <c r="GZ1443" s="72"/>
      <c r="HA1443" s="72"/>
      <c r="HB1443" s="72"/>
      <c r="HC1443" s="72"/>
      <c r="HD1443" s="72"/>
      <c r="HE1443" s="72"/>
      <c r="HF1443" s="72"/>
      <c r="HG1443" s="72"/>
      <c r="HH1443" s="72"/>
      <c r="HI1443" s="72"/>
      <c r="HJ1443" s="72"/>
      <c r="HK1443" s="72"/>
      <c r="HL1443" s="72"/>
      <c r="HM1443" s="72"/>
      <c r="HN1443" s="72"/>
      <c r="HO1443" s="72"/>
      <c r="HP1443" s="72"/>
      <c r="HQ1443" s="72"/>
      <c r="HR1443" s="72"/>
      <c r="HS1443" s="72"/>
      <c r="HT1443" s="72"/>
      <c r="HU1443" s="72"/>
      <c r="HV1443" s="72"/>
      <c r="HW1443" s="72"/>
      <c r="HX1443" s="72"/>
      <c r="HY1443" s="72"/>
      <c r="HZ1443" s="72"/>
      <c r="IA1443" s="72"/>
      <c r="IB1443" s="72"/>
      <c r="IC1443" s="72"/>
      <c r="ID1443" s="72"/>
      <c r="IE1443" s="72"/>
      <c r="IF1443" s="72"/>
      <c r="IG1443" s="72"/>
      <c r="IH1443" s="72"/>
      <c r="II1443" s="72"/>
      <c r="IJ1443" s="72"/>
      <c r="IK1443" s="72"/>
      <c r="IL1443" s="72"/>
      <c r="IM1443" s="72"/>
      <c r="IN1443" s="72"/>
      <c r="IO1443" s="72"/>
      <c r="IP1443" s="72"/>
      <c r="IQ1443" s="72"/>
      <c r="IR1443" s="72"/>
      <c r="IS1443" s="72"/>
      <c r="IT1443" s="72"/>
      <c r="IU1443" s="72"/>
      <c r="IV1443" s="72"/>
    </row>
    <row r="1444" spans="1:256" s="162" customFormat="1" ht="110">
      <c r="A1444" s="158">
        <v>2991</v>
      </c>
      <c r="B1444" s="158" t="s">
        <v>12182</v>
      </c>
      <c r="C1444" s="158"/>
      <c r="D1444" s="156"/>
      <c r="E1444" s="156" t="s">
        <v>12223</v>
      </c>
      <c r="F1444" s="158" t="s">
        <v>12224</v>
      </c>
      <c r="G1444" s="156" t="s">
        <v>12225</v>
      </c>
      <c r="H1444" s="158">
        <v>2011</v>
      </c>
      <c r="I1444" s="156" t="s">
        <v>12226</v>
      </c>
      <c r="J1444" s="155">
        <v>61887</v>
      </c>
      <c r="K1444" s="199" t="s">
        <v>11896</v>
      </c>
      <c r="L1444" s="156" t="s">
        <v>12227</v>
      </c>
      <c r="M1444" s="156" t="s">
        <v>12228</v>
      </c>
      <c r="N1444" s="156" t="s">
        <v>12229</v>
      </c>
      <c r="O1444" s="156" t="s">
        <v>12230</v>
      </c>
      <c r="P1444" s="158">
        <v>78</v>
      </c>
      <c r="Q1444" s="155">
        <v>15.62</v>
      </c>
      <c r="R1444" s="155"/>
      <c r="S1444" s="155">
        <v>15.62</v>
      </c>
      <c r="T1444" s="155">
        <v>24</v>
      </c>
      <c r="U1444" s="155">
        <v>39.619999999999997</v>
      </c>
      <c r="V1444" s="158">
        <v>2</v>
      </c>
      <c r="W1444" s="158">
        <v>100</v>
      </c>
      <c r="X1444" s="156" t="s">
        <v>12231</v>
      </c>
      <c r="Y1444" s="158">
        <v>3</v>
      </c>
      <c r="Z1444" s="158">
        <v>11</v>
      </c>
      <c r="AA1444" s="158">
        <v>4</v>
      </c>
      <c r="AB1444" s="158">
        <v>44</v>
      </c>
      <c r="AC1444" s="158"/>
      <c r="AD1444" s="156">
        <v>24</v>
      </c>
      <c r="AE1444" s="158">
        <v>4</v>
      </c>
      <c r="AF1444" s="68"/>
      <c r="AG1444" s="68"/>
      <c r="AH1444" s="68"/>
      <c r="AI1444" s="68"/>
      <c r="AJ1444" s="68"/>
      <c r="AK1444" s="68"/>
      <c r="AL1444" s="68"/>
      <c r="AM1444" s="68"/>
      <c r="AN1444" s="68"/>
      <c r="AO1444" s="68"/>
      <c r="AP1444" s="68"/>
      <c r="AQ1444" s="68"/>
      <c r="AR1444" s="68"/>
      <c r="AS1444" s="68"/>
      <c r="AT1444" s="68"/>
      <c r="AU1444" s="68"/>
      <c r="AV1444" s="68"/>
      <c r="AW1444" s="68"/>
      <c r="AX1444" s="68"/>
      <c r="AY1444" s="68"/>
      <c r="AZ1444" s="68"/>
      <c r="BA1444" s="68"/>
      <c r="BB1444" s="68"/>
      <c r="BC1444" s="68"/>
      <c r="BD1444" s="68"/>
      <c r="BE1444" s="72"/>
      <c r="BF1444" s="72"/>
      <c r="BG1444" s="72"/>
      <c r="BH1444" s="72"/>
      <c r="BI1444" s="72"/>
      <c r="BJ1444" s="72"/>
      <c r="BK1444" s="72"/>
      <c r="BL1444" s="72"/>
      <c r="BM1444" s="72"/>
      <c r="BN1444" s="72"/>
      <c r="BO1444" s="72"/>
      <c r="BP1444" s="72"/>
      <c r="BQ1444" s="72"/>
      <c r="BR1444" s="72"/>
      <c r="BS1444" s="72"/>
      <c r="BT1444" s="72"/>
      <c r="BU1444" s="72"/>
      <c r="BV1444" s="72"/>
      <c r="BW1444" s="72"/>
      <c r="BX1444" s="72"/>
      <c r="BY1444" s="72"/>
      <c r="BZ1444" s="72"/>
      <c r="CA1444" s="72"/>
      <c r="CB1444" s="72"/>
      <c r="CC1444" s="72"/>
      <c r="CD1444" s="72"/>
      <c r="CE1444" s="72"/>
      <c r="CF1444" s="72"/>
      <c r="CG1444" s="72"/>
      <c r="CH1444" s="72"/>
      <c r="CI1444" s="72"/>
      <c r="CJ1444" s="72"/>
      <c r="CK1444" s="72"/>
      <c r="CL1444" s="72"/>
      <c r="CM1444" s="72"/>
      <c r="CN1444" s="72"/>
      <c r="CO1444" s="72"/>
      <c r="CP1444" s="72"/>
      <c r="CQ1444" s="72"/>
      <c r="CR1444" s="72"/>
      <c r="CS1444" s="72"/>
      <c r="CT1444" s="72"/>
      <c r="CU1444" s="72"/>
      <c r="CV1444" s="72"/>
      <c r="CW1444" s="72"/>
      <c r="CX1444" s="72"/>
      <c r="CY1444" s="72"/>
      <c r="CZ1444" s="72"/>
      <c r="DA1444" s="72"/>
      <c r="DB1444" s="72"/>
      <c r="DC1444" s="72"/>
      <c r="DD1444" s="72"/>
      <c r="DE1444" s="72"/>
      <c r="DF1444" s="72"/>
      <c r="DG1444" s="72"/>
      <c r="DH1444" s="72"/>
      <c r="DI1444" s="72"/>
      <c r="DJ1444" s="72"/>
      <c r="DK1444" s="72"/>
      <c r="DL1444" s="72"/>
      <c r="DM1444" s="72"/>
      <c r="DN1444" s="72"/>
      <c r="DO1444" s="72"/>
      <c r="DP1444" s="72"/>
      <c r="DQ1444" s="72"/>
      <c r="DR1444" s="72"/>
      <c r="DS1444" s="72"/>
      <c r="DT1444" s="72"/>
      <c r="DU1444" s="72"/>
      <c r="DV1444" s="72"/>
      <c r="DW1444" s="72"/>
      <c r="DX1444" s="72"/>
      <c r="DY1444" s="72"/>
      <c r="DZ1444" s="72"/>
      <c r="EA1444" s="72"/>
      <c r="EB1444" s="72"/>
      <c r="EC1444" s="72"/>
      <c r="ED1444" s="72"/>
      <c r="EE1444" s="72"/>
      <c r="EF1444" s="72"/>
      <c r="EG1444" s="72"/>
      <c r="EH1444" s="72"/>
      <c r="EI1444" s="72"/>
      <c r="EJ1444" s="72"/>
      <c r="EK1444" s="72"/>
      <c r="EL1444" s="72"/>
      <c r="EM1444" s="72"/>
      <c r="EN1444" s="72"/>
      <c r="EO1444" s="72"/>
      <c r="EP1444" s="72"/>
      <c r="EQ1444" s="72"/>
      <c r="ER1444" s="72"/>
      <c r="ES1444" s="72"/>
      <c r="ET1444" s="72"/>
      <c r="EU1444" s="72"/>
      <c r="EV1444" s="72"/>
      <c r="EW1444" s="72"/>
      <c r="EX1444" s="72"/>
      <c r="EY1444" s="72"/>
      <c r="EZ1444" s="72"/>
      <c r="FA1444" s="72"/>
      <c r="FB1444" s="72"/>
      <c r="FC1444" s="72"/>
      <c r="FD1444" s="72"/>
      <c r="FE1444" s="72"/>
      <c r="FF1444" s="72"/>
      <c r="FG1444" s="72"/>
      <c r="FH1444" s="72"/>
      <c r="FI1444" s="72"/>
      <c r="FJ1444" s="72"/>
      <c r="FK1444" s="72"/>
      <c r="FL1444" s="72"/>
      <c r="FM1444" s="72"/>
      <c r="FN1444" s="72"/>
      <c r="FO1444" s="72"/>
      <c r="FP1444" s="72"/>
      <c r="FQ1444" s="72"/>
      <c r="FR1444" s="72"/>
      <c r="FS1444" s="72"/>
      <c r="FT1444" s="72"/>
      <c r="FU1444" s="72"/>
      <c r="FV1444" s="72"/>
      <c r="FW1444" s="72"/>
      <c r="FX1444" s="72"/>
      <c r="FY1444" s="72"/>
      <c r="FZ1444" s="72"/>
      <c r="GA1444" s="72"/>
      <c r="GB1444" s="72"/>
      <c r="GC1444" s="72"/>
      <c r="GD1444" s="72"/>
      <c r="GE1444" s="72"/>
      <c r="GF1444" s="72"/>
      <c r="GG1444" s="72"/>
      <c r="GH1444" s="72"/>
      <c r="GI1444" s="72"/>
      <c r="GJ1444" s="72"/>
      <c r="GK1444" s="72"/>
      <c r="GL1444" s="72"/>
      <c r="GM1444" s="72"/>
      <c r="GN1444" s="72"/>
      <c r="GO1444" s="72"/>
      <c r="GP1444" s="72"/>
      <c r="GQ1444" s="72"/>
      <c r="GR1444" s="72"/>
      <c r="GS1444" s="72"/>
      <c r="GT1444" s="72"/>
      <c r="GU1444" s="72"/>
      <c r="GV1444" s="72"/>
      <c r="GW1444" s="72"/>
      <c r="GX1444" s="72"/>
      <c r="GY1444" s="72"/>
      <c r="GZ1444" s="72"/>
      <c r="HA1444" s="72"/>
      <c r="HB1444" s="72"/>
      <c r="HC1444" s="72"/>
      <c r="HD1444" s="72"/>
      <c r="HE1444" s="72"/>
      <c r="HF1444" s="72"/>
      <c r="HG1444" s="72"/>
      <c r="HH1444" s="72"/>
      <c r="HI1444" s="72"/>
      <c r="HJ1444" s="72"/>
      <c r="HK1444" s="72"/>
      <c r="HL1444" s="72"/>
      <c r="HM1444" s="72"/>
      <c r="HN1444" s="72"/>
      <c r="HO1444" s="72"/>
      <c r="HP1444" s="72"/>
      <c r="HQ1444" s="72"/>
      <c r="HR1444" s="72"/>
      <c r="HS1444" s="72"/>
      <c r="HT1444" s="72"/>
      <c r="HU1444" s="72"/>
      <c r="HV1444" s="72"/>
      <c r="HW1444" s="72"/>
      <c r="HX1444" s="72"/>
      <c r="HY1444" s="72"/>
      <c r="HZ1444" s="72"/>
      <c r="IA1444" s="72"/>
      <c r="IB1444" s="72"/>
      <c r="IC1444" s="72"/>
      <c r="ID1444" s="72"/>
      <c r="IE1444" s="72"/>
      <c r="IF1444" s="72"/>
      <c r="IG1444" s="72"/>
      <c r="IH1444" s="72"/>
      <c r="II1444" s="72"/>
      <c r="IJ1444" s="72"/>
      <c r="IK1444" s="72"/>
      <c r="IL1444" s="72"/>
      <c r="IM1444" s="72"/>
      <c r="IN1444" s="72"/>
      <c r="IO1444" s="72"/>
      <c r="IP1444" s="72"/>
      <c r="IQ1444" s="72"/>
      <c r="IR1444" s="72"/>
      <c r="IS1444" s="72"/>
      <c r="IT1444" s="72"/>
      <c r="IU1444" s="72"/>
      <c r="IV1444" s="72"/>
    </row>
    <row r="1445" spans="1:256" s="162" customFormat="1" ht="156.75" customHeight="1">
      <c r="A1445" s="158">
        <v>2991</v>
      </c>
      <c r="B1445" s="158" t="s">
        <v>12182</v>
      </c>
      <c r="C1445" s="158"/>
      <c r="D1445" s="156"/>
      <c r="E1445" s="156" t="s">
        <v>12232</v>
      </c>
      <c r="F1445" s="158">
        <v>6216</v>
      </c>
      <c r="G1445" s="156" t="s">
        <v>12233</v>
      </c>
      <c r="H1445" s="158">
        <v>2011</v>
      </c>
      <c r="I1445" s="156" t="s">
        <v>12234</v>
      </c>
      <c r="J1445" s="155">
        <v>64254.66</v>
      </c>
      <c r="K1445" s="199" t="s">
        <v>11896</v>
      </c>
      <c r="L1445" s="156" t="s">
        <v>12235</v>
      </c>
      <c r="M1445" s="156" t="s">
        <v>12236</v>
      </c>
      <c r="N1445" s="156" t="s">
        <v>12237</v>
      </c>
      <c r="O1445" s="156" t="s">
        <v>12238</v>
      </c>
      <c r="P1445" s="158">
        <v>77</v>
      </c>
      <c r="Q1445" s="155">
        <v>36.9</v>
      </c>
      <c r="R1445" s="155"/>
      <c r="S1445" s="155">
        <v>36.9</v>
      </c>
      <c r="T1445" s="155">
        <v>23</v>
      </c>
      <c r="U1445" s="155">
        <v>59.9</v>
      </c>
      <c r="V1445" s="158">
        <v>5</v>
      </c>
      <c r="W1445" s="158">
        <v>100</v>
      </c>
      <c r="X1445" s="156" t="s">
        <v>12239</v>
      </c>
      <c r="Y1445" s="158">
        <v>3</v>
      </c>
      <c r="Z1445" s="158">
        <v>11</v>
      </c>
      <c r="AA1445" s="158">
        <v>5</v>
      </c>
      <c r="AB1445" s="158">
        <v>44</v>
      </c>
      <c r="AC1445" s="158"/>
      <c r="AD1445" s="156">
        <v>23</v>
      </c>
      <c r="AE1445" s="158">
        <v>4</v>
      </c>
      <c r="AF1445" s="68"/>
      <c r="AG1445" s="68"/>
      <c r="AH1445" s="68"/>
      <c r="AI1445" s="68"/>
      <c r="AJ1445" s="68"/>
      <c r="AK1445" s="68"/>
      <c r="AL1445" s="68"/>
      <c r="AM1445" s="68"/>
      <c r="AN1445" s="68"/>
      <c r="AO1445" s="68"/>
      <c r="AP1445" s="68"/>
      <c r="AQ1445" s="68"/>
      <c r="AR1445" s="68"/>
      <c r="AS1445" s="68"/>
      <c r="AT1445" s="68"/>
      <c r="AU1445" s="68"/>
      <c r="AV1445" s="68"/>
      <c r="AW1445" s="68"/>
      <c r="AX1445" s="68"/>
      <c r="AY1445" s="68"/>
      <c r="AZ1445" s="68"/>
      <c r="BA1445" s="68"/>
      <c r="BB1445" s="68"/>
      <c r="BC1445" s="68"/>
      <c r="BD1445" s="68"/>
      <c r="BE1445" s="72"/>
      <c r="BF1445" s="72"/>
      <c r="BG1445" s="72"/>
      <c r="BH1445" s="72"/>
      <c r="BI1445" s="72"/>
      <c r="BJ1445" s="72"/>
      <c r="BK1445" s="72"/>
      <c r="BL1445" s="72"/>
      <c r="BM1445" s="72"/>
      <c r="BN1445" s="72"/>
      <c r="BO1445" s="72"/>
      <c r="BP1445" s="72"/>
      <c r="BQ1445" s="72"/>
      <c r="BR1445" s="72"/>
      <c r="BS1445" s="72"/>
      <c r="BT1445" s="72"/>
      <c r="BU1445" s="72"/>
      <c r="BV1445" s="72"/>
      <c r="BW1445" s="72"/>
      <c r="BX1445" s="72"/>
      <c r="BY1445" s="72"/>
      <c r="BZ1445" s="72"/>
      <c r="CA1445" s="72"/>
      <c r="CB1445" s="72"/>
      <c r="CC1445" s="72"/>
      <c r="CD1445" s="72"/>
      <c r="CE1445" s="72"/>
      <c r="CF1445" s="72"/>
      <c r="CG1445" s="72"/>
      <c r="CH1445" s="72"/>
      <c r="CI1445" s="72"/>
      <c r="CJ1445" s="72"/>
      <c r="CK1445" s="72"/>
      <c r="CL1445" s="72"/>
      <c r="CM1445" s="72"/>
      <c r="CN1445" s="72"/>
      <c r="CO1445" s="72"/>
      <c r="CP1445" s="72"/>
      <c r="CQ1445" s="72"/>
      <c r="CR1445" s="72"/>
      <c r="CS1445" s="72"/>
      <c r="CT1445" s="72"/>
      <c r="CU1445" s="72"/>
      <c r="CV1445" s="72"/>
      <c r="CW1445" s="72"/>
      <c r="CX1445" s="72"/>
      <c r="CY1445" s="72"/>
      <c r="CZ1445" s="72"/>
      <c r="DA1445" s="72"/>
      <c r="DB1445" s="72"/>
      <c r="DC1445" s="72"/>
      <c r="DD1445" s="72"/>
      <c r="DE1445" s="72"/>
      <c r="DF1445" s="72"/>
      <c r="DG1445" s="72"/>
      <c r="DH1445" s="72"/>
      <c r="DI1445" s="72"/>
      <c r="DJ1445" s="72"/>
      <c r="DK1445" s="72"/>
      <c r="DL1445" s="72"/>
      <c r="DM1445" s="72"/>
      <c r="DN1445" s="72"/>
      <c r="DO1445" s="72"/>
      <c r="DP1445" s="72"/>
      <c r="DQ1445" s="72"/>
      <c r="DR1445" s="72"/>
      <c r="DS1445" s="72"/>
      <c r="DT1445" s="72"/>
      <c r="DU1445" s="72"/>
      <c r="DV1445" s="72"/>
      <c r="DW1445" s="72"/>
      <c r="DX1445" s="72"/>
      <c r="DY1445" s="72"/>
      <c r="DZ1445" s="72"/>
      <c r="EA1445" s="72"/>
      <c r="EB1445" s="72"/>
      <c r="EC1445" s="72"/>
      <c r="ED1445" s="72"/>
      <c r="EE1445" s="72"/>
      <c r="EF1445" s="72"/>
      <c r="EG1445" s="72"/>
      <c r="EH1445" s="72"/>
      <c r="EI1445" s="72"/>
      <c r="EJ1445" s="72"/>
      <c r="EK1445" s="72"/>
      <c r="EL1445" s="72"/>
      <c r="EM1445" s="72"/>
      <c r="EN1445" s="72"/>
      <c r="EO1445" s="72"/>
      <c r="EP1445" s="72"/>
      <c r="EQ1445" s="72"/>
      <c r="ER1445" s="72"/>
      <c r="ES1445" s="72"/>
      <c r="ET1445" s="72"/>
      <c r="EU1445" s="72"/>
      <c r="EV1445" s="72"/>
      <c r="EW1445" s="72"/>
      <c r="EX1445" s="72"/>
      <c r="EY1445" s="72"/>
      <c r="EZ1445" s="72"/>
      <c r="FA1445" s="72"/>
      <c r="FB1445" s="72"/>
      <c r="FC1445" s="72"/>
      <c r="FD1445" s="72"/>
      <c r="FE1445" s="72"/>
      <c r="FF1445" s="72"/>
      <c r="FG1445" s="72"/>
      <c r="FH1445" s="72"/>
      <c r="FI1445" s="72"/>
      <c r="FJ1445" s="72"/>
      <c r="FK1445" s="72"/>
      <c r="FL1445" s="72"/>
      <c r="FM1445" s="72"/>
      <c r="FN1445" s="72"/>
      <c r="FO1445" s="72"/>
      <c r="FP1445" s="72"/>
      <c r="FQ1445" s="72"/>
      <c r="FR1445" s="72"/>
      <c r="FS1445" s="72"/>
      <c r="FT1445" s="72"/>
      <c r="FU1445" s="72"/>
      <c r="FV1445" s="72"/>
      <c r="FW1445" s="72"/>
      <c r="FX1445" s="72"/>
      <c r="FY1445" s="72"/>
      <c r="FZ1445" s="72"/>
      <c r="GA1445" s="72"/>
      <c r="GB1445" s="72"/>
      <c r="GC1445" s="72"/>
      <c r="GD1445" s="72"/>
      <c r="GE1445" s="72"/>
      <c r="GF1445" s="72"/>
      <c r="GG1445" s="72"/>
      <c r="GH1445" s="72"/>
      <c r="GI1445" s="72"/>
      <c r="GJ1445" s="72"/>
      <c r="GK1445" s="72"/>
      <c r="GL1445" s="72"/>
      <c r="GM1445" s="72"/>
      <c r="GN1445" s="72"/>
      <c r="GO1445" s="72"/>
      <c r="GP1445" s="72"/>
      <c r="GQ1445" s="72"/>
      <c r="GR1445" s="72"/>
      <c r="GS1445" s="72"/>
      <c r="GT1445" s="72"/>
      <c r="GU1445" s="72"/>
      <c r="GV1445" s="72"/>
      <c r="GW1445" s="72"/>
      <c r="GX1445" s="72"/>
      <c r="GY1445" s="72"/>
      <c r="GZ1445" s="72"/>
      <c r="HA1445" s="72"/>
      <c r="HB1445" s="72"/>
      <c r="HC1445" s="72"/>
      <c r="HD1445" s="72"/>
      <c r="HE1445" s="72"/>
      <c r="HF1445" s="72"/>
      <c r="HG1445" s="72"/>
      <c r="HH1445" s="72"/>
      <c r="HI1445" s="72"/>
      <c r="HJ1445" s="72"/>
      <c r="HK1445" s="72"/>
      <c r="HL1445" s="72"/>
      <c r="HM1445" s="72"/>
      <c r="HN1445" s="72"/>
      <c r="HO1445" s="72"/>
      <c r="HP1445" s="72"/>
      <c r="HQ1445" s="72"/>
      <c r="HR1445" s="72"/>
      <c r="HS1445" s="72"/>
      <c r="HT1445" s="72"/>
      <c r="HU1445" s="72"/>
      <c r="HV1445" s="72"/>
      <c r="HW1445" s="72"/>
      <c r="HX1445" s="72"/>
      <c r="HY1445" s="72"/>
      <c r="HZ1445" s="72"/>
      <c r="IA1445" s="72"/>
      <c r="IB1445" s="72"/>
      <c r="IC1445" s="72"/>
      <c r="ID1445" s="72"/>
      <c r="IE1445" s="72"/>
      <c r="IF1445" s="72"/>
      <c r="IG1445" s="72"/>
      <c r="IH1445" s="72"/>
      <c r="II1445" s="72"/>
      <c r="IJ1445" s="72"/>
      <c r="IK1445" s="72"/>
      <c r="IL1445" s="72"/>
      <c r="IM1445" s="72"/>
      <c r="IN1445" s="72"/>
      <c r="IO1445" s="72"/>
      <c r="IP1445" s="72"/>
      <c r="IQ1445" s="72"/>
      <c r="IR1445" s="72"/>
      <c r="IS1445" s="72"/>
      <c r="IT1445" s="72"/>
      <c r="IU1445" s="72"/>
      <c r="IV1445" s="72"/>
    </row>
    <row r="1446" spans="1:256" s="162" customFormat="1" ht="110">
      <c r="A1446" s="158">
        <v>2991</v>
      </c>
      <c r="B1446" s="158" t="s">
        <v>12182</v>
      </c>
      <c r="C1446" s="158"/>
      <c r="D1446" s="156"/>
      <c r="E1446" s="156" t="s">
        <v>12240</v>
      </c>
      <c r="F1446" s="158" t="s">
        <v>12241</v>
      </c>
      <c r="G1446" s="156" t="s">
        <v>12242</v>
      </c>
      <c r="H1446" s="158">
        <v>2010</v>
      </c>
      <c r="I1446" s="156" t="s">
        <v>12243</v>
      </c>
      <c r="J1446" s="155">
        <v>30273.62</v>
      </c>
      <c r="K1446" s="199" t="s">
        <v>11896</v>
      </c>
      <c r="L1446" s="156" t="s">
        <v>12244</v>
      </c>
      <c r="M1446" s="156" t="s">
        <v>12245</v>
      </c>
      <c r="N1446" s="156" t="s">
        <v>12246</v>
      </c>
      <c r="O1446" s="156" t="s">
        <v>12247</v>
      </c>
      <c r="P1446" s="158">
        <v>14</v>
      </c>
      <c r="Q1446" s="155">
        <v>5.0999999999999996</v>
      </c>
      <c r="R1446" s="155"/>
      <c r="S1446" s="155">
        <v>5.0999999999999996</v>
      </c>
      <c r="T1446" s="155">
        <v>17</v>
      </c>
      <c r="U1446" s="155">
        <v>22.1</v>
      </c>
      <c r="V1446" s="158">
        <v>1</v>
      </c>
      <c r="W1446" s="158">
        <v>100</v>
      </c>
      <c r="X1446" s="156" t="s">
        <v>12248</v>
      </c>
      <c r="Y1446" s="158">
        <v>1</v>
      </c>
      <c r="Z1446" s="158">
        <v>7</v>
      </c>
      <c r="AA1446" s="158">
        <v>6</v>
      </c>
      <c r="AB1446" s="158">
        <v>44</v>
      </c>
      <c r="AC1446" s="158"/>
      <c r="AD1446" s="156">
        <v>17</v>
      </c>
      <c r="AE1446" s="158">
        <v>5</v>
      </c>
      <c r="AF1446" s="68"/>
      <c r="AG1446" s="68"/>
      <c r="AH1446" s="68"/>
      <c r="AI1446" s="68"/>
      <c r="AJ1446" s="68"/>
      <c r="AK1446" s="68"/>
      <c r="AL1446" s="68"/>
      <c r="AM1446" s="68"/>
      <c r="AN1446" s="68"/>
      <c r="AO1446" s="68"/>
      <c r="AP1446" s="68"/>
      <c r="AQ1446" s="68"/>
      <c r="AR1446" s="68"/>
      <c r="AS1446" s="68"/>
      <c r="AT1446" s="68"/>
      <c r="AU1446" s="68"/>
      <c r="AV1446" s="68"/>
      <c r="AW1446" s="68"/>
      <c r="AX1446" s="68"/>
      <c r="AY1446" s="68"/>
      <c r="AZ1446" s="68"/>
      <c r="BA1446" s="68"/>
      <c r="BB1446" s="68"/>
      <c r="BC1446" s="68"/>
      <c r="BD1446" s="68"/>
      <c r="BE1446" s="72"/>
      <c r="BF1446" s="72"/>
      <c r="BG1446" s="72"/>
      <c r="BH1446" s="72"/>
      <c r="BI1446" s="72"/>
      <c r="BJ1446" s="72"/>
      <c r="BK1446" s="72"/>
      <c r="BL1446" s="72"/>
      <c r="BM1446" s="72"/>
      <c r="BN1446" s="72"/>
      <c r="BO1446" s="72"/>
      <c r="BP1446" s="72"/>
      <c r="BQ1446" s="72"/>
      <c r="BR1446" s="72"/>
      <c r="BS1446" s="72"/>
      <c r="BT1446" s="72"/>
      <c r="BU1446" s="72"/>
      <c r="BV1446" s="72"/>
      <c r="BW1446" s="72"/>
      <c r="BX1446" s="72"/>
      <c r="BY1446" s="72"/>
      <c r="BZ1446" s="72"/>
      <c r="CA1446" s="72"/>
      <c r="CB1446" s="72"/>
      <c r="CC1446" s="72"/>
      <c r="CD1446" s="72"/>
      <c r="CE1446" s="72"/>
      <c r="CF1446" s="72"/>
      <c r="CG1446" s="72"/>
      <c r="CH1446" s="72"/>
      <c r="CI1446" s="72"/>
      <c r="CJ1446" s="72"/>
      <c r="CK1446" s="72"/>
      <c r="CL1446" s="72"/>
      <c r="CM1446" s="72"/>
      <c r="CN1446" s="72"/>
      <c r="CO1446" s="72"/>
      <c r="CP1446" s="72"/>
      <c r="CQ1446" s="72"/>
      <c r="CR1446" s="72"/>
      <c r="CS1446" s="72"/>
      <c r="CT1446" s="72"/>
      <c r="CU1446" s="72"/>
      <c r="CV1446" s="72"/>
      <c r="CW1446" s="72"/>
      <c r="CX1446" s="72"/>
      <c r="CY1446" s="72"/>
      <c r="CZ1446" s="72"/>
      <c r="DA1446" s="72"/>
      <c r="DB1446" s="72"/>
      <c r="DC1446" s="72"/>
      <c r="DD1446" s="72"/>
      <c r="DE1446" s="72"/>
      <c r="DF1446" s="72"/>
      <c r="DG1446" s="72"/>
      <c r="DH1446" s="72"/>
      <c r="DI1446" s="72"/>
      <c r="DJ1446" s="72"/>
      <c r="DK1446" s="72"/>
      <c r="DL1446" s="72"/>
      <c r="DM1446" s="72"/>
      <c r="DN1446" s="72"/>
      <c r="DO1446" s="72"/>
      <c r="DP1446" s="72"/>
      <c r="DQ1446" s="72"/>
      <c r="DR1446" s="72"/>
      <c r="DS1446" s="72"/>
      <c r="DT1446" s="72"/>
      <c r="DU1446" s="72"/>
      <c r="DV1446" s="72"/>
      <c r="DW1446" s="72"/>
      <c r="DX1446" s="72"/>
      <c r="DY1446" s="72"/>
      <c r="DZ1446" s="72"/>
      <c r="EA1446" s="72"/>
      <c r="EB1446" s="72"/>
      <c r="EC1446" s="72"/>
      <c r="ED1446" s="72"/>
      <c r="EE1446" s="72"/>
      <c r="EF1446" s="72"/>
      <c r="EG1446" s="72"/>
      <c r="EH1446" s="72"/>
      <c r="EI1446" s="72"/>
      <c r="EJ1446" s="72"/>
      <c r="EK1446" s="72"/>
      <c r="EL1446" s="72"/>
      <c r="EM1446" s="72"/>
      <c r="EN1446" s="72"/>
      <c r="EO1446" s="72"/>
      <c r="EP1446" s="72"/>
      <c r="EQ1446" s="72"/>
      <c r="ER1446" s="72"/>
      <c r="ES1446" s="72"/>
      <c r="ET1446" s="72"/>
      <c r="EU1446" s="72"/>
      <c r="EV1446" s="72"/>
      <c r="EW1446" s="72"/>
      <c r="EX1446" s="72"/>
      <c r="EY1446" s="72"/>
      <c r="EZ1446" s="72"/>
      <c r="FA1446" s="72"/>
      <c r="FB1446" s="72"/>
      <c r="FC1446" s="72"/>
      <c r="FD1446" s="72"/>
      <c r="FE1446" s="72"/>
      <c r="FF1446" s="72"/>
      <c r="FG1446" s="72"/>
      <c r="FH1446" s="72"/>
      <c r="FI1446" s="72"/>
      <c r="FJ1446" s="72"/>
      <c r="FK1446" s="72"/>
      <c r="FL1446" s="72"/>
      <c r="FM1446" s="72"/>
      <c r="FN1446" s="72"/>
      <c r="FO1446" s="72"/>
      <c r="FP1446" s="72"/>
      <c r="FQ1446" s="72"/>
      <c r="FR1446" s="72"/>
      <c r="FS1446" s="72"/>
      <c r="FT1446" s="72"/>
      <c r="FU1446" s="72"/>
      <c r="FV1446" s="72"/>
      <c r="FW1446" s="72"/>
      <c r="FX1446" s="72"/>
      <c r="FY1446" s="72"/>
      <c r="FZ1446" s="72"/>
      <c r="GA1446" s="72"/>
      <c r="GB1446" s="72"/>
      <c r="GC1446" s="72"/>
      <c r="GD1446" s="72"/>
      <c r="GE1446" s="72"/>
      <c r="GF1446" s="72"/>
      <c r="GG1446" s="72"/>
      <c r="GH1446" s="72"/>
      <c r="GI1446" s="72"/>
      <c r="GJ1446" s="72"/>
      <c r="GK1446" s="72"/>
      <c r="GL1446" s="72"/>
      <c r="GM1446" s="72"/>
      <c r="GN1446" s="72"/>
      <c r="GO1446" s="72"/>
      <c r="GP1446" s="72"/>
      <c r="GQ1446" s="72"/>
      <c r="GR1446" s="72"/>
      <c r="GS1446" s="72"/>
      <c r="GT1446" s="72"/>
      <c r="GU1446" s="72"/>
      <c r="GV1446" s="72"/>
      <c r="GW1446" s="72"/>
      <c r="GX1446" s="72"/>
      <c r="GY1446" s="72"/>
      <c r="GZ1446" s="72"/>
      <c r="HA1446" s="72"/>
      <c r="HB1446" s="72"/>
      <c r="HC1446" s="72"/>
      <c r="HD1446" s="72"/>
      <c r="HE1446" s="72"/>
      <c r="HF1446" s="72"/>
      <c r="HG1446" s="72"/>
      <c r="HH1446" s="72"/>
      <c r="HI1446" s="72"/>
      <c r="HJ1446" s="72"/>
      <c r="HK1446" s="72"/>
      <c r="HL1446" s="72"/>
      <c r="HM1446" s="72"/>
      <c r="HN1446" s="72"/>
      <c r="HO1446" s="72"/>
      <c r="HP1446" s="72"/>
      <c r="HQ1446" s="72"/>
      <c r="HR1446" s="72"/>
      <c r="HS1446" s="72"/>
      <c r="HT1446" s="72"/>
      <c r="HU1446" s="72"/>
      <c r="HV1446" s="72"/>
      <c r="HW1446" s="72"/>
      <c r="HX1446" s="72"/>
      <c r="HY1446" s="72"/>
      <c r="HZ1446" s="72"/>
      <c r="IA1446" s="72"/>
      <c r="IB1446" s="72"/>
      <c r="IC1446" s="72"/>
      <c r="ID1446" s="72"/>
      <c r="IE1446" s="72"/>
      <c r="IF1446" s="72"/>
      <c r="IG1446" s="72"/>
      <c r="IH1446" s="72"/>
      <c r="II1446" s="72"/>
      <c r="IJ1446" s="72"/>
      <c r="IK1446" s="72"/>
      <c r="IL1446" s="72"/>
      <c r="IM1446" s="72"/>
      <c r="IN1446" s="72"/>
      <c r="IO1446" s="72"/>
      <c r="IP1446" s="72"/>
      <c r="IQ1446" s="72"/>
      <c r="IR1446" s="72"/>
      <c r="IS1446" s="72"/>
      <c r="IT1446" s="72"/>
      <c r="IU1446" s="72"/>
      <c r="IV1446" s="72"/>
    </row>
    <row r="1447" spans="1:256" s="72" customFormat="1" ht="110">
      <c r="A1447" s="158">
        <v>2991</v>
      </c>
      <c r="B1447" s="158" t="s">
        <v>12182</v>
      </c>
      <c r="C1447" s="158"/>
      <c r="D1447" s="156"/>
      <c r="E1447" s="156" t="s">
        <v>12249</v>
      </c>
      <c r="F1447" s="158">
        <v>10692</v>
      </c>
      <c r="G1447" s="156" t="s">
        <v>12250</v>
      </c>
      <c r="H1447" s="158">
        <v>2011</v>
      </c>
      <c r="I1447" s="156" t="s">
        <v>12251</v>
      </c>
      <c r="J1447" s="155">
        <v>119994</v>
      </c>
      <c r="K1447" s="199" t="s">
        <v>11896</v>
      </c>
      <c r="L1447" s="156" t="s">
        <v>12252</v>
      </c>
      <c r="M1447" s="156" t="s">
        <v>12253</v>
      </c>
      <c r="N1447" s="156" t="s">
        <v>12254</v>
      </c>
      <c r="O1447" s="156" t="s">
        <v>12255</v>
      </c>
      <c r="P1447" s="158">
        <v>71</v>
      </c>
      <c r="Q1447" s="155">
        <v>12</v>
      </c>
      <c r="R1447" s="155"/>
      <c r="S1447" s="155">
        <v>12</v>
      </c>
      <c r="T1447" s="155">
        <v>24</v>
      </c>
      <c r="U1447" s="155">
        <v>36</v>
      </c>
      <c r="V1447" s="158">
        <v>19</v>
      </c>
      <c r="W1447" s="158">
        <v>100</v>
      </c>
      <c r="X1447" s="156" t="s">
        <v>12256</v>
      </c>
      <c r="Y1447" s="158">
        <v>6</v>
      </c>
      <c r="Z1447" s="158">
        <v>3</v>
      </c>
      <c r="AA1447" s="158">
        <v>1</v>
      </c>
      <c r="AB1447" s="158">
        <v>44</v>
      </c>
      <c r="AC1447" s="158"/>
      <c r="AD1447" s="156">
        <v>24</v>
      </c>
      <c r="AE1447" s="158">
        <v>4</v>
      </c>
      <c r="AF1447" s="68"/>
      <c r="AG1447" s="68"/>
      <c r="AH1447" s="68"/>
      <c r="AI1447" s="68"/>
      <c r="AJ1447" s="68"/>
      <c r="AK1447" s="68"/>
      <c r="AL1447" s="68"/>
      <c r="AM1447" s="68"/>
      <c r="AN1447" s="68"/>
      <c r="AO1447" s="68"/>
      <c r="AP1447" s="68"/>
      <c r="AQ1447" s="68"/>
      <c r="AR1447" s="68"/>
      <c r="AS1447" s="68"/>
      <c r="AT1447" s="68"/>
      <c r="AU1447" s="68"/>
      <c r="AV1447" s="68"/>
      <c r="AW1447" s="68"/>
      <c r="AX1447" s="68"/>
      <c r="AY1447" s="68"/>
      <c r="AZ1447" s="68"/>
      <c r="BA1447" s="68"/>
      <c r="BB1447" s="68"/>
      <c r="BC1447" s="68"/>
      <c r="BD1447" s="68"/>
    </row>
    <row r="1448" spans="1:256" s="72" customFormat="1" ht="110">
      <c r="A1448" s="158">
        <v>2991</v>
      </c>
      <c r="B1448" s="158" t="s">
        <v>12182</v>
      </c>
      <c r="C1448" s="158"/>
      <c r="D1448" s="156"/>
      <c r="E1448" s="156" t="s">
        <v>12240</v>
      </c>
      <c r="F1448" s="158" t="s">
        <v>12241</v>
      </c>
      <c r="G1448" s="156" t="s">
        <v>12257</v>
      </c>
      <c r="H1448" s="158">
        <v>2011</v>
      </c>
      <c r="I1448" s="156" t="s">
        <v>12258</v>
      </c>
      <c r="J1448" s="155">
        <v>33528.199999999997</v>
      </c>
      <c r="K1448" s="199" t="s">
        <v>11896</v>
      </c>
      <c r="L1448" s="156" t="s">
        <v>12244</v>
      </c>
      <c r="M1448" s="156" t="s">
        <v>12245</v>
      </c>
      <c r="N1448" s="156" t="s">
        <v>12259</v>
      </c>
      <c r="O1448" s="156" t="s">
        <v>12260</v>
      </c>
      <c r="P1448" s="158">
        <v>70</v>
      </c>
      <c r="Q1448" s="155">
        <v>4.0999999999999996</v>
      </c>
      <c r="R1448" s="155"/>
      <c r="S1448" s="155">
        <v>4.0999999999999996</v>
      </c>
      <c r="T1448" s="155">
        <v>18</v>
      </c>
      <c r="U1448" s="155">
        <v>22.1</v>
      </c>
      <c r="V1448" s="158">
        <v>1</v>
      </c>
      <c r="W1448" s="158">
        <v>100</v>
      </c>
      <c r="X1448" s="156" t="s">
        <v>12261</v>
      </c>
      <c r="Y1448" s="158">
        <v>1</v>
      </c>
      <c r="Z1448" s="158">
        <v>7</v>
      </c>
      <c r="AA1448" s="158">
        <v>4</v>
      </c>
      <c r="AB1448" s="158">
        <v>44</v>
      </c>
      <c r="AC1448" s="158"/>
      <c r="AD1448" s="156">
        <v>18</v>
      </c>
      <c r="AE1448" s="158">
        <v>4</v>
      </c>
      <c r="AF1448" s="68"/>
      <c r="AG1448" s="68"/>
      <c r="AH1448" s="68"/>
      <c r="AI1448" s="68"/>
      <c r="AJ1448" s="68"/>
      <c r="AK1448" s="68"/>
      <c r="AL1448" s="68"/>
      <c r="AM1448" s="68"/>
      <c r="AN1448" s="68"/>
      <c r="AO1448" s="68"/>
      <c r="AP1448" s="68"/>
      <c r="AQ1448" s="68"/>
      <c r="AR1448" s="68"/>
      <c r="AS1448" s="68"/>
      <c r="AT1448" s="68"/>
      <c r="AU1448" s="68"/>
      <c r="AV1448" s="68"/>
      <c r="AW1448" s="68"/>
      <c r="AX1448" s="68"/>
      <c r="AY1448" s="68"/>
      <c r="AZ1448" s="68"/>
      <c r="BA1448" s="68"/>
      <c r="BB1448" s="68"/>
      <c r="BC1448" s="68"/>
      <c r="BD1448" s="68"/>
    </row>
    <row r="1449" spans="1:256" s="72" customFormat="1" ht="110">
      <c r="A1449" s="158">
        <v>2991</v>
      </c>
      <c r="B1449" s="158" t="s">
        <v>12182</v>
      </c>
      <c r="C1449" s="158"/>
      <c r="D1449" s="156"/>
      <c r="E1449" s="156" t="s">
        <v>12262</v>
      </c>
      <c r="F1449" s="158"/>
      <c r="G1449" s="156" t="s">
        <v>12263</v>
      </c>
      <c r="H1449" s="158">
        <v>2011</v>
      </c>
      <c r="I1449" s="156" t="s">
        <v>12264</v>
      </c>
      <c r="J1449" s="155">
        <v>38760</v>
      </c>
      <c r="K1449" s="199" t="s">
        <v>11896</v>
      </c>
      <c r="L1449" s="156" t="s">
        <v>12265</v>
      </c>
      <c r="M1449" s="156" t="s">
        <v>12266</v>
      </c>
      <c r="N1449" s="156" t="s">
        <v>12267</v>
      </c>
      <c r="O1449" s="156" t="s">
        <v>12268</v>
      </c>
      <c r="P1449" s="158">
        <v>183</v>
      </c>
      <c r="Q1449" s="155">
        <v>6</v>
      </c>
      <c r="R1449" s="155"/>
      <c r="S1449" s="155">
        <v>6</v>
      </c>
      <c r="T1449" s="155">
        <v>17</v>
      </c>
      <c r="U1449" s="155">
        <v>24</v>
      </c>
      <c r="V1449" s="158">
        <v>20</v>
      </c>
      <c r="W1449" s="158">
        <v>100</v>
      </c>
      <c r="X1449" s="156" t="s">
        <v>12269</v>
      </c>
      <c r="Y1449" s="158">
        <v>6</v>
      </c>
      <c r="Z1449" s="158">
        <v>3</v>
      </c>
      <c r="AA1449" s="158">
        <v>1</v>
      </c>
      <c r="AB1449" s="158">
        <v>44</v>
      </c>
      <c r="AC1449" s="158"/>
      <c r="AD1449" s="156">
        <v>17</v>
      </c>
      <c r="AE1449" s="158">
        <v>4</v>
      </c>
      <c r="AF1449" s="68"/>
      <c r="AG1449" s="68"/>
      <c r="AH1449" s="68"/>
      <c r="AI1449" s="68"/>
      <c r="AJ1449" s="68"/>
      <c r="AK1449" s="68"/>
      <c r="AL1449" s="68"/>
      <c r="AM1449" s="68"/>
      <c r="AN1449" s="68"/>
      <c r="AO1449" s="68"/>
      <c r="AP1449" s="68"/>
      <c r="AQ1449" s="68"/>
      <c r="AR1449" s="68"/>
      <c r="AS1449" s="68"/>
      <c r="AT1449" s="68"/>
      <c r="AU1449" s="68"/>
      <c r="AV1449" s="68"/>
      <c r="AW1449" s="68"/>
      <c r="AX1449" s="68"/>
      <c r="AY1449" s="68"/>
      <c r="AZ1449" s="68"/>
      <c r="BA1449" s="68"/>
      <c r="BB1449" s="68"/>
      <c r="BC1449" s="68"/>
      <c r="BD1449" s="68"/>
    </row>
    <row r="1450" spans="1:256" s="72" customFormat="1" ht="110">
      <c r="A1450" s="158">
        <v>2991</v>
      </c>
      <c r="B1450" s="158" t="s">
        <v>12182</v>
      </c>
      <c r="C1450" s="158"/>
      <c r="D1450" s="156"/>
      <c r="E1450" s="156" t="s">
        <v>12249</v>
      </c>
      <c r="F1450" s="158">
        <v>10692</v>
      </c>
      <c r="G1450" s="156" t="s">
        <v>12270</v>
      </c>
      <c r="H1450" s="158">
        <v>2011</v>
      </c>
      <c r="I1450" s="156" t="s">
        <v>12271</v>
      </c>
      <c r="J1450" s="155">
        <v>22794.93</v>
      </c>
      <c r="K1450" s="199" t="s">
        <v>11896</v>
      </c>
      <c r="L1450" s="156" t="s">
        <v>12252</v>
      </c>
      <c r="M1450" s="156" t="s">
        <v>12253</v>
      </c>
      <c r="N1450" s="156" t="s">
        <v>12272</v>
      </c>
      <c r="O1450" s="156" t="s">
        <v>12273</v>
      </c>
      <c r="P1450" s="158">
        <v>188</v>
      </c>
      <c r="Q1450" s="155">
        <v>0.66</v>
      </c>
      <c r="R1450" s="155"/>
      <c r="S1450" s="155">
        <v>0.66</v>
      </c>
      <c r="T1450" s="155">
        <v>0.5</v>
      </c>
      <c r="U1450" s="155">
        <v>1.1599999999999999</v>
      </c>
      <c r="V1450" s="158">
        <v>40</v>
      </c>
      <c r="W1450" s="158">
        <v>100</v>
      </c>
      <c r="X1450" s="156" t="s">
        <v>12274</v>
      </c>
      <c r="Y1450" s="158">
        <v>2</v>
      </c>
      <c r="Z1450" s="158">
        <v>3</v>
      </c>
      <c r="AA1450" s="158">
        <v>5</v>
      </c>
      <c r="AB1450" s="158">
        <v>44</v>
      </c>
      <c r="AC1450" s="158"/>
      <c r="AD1450" s="156">
        <v>0.5</v>
      </c>
      <c r="AE1450" s="158">
        <v>4</v>
      </c>
      <c r="AF1450" s="68"/>
      <c r="AG1450" s="68"/>
      <c r="AH1450" s="68"/>
      <c r="AI1450" s="68"/>
      <c r="AJ1450" s="68"/>
      <c r="AK1450" s="68"/>
      <c r="AL1450" s="68"/>
      <c r="AM1450" s="68"/>
      <c r="AN1450" s="68"/>
      <c r="AO1450" s="68"/>
      <c r="AP1450" s="68"/>
      <c r="AQ1450" s="68"/>
      <c r="AR1450" s="68"/>
      <c r="AS1450" s="68"/>
      <c r="AT1450" s="68"/>
      <c r="AU1450" s="68"/>
      <c r="AV1450" s="68"/>
      <c r="AW1450" s="68"/>
      <c r="AX1450" s="68"/>
      <c r="AY1450" s="68"/>
      <c r="AZ1450" s="68"/>
      <c r="BA1450" s="68"/>
      <c r="BB1450" s="68"/>
      <c r="BC1450" s="68"/>
      <c r="BD1450" s="68"/>
    </row>
    <row r="1451" spans="1:256" s="72" customFormat="1" ht="110">
      <c r="A1451" s="158">
        <v>2991</v>
      </c>
      <c r="B1451" s="158" t="s">
        <v>12182</v>
      </c>
      <c r="C1451" s="158"/>
      <c r="D1451" s="156"/>
      <c r="E1451" s="156" t="s">
        <v>405</v>
      </c>
      <c r="F1451" s="158" t="s">
        <v>12275</v>
      </c>
      <c r="G1451" s="156" t="s">
        <v>12276</v>
      </c>
      <c r="H1451" s="158">
        <v>2011</v>
      </c>
      <c r="I1451" s="156" t="s">
        <v>12277</v>
      </c>
      <c r="J1451" s="155">
        <v>717960</v>
      </c>
      <c r="K1451" s="199" t="s">
        <v>11896</v>
      </c>
      <c r="L1451" s="156" t="s">
        <v>12278</v>
      </c>
      <c r="M1451" s="156" t="s">
        <v>12279</v>
      </c>
      <c r="N1451" s="156" t="s">
        <v>12280</v>
      </c>
      <c r="O1451" s="156" t="s">
        <v>12281</v>
      </c>
      <c r="P1451" s="158">
        <v>87</v>
      </c>
      <c r="Q1451" s="155">
        <v>16</v>
      </c>
      <c r="R1451" s="155"/>
      <c r="S1451" s="155">
        <v>16</v>
      </c>
      <c r="T1451" s="155">
        <v>24</v>
      </c>
      <c r="U1451" s="155">
        <v>40</v>
      </c>
      <c r="V1451" s="158">
        <v>20</v>
      </c>
      <c r="W1451" s="158">
        <v>100</v>
      </c>
      <c r="X1451" s="156" t="s">
        <v>12282</v>
      </c>
      <c r="Y1451" s="158">
        <v>3</v>
      </c>
      <c r="Z1451" s="158">
        <v>2</v>
      </c>
      <c r="AA1451" s="158">
        <v>3</v>
      </c>
      <c r="AB1451" s="158">
        <v>44</v>
      </c>
      <c r="AC1451" s="158"/>
      <c r="AD1451" s="156">
        <v>24</v>
      </c>
      <c r="AE1451" s="158">
        <v>4</v>
      </c>
      <c r="AF1451" s="68"/>
      <c r="AG1451" s="68"/>
      <c r="AH1451" s="68"/>
      <c r="AI1451" s="68"/>
      <c r="AJ1451" s="68"/>
      <c r="AK1451" s="68"/>
      <c r="AL1451" s="68"/>
      <c r="AM1451" s="68"/>
      <c r="AN1451" s="68"/>
      <c r="AO1451" s="68"/>
      <c r="AP1451" s="68"/>
      <c r="AQ1451" s="68"/>
      <c r="AR1451" s="68"/>
      <c r="AS1451" s="68"/>
      <c r="AT1451" s="68"/>
      <c r="AU1451" s="68"/>
      <c r="AV1451" s="68"/>
      <c r="AW1451" s="68"/>
      <c r="AX1451" s="68"/>
      <c r="AY1451" s="68"/>
      <c r="AZ1451" s="68"/>
      <c r="BA1451" s="68"/>
      <c r="BB1451" s="68"/>
      <c r="BC1451" s="68"/>
      <c r="BD1451" s="68"/>
    </row>
    <row r="1452" spans="1:256" s="72" customFormat="1" ht="110">
      <c r="A1452" s="158">
        <v>2991</v>
      </c>
      <c r="B1452" s="158" t="s">
        <v>12182</v>
      </c>
      <c r="C1452" s="158"/>
      <c r="D1452" s="156"/>
      <c r="E1452" s="156" t="s">
        <v>12283</v>
      </c>
      <c r="F1452" s="158" t="s">
        <v>12284</v>
      </c>
      <c r="G1452" s="156" t="s">
        <v>12285</v>
      </c>
      <c r="H1452" s="158">
        <v>2011</v>
      </c>
      <c r="I1452" s="156" t="s">
        <v>12286</v>
      </c>
      <c r="J1452" s="155">
        <v>26278.77</v>
      </c>
      <c r="K1452" s="199" t="s">
        <v>11896</v>
      </c>
      <c r="L1452" s="156" t="s">
        <v>12287</v>
      </c>
      <c r="M1452" s="156" t="s">
        <v>12288</v>
      </c>
      <c r="N1452" s="156" t="s">
        <v>12289</v>
      </c>
      <c r="O1452" s="156" t="s">
        <v>12290</v>
      </c>
      <c r="P1452" s="158">
        <v>80</v>
      </c>
      <c r="Q1452" s="155">
        <v>17.55</v>
      </c>
      <c r="R1452" s="155"/>
      <c r="S1452" s="155">
        <v>17.55</v>
      </c>
      <c r="T1452" s="155">
        <v>22</v>
      </c>
      <c r="U1452" s="155">
        <v>39.549999999999997</v>
      </c>
      <c r="V1452" s="158">
        <v>20</v>
      </c>
      <c r="W1452" s="158">
        <v>100</v>
      </c>
      <c r="X1452" s="156" t="s">
        <v>12291</v>
      </c>
      <c r="Y1452" s="158">
        <v>6</v>
      </c>
      <c r="Z1452" s="158">
        <v>3</v>
      </c>
      <c r="AA1452" s="158">
        <v>1</v>
      </c>
      <c r="AB1452" s="158">
        <v>44</v>
      </c>
      <c r="AC1452" s="158"/>
      <c r="AD1452" s="156">
        <v>22</v>
      </c>
      <c r="AE1452" s="158">
        <v>4</v>
      </c>
      <c r="AF1452" s="68"/>
      <c r="AG1452" s="68"/>
      <c r="AH1452" s="68"/>
      <c r="AI1452" s="68"/>
      <c r="AJ1452" s="68"/>
      <c r="AK1452" s="68"/>
      <c r="AL1452" s="68"/>
      <c r="AM1452" s="68"/>
      <c r="AN1452" s="68"/>
      <c r="AO1452" s="68"/>
      <c r="AP1452" s="68"/>
      <c r="AQ1452" s="68"/>
      <c r="AR1452" s="68"/>
      <c r="AS1452" s="68"/>
      <c r="AT1452" s="68"/>
      <c r="AU1452" s="68"/>
      <c r="AV1452" s="68"/>
      <c r="AW1452" s="68"/>
      <c r="AX1452" s="68"/>
      <c r="AY1452" s="68"/>
      <c r="AZ1452" s="68"/>
      <c r="BA1452" s="68"/>
      <c r="BB1452" s="68"/>
      <c r="BC1452" s="68"/>
      <c r="BD1452" s="68"/>
    </row>
    <row r="1453" spans="1:256" s="72" customFormat="1" ht="110">
      <c r="A1453" s="158">
        <v>2991</v>
      </c>
      <c r="B1453" s="158" t="s">
        <v>12182</v>
      </c>
      <c r="C1453" s="158"/>
      <c r="D1453" s="156"/>
      <c r="E1453" s="156" t="s">
        <v>12215</v>
      </c>
      <c r="F1453" s="158" t="s">
        <v>12216</v>
      </c>
      <c r="G1453" s="156" t="s">
        <v>12292</v>
      </c>
      <c r="H1453" s="158">
        <v>2011</v>
      </c>
      <c r="I1453" s="156" t="s">
        <v>12293</v>
      </c>
      <c r="J1453" s="155">
        <v>43549</v>
      </c>
      <c r="K1453" s="199" t="s">
        <v>11896</v>
      </c>
      <c r="L1453" s="156" t="s">
        <v>12294</v>
      </c>
      <c r="M1453" s="156" t="s">
        <v>12220</v>
      </c>
      <c r="N1453" s="156" t="s">
        <v>12295</v>
      </c>
      <c r="O1453" s="156" t="s">
        <v>12296</v>
      </c>
      <c r="P1453" s="158">
        <v>180</v>
      </c>
      <c r="Q1453" s="155">
        <v>12</v>
      </c>
      <c r="R1453" s="155"/>
      <c r="S1453" s="155">
        <v>12</v>
      </c>
      <c r="T1453" s="155">
        <v>20</v>
      </c>
      <c r="U1453" s="155">
        <v>32</v>
      </c>
      <c r="V1453" s="158">
        <v>20</v>
      </c>
      <c r="W1453" s="158">
        <v>100</v>
      </c>
      <c r="X1453" s="156" t="s">
        <v>12297</v>
      </c>
      <c r="Y1453" s="158">
        <v>3</v>
      </c>
      <c r="Z1453" s="158">
        <v>6</v>
      </c>
      <c r="AA1453" s="158">
        <v>1</v>
      </c>
      <c r="AB1453" s="158">
        <v>44</v>
      </c>
      <c r="AC1453" s="158"/>
      <c r="AD1453" s="156">
        <v>20</v>
      </c>
      <c r="AE1453" s="158">
        <v>4</v>
      </c>
      <c r="AF1453" s="68"/>
      <c r="AG1453" s="68"/>
      <c r="AH1453" s="68"/>
      <c r="AI1453" s="68"/>
      <c r="AJ1453" s="68"/>
      <c r="AK1453" s="68"/>
      <c r="AL1453" s="68"/>
      <c r="AM1453" s="68"/>
      <c r="AN1453" s="68"/>
      <c r="AO1453" s="68"/>
      <c r="AP1453" s="68"/>
      <c r="AQ1453" s="68"/>
      <c r="AR1453" s="68"/>
      <c r="AS1453" s="68"/>
      <c r="AT1453" s="68"/>
      <c r="AU1453" s="68"/>
      <c r="AV1453" s="68"/>
      <c r="AW1453" s="68"/>
      <c r="AX1453" s="68"/>
      <c r="AY1453" s="68"/>
      <c r="AZ1453" s="68"/>
      <c r="BA1453" s="68"/>
      <c r="BB1453" s="68"/>
      <c r="BC1453" s="68"/>
      <c r="BD1453" s="68"/>
    </row>
    <row r="1454" spans="1:256" s="72" customFormat="1" ht="110">
      <c r="A1454" s="158">
        <v>2991</v>
      </c>
      <c r="B1454" s="158" t="s">
        <v>12182</v>
      </c>
      <c r="C1454" s="158"/>
      <c r="D1454" s="156"/>
      <c r="E1454" s="156" t="s">
        <v>12298</v>
      </c>
      <c r="F1454" s="158" t="s">
        <v>12299</v>
      </c>
      <c r="G1454" s="156" t="s">
        <v>12300</v>
      </c>
      <c r="H1454" s="158">
        <v>2011</v>
      </c>
      <c r="I1454" s="156" t="s">
        <v>12301</v>
      </c>
      <c r="J1454" s="155">
        <v>124999.2</v>
      </c>
      <c r="K1454" s="199" t="s">
        <v>11896</v>
      </c>
      <c r="L1454" s="156" t="s">
        <v>12302</v>
      </c>
      <c r="M1454" s="156" t="s">
        <v>12303</v>
      </c>
      <c r="N1454" s="156" t="s">
        <v>12304</v>
      </c>
      <c r="O1454" s="156" t="s">
        <v>12305</v>
      </c>
      <c r="P1454" s="158">
        <v>68</v>
      </c>
      <c r="Q1454" s="155">
        <v>48.16</v>
      </c>
      <c r="R1454" s="155"/>
      <c r="S1454" s="155">
        <v>48.16</v>
      </c>
      <c r="T1454" s="155">
        <v>22.44</v>
      </c>
      <c r="U1454" s="155">
        <v>70.599999999999994</v>
      </c>
      <c r="V1454" s="158">
        <v>2</v>
      </c>
      <c r="W1454" s="158">
        <v>100</v>
      </c>
      <c r="X1454" s="156" t="s">
        <v>12306</v>
      </c>
      <c r="Y1454" s="158">
        <v>3</v>
      </c>
      <c r="Z1454" s="158">
        <v>12</v>
      </c>
      <c r="AA1454" s="158">
        <v>1</v>
      </c>
      <c r="AB1454" s="158">
        <v>44</v>
      </c>
      <c r="AC1454" s="158"/>
      <c r="AD1454" s="156">
        <v>22.44</v>
      </c>
      <c r="AE1454" s="158">
        <v>4</v>
      </c>
      <c r="AF1454" s="68"/>
      <c r="AG1454" s="68"/>
      <c r="AH1454" s="68"/>
      <c r="AI1454" s="68"/>
      <c r="AJ1454" s="68"/>
      <c r="AK1454" s="68"/>
      <c r="AL1454" s="68"/>
      <c r="AM1454" s="68"/>
      <c r="AN1454" s="68"/>
      <c r="AO1454" s="68"/>
      <c r="AP1454" s="68"/>
      <c r="AQ1454" s="68"/>
      <c r="AR1454" s="68"/>
      <c r="AS1454" s="68"/>
      <c r="AT1454" s="68"/>
      <c r="AU1454" s="68"/>
      <c r="AV1454" s="68"/>
      <c r="AW1454" s="68"/>
      <c r="AX1454" s="68"/>
      <c r="AY1454" s="91"/>
      <c r="AZ1454" s="91"/>
      <c r="BA1454" s="91"/>
      <c r="BB1454" s="91"/>
      <c r="BC1454" s="91"/>
      <c r="BD1454" s="91"/>
      <c r="BE1454" s="162"/>
      <c r="BF1454" s="162"/>
      <c r="BG1454" s="162"/>
      <c r="BH1454" s="162"/>
      <c r="BI1454" s="162"/>
      <c r="BJ1454" s="162"/>
      <c r="BK1454" s="162"/>
      <c r="BL1454" s="162"/>
      <c r="BM1454" s="162"/>
      <c r="BN1454" s="162"/>
      <c r="BO1454" s="162"/>
      <c r="BP1454" s="162"/>
      <c r="BQ1454" s="162"/>
      <c r="BR1454" s="162"/>
      <c r="BS1454" s="162"/>
      <c r="BT1454" s="162"/>
      <c r="BU1454" s="162"/>
      <c r="BV1454" s="162"/>
      <c r="BW1454" s="162"/>
      <c r="BX1454" s="162"/>
      <c r="BY1454" s="162"/>
      <c r="BZ1454" s="162"/>
      <c r="CA1454" s="162"/>
      <c r="CB1454" s="162"/>
      <c r="CC1454" s="162"/>
      <c r="CD1454" s="162"/>
      <c r="CE1454" s="162"/>
      <c r="CF1454" s="162"/>
      <c r="CG1454" s="162"/>
      <c r="CH1454" s="162"/>
      <c r="CI1454" s="162"/>
      <c r="CJ1454" s="162"/>
      <c r="CK1454" s="162"/>
      <c r="CL1454" s="162"/>
      <c r="CM1454" s="162"/>
      <c r="CN1454" s="162"/>
      <c r="CO1454" s="162"/>
      <c r="CP1454" s="162"/>
      <c r="CQ1454" s="162"/>
      <c r="CR1454" s="162"/>
      <c r="CS1454" s="162"/>
      <c r="CT1454" s="162"/>
      <c r="CU1454" s="162"/>
      <c r="CV1454" s="162"/>
      <c r="CW1454" s="162"/>
      <c r="CX1454" s="162"/>
      <c r="CY1454" s="162"/>
      <c r="CZ1454" s="162"/>
      <c r="DA1454" s="162"/>
      <c r="DB1454" s="162"/>
      <c r="DC1454" s="162"/>
      <c r="DD1454" s="162"/>
      <c r="DE1454" s="162"/>
      <c r="DF1454" s="162"/>
      <c r="DG1454" s="162"/>
      <c r="DH1454" s="162"/>
      <c r="DI1454" s="162"/>
      <c r="DJ1454" s="162"/>
      <c r="DK1454" s="162"/>
      <c r="DL1454" s="162"/>
      <c r="DM1454" s="162"/>
      <c r="DN1454" s="162"/>
      <c r="DO1454" s="162"/>
      <c r="DP1454" s="162"/>
      <c r="DQ1454" s="162"/>
      <c r="DR1454" s="162"/>
      <c r="DS1454" s="162"/>
      <c r="DT1454" s="162"/>
      <c r="DU1454" s="162"/>
      <c r="DV1454" s="162"/>
      <c r="DW1454" s="162"/>
      <c r="DX1454" s="162"/>
      <c r="DY1454" s="162"/>
      <c r="DZ1454" s="162"/>
      <c r="EA1454" s="162"/>
      <c r="EB1454" s="162"/>
      <c r="EC1454" s="162"/>
      <c r="ED1454" s="162"/>
      <c r="EE1454" s="162"/>
      <c r="EF1454" s="162"/>
      <c r="EG1454" s="162"/>
      <c r="EH1454" s="162"/>
      <c r="EI1454" s="162"/>
      <c r="EJ1454" s="162"/>
      <c r="EK1454" s="162"/>
      <c r="EL1454" s="162"/>
      <c r="EM1454" s="162"/>
      <c r="EN1454" s="162"/>
      <c r="EO1454" s="162"/>
      <c r="EP1454" s="162"/>
      <c r="EQ1454" s="162"/>
      <c r="ER1454" s="162"/>
      <c r="ES1454" s="162"/>
      <c r="ET1454" s="162"/>
      <c r="EU1454" s="162"/>
      <c r="EV1454" s="162"/>
      <c r="EW1454" s="162"/>
      <c r="EX1454" s="162"/>
      <c r="EY1454" s="162"/>
      <c r="EZ1454" s="162"/>
      <c r="FA1454" s="162"/>
      <c r="FB1454" s="162"/>
      <c r="FC1454" s="162"/>
      <c r="FD1454" s="162"/>
      <c r="FE1454" s="162"/>
      <c r="FF1454" s="162"/>
      <c r="FG1454" s="162"/>
      <c r="FH1454" s="162"/>
      <c r="FI1454" s="162"/>
      <c r="FJ1454" s="162"/>
      <c r="FK1454" s="162"/>
      <c r="FL1454" s="162"/>
      <c r="FM1454" s="162"/>
      <c r="FN1454" s="162"/>
      <c r="FO1454" s="162"/>
      <c r="FP1454" s="162"/>
      <c r="FQ1454" s="162"/>
      <c r="FR1454" s="162"/>
      <c r="FS1454" s="162"/>
      <c r="FT1454" s="162"/>
      <c r="FU1454" s="162"/>
      <c r="FV1454" s="162"/>
      <c r="FW1454" s="162"/>
      <c r="FX1454" s="162"/>
      <c r="FY1454" s="162"/>
      <c r="FZ1454" s="162"/>
      <c r="GA1454" s="162"/>
      <c r="GB1454" s="162"/>
      <c r="GC1454" s="162"/>
      <c r="GD1454" s="162"/>
      <c r="GE1454" s="162"/>
      <c r="GF1454" s="162"/>
      <c r="GG1454" s="162"/>
      <c r="GH1454" s="162"/>
      <c r="GI1454" s="162"/>
      <c r="GJ1454" s="162"/>
      <c r="GK1454" s="162"/>
      <c r="GL1454" s="162"/>
      <c r="GM1454" s="162"/>
      <c r="GN1454" s="162"/>
      <c r="GO1454" s="162"/>
      <c r="GP1454" s="162"/>
      <c r="GQ1454" s="162"/>
      <c r="GR1454" s="162"/>
      <c r="GS1454" s="162"/>
      <c r="GT1454" s="162"/>
      <c r="GU1454" s="162"/>
      <c r="GV1454" s="162"/>
      <c r="GW1454" s="162"/>
      <c r="GX1454" s="162"/>
      <c r="GY1454" s="162"/>
      <c r="GZ1454" s="162"/>
      <c r="HA1454" s="162"/>
      <c r="HB1454" s="162"/>
      <c r="HC1454" s="162"/>
      <c r="HD1454" s="162"/>
      <c r="HE1454" s="162"/>
      <c r="HF1454" s="162"/>
      <c r="HG1454" s="162"/>
      <c r="HH1454" s="162"/>
      <c r="HI1454" s="162"/>
      <c r="HJ1454" s="162"/>
      <c r="HK1454" s="162"/>
      <c r="HL1454" s="162"/>
      <c r="HM1454" s="162"/>
      <c r="HN1454" s="162"/>
      <c r="HO1454" s="162"/>
      <c r="HP1454" s="162"/>
      <c r="HQ1454" s="162"/>
      <c r="HR1454" s="162"/>
      <c r="HS1454" s="162"/>
      <c r="HT1454" s="162"/>
      <c r="HU1454" s="162"/>
      <c r="HV1454" s="162"/>
      <c r="HW1454" s="162"/>
      <c r="HX1454" s="162"/>
      <c r="HY1454" s="162"/>
      <c r="HZ1454" s="162"/>
      <c r="IA1454" s="162"/>
      <c r="IB1454" s="162"/>
      <c r="IC1454" s="162"/>
      <c r="ID1454" s="162"/>
      <c r="IE1454" s="162"/>
      <c r="IF1454" s="162"/>
      <c r="IG1454" s="162"/>
      <c r="IH1454" s="162"/>
      <c r="II1454" s="162"/>
      <c r="IJ1454" s="162"/>
      <c r="IK1454" s="162"/>
      <c r="IL1454" s="162"/>
      <c r="IM1454" s="162"/>
      <c r="IN1454" s="162"/>
      <c r="IO1454" s="162"/>
      <c r="IP1454" s="162"/>
      <c r="IQ1454" s="162"/>
      <c r="IR1454" s="162"/>
      <c r="IS1454" s="162"/>
      <c r="IT1454" s="162"/>
      <c r="IU1454" s="162"/>
      <c r="IV1454" s="162"/>
    </row>
    <row r="1455" spans="1:256" s="72" customFormat="1" ht="110">
      <c r="A1455" s="158">
        <v>2991</v>
      </c>
      <c r="B1455" s="158" t="s">
        <v>12182</v>
      </c>
      <c r="C1455" s="158"/>
      <c r="D1455" s="156"/>
      <c r="E1455" s="156" t="s">
        <v>12307</v>
      </c>
      <c r="F1455" s="158" t="s">
        <v>12308</v>
      </c>
      <c r="G1455" s="156" t="s">
        <v>12309</v>
      </c>
      <c r="H1455" s="158">
        <v>2013</v>
      </c>
      <c r="I1455" s="156" t="s">
        <v>12310</v>
      </c>
      <c r="J1455" s="155">
        <v>86995</v>
      </c>
      <c r="K1455" s="199" t="s">
        <v>11896</v>
      </c>
      <c r="L1455" s="156" t="s">
        <v>12311</v>
      </c>
      <c r="M1455" s="156" t="s">
        <v>12312</v>
      </c>
      <c r="N1455" s="156" t="s">
        <v>12313</v>
      </c>
      <c r="O1455" s="156" t="s">
        <v>12314</v>
      </c>
      <c r="P1455" s="158">
        <v>213</v>
      </c>
      <c r="Q1455" s="155">
        <v>12</v>
      </c>
      <c r="R1455" s="155"/>
      <c r="S1455" s="155">
        <v>12</v>
      </c>
      <c r="T1455" s="155">
        <v>18</v>
      </c>
      <c r="U1455" s="155">
        <v>30</v>
      </c>
      <c r="V1455" s="158">
        <v>14</v>
      </c>
      <c r="W1455" s="158">
        <v>92</v>
      </c>
      <c r="X1455" s="156" t="s">
        <v>12200</v>
      </c>
      <c r="Y1455" s="158">
        <v>3</v>
      </c>
      <c r="Z1455" s="158">
        <v>10</v>
      </c>
      <c r="AA1455" s="158">
        <v>4</v>
      </c>
      <c r="AB1455" s="158">
        <v>44</v>
      </c>
      <c r="AC1455" s="158"/>
      <c r="AD1455" s="156">
        <v>18</v>
      </c>
      <c r="AE1455" s="158">
        <v>4</v>
      </c>
      <c r="AF1455" s="68"/>
      <c r="AG1455" s="68"/>
      <c r="AH1455" s="68"/>
      <c r="AI1455" s="68"/>
      <c r="AJ1455" s="68"/>
      <c r="AK1455" s="68"/>
      <c r="AL1455" s="68"/>
      <c r="AM1455" s="68"/>
      <c r="AN1455" s="68"/>
      <c r="AO1455" s="68"/>
      <c r="AP1455" s="68"/>
      <c r="AQ1455" s="68"/>
      <c r="AR1455" s="68"/>
      <c r="AS1455" s="68"/>
      <c r="AT1455" s="68"/>
      <c r="AU1455" s="68"/>
      <c r="AV1455" s="68"/>
      <c r="AW1455" s="68"/>
      <c r="AX1455" s="68"/>
      <c r="AY1455" s="91"/>
      <c r="AZ1455" s="91"/>
      <c r="BA1455" s="91"/>
      <c r="BB1455" s="91"/>
      <c r="BC1455" s="91"/>
      <c r="BD1455" s="91"/>
      <c r="BE1455" s="162"/>
      <c r="BF1455" s="162"/>
      <c r="BG1455" s="162"/>
      <c r="BH1455" s="162"/>
      <c r="BI1455" s="162"/>
      <c r="BJ1455" s="162"/>
      <c r="BK1455" s="162"/>
      <c r="BL1455" s="162"/>
      <c r="BM1455" s="162"/>
      <c r="BN1455" s="162"/>
      <c r="BO1455" s="162"/>
      <c r="BP1455" s="162"/>
      <c r="BQ1455" s="162"/>
      <c r="BR1455" s="162"/>
      <c r="BS1455" s="162"/>
      <c r="BT1455" s="162"/>
      <c r="BU1455" s="162"/>
      <c r="BV1455" s="162"/>
      <c r="BW1455" s="162"/>
      <c r="BX1455" s="162"/>
      <c r="BY1455" s="162"/>
      <c r="BZ1455" s="162"/>
      <c r="CA1455" s="162"/>
      <c r="CB1455" s="162"/>
      <c r="CC1455" s="162"/>
      <c r="CD1455" s="162"/>
      <c r="CE1455" s="162"/>
      <c r="CF1455" s="162"/>
      <c r="CG1455" s="162"/>
      <c r="CH1455" s="162"/>
      <c r="CI1455" s="162"/>
      <c r="CJ1455" s="162"/>
      <c r="CK1455" s="162"/>
      <c r="CL1455" s="162"/>
      <c r="CM1455" s="162"/>
      <c r="CN1455" s="162"/>
      <c r="CO1455" s="162"/>
      <c r="CP1455" s="162"/>
      <c r="CQ1455" s="162"/>
      <c r="CR1455" s="162"/>
      <c r="CS1455" s="162"/>
      <c r="CT1455" s="162"/>
      <c r="CU1455" s="162"/>
      <c r="CV1455" s="162"/>
      <c r="CW1455" s="162"/>
      <c r="CX1455" s="162"/>
      <c r="CY1455" s="162"/>
      <c r="CZ1455" s="162"/>
      <c r="DA1455" s="162"/>
      <c r="DB1455" s="162"/>
      <c r="DC1455" s="162"/>
      <c r="DD1455" s="162"/>
      <c r="DE1455" s="162"/>
      <c r="DF1455" s="162"/>
      <c r="DG1455" s="162"/>
      <c r="DH1455" s="162"/>
      <c r="DI1455" s="162"/>
      <c r="DJ1455" s="162"/>
      <c r="DK1455" s="162"/>
      <c r="DL1455" s="162"/>
      <c r="DM1455" s="162"/>
      <c r="DN1455" s="162"/>
      <c r="DO1455" s="162"/>
      <c r="DP1455" s="162"/>
      <c r="DQ1455" s="162"/>
      <c r="DR1455" s="162"/>
      <c r="DS1455" s="162"/>
      <c r="DT1455" s="162"/>
      <c r="DU1455" s="162"/>
      <c r="DV1455" s="162"/>
      <c r="DW1455" s="162"/>
      <c r="DX1455" s="162"/>
      <c r="DY1455" s="162"/>
      <c r="DZ1455" s="162"/>
      <c r="EA1455" s="162"/>
      <c r="EB1455" s="162"/>
      <c r="EC1455" s="162"/>
      <c r="ED1455" s="162"/>
      <c r="EE1455" s="162"/>
      <c r="EF1455" s="162"/>
      <c r="EG1455" s="162"/>
      <c r="EH1455" s="162"/>
      <c r="EI1455" s="162"/>
      <c r="EJ1455" s="162"/>
      <c r="EK1455" s="162"/>
      <c r="EL1455" s="162"/>
      <c r="EM1455" s="162"/>
      <c r="EN1455" s="162"/>
      <c r="EO1455" s="162"/>
      <c r="EP1455" s="162"/>
      <c r="EQ1455" s="162"/>
      <c r="ER1455" s="162"/>
      <c r="ES1455" s="162"/>
      <c r="ET1455" s="162"/>
      <c r="EU1455" s="162"/>
      <c r="EV1455" s="162"/>
      <c r="EW1455" s="162"/>
      <c r="EX1455" s="162"/>
      <c r="EY1455" s="162"/>
      <c r="EZ1455" s="162"/>
      <c r="FA1455" s="162"/>
      <c r="FB1455" s="162"/>
      <c r="FC1455" s="162"/>
      <c r="FD1455" s="162"/>
      <c r="FE1455" s="162"/>
      <c r="FF1455" s="162"/>
      <c r="FG1455" s="162"/>
      <c r="FH1455" s="162"/>
      <c r="FI1455" s="162"/>
      <c r="FJ1455" s="162"/>
      <c r="FK1455" s="162"/>
      <c r="FL1455" s="162"/>
      <c r="FM1455" s="162"/>
      <c r="FN1455" s="162"/>
      <c r="FO1455" s="162"/>
      <c r="FP1455" s="162"/>
      <c r="FQ1455" s="162"/>
      <c r="FR1455" s="162"/>
      <c r="FS1455" s="162"/>
      <c r="FT1455" s="162"/>
      <c r="FU1455" s="162"/>
      <c r="FV1455" s="162"/>
      <c r="FW1455" s="162"/>
      <c r="FX1455" s="162"/>
      <c r="FY1455" s="162"/>
      <c r="FZ1455" s="162"/>
      <c r="GA1455" s="162"/>
      <c r="GB1455" s="162"/>
      <c r="GC1455" s="162"/>
      <c r="GD1455" s="162"/>
      <c r="GE1455" s="162"/>
      <c r="GF1455" s="162"/>
      <c r="GG1455" s="162"/>
      <c r="GH1455" s="162"/>
      <c r="GI1455" s="162"/>
      <c r="GJ1455" s="162"/>
      <c r="GK1455" s="162"/>
      <c r="GL1455" s="162"/>
      <c r="GM1455" s="162"/>
      <c r="GN1455" s="162"/>
      <c r="GO1455" s="162"/>
      <c r="GP1455" s="162"/>
      <c r="GQ1455" s="162"/>
      <c r="GR1455" s="162"/>
      <c r="GS1455" s="162"/>
      <c r="GT1455" s="162"/>
      <c r="GU1455" s="162"/>
      <c r="GV1455" s="162"/>
      <c r="GW1455" s="162"/>
      <c r="GX1455" s="162"/>
      <c r="GY1455" s="162"/>
      <c r="GZ1455" s="162"/>
      <c r="HA1455" s="162"/>
      <c r="HB1455" s="162"/>
      <c r="HC1455" s="162"/>
      <c r="HD1455" s="162"/>
      <c r="HE1455" s="162"/>
      <c r="HF1455" s="162"/>
      <c r="HG1455" s="162"/>
      <c r="HH1455" s="162"/>
      <c r="HI1455" s="162"/>
      <c r="HJ1455" s="162"/>
      <c r="HK1455" s="162"/>
      <c r="HL1455" s="162"/>
      <c r="HM1455" s="162"/>
      <c r="HN1455" s="162"/>
      <c r="HO1455" s="162"/>
      <c r="HP1455" s="162"/>
      <c r="HQ1455" s="162"/>
      <c r="HR1455" s="162"/>
      <c r="HS1455" s="162"/>
      <c r="HT1455" s="162"/>
      <c r="HU1455" s="162"/>
      <c r="HV1455" s="162"/>
      <c r="HW1455" s="162"/>
      <c r="HX1455" s="162"/>
      <c r="HY1455" s="162"/>
      <c r="HZ1455" s="162"/>
      <c r="IA1455" s="162"/>
      <c r="IB1455" s="162"/>
      <c r="IC1455" s="162"/>
      <c r="ID1455" s="162"/>
      <c r="IE1455" s="162"/>
      <c r="IF1455" s="162"/>
      <c r="IG1455" s="162"/>
      <c r="IH1455" s="162"/>
      <c r="II1455" s="162"/>
      <c r="IJ1455" s="162"/>
      <c r="IK1455" s="162"/>
      <c r="IL1455" s="162"/>
      <c r="IM1455" s="162"/>
      <c r="IN1455" s="162"/>
      <c r="IO1455" s="162"/>
      <c r="IP1455" s="162"/>
      <c r="IQ1455" s="162"/>
      <c r="IR1455" s="162"/>
      <c r="IS1455" s="162"/>
      <c r="IT1455" s="162"/>
      <c r="IU1455" s="162"/>
      <c r="IV1455" s="162"/>
    </row>
    <row r="1456" spans="1:256" s="72" customFormat="1" ht="110">
      <c r="A1456" s="158">
        <v>2991</v>
      </c>
      <c r="B1456" s="158" t="s">
        <v>12182</v>
      </c>
      <c r="C1456" s="158"/>
      <c r="D1456" s="156"/>
      <c r="E1456" s="156" t="s">
        <v>12315</v>
      </c>
      <c r="F1456" s="158" t="s">
        <v>12316</v>
      </c>
      <c r="G1456" s="156" t="s">
        <v>12317</v>
      </c>
      <c r="H1456" s="158">
        <v>2011</v>
      </c>
      <c r="I1456" s="156" t="s">
        <v>12318</v>
      </c>
      <c r="J1456" s="155">
        <v>33138</v>
      </c>
      <c r="K1456" s="199" t="s">
        <v>11896</v>
      </c>
      <c r="L1456" s="156" t="s">
        <v>12319</v>
      </c>
      <c r="M1456" s="156" t="s">
        <v>12320</v>
      </c>
      <c r="N1456" s="156" t="s">
        <v>12321</v>
      </c>
      <c r="O1456" s="156" t="s">
        <v>12322</v>
      </c>
      <c r="P1456" s="158">
        <v>30</v>
      </c>
      <c r="Q1456" s="155">
        <v>10</v>
      </c>
      <c r="R1456" s="155"/>
      <c r="S1456" s="155">
        <v>10</v>
      </c>
      <c r="T1456" s="155">
        <v>23</v>
      </c>
      <c r="U1456" s="155">
        <v>33</v>
      </c>
      <c r="V1456" s="158">
        <v>17</v>
      </c>
      <c r="W1456" s="158">
        <v>100</v>
      </c>
      <c r="X1456" s="156" t="s">
        <v>12323</v>
      </c>
      <c r="Y1456" s="158"/>
      <c r="Z1456" s="158"/>
      <c r="AA1456" s="158"/>
      <c r="AB1456" s="158">
        <v>44</v>
      </c>
      <c r="AC1456" s="158"/>
      <c r="AD1456" s="156">
        <v>23</v>
      </c>
      <c r="AE1456" s="158">
        <v>4</v>
      </c>
      <c r="AF1456" s="68"/>
      <c r="AG1456" s="68"/>
      <c r="AH1456" s="68"/>
      <c r="AI1456" s="68"/>
      <c r="AJ1456" s="68"/>
      <c r="AK1456" s="68"/>
      <c r="AL1456" s="68"/>
      <c r="AM1456" s="68"/>
      <c r="AN1456" s="68"/>
      <c r="AO1456" s="68"/>
      <c r="AP1456" s="68"/>
      <c r="AQ1456" s="68"/>
      <c r="AR1456" s="68"/>
      <c r="AS1456" s="68"/>
      <c r="AT1456" s="68"/>
      <c r="AU1456" s="68"/>
      <c r="AV1456" s="68"/>
      <c r="AW1456" s="68"/>
      <c r="AX1456" s="68"/>
      <c r="AY1456" s="91"/>
      <c r="AZ1456" s="91"/>
      <c r="BA1456" s="91"/>
      <c r="BB1456" s="91"/>
      <c r="BC1456" s="91"/>
      <c r="BD1456" s="91"/>
      <c r="BE1456" s="162"/>
      <c r="BF1456" s="162"/>
      <c r="BG1456" s="162"/>
      <c r="BH1456" s="162"/>
      <c r="BI1456" s="162"/>
      <c r="BJ1456" s="162"/>
      <c r="BK1456" s="162"/>
      <c r="BL1456" s="162"/>
      <c r="BM1456" s="162"/>
      <c r="BN1456" s="162"/>
      <c r="BO1456" s="162"/>
      <c r="BP1456" s="162"/>
      <c r="BQ1456" s="162"/>
      <c r="BR1456" s="162"/>
      <c r="BS1456" s="162"/>
      <c r="BT1456" s="162"/>
      <c r="BU1456" s="162"/>
      <c r="BV1456" s="162"/>
      <c r="BW1456" s="162"/>
      <c r="BX1456" s="162"/>
      <c r="BY1456" s="162"/>
      <c r="BZ1456" s="162"/>
      <c r="CA1456" s="162"/>
      <c r="CB1456" s="162"/>
      <c r="CC1456" s="162"/>
      <c r="CD1456" s="162"/>
      <c r="CE1456" s="162"/>
      <c r="CF1456" s="162"/>
      <c r="CG1456" s="162"/>
      <c r="CH1456" s="162"/>
      <c r="CI1456" s="162"/>
      <c r="CJ1456" s="162"/>
      <c r="CK1456" s="162"/>
      <c r="CL1456" s="162"/>
      <c r="CM1456" s="162"/>
      <c r="CN1456" s="162"/>
      <c r="CO1456" s="162"/>
      <c r="CP1456" s="162"/>
      <c r="CQ1456" s="162"/>
      <c r="CR1456" s="162"/>
      <c r="CS1456" s="162"/>
      <c r="CT1456" s="162"/>
      <c r="CU1456" s="162"/>
      <c r="CV1456" s="162"/>
      <c r="CW1456" s="162"/>
      <c r="CX1456" s="162"/>
      <c r="CY1456" s="162"/>
      <c r="CZ1456" s="162"/>
      <c r="DA1456" s="162"/>
      <c r="DB1456" s="162"/>
      <c r="DC1456" s="162"/>
      <c r="DD1456" s="162"/>
      <c r="DE1456" s="162"/>
      <c r="DF1456" s="162"/>
      <c r="DG1456" s="162"/>
      <c r="DH1456" s="162"/>
      <c r="DI1456" s="162"/>
      <c r="DJ1456" s="162"/>
      <c r="DK1456" s="162"/>
      <c r="DL1456" s="162"/>
      <c r="DM1456" s="162"/>
      <c r="DN1456" s="162"/>
      <c r="DO1456" s="162"/>
      <c r="DP1456" s="162"/>
      <c r="DQ1456" s="162"/>
      <c r="DR1456" s="162"/>
      <c r="DS1456" s="162"/>
      <c r="DT1456" s="162"/>
      <c r="DU1456" s="162"/>
      <c r="DV1456" s="162"/>
      <c r="DW1456" s="162"/>
      <c r="DX1456" s="162"/>
      <c r="DY1456" s="162"/>
      <c r="DZ1456" s="162"/>
      <c r="EA1456" s="162"/>
      <c r="EB1456" s="162"/>
      <c r="EC1456" s="162"/>
      <c r="ED1456" s="162"/>
      <c r="EE1456" s="162"/>
      <c r="EF1456" s="162"/>
      <c r="EG1456" s="162"/>
      <c r="EH1456" s="162"/>
      <c r="EI1456" s="162"/>
      <c r="EJ1456" s="162"/>
      <c r="EK1456" s="162"/>
      <c r="EL1456" s="162"/>
      <c r="EM1456" s="162"/>
      <c r="EN1456" s="162"/>
      <c r="EO1456" s="162"/>
      <c r="EP1456" s="162"/>
      <c r="EQ1456" s="162"/>
      <c r="ER1456" s="162"/>
      <c r="ES1456" s="162"/>
      <c r="ET1456" s="162"/>
      <c r="EU1456" s="162"/>
      <c r="EV1456" s="162"/>
      <c r="EW1456" s="162"/>
      <c r="EX1456" s="162"/>
      <c r="EY1456" s="162"/>
      <c r="EZ1456" s="162"/>
      <c r="FA1456" s="162"/>
      <c r="FB1456" s="162"/>
      <c r="FC1456" s="162"/>
      <c r="FD1456" s="162"/>
      <c r="FE1456" s="162"/>
      <c r="FF1456" s="162"/>
      <c r="FG1456" s="162"/>
      <c r="FH1456" s="162"/>
      <c r="FI1456" s="162"/>
      <c r="FJ1456" s="162"/>
      <c r="FK1456" s="162"/>
      <c r="FL1456" s="162"/>
      <c r="FM1456" s="162"/>
      <c r="FN1456" s="162"/>
      <c r="FO1456" s="162"/>
      <c r="FP1456" s="162"/>
      <c r="FQ1456" s="162"/>
      <c r="FR1456" s="162"/>
      <c r="FS1456" s="162"/>
      <c r="FT1456" s="162"/>
      <c r="FU1456" s="162"/>
      <c r="FV1456" s="162"/>
      <c r="FW1456" s="162"/>
      <c r="FX1456" s="162"/>
      <c r="FY1456" s="162"/>
      <c r="FZ1456" s="162"/>
      <c r="GA1456" s="162"/>
      <c r="GB1456" s="162"/>
      <c r="GC1456" s="162"/>
      <c r="GD1456" s="162"/>
      <c r="GE1456" s="162"/>
      <c r="GF1456" s="162"/>
      <c r="GG1456" s="162"/>
      <c r="GH1456" s="162"/>
      <c r="GI1456" s="162"/>
      <c r="GJ1456" s="162"/>
      <c r="GK1456" s="162"/>
      <c r="GL1456" s="162"/>
      <c r="GM1456" s="162"/>
      <c r="GN1456" s="162"/>
      <c r="GO1456" s="162"/>
      <c r="GP1456" s="162"/>
      <c r="GQ1456" s="162"/>
      <c r="GR1456" s="162"/>
      <c r="GS1456" s="162"/>
      <c r="GT1456" s="162"/>
      <c r="GU1456" s="162"/>
      <c r="GV1456" s="162"/>
      <c r="GW1456" s="162"/>
      <c r="GX1456" s="162"/>
      <c r="GY1456" s="162"/>
      <c r="GZ1456" s="162"/>
      <c r="HA1456" s="162"/>
      <c r="HB1456" s="162"/>
      <c r="HC1456" s="162"/>
      <c r="HD1456" s="162"/>
      <c r="HE1456" s="162"/>
      <c r="HF1456" s="162"/>
      <c r="HG1456" s="162"/>
      <c r="HH1456" s="162"/>
      <c r="HI1456" s="162"/>
      <c r="HJ1456" s="162"/>
      <c r="HK1456" s="162"/>
      <c r="HL1456" s="162"/>
      <c r="HM1456" s="162"/>
      <c r="HN1456" s="162"/>
      <c r="HO1456" s="162"/>
      <c r="HP1456" s="162"/>
      <c r="HQ1456" s="162"/>
      <c r="HR1456" s="162"/>
      <c r="HS1456" s="162"/>
      <c r="HT1456" s="162"/>
      <c r="HU1456" s="162"/>
      <c r="HV1456" s="162"/>
      <c r="HW1456" s="162"/>
      <c r="HX1456" s="162"/>
      <c r="HY1456" s="162"/>
      <c r="HZ1456" s="162"/>
      <c r="IA1456" s="162"/>
      <c r="IB1456" s="162"/>
      <c r="IC1456" s="162"/>
      <c r="ID1456" s="162"/>
      <c r="IE1456" s="162"/>
      <c r="IF1456" s="162"/>
      <c r="IG1456" s="162"/>
      <c r="IH1456" s="162"/>
      <c r="II1456" s="162"/>
      <c r="IJ1456" s="162"/>
      <c r="IK1456" s="162"/>
      <c r="IL1456" s="162"/>
      <c r="IM1456" s="162"/>
      <c r="IN1456" s="162"/>
      <c r="IO1456" s="162"/>
      <c r="IP1456" s="162"/>
      <c r="IQ1456" s="162"/>
      <c r="IR1456" s="162"/>
      <c r="IS1456" s="162"/>
      <c r="IT1456" s="162"/>
      <c r="IU1456" s="162"/>
      <c r="IV1456" s="162"/>
    </row>
    <row r="1457" spans="1:256" s="72" customFormat="1" ht="110">
      <c r="A1457" s="158">
        <v>2991</v>
      </c>
      <c r="B1457" s="158" t="s">
        <v>12182</v>
      </c>
      <c r="C1457" s="158"/>
      <c r="D1457" s="156"/>
      <c r="E1457" s="156" t="s">
        <v>12324</v>
      </c>
      <c r="F1457" s="158" t="s">
        <v>12325</v>
      </c>
      <c r="G1457" s="156" t="s">
        <v>12326</v>
      </c>
      <c r="H1457" s="158">
        <v>2011</v>
      </c>
      <c r="I1457" s="156" t="s">
        <v>12327</v>
      </c>
      <c r="J1457" s="155">
        <v>99492</v>
      </c>
      <c r="K1457" s="199" t="s">
        <v>11896</v>
      </c>
      <c r="L1457" s="156" t="s">
        <v>12328</v>
      </c>
      <c r="M1457" s="156" t="s">
        <v>12329</v>
      </c>
      <c r="N1457" s="156" t="s">
        <v>12330</v>
      </c>
      <c r="O1457" s="156" t="s">
        <v>12331</v>
      </c>
      <c r="P1457" s="158">
        <v>88</v>
      </c>
      <c r="Q1457" s="155">
        <v>48.16</v>
      </c>
      <c r="R1457" s="155"/>
      <c r="S1457" s="155">
        <v>48.16</v>
      </c>
      <c r="T1457" s="155">
        <v>22.44</v>
      </c>
      <c r="U1457" s="155">
        <v>70.599999999999994</v>
      </c>
      <c r="V1457" s="158">
        <v>26</v>
      </c>
      <c r="W1457" s="158">
        <v>100</v>
      </c>
      <c r="X1457" s="156" t="s">
        <v>12332</v>
      </c>
      <c r="Y1457" s="158">
        <v>1</v>
      </c>
      <c r="Z1457" s="158">
        <v>9</v>
      </c>
      <c r="AA1457" s="158">
        <v>1</v>
      </c>
      <c r="AB1457" s="158">
        <v>44</v>
      </c>
      <c r="AC1457" s="158"/>
      <c r="AD1457" s="156">
        <v>22.44</v>
      </c>
      <c r="AE1457" s="158">
        <v>4</v>
      </c>
      <c r="AF1457" s="68"/>
      <c r="AG1457" s="68"/>
      <c r="AH1457" s="68"/>
      <c r="AI1457" s="68"/>
      <c r="AJ1457" s="68"/>
      <c r="AK1457" s="68"/>
      <c r="AL1457" s="68"/>
      <c r="AM1457" s="68"/>
      <c r="AN1457" s="68"/>
      <c r="AO1457" s="68"/>
      <c r="AP1457" s="68"/>
      <c r="AQ1457" s="68"/>
      <c r="AR1457" s="68"/>
      <c r="AS1457" s="68"/>
      <c r="AT1457" s="68"/>
      <c r="AU1457" s="68"/>
      <c r="AV1457" s="68"/>
      <c r="AW1457" s="68"/>
      <c r="AX1457" s="68"/>
      <c r="AY1457" s="91"/>
      <c r="AZ1457" s="91"/>
      <c r="BA1457" s="91"/>
      <c r="BB1457" s="91"/>
      <c r="BC1457" s="91"/>
      <c r="BD1457" s="91"/>
      <c r="BE1457" s="162"/>
      <c r="BF1457" s="162"/>
      <c r="BG1457" s="162"/>
      <c r="BH1457" s="162"/>
      <c r="BI1457" s="162"/>
      <c r="BJ1457" s="162"/>
      <c r="BK1457" s="162"/>
      <c r="BL1457" s="162"/>
      <c r="BM1457" s="162"/>
      <c r="BN1457" s="162"/>
      <c r="BO1457" s="162"/>
      <c r="BP1457" s="162"/>
      <c r="BQ1457" s="162"/>
      <c r="BR1457" s="162"/>
      <c r="BS1457" s="162"/>
      <c r="BT1457" s="162"/>
      <c r="BU1457" s="162"/>
      <c r="BV1457" s="162"/>
      <c r="BW1457" s="162"/>
      <c r="BX1457" s="162"/>
      <c r="BY1457" s="162"/>
      <c r="BZ1457" s="162"/>
      <c r="CA1457" s="162"/>
      <c r="CB1457" s="162"/>
      <c r="CC1457" s="162"/>
      <c r="CD1457" s="162"/>
      <c r="CE1457" s="162"/>
      <c r="CF1457" s="162"/>
      <c r="CG1457" s="162"/>
      <c r="CH1457" s="162"/>
      <c r="CI1457" s="162"/>
      <c r="CJ1457" s="162"/>
      <c r="CK1457" s="162"/>
      <c r="CL1457" s="162"/>
      <c r="CM1457" s="162"/>
      <c r="CN1457" s="162"/>
      <c r="CO1457" s="162"/>
      <c r="CP1457" s="162"/>
      <c r="CQ1457" s="162"/>
      <c r="CR1457" s="162"/>
      <c r="CS1457" s="162"/>
      <c r="CT1457" s="162"/>
      <c r="CU1457" s="162"/>
      <c r="CV1457" s="162"/>
      <c r="CW1457" s="162"/>
      <c r="CX1457" s="162"/>
      <c r="CY1457" s="162"/>
      <c r="CZ1457" s="162"/>
      <c r="DA1457" s="162"/>
      <c r="DB1457" s="162"/>
      <c r="DC1457" s="162"/>
      <c r="DD1457" s="162"/>
      <c r="DE1457" s="162"/>
      <c r="DF1457" s="162"/>
      <c r="DG1457" s="162"/>
      <c r="DH1457" s="162"/>
      <c r="DI1457" s="162"/>
      <c r="DJ1457" s="162"/>
      <c r="DK1457" s="162"/>
      <c r="DL1457" s="162"/>
      <c r="DM1457" s="162"/>
      <c r="DN1457" s="162"/>
      <c r="DO1457" s="162"/>
      <c r="DP1457" s="162"/>
      <c r="DQ1457" s="162"/>
      <c r="DR1457" s="162"/>
      <c r="DS1457" s="162"/>
      <c r="DT1457" s="162"/>
      <c r="DU1457" s="162"/>
      <c r="DV1457" s="162"/>
      <c r="DW1457" s="162"/>
      <c r="DX1457" s="162"/>
      <c r="DY1457" s="162"/>
      <c r="DZ1457" s="162"/>
      <c r="EA1457" s="162"/>
      <c r="EB1457" s="162"/>
      <c r="EC1457" s="162"/>
      <c r="ED1457" s="162"/>
      <c r="EE1457" s="162"/>
      <c r="EF1457" s="162"/>
      <c r="EG1457" s="162"/>
      <c r="EH1457" s="162"/>
      <c r="EI1457" s="162"/>
      <c r="EJ1457" s="162"/>
      <c r="EK1457" s="162"/>
      <c r="EL1457" s="162"/>
      <c r="EM1457" s="162"/>
      <c r="EN1457" s="162"/>
      <c r="EO1457" s="162"/>
      <c r="EP1457" s="162"/>
      <c r="EQ1457" s="162"/>
      <c r="ER1457" s="162"/>
      <c r="ES1457" s="162"/>
      <c r="ET1457" s="162"/>
      <c r="EU1457" s="162"/>
      <c r="EV1457" s="162"/>
      <c r="EW1457" s="162"/>
      <c r="EX1457" s="162"/>
      <c r="EY1457" s="162"/>
      <c r="EZ1457" s="162"/>
      <c r="FA1457" s="162"/>
      <c r="FB1457" s="162"/>
      <c r="FC1457" s="162"/>
      <c r="FD1457" s="162"/>
      <c r="FE1457" s="162"/>
      <c r="FF1457" s="162"/>
      <c r="FG1457" s="162"/>
      <c r="FH1457" s="162"/>
      <c r="FI1457" s="162"/>
      <c r="FJ1457" s="162"/>
      <c r="FK1457" s="162"/>
      <c r="FL1457" s="162"/>
      <c r="FM1457" s="162"/>
      <c r="FN1457" s="162"/>
      <c r="FO1457" s="162"/>
      <c r="FP1457" s="162"/>
      <c r="FQ1457" s="162"/>
      <c r="FR1457" s="162"/>
      <c r="FS1457" s="162"/>
      <c r="FT1457" s="162"/>
      <c r="FU1457" s="162"/>
      <c r="FV1457" s="162"/>
      <c r="FW1457" s="162"/>
      <c r="FX1457" s="162"/>
      <c r="FY1457" s="162"/>
      <c r="FZ1457" s="162"/>
      <c r="GA1457" s="162"/>
      <c r="GB1457" s="162"/>
      <c r="GC1457" s="162"/>
      <c r="GD1457" s="162"/>
      <c r="GE1457" s="162"/>
      <c r="GF1457" s="162"/>
      <c r="GG1457" s="162"/>
      <c r="GH1457" s="162"/>
      <c r="GI1457" s="162"/>
      <c r="GJ1457" s="162"/>
      <c r="GK1457" s="162"/>
      <c r="GL1457" s="162"/>
      <c r="GM1457" s="162"/>
      <c r="GN1457" s="162"/>
      <c r="GO1457" s="162"/>
      <c r="GP1457" s="162"/>
      <c r="GQ1457" s="162"/>
      <c r="GR1457" s="162"/>
      <c r="GS1457" s="162"/>
      <c r="GT1457" s="162"/>
      <c r="GU1457" s="162"/>
      <c r="GV1457" s="162"/>
      <c r="GW1457" s="162"/>
      <c r="GX1457" s="162"/>
      <c r="GY1457" s="162"/>
      <c r="GZ1457" s="162"/>
      <c r="HA1457" s="162"/>
      <c r="HB1457" s="162"/>
      <c r="HC1457" s="162"/>
      <c r="HD1457" s="162"/>
      <c r="HE1457" s="162"/>
      <c r="HF1457" s="162"/>
      <c r="HG1457" s="162"/>
      <c r="HH1457" s="162"/>
      <c r="HI1457" s="162"/>
      <c r="HJ1457" s="162"/>
      <c r="HK1457" s="162"/>
      <c r="HL1457" s="162"/>
      <c r="HM1457" s="162"/>
      <c r="HN1457" s="162"/>
      <c r="HO1457" s="162"/>
      <c r="HP1457" s="162"/>
      <c r="HQ1457" s="162"/>
      <c r="HR1457" s="162"/>
      <c r="HS1457" s="162"/>
      <c r="HT1457" s="162"/>
      <c r="HU1457" s="162"/>
      <c r="HV1457" s="162"/>
      <c r="HW1457" s="162"/>
      <c r="HX1457" s="162"/>
      <c r="HY1457" s="162"/>
      <c r="HZ1457" s="162"/>
      <c r="IA1457" s="162"/>
      <c r="IB1457" s="162"/>
      <c r="IC1457" s="162"/>
      <c r="ID1457" s="162"/>
      <c r="IE1457" s="162"/>
      <c r="IF1457" s="162"/>
      <c r="IG1457" s="162"/>
      <c r="IH1457" s="162"/>
      <c r="II1457" s="162"/>
      <c r="IJ1457" s="162"/>
      <c r="IK1457" s="162"/>
      <c r="IL1457" s="162"/>
      <c r="IM1457" s="162"/>
      <c r="IN1457" s="162"/>
      <c r="IO1457" s="162"/>
      <c r="IP1457" s="162"/>
      <c r="IQ1457" s="162"/>
      <c r="IR1457" s="162"/>
      <c r="IS1457" s="162"/>
      <c r="IT1457" s="162"/>
      <c r="IU1457" s="162"/>
      <c r="IV1457" s="162"/>
    </row>
    <row r="1458" spans="1:256" s="72" customFormat="1" ht="110">
      <c r="A1458" s="158">
        <v>2991</v>
      </c>
      <c r="B1458" s="158" t="s">
        <v>12182</v>
      </c>
      <c r="C1458" s="158"/>
      <c r="D1458" s="156"/>
      <c r="E1458" s="156" t="s">
        <v>12333</v>
      </c>
      <c r="F1458" s="158">
        <v>30844</v>
      </c>
      <c r="G1458" s="156" t="s">
        <v>12334</v>
      </c>
      <c r="H1458" s="158">
        <v>2010</v>
      </c>
      <c r="I1458" s="156" t="s">
        <v>12335</v>
      </c>
      <c r="J1458" s="155">
        <v>19950</v>
      </c>
      <c r="K1458" s="199" t="s">
        <v>11896</v>
      </c>
      <c r="L1458" s="156" t="s">
        <v>12336</v>
      </c>
      <c r="M1458" s="156" t="s">
        <v>12337</v>
      </c>
      <c r="N1458" s="156" t="s">
        <v>12338</v>
      </c>
      <c r="O1458" s="156" t="s">
        <v>12339</v>
      </c>
      <c r="P1458" s="158">
        <v>11</v>
      </c>
      <c r="Q1458" s="155">
        <v>3</v>
      </c>
      <c r="R1458" s="155"/>
      <c r="S1458" s="155">
        <v>3</v>
      </c>
      <c r="T1458" s="155">
        <v>7</v>
      </c>
      <c r="U1458" s="155">
        <v>10</v>
      </c>
      <c r="V1458" s="158">
        <v>1</v>
      </c>
      <c r="W1458" s="158">
        <v>100</v>
      </c>
      <c r="X1458" s="156" t="s">
        <v>12340</v>
      </c>
      <c r="Y1458" s="158">
        <v>1</v>
      </c>
      <c r="Z1458" s="158">
        <v>7</v>
      </c>
      <c r="AA1458" s="158">
        <v>6</v>
      </c>
      <c r="AB1458" s="158">
        <v>44</v>
      </c>
      <c r="AC1458" s="158"/>
      <c r="AD1458" s="156">
        <v>7</v>
      </c>
      <c r="AE1458" s="158">
        <v>5</v>
      </c>
      <c r="AF1458" s="68"/>
      <c r="AG1458" s="68"/>
      <c r="AH1458" s="68"/>
      <c r="AI1458" s="68"/>
      <c r="AJ1458" s="68"/>
      <c r="AK1458" s="68"/>
      <c r="AL1458" s="68"/>
      <c r="AM1458" s="68"/>
      <c r="AN1458" s="68"/>
      <c r="AO1458" s="68"/>
      <c r="AP1458" s="68"/>
      <c r="AQ1458" s="68"/>
      <c r="AR1458" s="68"/>
      <c r="AS1458" s="68"/>
      <c r="AT1458" s="68"/>
      <c r="AU1458" s="68"/>
      <c r="AV1458" s="68"/>
      <c r="AW1458" s="68"/>
      <c r="AX1458" s="68"/>
      <c r="AY1458" s="91"/>
      <c r="AZ1458" s="91"/>
      <c r="BA1458" s="91"/>
      <c r="BB1458" s="91"/>
      <c r="BC1458" s="91"/>
      <c r="BD1458" s="91"/>
      <c r="BE1458" s="162"/>
      <c r="BF1458" s="162"/>
      <c r="BG1458" s="162"/>
      <c r="BH1458" s="162"/>
      <c r="BI1458" s="162"/>
      <c r="BJ1458" s="162"/>
      <c r="BK1458" s="162"/>
      <c r="BL1458" s="162"/>
      <c r="BM1458" s="162"/>
      <c r="BN1458" s="162"/>
      <c r="BO1458" s="162"/>
      <c r="BP1458" s="162"/>
      <c r="BQ1458" s="162"/>
      <c r="BR1458" s="162"/>
      <c r="BS1458" s="162"/>
      <c r="BT1458" s="162"/>
      <c r="BU1458" s="162"/>
      <c r="BV1458" s="162"/>
      <c r="BW1458" s="162"/>
      <c r="BX1458" s="162"/>
      <c r="BY1458" s="162"/>
      <c r="BZ1458" s="162"/>
      <c r="CA1458" s="162"/>
      <c r="CB1458" s="162"/>
      <c r="CC1458" s="162"/>
      <c r="CD1458" s="162"/>
      <c r="CE1458" s="162"/>
      <c r="CF1458" s="162"/>
      <c r="CG1458" s="162"/>
      <c r="CH1458" s="162"/>
      <c r="CI1458" s="162"/>
      <c r="CJ1458" s="162"/>
      <c r="CK1458" s="162"/>
      <c r="CL1458" s="162"/>
      <c r="CM1458" s="162"/>
      <c r="CN1458" s="162"/>
      <c r="CO1458" s="162"/>
      <c r="CP1458" s="162"/>
      <c r="CQ1458" s="162"/>
      <c r="CR1458" s="162"/>
      <c r="CS1458" s="162"/>
      <c r="CT1458" s="162"/>
      <c r="CU1458" s="162"/>
      <c r="CV1458" s="162"/>
      <c r="CW1458" s="162"/>
      <c r="CX1458" s="162"/>
      <c r="CY1458" s="162"/>
      <c r="CZ1458" s="162"/>
      <c r="DA1458" s="162"/>
      <c r="DB1458" s="162"/>
      <c r="DC1458" s="162"/>
      <c r="DD1458" s="162"/>
      <c r="DE1458" s="162"/>
      <c r="DF1458" s="162"/>
      <c r="DG1458" s="162"/>
      <c r="DH1458" s="162"/>
      <c r="DI1458" s="162"/>
      <c r="DJ1458" s="162"/>
      <c r="DK1458" s="162"/>
      <c r="DL1458" s="162"/>
      <c r="DM1458" s="162"/>
      <c r="DN1458" s="162"/>
      <c r="DO1458" s="162"/>
      <c r="DP1458" s="162"/>
      <c r="DQ1458" s="162"/>
      <c r="DR1458" s="162"/>
      <c r="DS1458" s="162"/>
      <c r="DT1458" s="162"/>
      <c r="DU1458" s="162"/>
      <c r="DV1458" s="162"/>
      <c r="DW1458" s="162"/>
      <c r="DX1458" s="162"/>
      <c r="DY1458" s="162"/>
      <c r="DZ1458" s="162"/>
      <c r="EA1458" s="162"/>
      <c r="EB1458" s="162"/>
      <c r="EC1458" s="162"/>
      <c r="ED1458" s="162"/>
      <c r="EE1458" s="162"/>
      <c r="EF1458" s="162"/>
      <c r="EG1458" s="162"/>
      <c r="EH1458" s="162"/>
      <c r="EI1458" s="162"/>
      <c r="EJ1458" s="162"/>
      <c r="EK1458" s="162"/>
      <c r="EL1458" s="162"/>
      <c r="EM1458" s="162"/>
      <c r="EN1458" s="162"/>
      <c r="EO1458" s="162"/>
      <c r="EP1458" s="162"/>
      <c r="EQ1458" s="162"/>
      <c r="ER1458" s="162"/>
      <c r="ES1458" s="162"/>
      <c r="ET1458" s="162"/>
      <c r="EU1458" s="162"/>
      <c r="EV1458" s="162"/>
      <c r="EW1458" s="162"/>
      <c r="EX1458" s="162"/>
      <c r="EY1458" s="162"/>
      <c r="EZ1458" s="162"/>
      <c r="FA1458" s="162"/>
      <c r="FB1458" s="162"/>
      <c r="FC1458" s="162"/>
      <c r="FD1458" s="162"/>
      <c r="FE1458" s="162"/>
      <c r="FF1458" s="162"/>
      <c r="FG1458" s="162"/>
      <c r="FH1458" s="162"/>
      <c r="FI1458" s="162"/>
      <c r="FJ1458" s="162"/>
      <c r="FK1458" s="162"/>
      <c r="FL1458" s="162"/>
      <c r="FM1458" s="162"/>
      <c r="FN1458" s="162"/>
      <c r="FO1458" s="162"/>
      <c r="FP1458" s="162"/>
      <c r="FQ1458" s="162"/>
      <c r="FR1458" s="162"/>
      <c r="FS1458" s="162"/>
      <c r="FT1458" s="162"/>
      <c r="FU1458" s="162"/>
      <c r="FV1458" s="162"/>
      <c r="FW1458" s="162"/>
      <c r="FX1458" s="162"/>
      <c r="FY1458" s="162"/>
      <c r="FZ1458" s="162"/>
      <c r="GA1458" s="162"/>
      <c r="GB1458" s="162"/>
      <c r="GC1458" s="162"/>
      <c r="GD1458" s="162"/>
      <c r="GE1458" s="162"/>
      <c r="GF1458" s="162"/>
      <c r="GG1458" s="162"/>
      <c r="GH1458" s="162"/>
      <c r="GI1458" s="162"/>
      <c r="GJ1458" s="162"/>
      <c r="GK1458" s="162"/>
      <c r="GL1458" s="162"/>
      <c r="GM1458" s="162"/>
      <c r="GN1458" s="162"/>
      <c r="GO1458" s="162"/>
      <c r="GP1458" s="162"/>
      <c r="GQ1458" s="162"/>
      <c r="GR1458" s="162"/>
      <c r="GS1458" s="162"/>
      <c r="GT1458" s="162"/>
      <c r="GU1458" s="162"/>
      <c r="GV1458" s="162"/>
      <c r="GW1458" s="162"/>
      <c r="GX1458" s="162"/>
      <c r="GY1458" s="162"/>
      <c r="GZ1458" s="162"/>
      <c r="HA1458" s="162"/>
      <c r="HB1458" s="162"/>
      <c r="HC1458" s="162"/>
      <c r="HD1458" s="162"/>
      <c r="HE1458" s="162"/>
      <c r="HF1458" s="162"/>
      <c r="HG1458" s="162"/>
      <c r="HH1458" s="162"/>
      <c r="HI1458" s="162"/>
      <c r="HJ1458" s="162"/>
      <c r="HK1458" s="162"/>
      <c r="HL1458" s="162"/>
      <c r="HM1458" s="162"/>
      <c r="HN1458" s="162"/>
      <c r="HO1458" s="162"/>
      <c r="HP1458" s="162"/>
      <c r="HQ1458" s="162"/>
      <c r="HR1458" s="162"/>
      <c r="HS1458" s="162"/>
      <c r="HT1458" s="162"/>
      <c r="HU1458" s="162"/>
      <c r="HV1458" s="162"/>
      <c r="HW1458" s="162"/>
      <c r="HX1458" s="162"/>
      <c r="HY1458" s="162"/>
      <c r="HZ1458" s="162"/>
      <c r="IA1458" s="162"/>
      <c r="IB1458" s="162"/>
      <c r="IC1458" s="162"/>
      <c r="ID1458" s="162"/>
      <c r="IE1458" s="162"/>
      <c r="IF1458" s="162"/>
      <c r="IG1458" s="162"/>
      <c r="IH1458" s="162"/>
      <c r="II1458" s="162"/>
      <c r="IJ1458" s="162"/>
      <c r="IK1458" s="162"/>
      <c r="IL1458" s="162"/>
      <c r="IM1458" s="162"/>
      <c r="IN1458" s="162"/>
      <c r="IO1458" s="162"/>
      <c r="IP1458" s="162"/>
      <c r="IQ1458" s="162"/>
      <c r="IR1458" s="162"/>
      <c r="IS1458" s="162"/>
      <c r="IT1458" s="162"/>
      <c r="IU1458" s="162"/>
      <c r="IV1458" s="162"/>
    </row>
    <row r="1459" spans="1:256" s="72" customFormat="1" ht="110">
      <c r="A1459" s="158">
        <v>2991</v>
      </c>
      <c r="B1459" s="158" t="s">
        <v>12182</v>
      </c>
      <c r="C1459" s="158"/>
      <c r="D1459" s="156"/>
      <c r="E1459" s="156" t="s">
        <v>714</v>
      </c>
      <c r="F1459" s="158">
        <v>17270</v>
      </c>
      <c r="G1459" s="156" t="s">
        <v>12341</v>
      </c>
      <c r="H1459" s="158">
        <v>2011</v>
      </c>
      <c r="I1459" s="156" t="s">
        <v>12342</v>
      </c>
      <c r="J1459" s="155">
        <v>62442.720000000001</v>
      </c>
      <c r="K1459" s="199" t="s">
        <v>11896</v>
      </c>
      <c r="L1459" s="156" t="s">
        <v>12343</v>
      </c>
      <c r="M1459" s="156" t="s">
        <v>12204</v>
      </c>
      <c r="N1459" s="156" t="s">
        <v>12344</v>
      </c>
      <c r="O1459" s="156" t="s">
        <v>12345</v>
      </c>
      <c r="P1459" s="158">
        <v>186</v>
      </c>
      <c r="Q1459" s="155">
        <v>14</v>
      </c>
      <c r="R1459" s="155"/>
      <c r="S1459" s="155">
        <v>14</v>
      </c>
      <c r="T1459" s="155">
        <v>23</v>
      </c>
      <c r="U1459" s="155">
        <v>37</v>
      </c>
      <c r="V1459" s="158">
        <v>2</v>
      </c>
      <c r="W1459" s="158">
        <v>100</v>
      </c>
      <c r="X1459" s="156" t="s">
        <v>12200</v>
      </c>
      <c r="Y1459" s="158">
        <v>3</v>
      </c>
      <c r="Z1459" s="158">
        <v>2</v>
      </c>
      <c r="AA1459" s="158">
        <v>3</v>
      </c>
      <c r="AB1459" s="158">
        <v>44</v>
      </c>
      <c r="AC1459" s="158"/>
      <c r="AD1459" s="156">
        <v>23</v>
      </c>
      <c r="AE1459" s="158">
        <v>4</v>
      </c>
      <c r="AF1459" s="68"/>
      <c r="AG1459" s="68"/>
      <c r="AH1459" s="68"/>
      <c r="AI1459" s="68"/>
      <c r="AJ1459" s="68"/>
      <c r="AK1459" s="68"/>
      <c r="AL1459" s="68"/>
      <c r="AM1459" s="68"/>
      <c r="AN1459" s="68"/>
      <c r="AO1459" s="68"/>
      <c r="AP1459" s="68"/>
      <c r="AQ1459" s="68"/>
      <c r="AR1459" s="68"/>
      <c r="AS1459" s="68"/>
      <c r="AT1459" s="68"/>
      <c r="AU1459" s="68"/>
      <c r="AV1459" s="68"/>
      <c r="AW1459" s="68"/>
      <c r="AX1459" s="68"/>
      <c r="AY1459" s="91"/>
      <c r="AZ1459" s="91"/>
      <c r="BA1459" s="91"/>
      <c r="BB1459" s="91"/>
      <c r="BC1459" s="91"/>
      <c r="BD1459" s="91"/>
      <c r="BE1459" s="162"/>
      <c r="BF1459" s="162"/>
      <c r="BG1459" s="162"/>
      <c r="BH1459" s="162"/>
      <c r="BI1459" s="162"/>
      <c r="BJ1459" s="162"/>
      <c r="BK1459" s="162"/>
      <c r="BL1459" s="162"/>
      <c r="BM1459" s="162"/>
      <c r="BN1459" s="162"/>
      <c r="BO1459" s="162"/>
      <c r="BP1459" s="162"/>
      <c r="BQ1459" s="162"/>
      <c r="BR1459" s="162"/>
      <c r="BS1459" s="162"/>
      <c r="BT1459" s="162"/>
      <c r="BU1459" s="162"/>
      <c r="BV1459" s="162"/>
      <c r="BW1459" s="162"/>
      <c r="BX1459" s="162"/>
      <c r="BY1459" s="162"/>
      <c r="BZ1459" s="162"/>
      <c r="CA1459" s="162"/>
      <c r="CB1459" s="162"/>
      <c r="CC1459" s="162"/>
      <c r="CD1459" s="162"/>
      <c r="CE1459" s="162"/>
      <c r="CF1459" s="162"/>
      <c r="CG1459" s="162"/>
      <c r="CH1459" s="162"/>
      <c r="CI1459" s="162"/>
      <c r="CJ1459" s="162"/>
      <c r="CK1459" s="162"/>
      <c r="CL1459" s="162"/>
      <c r="CM1459" s="162"/>
      <c r="CN1459" s="162"/>
      <c r="CO1459" s="162"/>
      <c r="CP1459" s="162"/>
      <c r="CQ1459" s="162"/>
      <c r="CR1459" s="162"/>
      <c r="CS1459" s="162"/>
      <c r="CT1459" s="162"/>
      <c r="CU1459" s="162"/>
      <c r="CV1459" s="162"/>
      <c r="CW1459" s="162"/>
      <c r="CX1459" s="162"/>
      <c r="CY1459" s="162"/>
      <c r="CZ1459" s="162"/>
      <c r="DA1459" s="162"/>
      <c r="DB1459" s="162"/>
      <c r="DC1459" s="162"/>
      <c r="DD1459" s="162"/>
      <c r="DE1459" s="162"/>
      <c r="DF1459" s="162"/>
      <c r="DG1459" s="162"/>
      <c r="DH1459" s="162"/>
      <c r="DI1459" s="162"/>
      <c r="DJ1459" s="162"/>
      <c r="DK1459" s="162"/>
      <c r="DL1459" s="162"/>
      <c r="DM1459" s="162"/>
      <c r="DN1459" s="162"/>
      <c r="DO1459" s="162"/>
      <c r="DP1459" s="162"/>
      <c r="DQ1459" s="162"/>
      <c r="DR1459" s="162"/>
      <c r="DS1459" s="162"/>
      <c r="DT1459" s="162"/>
      <c r="DU1459" s="162"/>
      <c r="DV1459" s="162"/>
      <c r="DW1459" s="162"/>
      <c r="DX1459" s="162"/>
      <c r="DY1459" s="162"/>
      <c r="DZ1459" s="162"/>
      <c r="EA1459" s="162"/>
      <c r="EB1459" s="162"/>
      <c r="EC1459" s="162"/>
      <c r="ED1459" s="162"/>
      <c r="EE1459" s="162"/>
      <c r="EF1459" s="162"/>
      <c r="EG1459" s="162"/>
      <c r="EH1459" s="162"/>
      <c r="EI1459" s="162"/>
      <c r="EJ1459" s="162"/>
      <c r="EK1459" s="162"/>
      <c r="EL1459" s="162"/>
      <c r="EM1459" s="162"/>
      <c r="EN1459" s="162"/>
      <c r="EO1459" s="162"/>
      <c r="EP1459" s="162"/>
      <c r="EQ1459" s="162"/>
      <c r="ER1459" s="162"/>
      <c r="ES1459" s="162"/>
      <c r="ET1459" s="162"/>
      <c r="EU1459" s="162"/>
      <c r="EV1459" s="162"/>
      <c r="EW1459" s="162"/>
      <c r="EX1459" s="162"/>
      <c r="EY1459" s="162"/>
      <c r="EZ1459" s="162"/>
      <c r="FA1459" s="162"/>
      <c r="FB1459" s="162"/>
      <c r="FC1459" s="162"/>
      <c r="FD1459" s="162"/>
      <c r="FE1459" s="162"/>
      <c r="FF1459" s="162"/>
      <c r="FG1459" s="162"/>
      <c r="FH1459" s="162"/>
      <c r="FI1459" s="162"/>
      <c r="FJ1459" s="162"/>
      <c r="FK1459" s="162"/>
      <c r="FL1459" s="162"/>
      <c r="FM1459" s="162"/>
      <c r="FN1459" s="162"/>
      <c r="FO1459" s="162"/>
      <c r="FP1459" s="162"/>
      <c r="FQ1459" s="162"/>
      <c r="FR1459" s="162"/>
      <c r="FS1459" s="162"/>
      <c r="FT1459" s="162"/>
      <c r="FU1459" s="162"/>
      <c r="FV1459" s="162"/>
      <c r="FW1459" s="162"/>
      <c r="FX1459" s="162"/>
      <c r="FY1459" s="162"/>
      <c r="FZ1459" s="162"/>
      <c r="GA1459" s="162"/>
      <c r="GB1459" s="162"/>
      <c r="GC1459" s="162"/>
      <c r="GD1459" s="162"/>
      <c r="GE1459" s="162"/>
      <c r="GF1459" s="162"/>
      <c r="GG1459" s="162"/>
      <c r="GH1459" s="162"/>
      <c r="GI1459" s="162"/>
      <c r="GJ1459" s="162"/>
      <c r="GK1459" s="162"/>
      <c r="GL1459" s="162"/>
      <c r="GM1459" s="162"/>
      <c r="GN1459" s="162"/>
      <c r="GO1459" s="162"/>
      <c r="GP1459" s="162"/>
      <c r="GQ1459" s="162"/>
      <c r="GR1459" s="162"/>
      <c r="GS1459" s="162"/>
      <c r="GT1459" s="162"/>
      <c r="GU1459" s="162"/>
      <c r="GV1459" s="162"/>
      <c r="GW1459" s="162"/>
      <c r="GX1459" s="162"/>
      <c r="GY1459" s="162"/>
      <c r="GZ1459" s="162"/>
      <c r="HA1459" s="162"/>
      <c r="HB1459" s="162"/>
      <c r="HC1459" s="162"/>
      <c r="HD1459" s="162"/>
      <c r="HE1459" s="162"/>
      <c r="HF1459" s="162"/>
      <c r="HG1459" s="162"/>
      <c r="HH1459" s="162"/>
      <c r="HI1459" s="162"/>
      <c r="HJ1459" s="162"/>
      <c r="HK1459" s="162"/>
      <c r="HL1459" s="162"/>
      <c r="HM1459" s="162"/>
      <c r="HN1459" s="162"/>
      <c r="HO1459" s="162"/>
      <c r="HP1459" s="162"/>
      <c r="HQ1459" s="162"/>
      <c r="HR1459" s="162"/>
      <c r="HS1459" s="162"/>
      <c r="HT1459" s="162"/>
      <c r="HU1459" s="162"/>
      <c r="HV1459" s="162"/>
      <c r="HW1459" s="162"/>
      <c r="HX1459" s="162"/>
      <c r="HY1459" s="162"/>
      <c r="HZ1459" s="162"/>
      <c r="IA1459" s="162"/>
      <c r="IB1459" s="162"/>
      <c r="IC1459" s="162"/>
      <c r="ID1459" s="162"/>
      <c r="IE1459" s="162"/>
      <c r="IF1459" s="162"/>
      <c r="IG1459" s="162"/>
      <c r="IH1459" s="162"/>
      <c r="II1459" s="162"/>
      <c r="IJ1459" s="162"/>
      <c r="IK1459" s="162"/>
      <c r="IL1459" s="162"/>
      <c r="IM1459" s="162"/>
      <c r="IN1459" s="162"/>
      <c r="IO1459" s="162"/>
      <c r="IP1459" s="162"/>
      <c r="IQ1459" s="162"/>
      <c r="IR1459" s="162"/>
      <c r="IS1459" s="162"/>
      <c r="IT1459" s="162"/>
      <c r="IU1459" s="162"/>
      <c r="IV1459" s="162"/>
    </row>
    <row r="1460" spans="1:256" s="72" customFormat="1" ht="110">
      <c r="A1460" s="158">
        <v>2991</v>
      </c>
      <c r="B1460" s="158" t="s">
        <v>12182</v>
      </c>
      <c r="C1460" s="158"/>
      <c r="D1460" s="156"/>
      <c r="E1460" s="156" t="s">
        <v>12249</v>
      </c>
      <c r="F1460" s="158">
        <v>10692</v>
      </c>
      <c r="G1460" s="156" t="s">
        <v>12346</v>
      </c>
      <c r="H1460" s="158">
        <v>2012</v>
      </c>
      <c r="I1460" s="156" t="s">
        <v>12347</v>
      </c>
      <c r="J1460" s="155">
        <v>34986</v>
      </c>
      <c r="K1460" s="199" t="s">
        <v>11896</v>
      </c>
      <c r="L1460" s="156" t="s">
        <v>12252</v>
      </c>
      <c r="M1460" s="156" t="s">
        <v>12253</v>
      </c>
      <c r="N1460" s="156" t="s">
        <v>12348</v>
      </c>
      <c r="O1460" s="156" t="s">
        <v>12349</v>
      </c>
      <c r="P1460" s="158">
        <v>199</v>
      </c>
      <c r="Q1460" s="155">
        <v>9</v>
      </c>
      <c r="R1460" s="155"/>
      <c r="S1460" s="155">
        <v>9</v>
      </c>
      <c r="T1460" s="155">
        <v>15</v>
      </c>
      <c r="U1460" s="155">
        <v>24</v>
      </c>
      <c r="V1460" s="158">
        <v>0</v>
      </c>
      <c r="W1460" s="158">
        <v>100</v>
      </c>
      <c r="X1460" s="156" t="s">
        <v>12200</v>
      </c>
      <c r="Y1460" s="158">
        <v>6</v>
      </c>
      <c r="Z1460" s="158">
        <v>3</v>
      </c>
      <c r="AA1460" s="158">
        <v>6</v>
      </c>
      <c r="AB1460" s="158">
        <v>44</v>
      </c>
      <c r="AC1460" s="158"/>
      <c r="AD1460" s="156">
        <v>15</v>
      </c>
      <c r="AE1460" s="158">
        <v>4</v>
      </c>
      <c r="AF1460" s="68"/>
      <c r="AG1460" s="68"/>
      <c r="AH1460" s="68"/>
      <c r="AI1460" s="68"/>
      <c r="AJ1460" s="68"/>
      <c r="AK1460" s="68"/>
      <c r="AL1460" s="68"/>
      <c r="AM1460" s="68"/>
      <c r="AN1460" s="68"/>
      <c r="AO1460" s="68"/>
      <c r="AP1460" s="68"/>
      <c r="AQ1460" s="68"/>
      <c r="AR1460" s="68"/>
      <c r="AS1460" s="68"/>
      <c r="AT1460" s="68"/>
      <c r="AU1460" s="68"/>
      <c r="AV1460" s="68"/>
      <c r="AW1460" s="68"/>
      <c r="AX1460" s="68"/>
      <c r="AY1460" s="91"/>
      <c r="AZ1460" s="91"/>
      <c r="BA1460" s="91"/>
      <c r="BB1460" s="91"/>
      <c r="BC1460" s="91"/>
      <c r="BD1460" s="91"/>
      <c r="BE1460" s="162"/>
      <c r="BF1460" s="162"/>
      <c r="BG1460" s="162"/>
      <c r="BH1460" s="162"/>
      <c r="BI1460" s="162"/>
      <c r="BJ1460" s="162"/>
      <c r="BK1460" s="162"/>
      <c r="BL1460" s="162"/>
      <c r="BM1460" s="162"/>
      <c r="BN1460" s="162"/>
      <c r="BO1460" s="162"/>
      <c r="BP1460" s="162"/>
      <c r="BQ1460" s="162"/>
      <c r="BR1460" s="162"/>
      <c r="BS1460" s="162"/>
      <c r="BT1460" s="162"/>
      <c r="BU1460" s="162"/>
      <c r="BV1460" s="162"/>
      <c r="BW1460" s="162"/>
      <c r="BX1460" s="162"/>
      <c r="BY1460" s="162"/>
      <c r="BZ1460" s="162"/>
      <c r="CA1460" s="162"/>
      <c r="CB1460" s="162"/>
      <c r="CC1460" s="162"/>
      <c r="CD1460" s="162"/>
      <c r="CE1460" s="162"/>
      <c r="CF1460" s="162"/>
      <c r="CG1460" s="162"/>
      <c r="CH1460" s="162"/>
      <c r="CI1460" s="162"/>
      <c r="CJ1460" s="162"/>
      <c r="CK1460" s="162"/>
      <c r="CL1460" s="162"/>
      <c r="CM1460" s="162"/>
      <c r="CN1460" s="162"/>
      <c r="CO1460" s="162"/>
      <c r="CP1460" s="162"/>
      <c r="CQ1460" s="162"/>
      <c r="CR1460" s="162"/>
      <c r="CS1460" s="162"/>
      <c r="CT1460" s="162"/>
      <c r="CU1460" s="162"/>
      <c r="CV1460" s="162"/>
      <c r="CW1460" s="162"/>
      <c r="CX1460" s="162"/>
      <c r="CY1460" s="162"/>
      <c r="CZ1460" s="162"/>
      <c r="DA1460" s="162"/>
      <c r="DB1460" s="162"/>
      <c r="DC1460" s="162"/>
      <c r="DD1460" s="162"/>
      <c r="DE1460" s="162"/>
      <c r="DF1460" s="162"/>
      <c r="DG1460" s="162"/>
      <c r="DH1460" s="162"/>
      <c r="DI1460" s="162"/>
      <c r="DJ1460" s="162"/>
      <c r="DK1460" s="162"/>
      <c r="DL1460" s="162"/>
      <c r="DM1460" s="162"/>
      <c r="DN1460" s="162"/>
      <c r="DO1460" s="162"/>
      <c r="DP1460" s="162"/>
      <c r="DQ1460" s="162"/>
      <c r="DR1460" s="162"/>
      <c r="DS1460" s="162"/>
      <c r="DT1460" s="162"/>
      <c r="DU1460" s="162"/>
      <c r="DV1460" s="162"/>
      <c r="DW1460" s="162"/>
      <c r="DX1460" s="162"/>
      <c r="DY1460" s="162"/>
      <c r="DZ1460" s="162"/>
      <c r="EA1460" s="162"/>
      <c r="EB1460" s="162"/>
      <c r="EC1460" s="162"/>
      <c r="ED1460" s="162"/>
      <c r="EE1460" s="162"/>
      <c r="EF1460" s="162"/>
      <c r="EG1460" s="162"/>
      <c r="EH1460" s="162"/>
      <c r="EI1460" s="162"/>
      <c r="EJ1460" s="162"/>
      <c r="EK1460" s="162"/>
      <c r="EL1460" s="162"/>
      <c r="EM1460" s="162"/>
      <c r="EN1460" s="162"/>
      <c r="EO1460" s="162"/>
      <c r="EP1460" s="162"/>
      <c r="EQ1460" s="162"/>
      <c r="ER1460" s="162"/>
      <c r="ES1460" s="162"/>
      <c r="ET1460" s="162"/>
      <c r="EU1460" s="162"/>
      <c r="EV1460" s="162"/>
      <c r="EW1460" s="162"/>
      <c r="EX1460" s="162"/>
      <c r="EY1460" s="162"/>
      <c r="EZ1460" s="162"/>
      <c r="FA1460" s="162"/>
      <c r="FB1460" s="162"/>
      <c r="FC1460" s="162"/>
      <c r="FD1460" s="162"/>
      <c r="FE1460" s="162"/>
      <c r="FF1460" s="162"/>
      <c r="FG1460" s="162"/>
      <c r="FH1460" s="162"/>
      <c r="FI1460" s="162"/>
      <c r="FJ1460" s="162"/>
      <c r="FK1460" s="162"/>
      <c r="FL1460" s="162"/>
      <c r="FM1460" s="162"/>
      <c r="FN1460" s="162"/>
      <c r="FO1460" s="162"/>
      <c r="FP1460" s="162"/>
      <c r="FQ1460" s="162"/>
      <c r="FR1460" s="162"/>
      <c r="FS1460" s="162"/>
      <c r="FT1460" s="162"/>
      <c r="FU1460" s="162"/>
      <c r="FV1460" s="162"/>
      <c r="FW1460" s="162"/>
      <c r="FX1460" s="162"/>
      <c r="FY1460" s="162"/>
      <c r="FZ1460" s="162"/>
      <c r="GA1460" s="162"/>
      <c r="GB1460" s="162"/>
      <c r="GC1460" s="162"/>
      <c r="GD1460" s="162"/>
      <c r="GE1460" s="162"/>
      <c r="GF1460" s="162"/>
      <c r="GG1460" s="162"/>
      <c r="GH1460" s="162"/>
      <c r="GI1460" s="162"/>
      <c r="GJ1460" s="162"/>
      <c r="GK1460" s="162"/>
      <c r="GL1460" s="162"/>
      <c r="GM1460" s="162"/>
      <c r="GN1460" s="162"/>
      <c r="GO1460" s="162"/>
      <c r="GP1460" s="162"/>
      <c r="GQ1460" s="162"/>
      <c r="GR1460" s="162"/>
      <c r="GS1460" s="162"/>
      <c r="GT1460" s="162"/>
      <c r="GU1460" s="162"/>
      <c r="GV1460" s="162"/>
      <c r="GW1460" s="162"/>
      <c r="GX1460" s="162"/>
      <c r="GY1460" s="162"/>
      <c r="GZ1460" s="162"/>
      <c r="HA1460" s="162"/>
      <c r="HB1460" s="162"/>
      <c r="HC1460" s="162"/>
      <c r="HD1460" s="162"/>
      <c r="HE1460" s="162"/>
      <c r="HF1460" s="162"/>
      <c r="HG1460" s="162"/>
      <c r="HH1460" s="162"/>
      <c r="HI1460" s="162"/>
      <c r="HJ1460" s="162"/>
      <c r="HK1460" s="162"/>
      <c r="HL1460" s="162"/>
      <c r="HM1460" s="162"/>
      <c r="HN1460" s="162"/>
      <c r="HO1460" s="162"/>
      <c r="HP1460" s="162"/>
      <c r="HQ1460" s="162"/>
      <c r="HR1460" s="162"/>
      <c r="HS1460" s="162"/>
      <c r="HT1460" s="162"/>
      <c r="HU1460" s="162"/>
      <c r="HV1460" s="162"/>
      <c r="HW1460" s="162"/>
      <c r="HX1460" s="162"/>
      <c r="HY1460" s="162"/>
      <c r="HZ1460" s="162"/>
      <c r="IA1460" s="162"/>
      <c r="IB1460" s="162"/>
      <c r="IC1460" s="162"/>
      <c r="ID1460" s="162"/>
      <c r="IE1460" s="162"/>
      <c r="IF1460" s="162"/>
      <c r="IG1460" s="162"/>
      <c r="IH1460" s="162"/>
      <c r="II1460" s="162"/>
      <c r="IJ1460" s="162"/>
      <c r="IK1460" s="162"/>
      <c r="IL1460" s="162"/>
      <c r="IM1460" s="162"/>
      <c r="IN1460" s="162"/>
      <c r="IO1460" s="162"/>
      <c r="IP1460" s="162"/>
      <c r="IQ1460" s="162"/>
      <c r="IR1460" s="162"/>
      <c r="IS1460" s="162"/>
      <c r="IT1460" s="162"/>
      <c r="IU1460" s="162"/>
      <c r="IV1460" s="162"/>
    </row>
    <row r="1461" spans="1:256" s="72" customFormat="1" ht="110">
      <c r="A1461" s="158">
        <v>2991</v>
      </c>
      <c r="B1461" s="158" t="s">
        <v>12182</v>
      </c>
      <c r="C1461" s="158"/>
      <c r="D1461" s="156"/>
      <c r="E1461" s="156" t="s">
        <v>12350</v>
      </c>
      <c r="F1461" s="158">
        <v>25446</v>
      </c>
      <c r="G1461" s="156" t="s">
        <v>12351</v>
      </c>
      <c r="H1461" s="158">
        <v>2010</v>
      </c>
      <c r="I1461" s="156" t="s">
        <v>12352</v>
      </c>
      <c r="J1461" s="155">
        <v>620806.88</v>
      </c>
      <c r="K1461" s="199" t="s">
        <v>11896</v>
      </c>
      <c r="L1461" s="156" t="s">
        <v>12353</v>
      </c>
      <c r="M1461" s="156" t="s">
        <v>12354</v>
      </c>
      <c r="N1461" s="156" t="s">
        <v>12355</v>
      </c>
      <c r="O1461" s="156" t="s">
        <v>12355</v>
      </c>
      <c r="P1461" s="158">
        <v>22</v>
      </c>
      <c r="Q1461" s="155">
        <v>14</v>
      </c>
      <c r="R1461" s="155"/>
      <c r="S1461" s="155">
        <v>14</v>
      </c>
      <c r="T1461" s="155">
        <v>22</v>
      </c>
      <c r="U1461" s="155">
        <v>36</v>
      </c>
      <c r="V1461" s="158">
        <v>9</v>
      </c>
      <c r="W1461" s="158">
        <v>100</v>
      </c>
      <c r="X1461" s="156" t="s">
        <v>12356</v>
      </c>
      <c r="Y1461" s="158">
        <v>1</v>
      </c>
      <c r="Z1461" s="158">
        <v>7</v>
      </c>
      <c r="AA1461" s="158">
        <v>6</v>
      </c>
      <c r="AB1461" s="158">
        <v>44</v>
      </c>
      <c r="AC1461" s="158"/>
      <c r="AD1461" s="156">
        <v>22</v>
      </c>
      <c r="AE1461" s="158">
        <v>4</v>
      </c>
      <c r="AF1461" s="68"/>
      <c r="AG1461" s="68"/>
      <c r="AH1461" s="68"/>
      <c r="AI1461" s="68"/>
      <c r="AJ1461" s="68"/>
      <c r="AK1461" s="68"/>
      <c r="AL1461" s="68"/>
      <c r="AM1461" s="68"/>
      <c r="AN1461" s="68"/>
      <c r="AO1461" s="68"/>
      <c r="AP1461" s="68"/>
      <c r="AQ1461" s="68"/>
      <c r="AR1461" s="68"/>
      <c r="AS1461" s="68"/>
      <c r="AT1461" s="68"/>
      <c r="AU1461" s="68"/>
      <c r="AV1461" s="68"/>
      <c r="AW1461" s="68"/>
      <c r="AX1461" s="68"/>
      <c r="AY1461" s="91"/>
      <c r="AZ1461" s="91"/>
      <c r="BA1461" s="91"/>
      <c r="BB1461" s="91"/>
      <c r="BC1461" s="91"/>
      <c r="BD1461" s="91"/>
      <c r="BE1461" s="162"/>
      <c r="BF1461" s="162"/>
      <c r="BG1461" s="162"/>
      <c r="BH1461" s="162"/>
      <c r="BI1461" s="162"/>
      <c r="BJ1461" s="162"/>
      <c r="BK1461" s="162"/>
      <c r="BL1461" s="162"/>
      <c r="BM1461" s="162"/>
      <c r="BN1461" s="162"/>
      <c r="BO1461" s="162"/>
      <c r="BP1461" s="162"/>
      <c r="BQ1461" s="162"/>
      <c r="BR1461" s="162"/>
      <c r="BS1461" s="162"/>
      <c r="BT1461" s="162"/>
      <c r="BU1461" s="162"/>
      <c r="BV1461" s="162"/>
      <c r="BW1461" s="162"/>
      <c r="BX1461" s="162"/>
      <c r="BY1461" s="162"/>
      <c r="BZ1461" s="162"/>
      <c r="CA1461" s="162"/>
      <c r="CB1461" s="162"/>
      <c r="CC1461" s="162"/>
      <c r="CD1461" s="162"/>
      <c r="CE1461" s="162"/>
      <c r="CF1461" s="162"/>
      <c r="CG1461" s="162"/>
      <c r="CH1461" s="162"/>
      <c r="CI1461" s="162"/>
      <c r="CJ1461" s="162"/>
      <c r="CK1461" s="162"/>
      <c r="CL1461" s="162"/>
      <c r="CM1461" s="162"/>
      <c r="CN1461" s="162"/>
      <c r="CO1461" s="162"/>
      <c r="CP1461" s="162"/>
      <c r="CQ1461" s="162"/>
      <c r="CR1461" s="162"/>
      <c r="CS1461" s="162"/>
      <c r="CT1461" s="162"/>
      <c r="CU1461" s="162"/>
      <c r="CV1461" s="162"/>
      <c r="CW1461" s="162"/>
      <c r="CX1461" s="162"/>
      <c r="CY1461" s="162"/>
      <c r="CZ1461" s="162"/>
      <c r="DA1461" s="162"/>
      <c r="DB1461" s="162"/>
      <c r="DC1461" s="162"/>
      <c r="DD1461" s="162"/>
      <c r="DE1461" s="162"/>
      <c r="DF1461" s="162"/>
      <c r="DG1461" s="162"/>
      <c r="DH1461" s="162"/>
      <c r="DI1461" s="162"/>
      <c r="DJ1461" s="162"/>
      <c r="DK1461" s="162"/>
      <c r="DL1461" s="162"/>
      <c r="DM1461" s="162"/>
      <c r="DN1461" s="162"/>
      <c r="DO1461" s="162"/>
      <c r="DP1461" s="162"/>
      <c r="DQ1461" s="162"/>
      <c r="DR1461" s="162"/>
      <c r="DS1461" s="162"/>
      <c r="DT1461" s="162"/>
      <c r="DU1461" s="162"/>
      <c r="DV1461" s="162"/>
      <c r="DW1461" s="162"/>
      <c r="DX1461" s="162"/>
      <c r="DY1461" s="162"/>
      <c r="DZ1461" s="162"/>
      <c r="EA1461" s="162"/>
      <c r="EB1461" s="162"/>
      <c r="EC1461" s="162"/>
      <c r="ED1461" s="162"/>
      <c r="EE1461" s="162"/>
      <c r="EF1461" s="162"/>
      <c r="EG1461" s="162"/>
      <c r="EH1461" s="162"/>
      <c r="EI1461" s="162"/>
      <c r="EJ1461" s="162"/>
      <c r="EK1461" s="162"/>
      <c r="EL1461" s="162"/>
      <c r="EM1461" s="162"/>
      <c r="EN1461" s="162"/>
      <c r="EO1461" s="162"/>
      <c r="EP1461" s="162"/>
      <c r="EQ1461" s="162"/>
      <c r="ER1461" s="162"/>
      <c r="ES1461" s="162"/>
      <c r="ET1461" s="162"/>
      <c r="EU1461" s="162"/>
      <c r="EV1461" s="162"/>
      <c r="EW1461" s="162"/>
      <c r="EX1461" s="162"/>
      <c r="EY1461" s="162"/>
      <c r="EZ1461" s="162"/>
      <c r="FA1461" s="162"/>
      <c r="FB1461" s="162"/>
      <c r="FC1461" s="162"/>
      <c r="FD1461" s="162"/>
      <c r="FE1461" s="162"/>
      <c r="FF1461" s="162"/>
      <c r="FG1461" s="162"/>
      <c r="FH1461" s="162"/>
      <c r="FI1461" s="162"/>
      <c r="FJ1461" s="162"/>
      <c r="FK1461" s="162"/>
      <c r="FL1461" s="162"/>
      <c r="FM1461" s="162"/>
      <c r="FN1461" s="162"/>
      <c r="FO1461" s="162"/>
      <c r="FP1461" s="162"/>
      <c r="FQ1461" s="162"/>
      <c r="FR1461" s="162"/>
      <c r="FS1461" s="162"/>
      <c r="FT1461" s="162"/>
      <c r="FU1461" s="162"/>
      <c r="FV1461" s="162"/>
      <c r="FW1461" s="162"/>
      <c r="FX1461" s="162"/>
      <c r="FY1461" s="162"/>
      <c r="FZ1461" s="162"/>
      <c r="GA1461" s="162"/>
      <c r="GB1461" s="162"/>
      <c r="GC1461" s="162"/>
      <c r="GD1461" s="162"/>
      <c r="GE1461" s="162"/>
      <c r="GF1461" s="162"/>
      <c r="GG1461" s="162"/>
      <c r="GH1461" s="162"/>
      <c r="GI1461" s="162"/>
      <c r="GJ1461" s="162"/>
      <c r="GK1461" s="162"/>
      <c r="GL1461" s="162"/>
      <c r="GM1461" s="162"/>
      <c r="GN1461" s="162"/>
      <c r="GO1461" s="162"/>
      <c r="GP1461" s="162"/>
      <c r="GQ1461" s="162"/>
      <c r="GR1461" s="162"/>
      <c r="GS1461" s="162"/>
      <c r="GT1461" s="162"/>
      <c r="GU1461" s="162"/>
      <c r="GV1461" s="162"/>
      <c r="GW1461" s="162"/>
      <c r="GX1461" s="162"/>
      <c r="GY1461" s="162"/>
      <c r="GZ1461" s="162"/>
      <c r="HA1461" s="162"/>
      <c r="HB1461" s="162"/>
      <c r="HC1461" s="162"/>
      <c r="HD1461" s="162"/>
      <c r="HE1461" s="162"/>
      <c r="HF1461" s="162"/>
      <c r="HG1461" s="162"/>
      <c r="HH1461" s="162"/>
      <c r="HI1461" s="162"/>
      <c r="HJ1461" s="162"/>
      <c r="HK1461" s="162"/>
      <c r="HL1461" s="162"/>
      <c r="HM1461" s="162"/>
      <c r="HN1461" s="162"/>
      <c r="HO1461" s="162"/>
      <c r="HP1461" s="162"/>
      <c r="HQ1461" s="162"/>
      <c r="HR1461" s="162"/>
      <c r="HS1461" s="162"/>
      <c r="HT1461" s="162"/>
      <c r="HU1461" s="162"/>
      <c r="HV1461" s="162"/>
      <c r="HW1461" s="162"/>
      <c r="HX1461" s="162"/>
      <c r="HY1461" s="162"/>
      <c r="HZ1461" s="162"/>
      <c r="IA1461" s="162"/>
      <c r="IB1461" s="162"/>
      <c r="IC1461" s="162"/>
      <c r="ID1461" s="162"/>
      <c r="IE1461" s="162"/>
      <c r="IF1461" s="162"/>
      <c r="IG1461" s="162"/>
      <c r="IH1461" s="162"/>
      <c r="II1461" s="162"/>
      <c r="IJ1461" s="162"/>
      <c r="IK1461" s="162"/>
      <c r="IL1461" s="162"/>
      <c r="IM1461" s="162"/>
      <c r="IN1461" s="162"/>
      <c r="IO1461" s="162"/>
      <c r="IP1461" s="162"/>
      <c r="IQ1461" s="162"/>
      <c r="IR1461" s="162"/>
      <c r="IS1461" s="162"/>
      <c r="IT1461" s="162"/>
      <c r="IU1461" s="162"/>
      <c r="IV1461" s="162"/>
    </row>
    <row r="1462" spans="1:256" s="72" customFormat="1" ht="110">
      <c r="A1462" s="158">
        <v>2991</v>
      </c>
      <c r="B1462" s="158" t="s">
        <v>12182</v>
      </c>
      <c r="C1462" s="158"/>
      <c r="D1462" s="156"/>
      <c r="E1462" s="156" t="s">
        <v>12249</v>
      </c>
      <c r="F1462" s="158">
        <v>10692</v>
      </c>
      <c r="G1462" s="156" t="s">
        <v>12357</v>
      </c>
      <c r="H1462" s="158">
        <v>2011</v>
      </c>
      <c r="I1462" s="156" t="s">
        <v>12358</v>
      </c>
      <c r="J1462" s="155">
        <v>39900</v>
      </c>
      <c r="K1462" s="199" t="s">
        <v>11896</v>
      </c>
      <c r="L1462" s="156" t="s">
        <v>12359</v>
      </c>
      <c r="M1462" s="156" t="s">
        <v>12360</v>
      </c>
      <c r="N1462" s="156" t="s">
        <v>12361</v>
      </c>
      <c r="O1462" s="156" t="s">
        <v>12362</v>
      </c>
      <c r="P1462" s="158">
        <v>76</v>
      </c>
      <c r="Q1462" s="155">
        <v>1.4</v>
      </c>
      <c r="R1462" s="155"/>
      <c r="S1462" s="155">
        <v>1.4</v>
      </c>
      <c r="T1462" s="155">
        <v>0.5</v>
      </c>
      <c r="U1462" s="155">
        <v>1.9</v>
      </c>
      <c r="V1462" s="158">
        <v>0</v>
      </c>
      <c r="W1462" s="158">
        <v>100</v>
      </c>
      <c r="X1462" s="156" t="s">
        <v>12363</v>
      </c>
      <c r="Y1462" s="158">
        <v>3</v>
      </c>
      <c r="Z1462" s="158">
        <v>11</v>
      </c>
      <c r="AA1462" s="158">
        <v>1</v>
      </c>
      <c r="AB1462" s="158">
        <v>44</v>
      </c>
      <c r="AC1462" s="158"/>
      <c r="AD1462" s="156">
        <v>0</v>
      </c>
      <c r="AE1462" s="158">
        <v>4</v>
      </c>
      <c r="AF1462" s="68"/>
      <c r="AG1462" s="68"/>
      <c r="AH1462" s="68"/>
      <c r="AI1462" s="68"/>
      <c r="AJ1462" s="68"/>
      <c r="AK1462" s="68"/>
      <c r="AL1462" s="68"/>
      <c r="AM1462" s="68"/>
      <c r="AN1462" s="68"/>
      <c r="AO1462" s="68"/>
      <c r="AP1462" s="68"/>
      <c r="AQ1462" s="68"/>
      <c r="AR1462" s="68"/>
      <c r="AS1462" s="68"/>
      <c r="AT1462" s="68"/>
      <c r="AU1462" s="68"/>
      <c r="AV1462" s="68"/>
      <c r="AW1462" s="68"/>
      <c r="AX1462" s="68"/>
      <c r="AY1462" s="68"/>
      <c r="AZ1462" s="68"/>
      <c r="BA1462" s="68"/>
      <c r="BB1462" s="68"/>
      <c r="BC1462" s="68"/>
      <c r="BD1462" s="68"/>
    </row>
    <row r="1463" spans="1:256" s="72" customFormat="1" ht="110">
      <c r="A1463" s="158">
        <v>2991</v>
      </c>
      <c r="B1463" s="158" t="s">
        <v>12182</v>
      </c>
      <c r="C1463" s="158"/>
      <c r="D1463" s="156"/>
      <c r="E1463" s="156" t="s">
        <v>12192</v>
      </c>
      <c r="F1463" s="158" t="s">
        <v>12193</v>
      </c>
      <c r="G1463" s="156" t="s">
        <v>12364</v>
      </c>
      <c r="H1463" s="158">
        <v>2013</v>
      </c>
      <c r="I1463" s="156" t="s">
        <v>12365</v>
      </c>
      <c r="J1463" s="155">
        <v>34980</v>
      </c>
      <c r="K1463" s="199" t="s">
        <v>11896</v>
      </c>
      <c r="L1463" s="156" t="s">
        <v>12196</v>
      </c>
      <c r="M1463" s="156" t="s">
        <v>12197</v>
      </c>
      <c r="N1463" s="156" t="s">
        <v>12366</v>
      </c>
      <c r="O1463" s="156" t="s">
        <v>12367</v>
      </c>
      <c r="P1463" s="158">
        <v>215</v>
      </c>
      <c r="Q1463" s="155">
        <v>4</v>
      </c>
      <c r="R1463" s="155"/>
      <c r="S1463" s="155">
        <v>4</v>
      </c>
      <c r="T1463" s="155">
        <v>20</v>
      </c>
      <c r="U1463" s="155">
        <v>24</v>
      </c>
      <c r="V1463" s="158">
        <v>0</v>
      </c>
      <c r="W1463" s="158">
        <v>92</v>
      </c>
      <c r="X1463" s="156" t="s">
        <v>12200</v>
      </c>
      <c r="Y1463" s="158"/>
      <c r="Z1463" s="158"/>
      <c r="AA1463" s="158"/>
      <c r="AB1463" s="158">
        <v>44</v>
      </c>
      <c r="AC1463" s="158"/>
      <c r="AD1463" s="156">
        <v>20</v>
      </c>
      <c r="AE1463" s="158">
        <v>4</v>
      </c>
      <c r="AF1463" s="68"/>
      <c r="AG1463" s="68"/>
      <c r="AH1463" s="68"/>
      <c r="AI1463" s="68"/>
      <c r="AJ1463" s="68"/>
      <c r="AK1463" s="68"/>
      <c r="AL1463" s="68"/>
      <c r="AM1463" s="68"/>
      <c r="AN1463" s="68"/>
      <c r="AO1463" s="68"/>
      <c r="AP1463" s="68"/>
      <c r="AQ1463" s="68"/>
      <c r="AR1463" s="68"/>
      <c r="AS1463" s="68"/>
      <c r="AT1463" s="68"/>
      <c r="AU1463" s="68"/>
      <c r="AV1463" s="68"/>
      <c r="AW1463" s="68"/>
      <c r="AX1463" s="68"/>
      <c r="AY1463" s="68"/>
      <c r="AZ1463" s="68"/>
      <c r="BA1463" s="68"/>
      <c r="BB1463" s="68"/>
      <c r="BC1463" s="68"/>
      <c r="BD1463" s="68"/>
    </row>
    <row r="1464" spans="1:256" s="72" customFormat="1" ht="110">
      <c r="A1464" s="158">
        <v>2991</v>
      </c>
      <c r="B1464" s="158" t="s">
        <v>12182</v>
      </c>
      <c r="C1464" s="158"/>
      <c r="D1464" s="156"/>
      <c r="E1464" s="156" t="s">
        <v>12215</v>
      </c>
      <c r="F1464" s="158" t="s">
        <v>12216</v>
      </c>
      <c r="G1464" s="156" t="s">
        <v>12368</v>
      </c>
      <c r="H1464" s="158">
        <v>2010</v>
      </c>
      <c r="I1464" s="156" t="s">
        <v>12369</v>
      </c>
      <c r="J1464" s="155">
        <v>75468</v>
      </c>
      <c r="K1464" s="199" t="s">
        <v>11896</v>
      </c>
      <c r="L1464" s="156" t="s">
        <v>12294</v>
      </c>
      <c r="M1464" s="156" t="s">
        <v>12220</v>
      </c>
      <c r="N1464" s="156" t="s">
        <v>12370</v>
      </c>
      <c r="O1464" s="156" t="s">
        <v>12371</v>
      </c>
      <c r="P1464" s="158">
        <v>20</v>
      </c>
      <c r="Q1464" s="155">
        <v>16</v>
      </c>
      <c r="R1464" s="155"/>
      <c r="S1464" s="155">
        <v>16</v>
      </c>
      <c r="T1464" s="155">
        <v>24</v>
      </c>
      <c r="U1464" s="155">
        <v>40</v>
      </c>
      <c r="V1464" s="158">
        <v>11</v>
      </c>
      <c r="W1464" s="158">
        <v>100</v>
      </c>
      <c r="X1464" s="156" t="s">
        <v>12372</v>
      </c>
      <c r="Y1464" s="158">
        <v>3</v>
      </c>
      <c r="Z1464" s="158">
        <v>12</v>
      </c>
      <c r="AA1464" s="158">
        <v>1</v>
      </c>
      <c r="AB1464" s="158">
        <v>44</v>
      </c>
      <c r="AC1464" s="158"/>
      <c r="AD1464" s="156">
        <v>24</v>
      </c>
      <c r="AE1464" s="158">
        <v>5</v>
      </c>
      <c r="AF1464" s="68"/>
      <c r="AG1464" s="68"/>
      <c r="AH1464" s="68"/>
      <c r="AI1464" s="68"/>
      <c r="AJ1464" s="68"/>
      <c r="AK1464" s="68"/>
      <c r="AL1464" s="68"/>
      <c r="AM1464" s="68"/>
      <c r="AN1464" s="68"/>
      <c r="AO1464" s="68"/>
      <c r="AP1464" s="68"/>
      <c r="AQ1464" s="68"/>
      <c r="AR1464" s="68"/>
      <c r="AS1464" s="68"/>
      <c r="AT1464" s="68"/>
      <c r="AU1464" s="68"/>
      <c r="AV1464" s="68"/>
      <c r="AW1464" s="68"/>
      <c r="AX1464" s="68"/>
      <c r="AY1464" s="68"/>
      <c r="AZ1464" s="68"/>
      <c r="BA1464" s="68"/>
      <c r="BB1464" s="68"/>
      <c r="BC1464" s="68"/>
      <c r="BD1464" s="68"/>
    </row>
    <row r="1465" spans="1:256" s="72" customFormat="1" ht="110">
      <c r="A1465" s="158">
        <v>2991</v>
      </c>
      <c r="B1465" s="158" t="s">
        <v>12182</v>
      </c>
      <c r="C1465" s="158"/>
      <c r="D1465" s="156"/>
      <c r="E1465" s="156" t="s">
        <v>714</v>
      </c>
      <c r="F1465" s="158">
        <v>17270</v>
      </c>
      <c r="G1465" s="156" t="s">
        <v>12373</v>
      </c>
      <c r="H1465" s="158">
        <v>2011</v>
      </c>
      <c r="I1465" s="156" t="s">
        <v>12374</v>
      </c>
      <c r="J1465" s="155">
        <v>46800</v>
      </c>
      <c r="K1465" s="199" t="s">
        <v>11896</v>
      </c>
      <c r="L1465" s="156" t="s">
        <v>12343</v>
      </c>
      <c r="M1465" s="156" t="s">
        <v>12204</v>
      </c>
      <c r="N1465" s="156" t="s">
        <v>12205</v>
      </c>
      <c r="O1465" s="156" t="s">
        <v>12206</v>
      </c>
      <c r="P1465" s="158">
        <v>32</v>
      </c>
      <c r="Q1465" s="155">
        <v>14</v>
      </c>
      <c r="R1465" s="155"/>
      <c r="S1465" s="155">
        <v>14</v>
      </c>
      <c r="T1465" s="155">
        <v>23</v>
      </c>
      <c r="U1465" s="155">
        <v>37</v>
      </c>
      <c r="V1465" s="158">
        <v>16</v>
      </c>
      <c r="W1465" s="158">
        <v>100</v>
      </c>
      <c r="X1465" s="156" t="s">
        <v>12375</v>
      </c>
      <c r="Y1465" s="158">
        <v>3</v>
      </c>
      <c r="Z1465" s="158">
        <v>12</v>
      </c>
      <c r="AA1465" s="158">
        <v>3</v>
      </c>
      <c r="AB1465" s="158">
        <v>44</v>
      </c>
      <c r="AC1465" s="158"/>
      <c r="AD1465" s="156">
        <v>23</v>
      </c>
      <c r="AE1465" s="158">
        <v>4</v>
      </c>
      <c r="AF1465" s="68"/>
      <c r="AG1465" s="68"/>
      <c r="AH1465" s="68"/>
      <c r="AI1465" s="68"/>
      <c r="AJ1465" s="68"/>
      <c r="AK1465" s="68"/>
      <c r="AL1465" s="68"/>
      <c r="AM1465" s="68"/>
      <c r="AN1465" s="68"/>
      <c r="AO1465" s="68"/>
      <c r="AP1465" s="68"/>
      <c r="AQ1465" s="68"/>
      <c r="AR1465" s="68"/>
      <c r="AS1465" s="68"/>
      <c r="AT1465" s="68"/>
      <c r="AU1465" s="68"/>
      <c r="AV1465" s="68"/>
      <c r="AW1465" s="68"/>
      <c r="AX1465" s="68"/>
      <c r="AY1465" s="68"/>
      <c r="AZ1465" s="68"/>
      <c r="BA1465" s="68"/>
      <c r="BB1465" s="68"/>
      <c r="BC1465" s="68"/>
      <c r="BD1465" s="68"/>
    </row>
    <row r="1466" spans="1:256" s="72" customFormat="1" ht="110">
      <c r="A1466" s="158">
        <v>2991</v>
      </c>
      <c r="B1466" s="158" t="s">
        <v>12182</v>
      </c>
      <c r="C1466" s="158"/>
      <c r="D1466" s="156"/>
      <c r="E1466" s="156" t="s">
        <v>12376</v>
      </c>
      <c r="F1466" s="158" t="s">
        <v>12377</v>
      </c>
      <c r="G1466" s="156" t="s">
        <v>12378</v>
      </c>
      <c r="H1466" s="158">
        <v>2011</v>
      </c>
      <c r="I1466" s="156" t="s">
        <v>12379</v>
      </c>
      <c r="J1466" s="155">
        <v>105413.15</v>
      </c>
      <c r="K1466" s="199" t="s">
        <v>11896</v>
      </c>
      <c r="L1466" s="156" t="s">
        <v>12380</v>
      </c>
      <c r="M1466" s="156" t="s">
        <v>12381</v>
      </c>
      <c r="N1466" s="156" t="s">
        <v>12382</v>
      </c>
      <c r="O1466" s="156" t="s">
        <v>12383</v>
      </c>
      <c r="P1466" s="158">
        <v>29</v>
      </c>
      <c r="Q1466" s="155">
        <v>12</v>
      </c>
      <c r="R1466" s="155"/>
      <c r="S1466" s="155">
        <v>12</v>
      </c>
      <c r="T1466" s="155">
        <v>18</v>
      </c>
      <c r="U1466" s="155">
        <v>30</v>
      </c>
      <c r="V1466" s="158">
        <v>40</v>
      </c>
      <c r="W1466" s="158">
        <v>100</v>
      </c>
      <c r="X1466" s="156" t="s">
        <v>12384</v>
      </c>
      <c r="Y1466" s="158">
        <v>1</v>
      </c>
      <c r="Z1466" s="158">
        <v>7</v>
      </c>
      <c r="AA1466" s="158">
        <v>6</v>
      </c>
      <c r="AB1466" s="158">
        <v>44</v>
      </c>
      <c r="AC1466" s="158"/>
      <c r="AD1466" s="156">
        <v>18</v>
      </c>
      <c r="AE1466" s="158">
        <v>4</v>
      </c>
      <c r="AF1466" s="68"/>
      <c r="AG1466" s="68"/>
      <c r="AH1466" s="68"/>
      <c r="AI1466" s="68"/>
      <c r="AJ1466" s="68"/>
      <c r="AK1466" s="68"/>
      <c r="AL1466" s="68"/>
      <c r="AM1466" s="68"/>
      <c r="AN1466" s="68"/>
      <c r="AO1466" s="68"/>
      <c r="AP1466" s="68"/>
      <c r="AQ1466" s="68"/>
      <c r="AR1466" s="68"/>
      <c r="AS1466" s="68"/>
      <c r="AT1466" s="68"/>
      <c r="AU1466" s="68"/>
      <c r="AV1466" s="68"/>
      <c r="AW1466" s="68"/>
      <c r="AX1466" s="68"/>
      <c r="AY1466" s="68"/>
      <c r="AZ1466" s="68"/>
      <c r="BA1466" s="68"/>
      <c r="BB1466" s="68"/>
      <c r="BC1466" s="68"/>
      <c r="BD1466" s="68"/>
    </row>
    <row r="1467" spans="1:256" s="72" customFormat="1" ht="110">
      <c r="A1467" s="91">
        <v>2997</v>
      </c>
      <c r="B1467" s="158" t="s">
        <v>12385</v>
      </c>
      <c r="C1467" s="158" t="s">
        <v>12386</v>
      </c>
      <c r="D1467" s="83"/>
      <c r="E1467" s="156" t="s">
        <v>8848</v>
      </c>
      <c r="F1467" s="158" t="s">
        <v>12387</v>
      </c>
      <c r="G1467" s="156" t="s">
        <v>12388</v>
      </c>
      <c r="H1467" s="158">
        <v>2010</v>
      </c>
      <c r="I1467" s="155" t="s">
        <v>12389</v>
      </c>
      <c r="J1467" s="155">
        <v>138328</v>
      </c>
      <c r="K1467" s="199" t="s">
        <v>11896</v>
      </c>
      <c r="L1467" s="156" t="s">
        <v>12390</v>
      </c>
      <c r="M1467" s="156" t="s">
        <v>12391</v>
      </c>
      <c r="N1467" s="156" t="s">
        <v>12392</v>
      </c>
      <c r="O1467" s="156" t="s">
        <v>12393</v>
      </c>
      <c r="P1467" s="158" t="s">
        <v>12394</v>
      </c>
      <c r="Q1467" s="155" t="s">
        <v>12395</v>
      </c>
      <c r="R1467" s="155">
        <v>0</v>
      </c>
      <c r="S1467" s="155"/>
      <c r="T1467" s="155"/>
      <c r="U1467" s="155">
        <v>0</v>
      </c>
      <c r="V1467" s="158">
        <v>50</v>
      </c>
      <c r="W1467" s="158">
        <v>100</v>
      </c>
      <c r="X1467" s="156" t="s">
        <v>12396</v>
      </c>
      <c r="Y1467" s="158">
        <v>50</v>
      </c>
      <c r="Z1467" s="158"/>
      <c r="AA1467" s="158"/>
      <c r="AB1467" s="158"/>
      <c r="AC1467" s="158"/>
      <c r="AD1467" s="156"/>
      <c r="AE1467" s="158"/>
      <c r="AF1467" s="158"/>
      <c r="AG1467" s="156"/>
      <c r="AH1467" s="156"/>
      <c r="AI1467" s="158"/>
      <c r="AJ1467" s="91"/>
      <c r="AK1467" s="91"/>
      <c r="AL1467" s="91"/>
      <c r="AM1467" s="91"/>
      <c r="AN1467" s="91"/>
      <c r="AO1467" s="91"/>
      <c r="AP1467" s="91"/>
      <c r="AQ1467" s="91"/>
      <c r="AR1467" s="158">
        <v>44</v>
      </c>
      <c r="AS1467" s="91"/>
      <c r="AT1467" s="70"/>
      <c r="AU1467" s="70">
        <v>60</v>
      </c>
      <c r="AV1467" s="91"/>
      <c r="AW1467" s="91"/>
      <c r="AX1467" s="91"/>
      <c r="AY1467" s="68"/>
      <c r="AZ1467" s="68"/>
      <c r="BA1467" s="68"/>
      <c r="BB1467" s="68"/>
      <c r="BC1467" s="68"/>
      <c r="BD1467" s="68"/>
    </row>
    <row r="1468" spans="1:256" s="72" customFormat="1" ht="110">
      <c r="A1468" s="91">
        <v>2997</v>
      </c>
      <c r="B1468" s="158" t="s">
        <v>12385</v>
      </c>
      <c r="C1468" s="158" t="s">
        <v>12386</v>
      </c>
      <c r="D1468" s="83"/>
      <c r="E1468" s="156" t="s">
        <v>2200</v>
      </c>
      <c r="F1468" s="158" t="s">
        <v>12397</v>
      </c>
      <c r="G1468" s="156" t="s">
        <v>12398</v>
      </c>
      <c r="H1468" s="158">
        <v>2010</v>
      </c>
      <c r="I1468" s="155" t="s">
        <v>4674</v>
      </c>
      <c r="J1468" s="155">
        <v>110563</v>
      </c>
      <c r="K1468" s="199" t="s">
        <v>11896</v>
      </c>
      <c r="L1468" s="156" t="s">
        <v>12390</v>
      </c>
      <c r="M1468" s="156" t="s">
        <v>12391</v>
      </c>
      <c r="N1468" s="156" t="s">
        <v>12399</v>
      </c>
      <c r="O1468" s="156" t="s">
        <v>12400</v>
      </c>
      <c r="P1468" s="158" t="s">
        <v>12401</v>
      </c>
      <c r="Q1468" s="155" t="s">
        <v>12395</v>
      </c>
      <c r="R1468" s="155">
        <v>0</v>
      </c>
      <c r="S1468" s="155"/>
      <c r="T1468" s="155"/>
      <c r="U1468" s="155">
        <v>0</v>
      </c>
      <c r="V1468" s="158">
        <v>100</v>
      </c>
      <c r="W1468" s="158">
        <v>100</v>
      </c>
      <c r="X1468" s="156" t="s">
        <v>12396</v>
      </c>
      <c r="Y1468" s="158">
        <v>100</v>
      </c>
      <c r="Z1468" s="158"/>
      <c r="AA1468" s="158"/>
      <c r="AB1468" s="158"/>
      <c r="AC1468" s="158"/>
      <c r="AD1468" s="156"/>
      <c r="AE1468" s="158"/>
      <c r="AF1468" s="158"/>
      <c r="AG1468" s="156"/>
      <c r="AH1468" s="156"/>
      <c r="AI1468" s="158"/>
      <c r="AJ1468" s="91"/>
      <c r="AK1468" s="91"/>
      <c r="AL1468" s="91"/>
      <c r="AM1468" s="91"/>
      <c r="AN1468" s="91"/>
      <c r="AO1468" s="91"/>
      <c r="AP1468" s="91"/>
      <c r="AQ1468" s="91"/>
      <c r="AR1468" s="158">
        <v>60</v>
      </c>
      <c r="AS1468" s="91"/>
      <c r="AT1468" s="70"/>
      <c r="AU1468" s="70">
        <v>60</v>
      </c>
      <c r="AV1468" s="91"/>
      <c r="AW1468" s="91"/>
      <c r="AX1468" s="91"/>
      <c r="AY1468" s="68"/>
      <c r="AZ1468" s="68"/>
      <c r="BA1468" s="68"/>
      <c r="BB1468" s="68"/>
      <c r="BC1468" s="68"/>
      <c r="BD1468" s="68"/>
    </row>
    <row r="1469" spans="1:256" s="72" customFormat="1" ht="110">
      <c r="A1469" s="91">
        <v>2997</v>
      </c>
      <c r="B1469" s="158" t="s">
        <v>12385</v>
      </c>
      <c r="C1469" s="158" t="s">
        <v>12386</v>
      </c>
      <c r="D1469" s="83"/>
      <c r="E1469" s="156" t="s">
        <v>2200</v>
      </c>
      <c r="F1469" s="158" t="s">
        <v>12397</v>
      </c>
      <c r="G1469" s="156" t="s">
        <v>12402</v>
      </c>
      <c r="H1469" s="158">
        <v>2011</v>
      </c>
      <c r="I1469" s="155" t="s">
        <v>12403</v>
      </c>
      <c r="J1469" s="155">
        <v>285692</v>
      </c>
      <c r="K1469" s="199" t="s">
        <v>11896</v>
      </c>
      <c r="L1469" s="156" t="s">
        <v>12390</v>
      </c>
      <c r="M1469" s="156" t="s">
        <v>12391</v>
      </c>
      <c r="N1469" s="156" t="s">
        <v>12404</v>
      </c>
      <c r="O1469" s="156" t="s">
        <v>12405</v>
      </c>
      <c r="P1469" s="158" t="s">
        <v>12406</v>
      </c>
      <c r="Q1469" s="155" t="s">
        <v>12395</v>
      </c>
      <c r="R1469" s="155">
        <v>0</v>
      </c>
      <c r="S1469" s="155"/>
      <c r="T1469" s="155"/>
      <c r="U1469" s="155">
        <v>0</v>
      </c>
      <c r="V1469" s="158">
        <v>100</v>
      </c>
      <c r="W1469" s="158">
        <v>100</v>
      </c>
      <c r="X1469" s="156" t="s">
        <v>12396</v>
      </c>
      <c r="Y1469" s="158">
        <v>100</v>
      </c>
      <c r="Z1469" s="158"/>
      <c r="AA1469" s="158"/>
      <c r="AB1469" s="158"/>
      <c r="AC1469" s="158"/>
      <c r="AD1469" s="156"/>
      <c r="AE1469" s="158"/>
      <c r="AF1469" s="158"/>
      <c r="AG1469" s="156"/>
      <c r="AH1469" s="156"/>
      <c r="AI1469" s="158"/>
      <c r="AJ1469" s="91"/>
      <c r="AK1469" s="91"/>
      <c r="AL1469" s="91"/>
      <c r="AM1469" s="91"/>
      <c r="AN1469" s="91"/>
      <c r="AO1469" s="91"/>
      <c r="AP1469" s="91"/>
      <c r="AQ1469" s="91"/>
      <c r="AR1469" s="158">
        <v>60</v>
      </c>
      <c r="AS1469" s="91"/>
      <c r="AT1469" s="70"/>
      <c r="AU1469" s="70">
        <v>60</v>
      </c>
      <c r="AV1469" s="91"/>
      <c r="AW1469" s="91"/>
      <c r="AX1469" s="91"/>
      <c r="AY1469" s="68"/>
      <c r="AZ1469" s="68"/>
      <c r="BA1469" s="68"/>
      <c r="BB1469" s="68"/>
      <c r="BC1469" s="68"/>
      <c r="BD1469" s="68"/>
    </row>
    <row r="1470" spans="1:256" s="72" customFormat="1" ht="110">
      <c r="A1470" s="91">
        <v>2997</v>
      </c>
      <c r="B1470" s="158" t="s">
        <v>12385</v>
      </c>
      <c r="C1470" s="158" t="s">
        <v>12386</v>
      </c>
      <c r="D1470" s="83"/>
      <c r="E1470" s="156" t="s">
        <v>2021</v>
      </c>
      <c r="F1470" s="158" t="s">
        <v>12407</v>
      </c>
      <c r="G1470" s="156" t="s">
        <v>12408</v>
      </c>
      <c r="H1470" s="158">
        <v>2011</v>
      </c>
      <c r="I1470" s="155" t="s">
        <v>12409</v>
      </c>
      <c r="J1470" s="155">
        <v>197520</v>
      </c>
      <c r="K1470" s="199" t="s">
        <v>11896</v>
      </c>
      <c r="L1470" s="156" t="s">
        <v>12390</v>
      </c>
      <c r="M1470" s="156" t="s">
        <v>12391</v>
      </c>
      <c r="N1470" s="156" t="s">
        <v>12410</v>
      </c>
      <c r="O1470" s="156" t="s">
        <v>12411</v>
      </c>
      <c r="P1470" s="158" t="s">
        <v>12412</v>
      </c>
      <c r="Q1470" s="155" t="s">
        <v>12395</v>
      </c>
      <c r="R1470" s="155">
        <v>0</v>
      </c>
      <c r="S1470" s="155"/>
      <c r="T1470" s="155"/>
      <c r="U1470" s="155">
        <v>0</v>
      </c>
      <c r="V1470" s="158">
        <v>30</v>
      </c>
      <c r="W1470" s="158">
        <v>100</v>
      </c>
      <c r="X1470" s="156" t="s">
        <v>12396</v>
      </c>
      <c r="Y1470" s="158">
        <v>30</v>
      </c>
      <c r="Z1470" s="158"/>
      <c r="AA1470" s="158"/>
      <c r="AB1470" s="158"/>
      <c r="AC1470" s="158"/>
      <c r="AD1470" s="156"/>
      <c r="AE1470" s="158"/>
      <c r="AF1470" s="158"/>
      <c r="AG1470" s="156"/>
      <c r="AH1470" s="156"/>
      <c r="AI1470" s="158"/>
      <c r="AJ1470" s="91"/>
      <c r="AK1470" s="91"/>
      <c r="AL1470" s="91"/>
      <c r="AM1470" s="91"/>
      <c r="AN1470" s="91"/>
      <c r="AO1470" s="91"/>
      <c r="AP1470" s="91"/>
      <c r="AQ1470" s="91"/>
      <c r="AR1470" s="158">
        <v>60</v>
      </c>
      <c r="AS1470" s="91"/>
      <c r="AT1470" s="70"/>
      <c r="AU1470" s="70">
        <v>60</v>
      </c>
      <c r="AV1470" s="91"/>
      <c r="AW1470" s="91"/>
      <c r="AX1470" s="91"/>
      <c r="AY1470" s="68"/>
      <c r="AZ1470" s="68"/>
      <c r="BA1470" s="68"/>
      <c r="BB1470" s="68"/>
      <c r="BC1470" s="68"/>
      <c r="BD1470" s="68"/>
    </row>
    <row r="1471" spans="1:256" s="72" customFormat="1" ht="110">
      <c r="A1471" s="91">
        <v>2997</v>
      </c>
      <c r="B1471" s="158" t="s">
        <v>12385</v>
      </c>
      <c r="C1471" s="158" t="s">
        <v>12386</v>
      </c>
      <c r="D1471" s="83"/>
      <c r="E1471" s="156" t="s">
        <v>2785</v>
      </c>
      <c r="F1471" s="158" t="s">
        <v>12413</v>
      </c>
      <c r="G1471" s="156" t="s">
        <v>12414</v>
      </c>
      <c r="H1471" s="158" t="s">
        <v>12415</v>
      </c>
      <c r="I1471" s="155" t="s">
        <v>12416</v>
      </c>
      <c r="J1471" s="155">
        <v>218946</v>
      </c>
      <c r="K1471" s="199" t="s">
        <v>11896</v>
      </c>
      <c r="L1471" s="156" t="s">
        <v>12390</v>
      </c>
      <c r="M1471" s="156" t="s">
        <v>12391</v>
      </c>
      <c r="N1471" s="156" t="s">
        <v>12417</v>
      </c>
      <c r="O1471" s="156" t="s">
        <v>12418</v>
      </c>
      <c r="P1471" s="158" t="s">
        <v>12419</v>
      </c>
      <c r="Q1471" s="155" t="s">
        <v>12395</v>
      </c>
      <c r="R1471" s="155">
        <v>0</v>
      </c>
      <c r="S1471" s="155"/>
      <c r="T1471" s="155"/>
      <c r="U1471" s="155">
        <v>0</v>
      </c>
      <c r="V1471" s="158">
        <v>80</v>
      </c>
      <c r="W1471" s="158">
        <v>100</v>
      </c>
      <c r="X1471" s="156" t="s">
        <v>12396</v>
      </c>
      <c r="Y1471" s="158">
        <v>80</v>
      </c>
      <c r="Z1471" s="158"/>
      <c r="AA1471" s="158"/>
      <c r="AB1471" s="158"/>
      <c r="AC1471" s="158"/>
      <c r="AD1471" s="156"/>
      <c r="AE1471" s="158"/>
      <c r="AF1471" s="158"/>
      <c r="AG1471" s="156"/>
      <c r="AH1471" s="156"/>
      <c r="AI1471" s="158"/>
      <c r="AJ1471" s="91"/>
      <c r="AK1471" s="91"/>
      <c r="AL1471" s="91"/>
      <c r="AM1471" s="91"/>
      <c r="AN1471" s="91"/>
      <c r="AO1471" s="91"/>
      <c r="AP1471" s="91"/>
      <c r="AQ1471" s="91"/>
      <c r="AR1471" s="158">
        <v>60</v>
      </c>
      <c r="AS1471" s="91"/>
      <c r="AT1471" s="70"/>
      <c r="AU1471" s="70">
        <v>60</v>
      </c>
      <c r="AV1471" s="91"/>
      <c r="AW1471" s="91"/>
      <c r="AX1471" s="91"/>
      <c r="AY1471" s="68"/>
      <c r="AZ1471" s="68"/>
      <c r="BA1471" s="68"/>
      <c r="BB1471" s="68"/>
      <c r="BC1471" s="68"/>
      <c r="BD1471" s="68"/>
    </row>
    <row r="1472" spans="1:256" s="72" customFormat="1" ht="110">
      <c r="A1472" s="91">
        <v>2997</v>
      </c>
      <c r="B1472" s="158" t="s">
        <v>12385</v>
      </c>
      <c r="C1472" s="158" t="s">
        <v>12386</v>
      </c>
      <c r="D1472" s="83"/>
      <c r="E1472" s="156" t="s">
        <v>2200</v>
      </c>
      <c r="F1472" s="158" t="s">
        <v>12397</v>
      </c>
      <c r="G1472" s="156" t="s">
        <v>12420</v>
      </c>
      <c r="H1472" s="158">
        <v>2012</v>
      </c>
      <c r="I1472" s="155" t="s">
        <v>12421</v>
      </c>
      <c r="J1472" s="155">
        <v>81600</v>
      </c>
      <c r="K1472" s="199" t="s">
        <v>11896</v>
      </c>
      <c r="L1472" s="156" t="s">
        <v>12390</v>
      </c>
      <c r="M1472" s="156" t="s">
        <v>12391</v>
      </c>
      <c r="N1472" s="156" t="s">
        <v>12422</v>
      </c>
      <c r="O1472" s="156" t="s">
        <v>12423</v>
      </c>
      <c r="P1472" s="158" t="s">
        <v>12424</v>
      </c>
      <c r="Q1472" s="155" t="s">
        <v>12395</v>
      </c>
      <c r="R1472" s="155">
        <v>0</v>
      </c>
      <c r="S1472" s="155"/>
      <c r="T1472" s="155"/>
      <c r="U1472" s="155">
        <v>0</v>
      </c>
      <c r="V1472" s="158">
        <v>50</v>
      </c>
      <c r="W1472" s="158">
        <v>100</v>
      </c>
      <c r="X1472" s="156" t="s">
        <v>12396</v>
      </c>
      <c r="Y1472" s="158">
        <v>50</v>
      </c>
      <c r="Z1472" s="158"/>
      <c r="AA1472" s="158"/>
      <c r="AB1472" s="158"/>
      <c r="AC1472" s="158"/>
      <c r="AD1472" s="156"/>
      <c r="AE1472" s="158"/>
      <c r="AF1472" s="158"/>
      <c r="AG1472" s="156"/>
      <c r="AH1472" s="156"/>
      <c r="AI1472" s="158"/>
      <c r="AJ1472" s="91"/>
      <c r="AK1472" s="91"/>
      <c r="AL1472" s="91"/>
      <c r="AM1472" s="91"/>
      <c r="AN1472" s="91"/>
      <c r="AO1472" s="91"/>
      <c r="AP1472" s="91"/>
      <c r="AQ1472" s="91"/>
      <c r="AR1472" s="158">
        <v>4</v>
      </c>
      <c r="AS1472" s="91"/>
      <c r="AT1472" s="70"/>
      <c r="AU1472" s="70">
        <v>60</v>
      </c>
      <c r="AV1472" s="91"/>
      <c r="AW1472" s="91"/>
      <c r="AX1472" s="91"/>
      <c r="AY1472" s="68"/>
      <c r="AZ1472" s="68"/>
      <c r="BA1472" s="68"/>
      <c r="BB1472" s="68"/>
      <c r="BC1472" s="68"/>
      <c r="BD1472" s="68"/>
    </row>
    <row r="1473" spans="1:56" s="72" customFormat="1" ht="80">
      <c r="A1473" s="91">
        <v>3006</v>
      </c>
      <c r="B1473" s="91" t="s">
        <v>12425</v>
      </c>
      <c r="C1473" s="91"/>
      <c r="D1473" s="73"/>
      <c r="E1473" s="91" t="s">
        <v>1024</v>
      </c>
      <c r="F1473" s="78" t="s">
        <v>300</v>
      </c>
      <c r="G1473" s="68" t="s">
        <v>12426</v>
      </c>
      <c r="H1473" s="68">
        <v>2013</v>
      </c>
      <c r="I1473" s="68" t="s">
        <v>302</v>
      </c>
      <c r="J1473" s="70">
        <v>2277900</v>
      </c>
      <c r="K1473" s="199" t="s">
        <v>11896</v>
      </c>
      <c r="L1473" s="68" t="s">
        <v>303</v>
      </c>
      <c r="M1473" s="68" t="s">
        <v>304</v>
      </c>
      <c r="N1473" s="68" t="s">
        <v>305</v>
      </c>
      <c r="O1473" s="68" t="s">
        <v>306</v>
      </c>
      <c r="P1473" s="68">
        <v>65</v>
      </c>
      <c r="Q1473" s="70">
        <v>400</v>
      </c>
      <c r="R1473" s="70">
        <v>0</v>
      </c>
      <c r="S1473" s="70">
        <v>300</v>
      </c>
      <c r="T1473" s="70">
        <v>100</v>
      </c>
      <c r="U1473" s="70">
        <v>400</v>
      </c>
      <c r="V1473" s="71">
        <v>100</v>
      </c>
      <c r="W1473" s="71">
        <v>100</v>
      </c>
      <c r="X1473" s="68" t="s">
        <v>12427</v>
      </c>
      <c r="Y1473" s="91"/>
      <c r="Z1473" s="91"/>
      <c r="AA1473" s="91"/>
      <c r="AB1473" s="91"/>
      <c r="AC1473" s="91"/>
      <c r="AD1473" s="91"/>
      <c r="AE1473" s="91"/>
      <c r="AF1473" s="91"/>
      <c r="AG1473" s="91"/>
      <c r="AH1473" s="91"/>
      <c r="AI1473" s="91"/>
      <c r="AJ1473" s="91"/>
      <c r="AK1473" s="91"/>
      <c r="AL1473" s="91"/>
      <c r="AM1473" s="91"/>
      <c r="AN1473" s="91"/>
      <c r="AO1473" s="91"/>
      <c r="AP1473" s="91"/>
      <c r="AQ1473" s="91"/>
      <c r="AR1473" s="91"/>
      <c r="AS1473" s="91"/>
      <c r="AT1473" s="70"/>
      <c r="AU1473" s="70"/>
      <c r="AV1473" s="91"/>
      <c r="AW1473" s="91"/>
      <c r="AX1473" s="91"/>
      <c r="AY1473" s="68"/>
      <c r="AZ1473" s="68"/>
      <c r="BA1473" s="68"/>
      <c r="BB1473" s="68"/>
      <c r="BC1473" s="68"/>
      <c r="BD1473" s="68"/>
    </row>
    <row r="1474" spans="1:56" s="72" customFormat="1" ht="110">
      <c r="A1474" s="91">
        <v>3006</v>
      </c>
      <c r="B1474" s="91" t="s">
        <v>12425</v>
      </c>
      <c r="C1474" s="91"/>
      <c r="D1474" s="83"/>
      <c r="E1474" s="91" t="s">
        <v>12428</v>
      </c>
      <c r="F1474" s="78"/>
      <c r="G1474" s="68" t="s">
        <v>12429</v>
      </c>
      <c r="H1474" s="68">
        <v>2012</v>
      </c>
      <c r="I1474" s="68" t="s">
        <v>12430</v>
      </c>
      <c r="J1474" s="70">
        <v>901896</v>
      </c>
      <c r="K1474" s="199" t="s">
        <v>11896</v>
      </c>
      <c r="L1474" s="68" t="s">
        <v>12431</v>
      </c>
      <c r="M1474" s="68" t="s">
        <v>12432</v>
      </c>
      <c r="N1474" s="68" t="s">
        <v>12433</v>
      </c>
      <c r="O1474" s="68" t="s">
        <v>12434</v>
      </c>
      <c r="P1474" s="68">
        <v>25</v>
      </c>
      <c r="Q1474" s="155" t="s">
        <v>12435</v>
      </c>
      <c r="R1474" s="70">
        <v>0</v>
      </c>
      <c r="S1474" s="70">
        <v>0</v>
      </c>
      <c r="T1474" s="70">
        <v>0</v>
      </c>
      <c r="U1474" s="155">
        <v>0</v>
      </c>
      <c r="V1474" s="158" t="s">
        <v>12435</v>
      </c>
      <c r="W1474" s="71">
        <v>100</v>
      </c>
      <c r="X1474" s="68" t="s">
        <v>12436</v>
      </c>
      <c r="Y1474" s="91"/>
      <c r="Z1474" s="91"/>
      <c r="AA1474" s="91"/>
      <c r="AB1474" s="91"/>
      <c r="AC1474" s="91"/>
      <c r="AD1474" s="91"/>
      <c r="AE1474" s="91"/>
      <c r="AF1474" s="91"/>
      <c r="AG1474" s="91"/>
      <c r="AH1474" s="91"/>
      <c r="AI1474" s="91"/>
      <c r="AJ1474" s="91"/>
      <c r="AK1474" s="91"/>
      <c r="AL1474" s="91"/>
      <c r="AM1474" s="91"/>
      <c r="AN1474" s="91"/>
      <c r="AO1474" s="91"/>
      <c r="AP1474" s="91"/>
      <c r="AQ1474" s="91"/>
      <c r="AR1474" s="91"/>
      <c r="AS1474" s="91"/>
      <c r="AT1474" s="70"/>
      <c r="AU1474" s="70"/>
      <c r="AV1474" s="91"/>
      <c r="AW1474" s="91"/>
      <c r="AX1474" s="91"/>
      <c r="AY1474" s="68"/>
      <c r="AZ1474" s="68"/>
      <c r="BA1474" s="68"/>
      <c r="BB1474" s="68"/>
      <c r="BC1474" s="68"/>
      <c r="BD1474" s="68"/>
    </row>
    <row r="1475" spans="1:56" s="72" customFormat="1" ht="60">
      <c r="A1475" s="68">
        <v>3030</v>
      </c>
      <c r="B1475" s="68" t="s">
        <v>12437</v>
      </c>
      <c r="C1475" s="68"/>
      <c r="D1475" s="73"/>
      <c r="E1475" s="91" t="s">
        <v>12438</v>
      </c>
      <c r="F1475" s="91">
        <v>16327</v>
      </c>
      <c r="G1475" s="91" t="s">
        <v>12439</v>
      </c>
      <c r="H1475" s="91">
        <v>2009</v>
      </c>
      <c r="I1475" s="91" t="s">
        <v>12440</v>
      </c>
      <c r="J1475" s="70">
        <v>17388</v>
      </c>
      <c r="K1475" s="199" t="s">
        <v>11896</v>
      </c>
      <c r="L1475" s="91" t="s">
        <v>12441</v>
      </c>
      <c r="M1475" s="91" t="s">
        <v>12442</v>
      </c>
      <c r="N1475" s="91" t="s">
        <v>12443</v>
      </c>
      <c r="O1475" s="91" t="s">
        <v>12444</v>
      </c>
      <c r="P1475" s="91" t="s">
        <v>12445</v>
      </c>
      <c r="Q1475" s="70">
        <v>0.372</v>
      </c>
      <c r="R1475" s="70">
        <v>0</v>
      </c>
      <c r="S1475" s="70">
        <v>1.6655172413793105</v>
      </c>
      <c r="T1475" s="70">
        <v>73.2</v>
      </c>
      <c r="U1475" s="70">
        <v>75.237517241379308</v>
      </c>
      <c r="V1475" s="71">
        <v>100</v>
      </c>
      <c r="W1475" s="71">
        <v>0</v>
      </c>
      <c r="X1475" s="300" t="s">
        <v>12446</v>
      </c>
      <c r="Y1475" s="91"/>
      <c r="Z1475" s="91"/>
      <c r="AA1475" s="91"/>
      <c r="AB1475" s="91"/>
      <c r="AC1475" s="91"/>
      <c r="AD1475" s="91"/>
      <c r="AE1475" s="91"/>
      <c r="AF1475" s="258">
        <v>100</v>
      </c>
      <c r="AG1475" s="91"/>
      <c r="AH1475" s="91" t="s">
        <v>12447</v>
      </c>
      <c r="AI1475" s="258">
        <v>100</v>
      </c>
      <c r="AJ1475" s="91"/>
      <c r="AK1475" s="91"/>
      <c r="AL1475" s="91"/>
      <c r="AM1475" s="91"/>
      <c r="AN1475" s="91"/>
      <c r="AO1475" s="91"/>
      <c r="AP1475" s="91"/>
      <c r="AQ1475" s="91"/>
      <c r="AR1475" s="91"/>
      <c r="AS1475" s="91"/>
      <c r="AT1475" s="91"/>
      <c r="AU1475" s="91"/>
      <c r="AV1475" s="68"/>
      <c r="AW1475" s="68"/>
      <c r="AX1475" s="68"/>
      <c r="AY1475" s="68"/>
      <c r="AZ1475" s="68"/>
      <c r="BA1475" s="68"/>
      <c r="BB1475" s="68"/>
      <c r="BC1475" s="68"/>
      <c r="BD1475" s="68"/>
    </row>
    <row r="1476" spans="1:56" s="72" customFormat="1" ht="100">
      <c r="A1476" s="68">
        <v>3030</v>
      </c>
      <c r="B1476" s="68" t="s">
        <v>12437</v>
      </c>
      <c r="C1476" s="68"/>
      <c r="D1476" s="73"/>
      <c r="E1476" s="91" t="s">
        <v>12448</v>
      </c>
      <c r="F1476" s="91">
        <v>50768</v>
      </c>
      <c r="G1476" s="91" t="s">
        <v>12449</v>
      </c>
      <c r="H1476" s="91">
        <v>2010</v>
      </c>
      <c r="I1476" s="91" t="s">
        <v>12450</v>
      </c>
      <c r="J1476" s="70">
        <v>43337</v>
      </c>
      <c r="K1476" s="199" t="s">
        <v>11896</v>
      </c>
      <c r="L1476" s="91" t="s">
        <v>12441</v>
      </c>
      <c r="M1476" s="91" t="s">
        <v>12442</v>
      </c>
      <c r="N1476" s="91" t="s">
        <v>12451</v>
      </c>
      <c r="O1476" s="91" t="s">
        <v>12452</v>
      </c>
      <c r="P1476" s="91" t="s">
        <v>12453</v>
      </c>
      <c r="Q1476" s="70">
        <v>0.92700000000000005</v>
      </c>
      <c r="R1476" s="70">
        <v>0</v>
      </c>
      <c r="S1476" s="70">
        <v>4.1510536398467428</v>
      </c>
      <c r="T1476" s="70">
        <v>73.2</v>
      </c>
      <c r="U1476" s="70">
        <v>78.278053639846746</v>
      </c>
      <c r="V1476" s="71">
        <v>100</v>
      </c>
      <c r="W1476" s="71">
        <v>0</v>
      </c>
      <c r="X1476" s="300" t="s">
        <v>12446</v>
      </c>
      <c r="Y1476" s="91"/>
      <c r="Z1476" s="91"/>
      <c r="AA1476" s="91"/>
      <c r="AB1476" s="91">
        <v>4</v>
      </c>
      <c r="AC1476" s="91"/>
      <c r="AD1476" s="91"/>
      <c r="AE1476" s="91"/>
      <c r="AF1476" s="258">
        <v>100</v>
      </c>
      <c r="AG1476" s="91" t="s">
        <v>12454</v>
      </c>
      <c r="AH1476" s="91" t="s">
        <v>12447</v>
      </c>
      <c r="AI1476" s="158">
        <v>20</v>
      </c>
      <c r="AJ1476" s="236" t="s">
        <v>12455</v>
      </c>
      <c r="AK1476" s="91" t="s">
        <v>12447</v>
      </c>
      <c r="AL1476" s="91">
        <v>50</v>
      </c>
      <c r="AM1476" s="91"/>
      <c r="AN1476" s="91"/>
      <c r="AO1476" s="91"/>
      <c r="AP1476" s="91"/>
      <c r="AQ1476" s="91"/>
      <c r="AR1476" s="91"/>
      <c r="AS1476" s="68" t="s">
        <v>12456</v>
      </c>
      <c r="AT1476" s="91" t="s">
        <v>12447</v>
      </c>
      <c r="AU1476" s="91">
        <v>30</v>
      </c>
      <c r="AV1476" s="68"/>
      <c r="AW1476" s="91"/>
      <c r="AX1476" s="68"/>
      <c r="AY1476" s="68"/>
      <c r="AZ1476" s="68"/>
      <c r="BA1476" s="68"/>
      <c r="BB1476" s="68"/>
      <c r="BC1476" s="68"/>
      <c r="BD1476" s="68"/>
    </row>
    <row r="1477" spans="1:56" s="72" customFormat="1" ht="90">
      <c r="A1477" s="68">
        <v>3030</v>
      </c>
      <c r="B1477" s="68" t="s">
        <v>12437</v>
      </c>
      <c r="C1477" s="68"/>
      <c r="D1477" s="73"/>
      <c r="E1477" s="91" t="s">
        <v>12457</v>
      </c>
      <c r="F1477" s="91">
        <v>12728</v>
      </c>
      <c r="G1477" s="91" t="s">
        <v>12458</v>
      </c>
      <c r="H1477" s="91">
        <v>2010</v>
      </c>
      <c r="I1477" s="91" t="s">
        <v>12459</v>
      </c>
      <c r="J1477" s="70">
        <v>231332</v>
      </c>
      <c r="K1477" s="199" t="s">
        <v>11896</v>
      </c>
      <c r="L1477" s="91" t="s">
        <v>12441</v>
      </c>
      <c r="M1477" s="91" t="s">
        <v>12442</v>
      </c>
      <c r="N1477" s="91" t="s">
        <v>12460</v>
      </c>
      <c r="O1477" s="91" t="s">
        <v>12461</v>
      </c>
      <c r="P1477" s="91" t="s">
        <v>12462</v>
      </c>
      <c r="Q1477" s="70">
        <v>4.9459999999999997</v>
      </c>
      <c r="R1477" s="70">
        <v>0</v>
      </c>
      <c r="S1477" s="70">
        <v>22.158237547892721</v>
      </c>
      <c r="T1477" s="70">
        <v>73.2</v>
      </c>
      <c r="U1477" s="70">
        <v>100.30423754789273</v>
      </c>
      <c r="V1477" s="71">
        <v>100</v>
      </c>
      <c r="W1477" s="71">
        <v>0</v>
      </c>
      <c r="X1477" s="300" t="s">
        <v>12446</v>
      </c>
      <c r="Y1477" s="91"/>
      <c r="Z1477" s="91"/>
      <c r="AA1477" s="91"/>
      <c r="AB1477" s="91">
        <v>30</v>
      </c>
      <c r="AC1477" s="91"/>
      <c r="AD1477" s="91"/>
      <c r="AE1477" s="91"/>
      <c r="AF1477" s="258">
        <v>100</v>
      </c>
      <c r="AG1477" s="91" t="s">
        <v>12463</v>
      </c>
      <c r="AH1477" s="91" t="s">
        <v>12447</v>
      </c>
      <c r="AI1477" s="158">
        <v>50</v>
      </c>
      <c r="AJ1477" s="91" t="s">
        <v>12464</v>
      </c>
      <c r="AK1477" s="91" t="s">
        <v>12447</v>
      </c>
      <c r="AL1477" s="91">
        <v>10</v>
      </c>
      <c r="AM1477" s="91"/>
      <c r="AN1477" s="91"/>
      <c r="AO1477" s="91"/>
      <c r="AP1477" s="91"/>
      <c r="AQ1477" s="91"/>
      <c r="AR1477" s="91"/>
      <c r="AS1477" s="68" t="s">
        <v>12456</v>
      </c>
      <c r="AT1477" s="91" t="s">
        <v>12447</v>
      </c>
      <c r="AU1477" s="91">
        <v>40</v>
      </c>
      <c r="AV1477" s="68"/>
      <c r="AW1477" s="68"/>
      <c r="AX1477" s="68"/>
      <c r="AY1477" s="68"/>
      <c r="AZ1477" s="68"/>
      <c r="BA1477" s="68"/>
      <c r="BB1477" s="68"/>
      <c r="BC1477" s="68"/>
      <c r="BD1477" s="68"/>
    </row>
    <row r="1478" spans="1:56" s="72" customFormat="1" ht="160">
      <c r="A1478" s="68">
        <v>3030</v>
      </c>
      <c r="B1478" s="68" t="s">
        <v>12437</v>
      </c>
      <c r="C1478" s="68"/>
      <c r="D1478" s="73"/>
      <c r="E1478" s="91" t="s">
        <v>12465</v>
      </c>
      <c r="F1478" s="91">
        <v>53966</v>
      </c>
      <c r="G1478" s="91" t="s">
        <v>12466</v>
      </c>
      <c r="H1478" s="91">
        <v>2010</v>
      </c>
      <c r="I1478" s="91" t="s">
        <v>12467</v>
      </c>
      <c r="J1478" s="70">
        <v>44166</v>
      </c>
      <c r="K1478" s="199" t="s">
        <v>11896</v>
      </c>
      <c r="L1478" s="91" t="s">
        <v>12441</v>
      </c>
      <c r="M1478" s="91" t="s">
        <v>12442</v>
      </c>
      <c r="N1478" s="91" t="s">
        <v>12468</v>
      </c>
      <c r="O1478" s="91" t="s">
        <v>12469</v>
      </c>
      <c r="P1478" s="91" t="s">
        <v>12470</v>
      </c>
      <c r="Q1478" s="70">
        <v>0.94399999999999995</v>
      </c>
      <c r="R1478" s="70">
        <v>0</v>
      </c>
      <c r="S1478" s="70">
        <v>4.2304597701149431</v>
      </c>
      <c r="T1478" s="70">
        <v>73.2</v>
      </c>
      <c r="U1478" s="70">
        <v>78.374459770114953</v>
      </c>
      <c r="V1478" s="71">
        <v>100</v>
      </c>
      <c r="W1478" s="71">
        <v>0</v>
      </c>
      <c r="X1478" s="300" t="s">
        <v>12446</v>
      </c>
      <c r="Y1478" s="91"/>
      <c r="Z1478" s="91"/>
      <c r="AA1478" s="91"/>
      <c r="AB1478" s="91">
        <v>4</v>
      </c>
      <c r="AC1478" s="91"/>
      <c r="AD1478" s="91"/>
      <c r="AE1478" s="91"/>
      <c r="AF1478" s="258">
        <v>100</v>
      </c>
      <c r="AG1478" s="91" t="s">
        <v>12454</v>
      </c>
      <c r="AH1478" s="91" t="s">
        <v>12447</v>
      </c>
      <c r="AI1478" s="301">
        <v>10</v>
      </c>
      <c r="AJ1478" s="236" t="s">
        <v>12455</v>
      </c>
      <c r="AK1478" s="91" t="s">
        <v>12447</v>
      </c>
      <c r="AL1478" s="91">
        <v>50</v>
      </c>
      <c r="AM1478" s="91"/>
      <c r="AN1478" s="91"/>
      <c r="AO1478" s="91"/>
      <c r="AP1478" s="91"/>
      <c r="AQ1478" s="91"/>
      <c r="AR1478" s="91"/>
      <c r="AS1478" s="68" t="s">
        <v>12456</v>
      </c>
      <c r="AT1478" s="91" t="s">
        <v>12447</v>
      </c>
      <c r="AU1478" s="91">
        <v>40</v>
      </c>
      <c r="AV1478" s="68"/>
      <c r="AW1478" s="91"/>
      <c r="AX1478" s="68"/>
      <c r="AY1478" s="68"/>
      <c r="AZ1478" s="68"/>
      <c r="BA1478" s="68"/>
      <c r="BB1478" s="68"/>
      <c r="BC1478" s="68"/>
      <c r="BD1478" s="68"/>
    </row>
    <row r="1479" spans="1:56" s="72" customFormat="1" ht="90">
      <c r="A1479" s="68">
        <v>3030</v>
      </c>
      <c r="B1479" s="68" t="s">
        <v>12437</v>
      </c>
      <c r="C1479" s="68"/>
      <c r="D1479" s="73"/>
      <c r="E1479" s="91" t="s">
        <v>12457</v>
      </c>
      <c r="F1479" s="91">
        <v>12728</v>
      </c>
      <c r="G1479" s="91" t="s">
        <v>12471</v>
      </c>
      <c r="H1479" s="91">
        <v>2011</v>
      </c>
      <c r="I1479" s="91" t="s">
        <v>12472</v>
      </c>
      <c r="J1479" s="247">
        <v>43980</v>
      </c>
      <c r="K1479" s="199" t="s">
        <v>11896</v>
      </c>
      <c r="L1479" s="91" t="s">
        <v>12441</v>
      </c>
      <c r="M1479" s="91" t="s">
        <v>12442</v>
      </c>
      <c r="N1479" s="91" t="s">
        <v>12473</v>
      </c>
      <c r="O1479" s="91" t="s">
        <v>12472</v>
      </c>
      <c r="P1479" s="91" t="s">
        <v>12474</v>
      </c>
      <c r="Q1479" s="70">
        <v>0.94</v>
      </c>
      <c r="R1479" s="70">
        <v>0</v>
      </c>
      <c r="S1479" s="70">
        <v>4.2126436781609193</v>
      </c>
      <c r="T1479" s="70">
        <v>73.2</v>
      </c>
      <c r="U1479" s="70">
        <v>78.352643678160916</v>
      </c>
      <c r="V1479" s="71">
        <v>100</v>
      </c>
      <c r="W1479" s="71">
        <v>0</v>
      </c>
      <c r="X1479" s="91" t="s">
        <v>12446</v>
      </c>
      <c r="Y1479" s="91"/>
      <c r="Z1479" s="91"/>
      <c r="AA1479" s="91"/>
      <c r="AB1479" s="91">
        <v>4</v>
      </c>
      <c r="AC1479" s="91"/>
      <c r="AD1479" s="91"/>
      <c r="AE1479" s="91"/>
      <c r="AF1479" s="258">
        <v>100</v>
      </c>
      <c r="AG1479" s="91" t="s">
        <v>12463</v>
      </c>
      <c r="AH1479" s="91" t="s">
        <v>12447</v>
      </c>
      <c r="AI1479" s="91">
        <v>65</v>
      </c>
      <c r="AJ1479" s="91" t="s">
        <v>12464</v>
      </c>
      <c r="AK1479" s="91" t="s">
        <v>12447</v>
      </c>
      <c r="AL1479" s="91">
        <v>35</v>
      </c>
      <c r="AM1479" s="91"/>
      <c r="AN1479" s="91"/>
      <c r="AO1479" s="91"/>
      <c r="AP1479" s="91"/>
      <c r="AQ1479" s="91"/>
      <c r="AR1479" s="91"/>
      <c r="AS1479" s="91"/>
      <c r="AT1479" s="91"/>
      <c r="AU1479" s="91"/>
      <c r="AV1479" s="68"/>
      <c r="AW1479" s="68"/>
      <c r="AX1479" s="68"/>
      <c r="AY1479" s="68"/>
      <c r="AZ1479" s="68"/>
      <c r="BA1479" s="68"/>
      <c r="BB1479" s="68"/>
      <c r="BC1479" s="68"/>
      <c r="BD1479" s="68"/>
    </row>
    <row r="1480" spans="1:56" s="72" customFormat="1" ht="40">
      <c r="A1480" s="91">
        <v>3039</v>
      </c>
      <c r="B1480" s="91" t="s">
        <v>12475</v>
      </c>
      <c r="C1480" s="91">
        <v>1</v>
      </c>
      <c r="D1480" s="83" t="s">
        <v>12476</v>
      </c>
      <c r="E1480" s="91" t="s">
        <v>12477</v>
      </c>
      <c r="F1480" s="78" t="s">
        <v>12478</v>
      </c>
      <c r="G1480" s="201" t="s">
        <v>12479</v>
      </c>
      <c r="H1480" s="91">
        <v>2010</v>
      </c>
      <c r="I1480" s="201" t="s">
        <v>12479</v>
      </c>
      <c r="J1480" s="202">
        <v>52279.81</v>
      </c>
      <c r="K1480" s="199" t="s">
        <v>11896</v>
      </c>
      <c r="L1480" s="91" t="s">
        <v>12480</v>
      </c>
      <c r="M1480" s="91" t="s">
        <v>12481</v>
      </c>
      <c r="N1480" s="91" t="s">
        <v>12482</v>
      </c>
      <c r="O1480" s="91" t="s">
        <v>12483</v>
      </c>
      <c r="P1480" s="201" t="s">
        <v>12484</v>
      </c>
      <c r="Q1480" s="70">
        <v>9.6136000000000017</v>
      </c>
      <c r="R1480" s="70">
        <v>0</v>
      </c>
      <c r="S1480" s="70">
        <v>9.6136000000000017</v>
      </c>
      <c r="T1480" s="70">
        <v>0</v>
      </c>
      <c r="U1480" s="70">
        <v>9.6136000000000017</v>
      </c>
      <c r="V1480" s="71">
        <v>23</v>
      </c>
      <c r="W1480" s="71">
        <v>100</v>
      </c>
      <c r="X1480" s="293" t="s">
        <v>12485</v>
      </c>
      <c r="Y1480" s="91"/>
      <c r="Z1480" s="68"/>
      <c r="AA1480" s="91">
        <v>65</v>
      </c>
      <c r="AB1480" s="91"/>
      <c r="AC1480" s="70" t="s">
        <v>12486</v>
      </c>
      <c r="AD1480" s="70">
        <v>60</v>
      </c>
      <c r="AE1480" s="70">
        <v>3</v>
      </c>
      <c r="AF1480" s="68"/>
      <c r="AG1480" s="68"/>
      <c r="AH1480" s="68"/>
      <c r="AI1480" s="68"/>
      <c r="AJ1480" s="68"/>
      <c r="AK1480" s="68"/>
      <c r="AL1480" s="68"/>
      <c r="AM1480" s="68"/>
      <c r="AN1480" s="68"/>
      <c r="AO1480" s="68"/>
      <c r="AP1480" s="68"/>
      <c r="AQ1480" s="68"/>
      <c r="AR1480" s="68"/>
      <c r="AS1480" s="68"/>
      <c r="AT1480" s="68"/>
      <c r="AU1480" s="68"/>
      <c r="AV1480" s="68"/>
      <c r="AW1480" s="68"/>
      <c r="AX1480" s="68"/>
      <c r="AY1480" s="68"/>
      <c r="AZ1480" s="68"/>
      <c r="BA1480" s="68"/>
      <c r="BB1480" s="68"/>
      <c r="BC1480" s="68"/>
      <c r="BD1480" s="68"/>
    </row>
    <row r="1481" spans="1:56" s="72" customFormat="1" ht="130">
      <c r="A1481" s="91">
        <v>3039</v>
      </c>
      <c r="B1481" s="91" t="s">
        <v>12475</v>
      </c>
      <c r="C1481" s="91">
        <v>1</v>
      </c>
      <c r="D1481" s="83" t="s">
        <v>12476</v>
      </c>
      <c r="E1481" s="91" t="s">
        <v>12487</v>
      </c>
      <c r="F1481" s="78" t="s">
        <v>12488</v>
      </c>
      <c r="G1481" s="201" t="s">
        <v>12489</v>
      </c>
      <c r="H1481" s="91">
        <v>2010</v>
      </c>
      <c r="I1481" s="201" t="s">
        <v>12489</v>
      </c>
      <c r="J1481" s="202">
        <v>282691.67</v>
      </c>
      <c r="K1481" s="199" t="s">
        <v>11896</v>
      </c>
      <c r="L1481" s="91" t="s">
        <v>12490</v>
      </c>
      <c r="M1481" s="91" t="s">
        <v>12491</v>
      </c>
      <c r="N1481" s="91" t="s">
        <v>12492</v>
      </c>
      <c r="O1481" s="91" t="s">
        <v>12493</v>
      </c>
      <c r="P1481" s="201" t="s">
        <v>12494</v>
      </c>
      <c r="Q1481" s="70">
        <v>6.6702294117647059</v>
      </c>
      <c r="R1481" s="70">
        <v>0</v>
      </c>
      <c r="S1481" s="70">
        <v>6.6702294117647059</v>
      </c>
      <c r="T1481" s="70">
        <v>0</v>
      </c>
      <c r="U1481" s="70">
        <v>6.6702294117647059</v>
      </c>
      <c r="V1481" s="71">
        <v>70</v>
      </c>
      <c r="W1481" s="71">
        <v>100</v>
      </c>
      <c r="X1481" s="293" t="s">
        <v>12485</v>
      </c>
      <c r="Y1481" s="91"/>
      <c r="Z1481" s="68"/>
      <c r="AA1481" s="91">
        <v>65</v>
      </c>
      <c r="AB1481" s="91"/>
      <c r="AC1481" s="70" t="s">
        <v>12495</v>
      </c>
      <c r="AD1481" s="70">
        <v>60</v>
      </c>
      <c r="AE1481" s="70">
        <v>3</v>
      </c>
      <c r="AF1481" s="68"/>
      <c r="AG1481" s="68"/>
      <c r="AH1481" s="68"/>
      <c r="AI1481" s="68"/>
      <c r="AJ1481" s="68"/>
      <c r="AK1481" s="68"/>
      <c r="AL1481" s="68"/>
      <c r="AM1481" s="68"/>
      <c r="AN1481" s="68"/>
      <c r="AO1481" s="68"/>
      <c r="AP1481" s="68"/>
      <c r="AQ1481" s="68"/>
      <c r="AR1481" s="68"/>
      <c r="AS1481" s="68"/>
      <c r="AT1481" s="68"/>
      <c r="AU1481" s="68"/>
      <c r="AV1481" s="68"/>
      <c r="AW1481" s="68"/>
      <c r="AX1481" s="68"/>
      <c r="AY1481" s="68"/>
      <c r="AZ1481" s="68"/>
      <c r="BA1481" s="68"/>
      <c r="BB1481" s="68"/>
      <c r="BC1481" s="68"/>
      <c r="BD1481" s="68"/>
    </row>
    <row r="1482" spans="1:56" s="72" customFormat="1" ht="70">
      <c r="A1482" s="91">
        <v>3039</v>
      </c>
      <c r="B1482" s="91" t="s">
        <v>12475</v>
      </c>
      <c r="C1482" s="91">
        <v>1</v>
      </c>
      <c r="D1482" s="83" t="s">
        <v>12476</v>
      </c>
      <c r="E1482" s="91" t="s">
        <v>12487</v>
      </c>
      <c r="F1482" s="78" t="s">
        <v>12496</v>
      </c>
      <c r="G1482" s="201" t="s">
        <v>12497</v>
      </c>
      <c r="H1482" s="91">
        <v>2010</v>
      </c>
      <c r="I1482" s="201" t="s">
        <v>12498</v>
      </c>
      <c r="J1482" s="202">
        <v>88635</v>
      </c>
      <c r="K1482" s="199" t="s">
        <v>11896</v>
      </c>
      <c r="L1482" s="91" t="s">
        <v>12499</v>
      </c>
      <c r="M1482" s="91" t="s">
        <v>12500</v>
      </c>
      <c r="N1482" s="91" t="s">
        <v>12501</v>
      </c>
      <c r="O1482" s="91" t="s">
        <v>12502</v>
      </c>
      <c r="P1482" s="201" t="s">
        <v>12503</v>
      </c>
      <c r="Q1482" s="70">
        <v>8.9318023529411779</v>
      </c>
      <c r="R1482" s="70">
        <v>0</v>
      </c>
      <c r="S1482" s="70">
        <v>8.9318023529411779</v>
      </c>
      <c r="T1482" s="70">
        <v>0</v>
      </c>
      <c r="U1482" s="70">
        <v>8.9318023529411779</v>
      </c>
      <c r="V1482" s="71">
        <v>20</v>
      </c>
      <c r="W1482" s="71">
        <v>100</v>
      </c>
      <c r="X1482" s="293" t="s">
        <v>12485</v>
      </c>
      <c r="Y1482" s="91"/>
      <c r="Z1482" s="68"/>
      <c r="AA1482" s="91">
        <v>47</v>
      </c>
      <c r="AB1482" s="91"/>
      <c r="AC1482" s="70" t="s">
        <v>12504</v>
      </c>
      <c r="AD1482" s="70">
        <v>60</v>
      </c>
      <c r="AE1482" s="70">
        <v>3</v>
      </c>
      <c r="AF1482" s="68"/>
      <c r="AG1482" s="68"/>
      <c r="AH1482" s="68"/>
      <c r="AI1482" s="68"/>
      <c r="AJ1482" s="68"/>
      <c r="AK1482" s="68"/>
      <c r="AL1482" s="68"/>
      <c r="AM1482" s="68"/>
      <c r="AN1482" s="68"/>
      <c r="AO1482" s="68"/>
      <c r="AP1482" s="68"/>
      <c r="AQ1482" s="68"/>
      <c r="AR1482" s="68"/>
      <c r="AS1482" s="68"/>
      <c r="AT1482" s="68"/>
      <c r="AU1482" s="68"/>
      <c r="AV1482" s="68"/>
      <c r="AW1482" s="68"/>
      <c r="AX1482" s="68"/>
      <c r="AY1482" s="68"/>
      <c r="AZ1482" s="68"/>
      <c r="BA1482" s="68"/>
      <c r="BB1482" s="68"/>
      <c r="BC1482" s="68"/>
      <c r="BD1482" s="68"/>
    </row>
    <row r="1483" spans="1:56" s="72" customFormat="1" ht="110">
      <c r="A1483" s="91">
        <v>3039</v>
      </c>
      <c r="B1483" s="91" t="s">
        <v>12475</v>
      </c>
      <c r="C1483" s="91">
        <v>1</v>
      </c>
      <c r="D1483" s="83" t="s">
        <v>12476</v>
      </c>
      <c r="E1483" s="91" t="s">
        <v>2021</v>
      </c>
      <c r="F1483" s="78" t="s">
        <v>12505</v>
      </c>
      <c r="G1483" s="201" t="s">
        <v>12506</v>
      </c>
      <c r="H1483" s="91">
        <v>2011</v>
      </c>
      <c r="I1483" s="201" t="s">
        <v>12507</v>
      </c>
      <c r="J1483" s="202">
        <v>75920.320000000007</v>
      </c>
      <c r="K1483" s="199" t="s">
        <v>11896</v>
      </c>
      <c r="L1483" s="91" t="s">
        <v>12490</v>
      </c>
      <c r="M1483" s="91" t="s">
        <v>12491</v>
      </c>
      <c r="N1483" s="91" t="s">
        <v>12508</v>
      </c>
      <c r="O1483" s="91" t="s">
        <v>12509</v>
      </c>
      <c r="P1483" s="201">
        <v>12</v>
      </c>
      <c r="Q1483" s="70">
        <v>8.4745611764705888</v>
      </c>
      <c r="R1483" s="70">
        <v>0</v>
      </c>
      <c r="S1483" s="70">
        <v>8.4745611764705888</v>
      </c>
      <c r="T1483" s="70">
        <v>0</v>
      </c>
      <c r="U1483" s="70">
        <v>8.4745611764705888</v>
      </c>
      <c r="V1483" s="71">
        <v>30</v>
      </c>
      <c r="W1483" s="71">
        <v>100</v>
      </c>
      <c r="X1483" s="293" t="s">
        <v>12485</v>
      </c>
      <c r="Y1483" s="91"/>
      <c r="Z1483" s="68"/>
      <c r="AA1483" s="91">
        <v>65</v>
      </c>
      <c r="AB1483" s="91"/>
      <c r="AC1483" s="70" t="s">
        <v>12510</v>
      </c>
      <c r="AD1483" s="70">
        <v>60</v>
      </c>
      <c r="AE1483" s="70">
        <v>3</v>
      </c>
      <c r="AF1483" s="68"/>
      <c r="AG1483" s="68"/>
      <c r="AH1483" s="68"/>
      <c r="AI1483" s="68"/>
      <c r="AJ1483" s="68"/>
      <c r="AK1483" s="68"/>
      <c r="AL1483" s="68"/>
      <c r="AM1483" s="68"/>
      <c r="AN1483" s="68"/>
      <c r="AO1483" s="68"/>
      <c r="AP1483" s="68"/>
      <c r="AQ1483" s="68"/>
      <c r="AR1483" s="68"/>
      <c r="AS1483" s="68"/>
      <c r="AT1483" s="68"/>
      <c r="AU1483" s="68"/>
      <c r="AV1483" s="68"/>
      <c r="AW1483" s="68"/>
      <c r="AX1483" s="68"/>
      <c r="AY1483" s="68"/>
      <c r="AZ1483" s="68"/>
      <c r="BA1483" s="68"/>
      <c r="BB1483" s="68"/>
      <c r="BC1483" s="68"/>
      <c r="BD1483" s="68"/>
    </row>
    <row r="1484" spans="1:56" s="72" customFormat="1" ht="140">
      <c r="A1484" s="91">
        <v>3039</v>
      </c>
      <c r="B1484" s="91" t="s">
        <v>12475</v>
      </c>
      <c r="C1484" s="91">
        <v>1</v>
      </c>
      <c r="D1484" s="83" t="s">
        <v>12476</v>
      </c>
      <c r="E1484" s="91" t="s">
        <v>12511</v>
      </c>
      <c r="F1484" s="78" t="s">
        <v>12512</v>
      </c>
      <c r="G1484" s="201" t="s">
        <v>12513</v>
      </c>
      <c r="H1484" s="91">
        <v>2011</v>
      </c>
      <c r="I1484" s="201" t="s">
        <v>12514</v>
      </c>
      <c r="J1484" s="202">
        <v>237559.2</v>
      </c>
      <c r="K1484" s="199" t="s">
        <v>11896</v>
      </c>
      <c r="L1484" s="91" t="s">
        <v>12499</v>
      </c>
      <c r="M1484" s="91" t="s">
        <v>12500</v>
      </c>
      <c r="N1484" s="91" t="s">
        <v>12515</v>
      </c>
      <c r="O1484" s="91" t="s">
        <v>12516</v>
      </c>
      <c r="P1484" s="201" t="s">
        <v>12517</v>
      </c>
      <c r="Q1484" s="70">
        <v>18</v>
      </c>
      <c r="R1484" s="70">
        <v>0</v>
      </c>
      <c r="S1484" s="70">
        <v>18</v>
      </c>
      <c r="T1484" s="70">
        <v>0</v>
      </c>
      <c r="U1484" s="70">
        <v>18</v>
      </c>
      <c r="V1484" s="71">
        <v>20</v>
      </c>
      <c r="W1484" s="71">
        <v>100</v>
      </c>
      <c r="X1484" s="293" t="s">
        <v>12485</v>
      </c>
      <c r="Y1484" s="91"/>
      <c r="Z1484" s="68"/>
      <c r="AA1484" s="91">
        <v>44</v>
      </c>
      <c r="AB1484" s="91"/>
      <c r="AC1484" s="70" t="s">
        <v>12518</v>
      </c>
      <c r="AD1484" s="70">
        <v>60</v>
      </c>
      <c r="AE1484" s="70">
        <v>3</v>
      </c>
      <c r="AF1484" s="68"/>
      <c r="AG1484" s="68"/>
      <c r="AH1484" s="68"/>
      <c r="AI1484" s="68"/>
      <c r="AJ1484" s="68"/>
      <c r="AK1484" s="68"/>
      <c r="AL1484" s="68"/>
      <c r="AM1484" s="68"/>
      <c r="AN1484" s="68"/>
      <c r="AO1484" s="68"/>
      <c r="AP1484" s="68"/>
      <c r="AQ1484" s="68"/>
      <c r="AR1484" s="68"/>
      <c r="AS1484" s="68"/>
      <c r="AT1484" s="68"/>
      <c r="AU1484" s="68"/>
      <c r="AV1484" s="68"/>
      <c r="AW1484" s="68"/>
      <c r="AX1484" s="68"/>
      <c r="AY1484" s="68"/>
      <c r="AZ1484" s="68"/>
      <c r="BA1484" s="68"/>
      <c r="BB1484" s="68"/>
      <c r="BC1484" s="68"/>
      <c r="BD1484" s="68"/>
    </row>
    <row r="1485" spans="1:56" s="72" customFormat="1" ht="60">
      <c r="A1485" s="91">
        <v>3039</v>
      </c>
      <c r="B1485" s="91" t="s">
        <v>12475</v>
      </c>
      <c r="C1485" s="91">
        <v>1</v>
      </c>
      <c r="D1485" s="83" t="s">
        <v>12476</v>
      </c>
      <c r="E1485" s="91" t="s">
        <v>12519</v>
      </c>
      <c r="F1485" s="78" t="s">
        <v>12505</v>
      </c>
      <c r="G1485" s="201" t="s">
        <v>12520</v>
      </c>
      <c r="H1485" s="91">
        <v>2012</v>
      </c>
      <c r="I1485" s="201" t="s">
        <v>12521</v>
      </c>
      <c r="J1485" s="202">
        <v>755742.39</v>
      </c>
      <c r="K1485" s="199" t="s">
        <v>11896</v>
      </c>
      <c r="L1485" s="91" t="s">
        <v>12499</v>
      </c>
      <c r="M1485" s="91" t="s">
        <v>12500</v>
      </c>
      <c r="N1485" s="91" t="s">
        <v>12522</v>
      </c>
      <c r="O1485" s="91" t="s">
        <v>12523</v>
      </c>
      <c r="P1485" s="201" t="s">
        <v>12524</v>
      </c>
      <c r="Q1485" s="70">
        <v>27.948141176470589</v>
      </c>
      <c r="R1485" s="70">
        <v>0</v>
      </c>
      <c r="S1485" s="70">
        <v>27.948141176470589</v>
      </c>
      <c r="T1485" s="70">
        <v>0</v>
      </c>
      <c r="U1485" s="70">
        <v>27.948141176470589</v>
      </c>
      <c r="V1485" s="71">
        <v>30</v>
      </c>
      <c r="W1485" s="71">
        <v>100</v>
      </c>
      <c r="X1485" s="293" t="s">
        <v>12485</v>
      </c>
      <c r="Y1485" s="91"/>
      <c r="Z1485" s="68"/>
      <c r="AA1485" s="91">
        <v>44</v>
      </c>
      <c r="AB1485" s="91"/>
      <c r="AC1485" s="70" t="s">
        <v>12525</v>
      </c>
      <c r="AD1485" s="70">
        <v>60</v>
      </c>
      <c r="AE1485" s="70">
        <v>3</v>
      </c>
      <c r="AF1485" s="68"/>
      <c r="AG1485" s="68"/>
      <c r="AH1485" s="68"/>
      <c r="AI1485" s="68"/>
      <c r="AJ1485" s="68"/>
      <c r="AK1485" s="68"/>
      <c r="AL1485" s="68"/>
      <c r="AM1485" s="68"/>
      <c r="AN1485" s="68"/>
      <c r="AO1485" s="68"/>
      <c r="AP1485" s="68"/>
      <c r="AQ1485" s="68"/>
      <c r="AR1485" s="68"/>
      <c r="AS1485" s="68"/>
      <c r="AT1485" s="68"/>
      <c r="AU1485" s="68"/>
      <c r="AV1485" s="68"/>
      <c r="AW1485" s="68"/>
      <c r="AX1485" s="68"/>
      <c r="AY1485" s="68"/>
      <c r="AZ1485" s="68"/>
      <c r="BA1485" s="68"/>
      <c r="BB1485" s="68"/>
      <c r="BC1485" s="68"/>
      <c r="BD1485" s="68"/>
    </row>
    <row r="1486" spans="1:56" s="72" customFormat="1" ht="70">
      <c r="A1486" s="91">
        <v>3039</v>
      </c>
      <c r="B1486" s="91" t="s">
        <v>12475</v>
      </c>
      <c r="C1486" s="91">
        <v>1</v>
      </c>
      <c r="D1486" s="83" t="s">
        <v>12476</v>
      </c>
      <c r="E1486" s="91" t="s">
        <v>12526</v>
      </c>
      <c r="F1486" s="78" t="s">
        <v>12527</v>
      </c>
      <c r="G1486" s="201" t="s">
        <v>12528</v>
      </c>
      <c r="H1486" s="91">
        <v>2013</v>
      </c>
      <c r="I1486" s="201" t="s">
        <v>12529</v>
      </c>
      <c r="J1486" s="202">
        <v>81715.600000000006</v>
      </c>
      <c r="K1486" s="199" t="s">
        <v>11896</v>
      </c>
      <c r="L1486" s="91" t="s">
        <v>12480</v>
      </c>
      <c r="M1486" s="91" t="s">
        <v>12481</v>
      </c>
      <c r="N1486" s="91" t="s">
        <v>12530</v>
      </c>
      <c r="O1486" s="91" t="s">
        <v>12531</v>
      </c>
      <c r="P1486" s="201" t="s">
        <v>12532</v>
      </c>
      <c r="Q1486" s="70">
        <v>311.68600000000004</v>
      </c>
      <c r="R1486" s="70">
        <v>0</v>
      </c>
      <c r="S1486" s="70">
        <v>311.68600000000004</v>
      </c>
      <c r="T1486" s="70">
        <v>0</v>
      </c>
      <c r="U1486" s="70">
        <v>311.68600000000004</v>
      </c>
      <c r="V1486" s="71">
        <v>10</v>
      </c>
      <c r="W1486" s="71">
        <v>100</v>
      </c>
      <c r="X1486" s="293" t="s">
        <v>12485</v>
      </c>
      <c r="Y1486" s="91"/>
      <c r="Z1486" s="68"/>
      <c r="AA1486" s="91">
        <v>27</v>
      </c>
      <c r="AB1486" s="91"/>
      <c r="AC1486" s="70" t="s">
        <v>12533</v>
      </c>
      <c r="AD1486" s="70">
        <v>60</v>
      </c>
      <c r="AE1486" s="70">
        <v>3</v>
      </c>
      <c r="AF1486" s="68"/>
      <c r="AG1486" s="68"/>
      <c r="AH1486" s="68"/>
      <c r="AI1486" s="68"/>
      <c r="AJ1486" s="68"/>
      <c r="AK1486" s="68"/>
      <c r="AL1486" s="68"/>
      <c r="AM1486" s="68"/>
      <c r="AN1486" s="68"/>
      <c r="AO1486" s="68"/>
      <c r="AP1486" s="68"/>
      <c r="AQ1486" s="68"/>
      <c r="AR1486" s="68"/>
      <c r="AS1486" s="68"/>
      <c r="AT1486" s="68"/>
      <c r="AU1486" s="68"/>
      <c r="AV1486" s="68"/>
      <c r="AW1486" s="68"/>
      <c r="AX1486" s="68"/>
      <c r="AY1486" s="68"/>
      <c r="AZ1486" s="68"/>
      <c r="BA1486" s="68"/>
      <c r="BB1486" s="68"/>
      <c r="BC1486" s="68"/>
      <c r="BD1486" s="68"/>
    </row>
    <row r="1487" spans="1:56" s="72" customFormat="1" ht="100">
      <c r="A1487" s="91">
        <v>3039</v>
      </c>
      <c r="B1487" s="91" t="s">
        <v>12475</v>
      </c>
      <c r="C1487" s="91">
        <v>1</v>
      </c>
      <c r="D1487" s="83" t="s">
        <v>12476</v>
      </c>
      <c r="E1487" s="91" t="s">
        <v>12487</v>
      </c>
      <c r="F1487" s="78" t="s">
        <v>12488</v>
      </c>
      <c r="G1487" s="201" t="s">
        <v>12534</v>
      </c>
      <c r="H1487" s="91">
        <v>2013</v>
      </c>
      <c r="I1487" s="201" t="s">
        <v>12535</v>
      </c>
      <c r="J1487" s="202">
        <v>189290</v>
      </c>
      <c r="K1487" s="199" t="s">
        <v>11896</v>
      </c>
      <c r="L1487" s="91" t="s">
        <v>12490</v>
      </c>
      <c r="M1487" s="91" t="s">
        <v>12491</v>
      </c>
      <c r="N1487" s="91" t="s">
        <v>12536</v>
      </c>
      <c r="O1487" s="91" t="s">
        <v>12537</v>
      </c>
      <c r="P1487" s="201" t="s">
        <v>12538</v>
      </c>
      <c r="Q1487" s="70">
        <v>6.1505658823529412</v>
      </c>
      <c r="R1487" s="70">
        <v>0</v>
      </c>
      <c r="S1487" s="70">
        <v>6.1505658823529412</v>
      </c>
      <c r="T1487" s="70">
        <v>0</v>
      </c>
      <c r="U1487" s="70">
        <v>6.1505658823529412</v>
      </c>
      <c r="V1487" s="71">
        <v>15</v>
      </c>
      <c r="W1487" s="71">
        <v>100</v>
      </c>
      <c r="X1487" s="293" t="s">
        <v>12485</v>
      </c>
      <c r="Y1487" s="91"/>
      <c r="Z1487" s="68"/>
      <c r="AA1487" s="91">
        <v>65</v>
      </c>
      <c r="AB1487" s="91"/>
      <c r="AC1487" s="70" t="s">
        <v>12539</v>
      </c>
      <c r="AD1487" s="70">
        <v>60</v>
      </c>
      <c r="AE1487" s="70">
        <v>3</v>
      </c>
      <c r="AF1487" s="68"/>
      <c r="AG1487" s="68"/>
      <c r="AH1487" s="68"/>
      <c r="AI1487" s="68"/>
      <c r="AJ1487" s="68"/>
      <c r="AK1487" s="68"/>
      <c r="AL1487" s="68"/>
      <c r="AM1487" s="68"/>
      <c r="AN1487" s="68"/>
      <c r="AO1487" s="68"/>
      <c r="AP1487" s="68"/>
      <c r="AQ1487" s="68"/>
      <c r="AR1487" s="68"/>
      <c r="AS1487" s="68"/>
      <c r="AT1487" s="68"/>
      <c r="AU1487" s="68"/>
      <c r="AV1487" s="68"/>
      <c r="AW1487" s="68"/>
      <c r="AX1487" s="68"/>
      <c r="AY1487" s="68"/>
      <c r="AZ1487" s="68"/>
      <c r="BA1487" s="68"/>
      <c r="BB1487" s="68"/>
      <c r="BC1487" s="68"/>
      <c r="BD1487" s="68"/>
    </row>
    <row r="1488" spans="1:56" s="72" customFormat="1" ht="40">
      <c r="A1488" s="91">
        <v>3039</v>
      </c>
      <c r="B1488" s="91" t="s">
        <v>12475</v>
      </c>
      <c r="C1488" s="91">
        <v>1</v>
      </c>
      <c r="D1488" s="83" t="s">
        <v>12476</v>
      </c>
      <c r="E1488" s="91" t="s">
        <v>12540</v>
      </c>
      <c r="F1488" s="78" t="s">
        <v>12541</v>
      </c>
      <c r="G1488" s="201" t="s">
        <v>12542</v>
      </c>
      <c r="H1488" s="91">
        <v>2013</v>
      </c>
      <c r="I1488" s="201" t="s">
        <v>12542</v>
      </c>
      <c r="J1488" s="202">
        <v>56696.95</v>
      </c>
      <c r="K1488" s="199" t="s">
        <v>11896</v>
      </c>
      <c r="L1488" s="91" t="s">
        <v>12490</v>
      </c>
      <c r="M1488" s="91" t="s">
        <v>12491</v>
      </c>
      <c r="N1488" s="91" t="s">
        <v>12543</v>
      </c>
      <c r="O1488" s="91" t="s">
        <v>12544</v>
      </c>
      <c r="P1488" s="201" t="s">
        <v>12545</v>
      </c>
      <c r="Q1488" s="70">
        <v>10.427647058823529</v>
      </c>
      <c r="R1488" s="70">
        <v>0</v>
      </c>
      <c r="S1488" s="70">
        <v>10.427647058823529</v>
      </c>
      <c r="T1488" s="70">
        <v>0</v>
      </c>
      <c r="U1488" s="70">
        <v>10.427647058823529</v>
      </c>
      <c r="V1488" s="71">
        <v>15</v>
      </c>
      <c r="W1488" s="71">
        <v>100</v>
      </c>
      <c r="X1488" s="293" t="s">
        <v>12485</v>
      </c>
      <c r="Y1488" s="91"/>
      <c r="Z1488" s="68"/>
      <c r="AA1488" s="91">
        <v>24</v>
      </c>
      <c r="AB1488" s="91"/>
      <c r="AC1488" s="70" t="s">
        <v>12546</v>
      </c>
      <c r="AD1488" s="70">
        <v>60</v>
      </c>
      <c r="AE1488" s="70">
        <v>3</v>
      </c>
      <c r="AF1488" s="68"/>
      <c r="AG1488" s="68"/>
      <c r="AH1488" s="68"/>
      <c r="AI1488" s="68"/>
      <c r="AJ1488" s="68"/>
      <c r="AK1488" s="68"/>
      <c r="AL1488" s="68"/>
      <c r="AM1488" s="68"/>
      <c r="AN1488" s="68"/>
      <c r="AO1488" s="68"/>
      <c r="AP1488" s="68"/>
      <c r="AQ1488" s="68"/>
      <c r="AR1488" s="68"/>
      <c r="AS1488" s="68"/>
      <c r="AT1488" s="68"/>
      <c r="AU1488" s="68"/>
      <c r="AV1488" s="68"/>
      <c r="AW1488" s="68"/>
      <c r="AX1488" s="68"/>
      <c r="AY1488" s="68"/>
      <c r="AZ1488" s="68"/>
      <c r="BA1488" s="68"/>
      <c r="BB1488" s="68"/>
      <c r="BC1488" s="68"/>
      <c r="BD1488" s="68"/>
    </row>
    <row r="1489" spans="1:56" s="72" customFormat="1" ht="30">
      <c r="A1489" s="91">
        <v>3039</v>
      </c>
      <c r="B1489" s="91" t="s">
        <v>12475</v>
      </c>
      <c r="C1489" s="91">
        <v>1</v>
      </c>
      <c r="D1489" s="83" t="s">
        <v>12476</v>
      </c>
      <c r="E1489" s="91" t="s">
        <v>12540</v>
      </c>
      <c r="F1489" s="78" t="s">
        <v>12496</v>
      </c>
      <c r="G1489" s="201" t="s">
        <v>12547</v>
      </c>
      <c r="H1489" s="91">
        <v>2013</v>
      </c>
      <c r="I1489" s="201" t="s">
        <v>12548</v>
      </c>
      <c r="J1489" s="202">
        <v>72033.77</v>
      </c>
      <c r="K1489" s="199" t="s">
        <v>11896</v>
      </c>
      <c r="L1489" s="91" t="s">
        <v>12549</v>
      </c>
      <c r="M1489" s="91" t="s">
        <v>12550</v>
      </c>
      <c r="N1489" s="91" t="s">
        <v>12551</v>
      </c>
      <c r="O1489" s="91" t="s">
        <v>12552</v>
      </c>
      <c r="P1489" s="201" t="s">
        <v>12553</v>
      </c>
      <c r="Q1489" s="70">
        <v>22.269411764705882</v>
      </c>
      <c r="R1489" s="70">
        <v>0</v>
      </c>
      <c r="S1489" s="70">
        <v>22.269411764705882</v>
      </c>
      <c r="T1489" s="70">
        <v>0</v>
      </c>
      <c r="U1489" s="70">
        <v>22.269411764705882</v>
      </c>
      <c r="V1489" s="71">
        <v>20</v>
      </c>
      <c r="W1489" s="71">
        <v>100</v>
      </c>
      <c r="X1489" s="293" t="s">
        <v>12485</v>
      </c>
      <c r="Y1489" s="91"/>
      <c r="Z1489" s="68"/>
      <c r="AA1489" s="91">
        <v>65</v>
      </c>
      <c r="AB1489" s="91"/>
      <c r="AC1489" s="70" t="s">
        <v>12554</v>
      </c>
      <c r="AD1489" s="70">
        <v>60</v>
      </c>
      <c r="AE1489" s="70">
        <v>3</v>
      </c>
      <c r="AF1489" s="68"/>
      <c r="AG1489" s="68"/>
      <c r="AH1489" s="68"/>
      <c r="AI1489" s="68"/>
      <c r="AJ1489" s="68"/>
      <c r="AK1489" s="68"/>
      <c r="AL1489" s="68"/>
      <c r="AM1489" s="68"/>
      <c r="AN1489" s="68"/>
      <c r="AO1489" s="68"/>
      <c r="AP1489" s="68"/>
      <c r="AQ1489" s="68"/>
      <c r="AR1489" s="68"/>
      <c r="AS1489" s="68"/>
      <c r="AT1489" s="68"/>
      <c r="AU1489" s="68"/>
      <c r="AV1489" s="68"/>
      <c r="AW1489" s="68"/>
      <c r="AX1489" s="68"/>
      <c r="AY1489" s="68"/>
      <c r="AZ1489" s="68"/>
      <c r="BA1489" s="68"/>
      <c r="BB1489" s="68"/>
      <c r="BC1489" s="68"/>
      <c r="BD1489" s="68"/>
    </row>
    <row r="1490" spans="1:56" s="72" customFormat="1" ht="220">
      <c r="A1490" s="91">
        <v>3039</v>
      </c>
      <c r="B1490" s="91" t="s">
        <v>12475</v>
      </c>
      <c r="C1490" s="91">
        <v>1</v>
      </c>
      <c r="D1490" s="83" t="s">
        <v>12476</v>
      </c>
      <c r="E1490" s="91" t="s">
        <v>12555</v>
      </c>
      <c r="F1490" s="78" t="s">
        <v>12556</v>
      </c>
      <c r="G1490" s="201" t="s">
        <v>12557</v>
      </c>
      <c r="H1490" s="91">
        <v>2013</v>
      </c>
      <c r="I1490" s="201" t="s">
        <v>12558</v>
      </c>
      <c r="J1490" s="202">
        <v>2649331</v>
      </c>
      <c r="K1490" s="199" t="s">
        <v>11896</v>
      </c>
      <c r="L1490" s="91" t="s">
        <v>12499</v>
      </c>
      <c r="M1490" s="91" t="s">
        <v>12500</v>
      </c>
      <c r="N1490" s="91" t="s">
        <v>12559</v>
      </c>
      <c r="O1490" s="91" t="s">
        <v>12560</v>
      </c>
      <c r="P1490" s="201" t="s">
        <v>12561</v>
      </c>
      <c r="Q1490" s="70">
        <v>15.565303529411764</v>
      </c>
      <c r="R1490" s="70">
        <v>0</v>
      </c>
      <c r="S1490" s="70">
        <v>15.565303529411764</v>
      </c>
      <c r="T1490" s="70">
        <v>0</v>
      </c>
      <c r="U1490" s="70">
        <v>15.565303529411764</v>
      </c>
      <c r="V1490" s="71">
        <v>0</v>
      </c>
      <c r="W1490" s="71">
        <v>100</v>
      </c>
      <c r="X1490" s="293" t="s">
        <v>12485</v>
      </c>
      <c r="Y1490" s="91"/>
      <c r="Z1490" s="68"/>
      <c r="AA1490" s="91">
        <v>19</v>
      </c>
      <c r="AB1490" s="91"/>
      <c r="AC1490" s="70" t="s">
        <v>12562</v>
      </c>
      <c r="AD1490" s="70">
        <v>60</v>
      </c>
      <c r="AE1490" s="70">
        <v>3</v>
      </c>
      <c r="AF1490" s="68"/>
      <c r="AG1490" s="68"/>
      <c r="AH1490" s="68"/>
      <c r="AI1490" s="68"/>
      <c r="AJ1490" s="68"/>
      <c r="AK1490" s="68"/>
      <c r="AL1490" s="68"/>
      <c r="AM1490" s="68"/>
      <c r="AN1490" s="68"/>
      <c r="AO1490" s="68"/>
      <c r="AP1490" s="68"/>
      <c r="AQ1490" s="68"/>
      <c r="AR1490" s="68"/>
      <c r="AS1490" s="68"/>
      <c r="AT1490" s="68"/>
      <c r="AU1490" s="68"/>
      <c r="AV1490" s="68"/>
      <c r="AW1490" s="68"/>
      <c r="AX1490" s="68"/>
      <c r="AY1490" s="68"/>
      <c r="AZ1490" s="68"/>
      <c r="BA1490" s="68"/>
      <c r="BB1490" s="68"/>
      <c r="BC1490" s="68"/>
      <c r="BD1490" s="68"/>
    </row>
    <row r="1491" spans="1:56" s="72" customFormat="1" ht="40">
      <c r="A1491" s="91">
        <v>3039</v>
      </c>
      <c r="B1491" s="91" t="s">
        <v>12475</v>
      </c>
      <c r="C1491" s="91">
        <v>1</v>
      </c>
      <c r="D1491" s="83" t="s">
        <v>12476</v>
      </c>
      <c r="E1491" s="91" t="s">
        <v>12563</v>
      </c>
      <c r="F1491" s="78" t="s">
        <v>12564</v>
      </c>
      <c r="G1491" s="201" t="s">
        <v>12565</v>
      </c>
      <c r="H1491" s="91">
        <v>2013</v>
      </c>
      <c r="I1491" s="201" t="s">
        <v>12565</v>
      </c>
      <c r="J1491" s="202">
        <v>132305.07999999999</v>
      </c>
      <c r="K1491" s="199" t="s">
        <v>11896</v>
      </c>
      <c r="L1491" s="91" t="s">
        <v>12499</v>
      </c>
      <c r="M1491" s="91" t="s">
        <v>12500</v>
      </c>
      <c r="N1491" s="91" t="s">
        <v>12566</v>
      </c>
      <c r="O1491" s="91" t="s">
        <v>12567</v>
      </c>
      <c r="P1491" s="201" t="s">
        <v>12568</v>
      </c>
      <c r="Q1491" s="70">
        <v>88.910869411764708</v>
      </c>
      <c r="R1491" s="70">
        <v>0</v>
      </c>
      <c r="S1491" s="70">
        <v>88.910869411764708</v>
      </c>
      <c r="T1491" s="70">
        <v>0</v>
      </c>
      <c r="U1491" s="70">
        <v>88.910869411764708</v>
      </c>
      <c r="V1491" s="71">
        <v>40</v>
      </c>
      <c r="W1491" s="71">
        <v>100</v>
      </c>
      <c r="X1491" s="293" t="s">
        <v>12485</v>
      </c>
      <c r="Y1491" s="91"/>
      <c r="Z1491" s="68"/>
      <c r="AA1491" s="91">
        <v>19</v>
      </c>
      <c r="AB1491" s="91"/>
      <c r="AC1491" s="70" t="s">
        <v>12569</v>
      </c>
      <c r="AD1491" s="70">
        <v>60</v>
      </c>
      <c r="AE1491" s="70">
        <v>3</v>
      </c>
      <c r="AF1491" s="68"/>
      <c r="AG1491" s="68"/>
      <c r="AH1491" s="68"/>
      <c r="AI1491" s="68"/>
      <c r="AJ1491" s="68"/>
      <c r="AK1491" s="68"/>
      <c r="AL1491" s="68"/>
      <c r="AM1491" s="68"/>
      <c r="AN1491" s="68"/>
      <c r="AO1491" s="68"/>
      <c r="AP1491" s="68"/>
      <c r="AQ1491" s="68"/>
      <c r="AR1491" s="68"/>
      <c r="AS1491" s="68"/>
      <c r="AT1491" s="68"/>
      <c r="AU1491" s="68"/>
      <c r="AV1491" s="68"/>
      <c r="AW1491" s="68"/>
      <c r="AX1491" s="68"/>
      <c r="AY1491" s="68"/>
      <c r="AZ1491" s="68"/>
      <c r="BA1491" s="68"/>
      <c r="BB1491" s="68"/>
      <c r="BC1491" s="68"/>
      <c r="BD1491" s="68"/>
    </row>
    <row r="1492" spans="1:56" s="72" customFormat="1" ht="205.5" customHeight="1">
      <c r="A1492" s="91">
        <v>3050</v>
      </c>
      <c r="B1492" s="91" t="s">
        <v>12570</v>
      </c>
      <c r="C1492" s="68"/>
      <c r="D1492" s="73"/>
      <c r="E1492" s="91" t="s">
        <v>3233</v>
      </c>
      <c r="F1492" s="78" t="s">
        <v>12571</v>
      </c>
      <c r="G1492" s="83" t="s">
        <v>12572</v>
      </c>
      <c r="H1492" s="83">
        <v>2012</v>
      </c>
      <c r="I1492" s="83" t="s">
        <v>12573</v>
      </c>
      <c r="J1492" s="70">
        <v>912436</v>
      </c>
      <c r="K1492" s="199" t="s">
        <v>11896</v>
      </c>
      <c r="L1492" s="91" t="s">
        <v>12574</v>
      </c>
      <c r="M1492" s="91" t="s">
        <v>12575</v>
      </c>
      <c r="N1492" s="302" t="s">
        <v>12576</v>
      </c>
      <c r="O1492" s="302" t="s">
        <v>12577</v>
      </c>
      <c r="P1492" s="78">
        <v>1</v>
      </c>
      <c r="Q1492" s="70">
        <v>20</v>
      </c>
      <c r="R1492" s="70">
        <v>0</v>
      </c>
      <c r="S1492" s="70">
        <v>10</v>
      </c>
      <c r="T1492" s="70">
        <v>10</v>
      </c>
      <c r="U1492" s="70">
        <v>20</v>
      </c>
      <c r="V1492" s="71">
        <v>100</v>
      </c>
      <c r="W1492" s="71">
        <v>100</v>
      </c>
      <c r="X1492" s="293" t="s">
        <v>12578</v>
      </c>
      <c r="Y1492" s="91">
        <v>3</v>
      </c>
      <c r="Z1492" s="68"/>
      <c r="AA1492" s="68"/>
      <c r="AB1492" s="91">
        <v>47</v>
      </c>
      <c r="AC1492" s="68"/>
      <c r="AD1492" s="70">
        <v>10</v>
      </c>
      <c r="AE1492" s="70">
        <v>5</v>
      </c>
      <c r="AF1492" s="68"/>
      <c r="AG1492" s="68"/>
      <c r="AH1492" s="68"/>
      <c r="AI1492" s="68"/>
      <c r="AJ1492" s="68"/>
      <c r="AK1492" s="68"/>
      <c r="AL1492" s="68"/>
      <c r="AM1492" s="68"/>
      <c r="AN1492" s="68"/>
      <c r="AO1492" s="68"/>
      <c r="AP1492" s="68"/>
      <c r="AQ1492" s="68"/>
      <c r="AR1492" s="68"/>
      <c r="AS1492" s="68"/>
      <c r="AT1492" s="68"/>
      <c r="AU1492" s="68"/>
      <c r="AV1492" s="68"/>
      <c r="AW1492" s="68"/>
      <c r="AX1492" s="68"/>
      <c r="AY1492" s="68"/>
      <c r="AZ1492" s="68"/>
      <c r="BA1492" s="68"/>
      <c r="BB1492" s="68"/>
      <c r="BC1492" s="68"/>
      <c r="BD1492" s="68"/>
    </row>
    <row r="1493" spans="1:56" s="72" customFormat="1" ht="170">
      <c r="A1493" s="91">
        <v>3050</v>
      </c>
      <c r="B1493" s="91" t="s">
        <v>12570</v>
      </c>
      <c r="C1493" s="68"/>
      <c r="D1493" s="73"/>
      <c r="E1493" s="91" t="s">
        <v>3233</v>
      </c>
      <c r="F1493" s="78" t="s">
        <v>12571</v>
      </c>
      <c r="G1493" s="83" t="s">
        <v>12579</v>
      </c>
      <c r="H1493" s="83">
        <v>2012</v>
      </c>
      <c r="I1493" s="83" t="s">
        <v>12580</v>
      </c>
      <c r="J1493" s="70">
        <v>570070</v>
      </c>
      <c r="K1493" s="199" t="s">
        <v>11896</v>
      </c>
      <c r="L1493" s="91" t="s">
        <v>12574</v>
      </c>
      <c r="M1493" s="91" t="s">
        <v>12575</v>
      </c>
      <c r="N1493" s="302" t="s">
        <v>12581</v>
      </c>
      <c r="O1493" s="302" t="s">
        <v>12582</v>
      </c>
      <c r="P1493" s="78" t="s">
        <v>12583</v>
      </c>
      <c r="Q1493" s="70">
        <v>20</v>
      </c>
      <c r="R1493" s="70">
        <v>0</v>
      </c>
      <c r="S1493" s="70">
        <v>10</v>
      </c>
      <c r="T1493" s="70">
        <v>10</v>
      </c>
      <c r="U1493" s="70">
        <v>20</v>
      </c>
      <c r="V1493" s="71">
        <v>100</v>
      </c>
      <c r="W1493" s="71">
        <v>100</v>
      </c>
      <c r="X1493" s="293" t="s">
        <v>12578</v>
      </c>
      <c r="Y1493" s="91">
        <v>3</v>
      </c>
      <c r="Z1493" s="68"/>
      <c r="AA1493" s="68"/>
      <c r="AB1493" s="91">
        <v>47</v>
      </c>
      <c r="AC1493" s="68"/>
      <c r="AD1493" s="70">
        <v>10</v>
      </c>
      <c r="AE1493" s="70">
        <v>5</v>
      </c>
      <c r="AF1493" s="68"/>
      <c r="AG1493" s="68"/>
      <c r="AH1493" s="68"/>
      <c r="AI1493" s="68"/>
      <c r="AJ1493" s="68"/>
      <c r="AK1493" s="68"/>
      <c r="AL1493" s="68"/>
      <c r="AM1493" s="68"/>
      <c r="AN1493" s="68"/>
      <c r="AO1493" s="68"/>
      <c r="AP1493" s="68"/>
      <c r="AQ1493" s="68"/>
      <c r="AR1493" s="68"/>
      <c r="AS1493" s="68"/>
      <c r="AT1493" s="68"/>
      <c r="AU1493" s="68"/>
      <c r="AV1493" s="68"/>
      <c r="AW1493" s="68"/>
      <c r="AX1493" s="68"/>
      <c r="AY1493" s="68"/>
      <c r="AZ1493" s="68"/>
      <c r="BA1493" s="68"/>
      <c r="BB1493" s="68"/>
      <c r="BC1493" s="68"/>
      <c r="BD1493" s="68"/>
    </row>
    <row r="1494" spans="1:56" s="72" customFormat="1" ht="180">
      <c r="A1494" s="91">
        <v>3050</v>
      </c>
      <c r="B1494" s="91" t="s">
        <v>12570</v>
      </c>
      <c r="C1494" s="68"/>
      <c r="D1494" s="73"/>
      <c r="E1494" s="91" t="s">
        <v>12584</v>
      </c>
      <c r="F1494" s="78" t="s">
        <v>12585</v>
      </c>
      <c r="G1494" s="83" t="s">
        <v>12586</v>
      </c>
      <c r="H1494" s="83">
        <v>2013</v>
      </c>
      <c r="I1494" s="83" t="s">
        <v>12587</v>
      </c>
      <c r="J1494" s="70">
        <v>404166</v>
      </c>
      <c r="K1494" s="199" t="s">
        <v>11896</v>
      </c>
      <c r="L1494" s="91" t="s">
        <v>12574</v>
      </c>
      <c r="M1494" s="91" t="s">
        <v>12575</v>
      </c>
      <c r="N1494" s="302" t="s">
        <v>12588</v>
      </c>
      <c r="O1494" s="302" t="s">
        <v>12589</v>
      </c>
      <c r="P1494" s="78" t="s">
        <v>12590</v>
      </c>
      <c r="Q1494" s="70">
        <v>20</v>
      </c>
      <c r="R1494" s="70">
        <v>0</v>
      </c>
      <c r="S1494" s="70">
        <v>10</v>
      </c>
      <c r="T1494" s="70">
        <v>10</v>
      </c>
      <c r="U1494" s="70">
        <v>20</v>
      </c>
      <c r="V1494" s="71">
        <v>100</v>
      </c>
      <c r="W1494" s="71">
        <v>100</v>
      </c>
      <c r="X1494" s="293" t="s">
        <v>12578</v>
      </c>
      <c r="Y1494" s="91">
        <v>3</v>
      </c>
      <c r="Z1494" s="68"/>
      <c r="AA1494" s="68"/>
      <c r="AB1494" s="91">
        <v>47</v>
      </c>
      <c r="AC1494" s="68"/>
      <c r="AD1494" s="70">
        <v>10</v>
      </c>
      <c r="AE1494" s="70">
        <v>5</v>
      </c>
      <c r="AF1494" s="68"/>
      <c r="AG1494" s="68"/>
      <c r="AH1494" s="68"/>
      <c r="AI1494" s="68"/>
      <c r="AJ1494" s="68"/>
      <c r="AK1494" s="68"/>
      <c r="AL1494" s="68"/>
      <c r="AM1494" s="68"/>
      <c r="AN1494" s="68"/>
      <c r="AO1494" s="68"/>
      <c r="AP1494" s="68"/>
      <c r="AQ1494" s="68"/>
      <c r="AR1494" s="68"/>
      <c r="AS1494" s="68"/>
      <c r="AT1494" s="68"/>
      <c r="AU1494" s="68"/>
      <c r="AV1494" s="68"/>
      <c r="AW1494" s="68"/>
      <c r="AX1494" s="68"/>
      <c r="AY1494" s="68"/>
      <c r="AZ1494" s="68"/>
      <c r="BA1494" s="68"/>
      <c r="BB1494" s="68"/>
      <c r="BC1494" s="68"/>
      <c r="BD1494" s="68"/>
    </row>
    <row r="1495" spans="1:56" s="72" customFormat="1" ht="60">
      <c r="A1495" s="91">
        <v>3050</v>
      </c>
      <c r="B1495" s="91" t="s">
        <v>12570</v>
      </c>
      <c r="C1495" s="68"/>
      <c r="D1495" s="73"/>
      <c r="E1495" s="91" t="s">
        <v>12591</v>
      </c>
      <c r="F1495" s="78" t="s">
        <v>12592</v>
      </c>
      <c r="G1495" s="83" t="s">
        <v>12593</v>
      </c>
      <c r="H1495" s="83">
        <v>2010</v>
      </c>
      <c r="I1495" s="83" t="s">
        <v>12594</v>
      </c>
      <c r="J1495" s="70">
        <v>79454</v>
      </c>
      <c r="K1495" s="199" t="s">
        <v>11896</v>
      </c>
      <c r="L1495" s="91" t="s">
        <v>12574</v>
      </c>
      <c r="M1495" s="91" t="s">
        <v>12575</v>
      </c>
      <c r="N1495" s="302" t="s">
        <v>12595</v>
      </c>
      <c r="O1495" s="302" t="s">
        <v>12596</v>
      </c>
      <c r="P1495" s="78" t="s">
        <v>10698</v>
      </c>
      <c r="Q1495" s="70">
        <v>20</v>
      </c>
      <c r="R1495" s="70">
        <v>0</v>
      </c>
      <c r="S1495" s="70">
        <v>10</v>
      </c>
      <c r="T1495" s="70">
        <v>10</v>
      </c>
      <c r="U1495" s="70">
        <v>20</v>
      </c>
      <c r="V1495" s="71">
        <v>100</v>
      </c>
      <c r="W1495" s="71">
        <v>100</v>
      </c>
      <c r="X1495" s="293" t="s">
        <v>12578</v>
      </c>
      <c r="Y1495" s="91">
        <v>3</v>
      </c>
      <c r="Z1495" s="68"/>
      <c r="AA1495" s="68"/>
      <c r="AB1495" s="91">
        <v>47</v>
      </c>
      <c r="AC1495" s="68"/>
      <c r="AD1495" s="70">
        <v>10</v>
      </c>
      <c r="AE1495" s="70">
        <v>5</v>
      </c>
      <c r="AF1495" s="68"/>
      <c r="AG1495" s="68"/>
      <c r="AH1495" s="68"/>
      <c r="AI1495" s="68"/>
      <c r="AJ1495" s="68"/>
      <c r="AK1495" s="68"/>
      <c r="AL1495" s="68"/>
      <c r="AM1495" s="68"/>
      <c r="AN1495" s="68"/>
      <c r="AO1495" s="68"/>
      <c r="AP1495" s="68"/>
      <c r="AQ1495" s="68"/>
      <c r="AR1495" s="68"/>
      <c r="AS1495" s="68"/>
      <c r="AT1495" s="68"/>
      <c r="AU1495" s="68"/>
      <c r="AV1495" s="68"/>
      <c r="AW1495" s="68"/>
      <c r="AX1495" s="68"/>
      <c r="AY1495" s="68"/>
      <c r="AZ1495" s="68"/>
      <c r="BA1495" s="68"/>
      <c r="BB1495" s="68"/>
      <c r="BC1495" s="68"/>
      <c r="BD1495" s="68"/>
    </row>
    <row r="1496" spans="1:56" s="72" customFormat="1" ht="110">
      <c r="A1496" s="91">
        <v>3050</v>
      </c>
      <c r="B1496" s="91" t="s">
        <v>12570</v>
      </c>
      <c r="C1496" s="68"/>
      <c r="D1496" s="73"/>
      <c r="E1496" s="91" t="s">
        <v>2200</v>
      </c>
      <c r="F1496" s="78" t="s">
        <v>12397</v>
      </c>
      <c r="G1496" s="83" t="s">
        <v>12597</v>
      </c>
      <c r="H1496" s="83">
        <v>2013</v>
      </c>
      <c r="I1496" s="83" t="s">
        <v>12598</v>
      </c>
      <c r="J1496" s="70">
        <v>21170</v>
      </c>
      <c r="K1496" s="199" t="s">
        <v>11896</v>
      </c>
      <c r="L1496" s="91" t="s">
        <v>12574</v>
      </c>
      <c r="M1496" s="91" t="s">
        <v>12575</v>
      </c>
      <c r="N1496" s="302" t="s">
        <v>12599</v>
      </c>
      <c r="O1496" s="302" t="s">
        <v>12600</v>
      </c>
      <c r="P1496" s="78" t="s">
        <v>10700</v>
      </c>
      <c r="Q1496" s="70">
        <v>20</v>
      </c>
      <c r="R1496" s="70">
        <v>0</v>
      </c>
      <c r="S1496" s="70">
        <v>10</v>
      </c>
      <c r="T1496" s="70">
        <v>10</v>
      </c>
      <c r="U1496" s="70">
        <v>20</v>
      </c>
      <c r="V1496" s="71">
        <v>100</v>
      </c>
      <c r="W1496" s="71">
        <v>100</v>
      </c>
      <c r="X1496" s="293" t="s">
        <v>12578</v>
      </c>
      <c r="Y1496" s="91">
        <v>3</v>
      </c>
      <c r="Z1496" s="68"/>
      <c r="AA1496" s="68"/>
      <c r="AB1496" s="91">
        <v>47</v>
      </c>
      <c r="AC1496" s="68"/>
      <c r="AD1496" s="70">
        <v>10</v>
      </c>
      <c r="AE1496" s="70">
        <v>5</v>
      </c>
      <c r="AF1496" s="68"/>
      <c r="AG1496" s="68"/>
      <c r="AH1496" s="68"/>
      <c r="AI1496" s="68"/>
      <c r="AJ1496" s="68"/>
      <c r="AK1496" s="68"/>
      <c r="AL1496" s="68"/>
      <c r="AM1496" s="68"/>
      <c r="AN1496" s="68"/>
      <c r="AO1496" s="68"/>
      <c r="AP1496" s="68"/>
      <c r="AQ1496" s="68"/>
      <c r="AR1496" s="68"/>
      <c r="AS1496" s="68"/>
      <c r="AT1496" s="68"/>
      <c r="AU1496" s="68"/>
      <c r="AV1496" s="68"/>
      <c r="AW1496" s="68"/>
      <c r="AX1496" s="68"/>
      <c r="AY1496" s="68"/>
      <c r="AZ1496" s="68"/>
      <c r="BA1496" s="68"/>
      <c r="BB1496" s="68"/>
      <c r="BC1496" s="68"/>
      <c r="BD1496" s="68"/>
    </row>
    <row r="1497" spans="1:56" s="72" customFormat="1" ht="200">
      <c r="A1497" s="91">
        <v>3050</v>
      </c>
      <c r="B1497" s="91" t="s">
        <v>12570</v>
      </c>
      <c r="C1497" s="68"/>
      <c r="D1497" s="73"/>
      <c r="E1497" s="91" t="s">
        <v>2200</v>
      </c>
      <c r="F1497" s="78" t="s">
        <v>12397</v>
      </c>
      <c r="G1497" s="83" t="s">
        <v>12601</v>
      </c>
      <c r="H1497" s="83">
        <v>2013</v>
      </c>
      <c r="I1497" s="83" t="s">
        <v>12602</v>
      </c>
      <c r="J1497" s="70">
        <v>49761</v>
      </c>
      <c r="K1497" s="199" t="s">
        <v>11896</v>
      </c>
      <c r="L1497" s="91" t="s">
        <v>12574</v>
      </c>
      <c r="M1497" s="91" t="s">
        <v>12575</v>
      </c>
      <c r="N1497" s="302" t="s">
        <v>12603</v>
      </c>
      <c r="O1497" s="302" t="s">
        <v>12604</v>
      </c>
      <c r="P1497" s="78" t="s">
        <v>5482</v>
      </c>
      <c r="Q1497" s="70">
        <v>20</v>
      </c>
      <c r="R1497" s="70">
        <v>0</v>
      </c>
      <c r="S1497" s="70">
        <v>10</v>
      </c>
      <c r="T1497" s="70">
        <v>10</v>
      </c>
      <c r="U1497" s="70">
        <v>20</v>
      </c>
      <c r="V1497" s="71">
        <v>100</v>
      </c>
      <c r="W1497" s="71">
        <v>100</v>
      </c>
      <c r="X1497" s="293" t="s">
        <v>12578</v>
      </c>
      <c r="Y1497" s="91">
        <v>3</v>
      </c>
      <c r="Z1497" s="68"/>
      <c r="AA1497" s="68"/>
      <c r="AB1497" s="91">
        <v>47</v>
      </c>
      <c r="AC1497" s="68"/>
      <c r="AD1497" s="70">
        <v>10</v>
      </c>
      <c r="AE1497" s="70">
        <v>5</v>
      </c>
      <c r="AF1497" s="68"/>
      <c r="AG1497" s="68"/>
      <c r="AH1497" s="68"/>
      <c r="AI1497" s="68"/>
      <c r="AJ1497" s="68"/>
      <c r="AK1497" s="68"/>
      <c r="AL1497" s="68"/>
      <c r="AM1497" s="68"/>
      <c r="AN1497" s="68"/>
      <c r="AO1497" s="68"/>
      <c r="AP1497" s="68"/>
      <c r="AQ1497" s="68"/>
      <c r="AR1497" s="68"/>
      <c r="AS1497" s="68"/>
      <c r="AT1497" s="68"/>
      <c r="AU1497" s="68"/>
      <c r="AV1497" s="68"/>
      <c r="AW1497" s="68"/>
      <c r="AX1497" s="68"/>
      <c r="AY1497" s="68"/>
      <c r="AZ1497" s="68"/>
      <c r="BA1497" s="68"/>
      <c r="BB1497" s="68"/>
      <c r="BC1497" s="68"/>
      <c r="BD1497" s="68"/>
    </row>
    <row r="1498" spans="1:56" s="72" customFormat="1" ht="250">
      <c r="A1498" s="91">
        <v>3050</v>
      </c>
      <c r="B1498" s="91" t="s">
        <v>12570</v>
      </c>
      <c r="C1498" s="68"/>
      <c r="D1498" s="73"/>
      <c r="E1498" s="91" t="s">
        <v>2048</v>
      </c>
      <c r="F1498" s="78" t="s">
        <v>12605</v>
      </c>
      <c r="G1498" s="83" t="s">
        <v>12606</v>
      </c>
      <c r="H1498" s="83">
        <v>2010</v>
      </c>
      <c r="I1498" s="83" t="s">
        <v>12607</v>
      </c>
      <c r="J1498" s="70">
        <v>47499</v>
      </c>
      <c r="K1498" s="199" t="s">
        <v>11896</v>
      </c>
      <c r="L1498" s="91" t="s">
        <v>12574</v>
      </c>
      <c r="M1498" s="91" t="s">
        <v>12575</v>
      </c>
      <c r="N1498" s="302" t="s">
        <v>12608</v>
      </c>
      <c r="O1498" s="302" t="s">
        <v>12609</v>
      </c>
      <c r="P1498" s="78" t="s">
        <v>12610</v>
      </c>
      <c r="Q1498" s="70">
        <v>20</v>
      </c>
      <c r="R1498" s="70">
        <v>0</v>
      </c>
      <c r="S1498" s="70">
        <v>10</v>
      </c>
      <c r="T1498" s="70">
        <v>10</v>
      </c>
      <c r="U1498" s="70">
        <v>20</v>
      </c>
      <c r="V1498" s="71">
        <v>100</v>
      </c>
      <c r="W1498" s="71">
        <v>100</v>
      </c>
      <c r="X1498" s="293" t="s">
        <v>12578</v>
      </c>
      <c r="Y1498" s="91">
        <v>3</v>
      </c>
      <c r="Z1498" s="68"/>
      <c r="AA1498" s="68"/>
      <c r="AB1498" s="91">
        <v>47</v>
      </c>
      <c r="AC1498" s="68"/>
      <c r="AD1498" s="70">
        <v>10</v>
      </c>
      <c r="AE1498" s="70">
        <v>5</v>
      </c>
      <c r="AF1498" s="68"/>
      <c r="AG1498" s="68"/>
      <c r="AH1498" s="68"/>
      <c r="AI1498" s="68"/>
      <c r="AJ1498" s="68"/>
      <c r="AK1498" s="68"/>
      <c r="AL1498" s="68"/>
      <c r="AM1498" s="68"/>
      <c r="AN1498" s="68"/>
      <c r="AO1498" s="68"/>
      <c r="AP1498" s="68"/>
      <c r="AQ1498" s="68"/>
      <c r="AR1498" s="68"/>
      <c r="AS1498" s="68"/>
      <c r="AT1498" s="68"/>
      <c r="AU1498" s="68"/>
      <c r="AV1498" s="68"/>
      <c r="AW1498" s="68"/>
      <c r="AX1498" s="68"/>
      <c r="AY1498" s="68"/>
      <c r="AZ1498" s="68"/>
      <c r="BA1498" s="68"/>
      <c r="BB1498" s="68"/>
      <c r="BC1498" s="68"/>
      <c r="BD1498" s="68"/>
    </row>
    <row r="1499" spans="1:56" s="72" customFormat="1" ht="210">
      <c r="A1499" s="91">
        <v>3050</v>
      </c>
      <c r="B1499" s="91" t="s">
        <v>12570</v>
      </c>
      <c r="C1499" s="68"/>
      <c r="D1499" s="73"/>
      <c r="E1499" s="91" t="s">
        <v>12030</v>
      </c>
      <c r="F1499" s="78" t="s">
        <v>12611</v>
      </c>
      <c r="G1499" s="83" t="s">
        <v>12612</v>
      </c>
      <c r="H1499" s="83">
        <v>2013</v>
      </c>
      <c r="I1499" s="83" t="s">
        <v>12613</v>
      </c>
      <c r="J1499" s="70">
        <v>193213</v>
      </c>
      <c r="K1499" s="199" t="s">
        <v>11896</v>
      </c>
      <c r="L1499" s="91" t="s">
        <v>12574</v>
      </c>
      <c r="M1499" s="91" t="s">
        <v>12575</v>
      </c>
      <c r="N1499" s="302" t="s">
        <v>12614</v>
      </c>
      <c r="O1499" s="302" t="s">
        <v>12615</v>
      </c>
      <c r="P1499" s="78" t="s">
        <v>12616</v>
      </c>
      <c r="Q1499" s="70">
        <v>20</v>
      </c>
      <c r="R1499" s="70">
        <v>0</v>
      </c>
      <c r="S1499" s="70">
        <v>10</v>
      </c>
      <c r="T1499" s="70">
        <v>10</v>
      </c>
      <c r="U1499" s="70">
        <v>20</v>
      </c>
      <c r="V1499" s="71">
        <v>100</v>
      </c>
      <c r="W1499" s="71">
        <v>100</v>
      </c>
      <c r="X1499" s="293" t="s">
        <v>12578</v>
      </c>
      <c r="Y1499" s="91">
        <v>3</v>
      </c>
      <c r="Z1499" s="68"/>
      <c r="AA1499" s="68"/>
      <c r="AB1499" s="91">
        <v>47</v>
      </c>
      <c r="AC1499" s="68"/>
      <c r="AD1499" s="70">
        <v>10</v>
      </c>
      <c r="AE1499" s="70">
        <v>5</v>
      </c>
      <c r="AF1499" s="68"/>
      <c r="AG1499" s="68"/>
      <c r="AH1499" s="68"/>
      <c r="AI1499" s="68"/>
      <c r="AJ1499" s="68"/>
      <c r="AK1499" s="68"/>
      <c r="AL1499" s="68"/>
      <c r="AM1499" s="68"/>
      <c r="AN1499" s="68"/>
      <c r="AO1499" s="68"/>
      <c r="AP1499" s="68"/>
      <c r="AQ1499" s="68"/>
      <c r="AR1499" s="68"/>
      <c r="AS1499" s="68"/>
      <c r="AT1499" s="68"/>
      <c r="AU1499" s="68"/>
      <c r="AV1499" s="68"/>
      <c r="AW1499" s="68"/>
      <c r="AX1499" s="68"/>
      <c r="AY1499" s="68"/>
      <c r="AZ1499" s="68"/>
      <c r="BA1499" s="68"/>
      <c r="BB1499" s="68"/>
      <c r="BC1499" s="68"/>
      <c r="BD1499" s="68"/>
    </row>
    <row r="1500" spans="1:56" s="72" customFormat="1" ht="40">
      <c r="A1500" s="91">
        <v>3050</v>
      </c>
      <c r="B1500" s="91" t="s">
        <v>12570</v>
      </c>
      <c r="C1500" s="68"/>
      <c r="D1500" s="73"/>
      <c r="E1500" s="91" t="s">
        <v>991</v>
      </c>
      <c r="F1500" s="78" t="s">
        <v>12617</v>
      </c>
      <c r="G1500" s="83" t="s">
        <v>12618</v>
      </c>
      <c r="H1500" s="83">
        <v>2011</v>
      </c>
      <c r="I1500" s="83" t="s">
        <v>12619</v>
      </c>
      <c r="J1500" s="70">
        <v>124487</v>
      </c>
      <c r="K1500" s="199" t="s">
        <v>11896</v>
      </c>
      <c r="L1500" s="91" t="s">
        <v>12574</v>
      </c>
      <c r="M1500" s="91" t="s">
        <v>12575</v>
      </c>
      <c r="N1500" s="302" t="s">
        <v>12620</v>
      </c>
      <c r="O1500" s="302" t="s">
        <v>12621</v>
      </c>
      <c r="P1500" s="78" t="s">
        <v>11116</v>
      </c>
      <c r="Q1500" s="70">
        <v>20</v>
      </c>
      <c r="R1500" s="70">
        <v>0</v>
      </c>
      <c r="S1500" s="70">
        <v>10</v>
      </c>
      <c r="T1500" s="70">
        <v>10</v>
      </c>
      <c r="U1500" s="70">
        <v>20</v>
      </c>
      <c r="V1500" s="71">
        <v>100</v>
      </c>
      <c r="W1500" s="71">
        <v>100</v>
      </c>
      <c r="X1500" s="293" t="s">
        <v>12578</v>
      </c>
      <c r="Y1500" s="91">
        <v>3</v>
      </c>
      <c r="Z1500" s="68"/>
      <c r="AA1500" s="68"/>
      <c r="AB1500" s="91">
        <v>47</v>
      </c>
      <c r="AC1500" s="68"/>
      <c r="AD1500" s="70">
        <v>10</v>
      </c>
      <c r="AE1500" s="70">
        <v>5</v>
      </c>
      <c r="AF1500" s="68"/>
      <c r="AG1500" s="68"/>
      <c r="AH1500" s="68"/>
      <c r="AI1500" s="68"/>
      <c r="AJ1500" s="68"/>
      <c r="AK1500" s="68"/>
      <c r="AL1500" s="68"/>
      <c r="AM1500" s="68"/>
      <c r="AN1500" s="68"/>
      <c r="AO1500" s="68"/>
      <c r="AP1500" s="68"/>
      <c r="AQ1500" s="68"/>
      <c r="AR1500" s="68"/>
      <c r="AS1500" s="68"/>
      <c r="AT1500" s="68"/>
      <c r="AU1500" s="68"/>
      <c r="AV1500" s="68"/>
      <c r="AW1500" s="68"/>
      <c r="AX1500" s="68"/>
      <c r="AY1500" s="68"/>
      <c r="AZ1500" s="68"/>
      <c r="BA1500" s="68"/>
      <c r="BB1500" s="68"/>
      <c r="BC1500" s="68"/>
      <c r="BD1500" s="68"/>
    </row>
    <row r="1501" spans="1:56" s="72" customFormat="1" ht="170">
      <c r="A1501" s="91">
        <v>3050</v>
      </c>
      <c r="B1501" s="91" t="s">
        <v>12570</v>
      </c>
      <c r="C1501" s="68"/>
      <c r="D1501" s="73"/>
      <c r="E1501" s="91" t="s">
        <v>12622</v>
      </c>
      <c r="F1501" s="78" t="s">
        <v>300</v>
      </c>
      <c r="G1501" s="83" t="s">
        <v>12623</v>
      </c>
      <c r="H1501" s="83">
        <v>2012</v>
      </c>
      <c r="I1501" s="83" t="s">
        <v>12624</v>
      </c>
      <c r="J1501" s="70">
        <v>1018799</v>
      </c>
      <c r="K1501" s="199" t="s">
        <v>11896</v>
      </c>
      <c r="L1501" s="91" t="s">
        <v>12574</v>
      </c>
      <c r="M1501" s="91" t="s">
        <v>12575</v>
      </c>
      <c r="N1501" s="302" t="s">
        <v>12625</v>
      </c>
      <c r="O1501" s="302" t="s">
        <v>12626</v>
      </c>
      <c r="P1501" s="78" t="s">
        <v>12627</v>
      </c>
      <c r="Q1501" s="70">
        <v>40</v>
      </c>
      <c r="R1501" s="70">
        <v>0</v>
      </c>
      <c r="S1501" s="70">
        <v>20</v>
      </c>
      <c r="T1501" s="70">
        <v>20</v>
      </c>
      <c r="U1501" s="70">
        <v>40</v>
      </c>
      <c r="V1501" s="71">
        <v>100</v>
      </c>
      <c r="W1501" s="71">
        <v>100</v>
      </c>
      <c r="X1501" s="293" t="s">
        <v>12578</v>
      </c>
      <c r="Y1501" s="91">
        <v>3</v>
      </c>
      <c r="Z1501" s="68"/>
      <c r="AA1501" s="68"/>
      <c r="AB1501" s="91">
        <v>47</v>
      </c>
      <c r="AC1501" s="68"/>
      <c r="AD1501" s="70">
        <v>110</v>
      </c>
      <c r="AE1501" s="70">
        <v>5</v>
      </c>
      <c r="AF1501" s="68"/>
      <c r="AG1501" s="68"/>
      <c r="AH1501" s="68"/>
      <c r="AI1501" s="68"/>
      <c r="AJ1501" s="68"/>
      <c r="AK1501" s="68"/>
      <c r="AL1501" s="68"/>
      <c r="AM1501" s="68"/>
      <c r="AN1501" s="68"/>
      <c r="AO1501" s="68"/>
      <c r="AP1501" s="68"/>
      <c r="AQ1501" s="68"/>
      <c r="AR1501" s="68"/>
      <c r="AS1501" s="68"/>
      <c r="AT1501" s="68"/>
      <c r="AU1501" s="68"/>
      <c r="AV1501" s="68"/>
      <c r="AW1501" s="68"/>
      <c r="AX1501" s="68"/>
      <c r="AY1501" s="68"/>
      <c r="AZ1501" s="68"/>
      <c r="BA1501" s="68"/>
      <c r="BB1501" s="68"/>
      <c r="BC1501" s="68"/>
      <c r="BD1501" s="68"/>
    </row>
    <row r="1502" spans="1:56" s="72" customFormat="1" ht="70">
      <c r="A1502" s="91">
        <v>3050</v>
      </c>
      <c r="B1502" s="91" t="s">
        <v>12570</v>
      </c>
      <c r="C1502" s="68"/>
      <c r="D1502" s="73"/>
      <c r="E1502" s="91" t="s">
        <v>12628</v>
      </c>
      <c r="F1502" s="78" t="s">
        <v>12629</v>
      </c>
      <c r="G1502" s="83" t="s">
        <v>12630</v>
      </c>
      <c r="H1502" s="83">
        <v>2011</v>
      </c>
      <c r="I1502" s="83" t="s">
        <v>12631</v>
      </c>
      <c r="J1502" s="70">
        <v>80931</v>
      </c>
      <c r="K1502" s="199" t="s">
        <v>11896</v>
      </c>
      <c r="L1502" s="91" t="s">
        <v>12574</v>
      </c>
      <c r="M1502" s="91" t="s">
        <v>12575</v>
      </c>
      <c r="N1502" s="302" t="s">
        <v>12632</v>
      </c>
      <c r="O1502" s="302" t="s">
        <v>12633</v>
      </c>
      <c r="P1502" s="78" t="s">
        <v>12634</v>
      </c>
      <c r="Q1502" s="70">
        <v>20</v>
      </c>
      <c r="R1502" s="70">
        <v>0</v>
      </c>
      <c r="S1502" s="70">
        <v>10</v>
      </c>
      <c r="T1502" s="70">
        <v>10</v>
      </c>
      <c r="U1502" s="70">
        <v>20</v>
      </c>
      <c r="V1502" s="71">
        <v>100</v>
      </c>
      <c r="W1502" s="71">
        <v>100</v>
      </c>
      <c r="X1502" s="293" t="s">
        <v>12578</v>
      </c>
      <c r="Y1502" s="91">
        <v>3</v>
      </c>
      <c r="Z1502" s="68"/>
      <c r="AA1502" s="68"/>
      <c r="AB1502" s="91">
        <v>47</v>
      </c>
      <c r="AC1502" s="68"/>
      <c r="AD1502" s="70">
        <v>10</v>
      </c>
      <c r="AE1502" s="70">
        <v>5</v>
      </c>
      <c r="AF1502" s="68"/>
      <c r="AG1502" s="68"/>
      <c r="AH1502" s="68"/>
      <c r="AI1502" s="68"/>
      <c r="AJ1502" s="68"/>
      <c r="AK1502" s="68"/>
      <c r="AL1502" s="68"/>
      <c r="AM1502" s="68"/>
      <c r="AN1502" s="68"/>
      <c r="AO1502" s="68"/>
      <c r="AP1502" s="68"/>
      <c r="AQ1502" s="68"/>
      <c r="AR1502" s="68"/>
      <c r="AS1502" s="68"/>
      <c r="AT1502" s="68"/>
      <c r="AU1502" s="68"/>
      <c r="AV1502" s="68"/>
      <c r="AW1502" s="68"/>
      <c r="AX1502" s="68"/>
      <c r="AY1502" s="68"/>
      <c r="AZ1502" s="68"/>
      <c r="BA1502" s="68"/>
      <c r="BB1502" s="68"/>
      <c r="BC1502" s="68"/>
      <c r="BD1502" s="68"/>
    </row>
    <row r="1503" spans="1:56" s="72" customFormat="1" ht="190">
      <c r="A1503" s="91">
        <v>3050</v>
      </c>
      <c r="B1503" s="91" t="s">
        <v>12570</v>
      </c>
      <c r="C1503" s="68"/>
      <c r="D1503" s="73"/>
      <c r="E1503" s="91" t="s">
        <v>2021</v>
      </c>
      <c r="F1503" s="78" t="s">
        <v>12635</v>
      </c>
      <c r="G1503" s="83" t="s">
        <v>12636</v>
      </c>
      <c r="H1503" s="83">
        <v>2011</v>
      </c>
      <c r="I1503" s="83" t="s">
        <v>12637</v>
      </c>
      <c r="J1503" s="70">
        <v>52307</v>
      </c>
      <c r="K1503" s="199" t="s">
        <v>11896</v>
      </c>
      <c r="L1503" s="91" t="s">
        <v>12574</v>
      </c>
      <c r="M1503" s="91" t="s">
        <v>12575</v>
      </c>
      <c r="N1503" s="302" t="s">
        <v>12638</v>
      </c>
      <c r="O1503" s="302" t="s">
        <v>12639</v>
      </c>
      <c r="P1503" s="78" t="s">
        <v>12640</v>
      </c>
      <c r="Q1503" s="70">
        <v>20</v>
      </c>
      <c r="R1503" s="70">
        <v>0</v>
      </c>
      <c r="S1503" s="70">
        <v>10</v>
      </c>
      <c r="T1503" s="70">
        <v>10</v>
      </c>
      <c r="U1503" s="70">
        <v>20</v>
      </c>
      <c r="V1503" s="71">
        <v>100</v>
      </c>
      <c r="W1503" s="71">
        <v>100</v>
      </c>
      <c r="X1503" s="293" t="s">
        <v>12578</v>
      </c>
      <c r="Y1503" s="91">
        <v>3</v>
      </c>
      <c r="Z1503" s="68"/>
      <c r="AA1503" s="68"/>
      <c r="AB1503" s="91">
        <v>47</v>
      </c>
      <c r="AC1503" s="68"/>
      <c r="AD1503" s="70">
        <v>10</v>
      </c>
      <c r="AE1503" s="70">
        <v>5</v>
      </c>
      <c r="AF1503" s="68"/>
      <c r="AG1503" s="68"/>
      <c r="AH1503" s="68"/>
      <c r="AI1503" s="68"/>
      <c r="AJ1503" s="68"/>
      <c r="AK1503" s="68"/>
      <c r="AL1503" s="68"/>
      <c r="AM1503" s="68"/>
      <c r="AN1503" s="68"/>
      <c r="AO1503" s="68"/>
      <c r="AP1503" s="68"/>
      <c r="AQ1503" s="68"/>
      <c r="AR1503" s="68"/>
      <c r="AS1503" s="68"/>
      <c r="AT1503" s="68"/>
      <c r="AU1503" s="68"/>
      <c r="AV1503" s="68"/>
      <c r="AW1503" s="68"/>
      <c r="AX1503" s="68"/>
      <c r="AY1503" s="68"/>
      <c r="AZ1503" s="68"/>
      <c r="BA1503" s="68"/>
      <c r="BB1503" s="68"/>
      <c r="BC1503" s="68"/>
      <c r="BD1503" s="68"/>
    </row>
    <row r="1504" spans="1:56" s="72" customFormat="1" ht="70">
      <c r="A1504" s="91">
        <v>3050</v>
      </c>
      <c r="B1504" s="91" t="s">
        <v>12570</v>
      </c>
      <c r="C1504" s="68"/>
      <c r="D1504" s="73"/>
      <c r="E1504" s="91" t="s">
        <v>3370</v>
      </c>
      <c r="F1504" s="78" t="s">
        <v>12641</v>
      </c>
      <c r="G1504" s="83" t="s">
        <v>12630</v>
      </c>
      <c r="H1504" s="83">
        <v>2011</v>
      </c>
      <c r="I1504" s="83" t="s">
        <v>12631</v>
      </c>
      <c r="J1504" s="70">
        <v>30957</v>
      </c>
      <c r="K1504" s="199" t="s">
        <v>11896</v>
      </c>
      <c r="L1504" s="91" t="s">
        <v>12574</v>
      </c>
      <c r="M1504" s="91" t="s">
        <v>12575</v>
      </c>
      <c r="N1504" s="302" t="s">
        <v>12632</v>
      </c>
      <c r="O1504" s="302" t="s">
        <v>12633</v>
      </c>
      <c r="P1504" s="78" t="s">
        <v>12642</v>
      </c>
      <c r="Q1504" s="70">
        <v>20</v>
      </c>
      <c r="R1504" s="70">
        <v>0</v>
      </c>
      <c r="S1504" s="70">
        <v>10</v>
      </c>
      <c r="T1504" s="70">
        <v>10</v>
      </c>
      <c r="U1504" s="70">
        <v>20</v>
      </c>
      <c r="V1504" s="71">
        <v>100</v>
      </c>
      <c r="W1504" s="71">
        <v>100</v>
      </c>
      <c r="X1504" s="293" t="s">
        <v>12578</v>
      </c>
      <c r="Y1504" s="91">
        <v>3</v>
      </c>
      <c r="Z1504" s="68"/>
      <c r="AA1504" s="68"/>
      <c r="AB1504" s="91">
        <v>47</v>
      </c>
      <c r="AC1504" s="68"/>
      <c r="AD1504" s="70">
        <v>10</v>
      </c>
      <c r="AE1504" s="70">
        <v>5</v>
      </c>
      <c r="AF1504" s="68"/>
      <c r="AG1504" s="68"/>
      <c r="AH1504" s="68"/>
      <c r="AI1504" s="68"/>
      <c r="AJ1504" s="68"/>
      <c r="AK1504" s="68"/>
      <c r="AL1504" s="68"/>
      <c r="AM1504" s="68"/>
      <c r="AN1504" s="68"/>
      <c r="AO1504" s="68"/>
      <c r="AP1504" s="68"/>
      <c r="AQ1504" s="68"/>
      <c r="AR1504" s="68"/>
      <c r="AS1504" s="68"/>
      <c r="AT1504" s="68"/>
      <c r="AU1504" s="68"/>
      <c r="AV1504" s="68"/>
      <c r="AW1504" s="68"/>
      <c r="AX1504" s="68"/>
      <c r="AY1504" s="68"/>
      <c r="AZ1504" s="68"/>
      <c r="BA1504" s="68"/>
      <c r="BB1504" s="68"/>
      <c r="BC1504" s="68"/>
      <c r="BD1504" s="68"/>
    </row>
    <row r="1505" spans="1:256" s="72" customFormat="1" ht="170">
      <c r="A1505" s="91">
        <v>3050</v>
      </c>
      <c r="B1505" s="91" t="s">
        <v>12570</v>
      </c>
      <c r="C1505" s="68"/>
      <c r="D1505" s="73"/>
      <c r="E1505" s="91" t="s">
        <v>12643</v>
      </c>
      <c r="F1505" s="78" t="s">
        <v>12644</v>
      </c>
      <c r="G1505" s="83" t="s">
        <v>12645</v>
      </c>
      <c r="H1505" s="83">
        <v>2011</v>
      </c>
      <c r="I1505" s="83" t="s">
        <v>12645</v>
      </c>
      <c r="J1505" s="70">
        <v>192203</v>
      </c>
      <c r="K1505" s="199" t="s">
        <v>11896</v>
      </c>
      <c r="L1505" s="91" t="s">
        <v>12574</v>
      </c>
      <c r="M1505" s="91" t="s">
        <v>12575</v>
      </c>
      <c r="N1505" s="302" t="s">
        <v>12646</v>
      </c>
      <c r="O1505" s="302" t="s">
        <v>12647</v>
      </c>
      <c r="P1505" s="78" t="s">
        <v>10713</v>
      </c>
      <c r="Q1505" s="70">
        <v>20</v>
      </c>
      <c r="R1505" s="70">
        <v>0</v>
      </c>
      <c r="S1505" s="70">
        <v>10</v>
      </c>
      <c r="T1505" s="70">
        <v>10</v>
      </c>
      <c r="U1505" s="70">
        <v>20</v>
      </c>
      <c r="V1505" s="71">
        <v>100</v>
      </c>
      <c r="W1505" s="71">
        <v>100</v>
      </c>
      <c r="X1505" s="293" t="s">
        <v>12578</v>
      </c>
      <c r="Y1505" s="91">
        <v>3</v>
      </c>
      <c r="Z1505" s="68"/>
      <c r="AA1505" s="68"/>
      <c r="AB1505" s="91">
        <v>47</v>
      </c>
      <c r="AC1505" s="68"/>
      <c r="AD1505" s="70">
        <v>10</v>
      </c>
      <c r="AE1505" s="70">
        <v>5</v>
      </c>
      <c r="AF1505" s="68"/>
      <c r="AG1505" s="68"/>
      <c r="AH1505" s="68"/>
      <c r="AI1505" s="68"/>
      <c r="AJ1505" s="68"/>
      <c r="AK1505" s="68"/>
      <c r="AL1505" s="68"/>
      <c r="AM1505" s="68"/>
      <c r="AN1505" s="68"/>
      <c r="AO1505" s="68"/>
      <c r="AP1505" s="68"/>
      <c r="AQ1505" s="68"/>
      <c r="AR1505" s="68"/>
      <c r="AS1505" s="68"/>
      <c r="AT1505" s="68"/>
      <c r="AU1505" s="68"/>
      <c r="AV1505" s="68"/>
      <c r="AW1505" s="68"/>
      <c r="AX1505" s="68"/>
      <c r="AY1505" s="68"/>
      <c r="AZ1505" s="68"/>
      <c r="BA1505" s="68"/>
      <c r="BB1505" s="68"/>
      <c r="BC1505" s="68"/>
      <c r="BD1505" s="68"/>
    </row>
    <row r="1506" spans="1:256" s="72" customFormat="1" ht="140">
      <c r="A1506" s="91">
        <v>3050</v>
      </c>
      <c r="B1506" s="91" t="s">
        <v>12570</v>
      </c>
      <c r="C1506" s="68"/>
      <c r="D1506" s="73"/>
      <c r="E1506" s="91" t="s">
        <v>991</v>
      </c>
      <c r="F1506" s="78" t="s">
        <v>12617</v>
      </c>
      <c r="G1506" s="83" t="s">
        <v>12648</v>
      </c>
      <c r="H1506" s="83">
        <v>2011</v>
      </c>
      <c r="I1506" s="83" t="s">
        <v>12648</v>
      </c>
      <c r="J1506" s="70">
        <v>133140</v>
      </c>
      <c r="K1506" s="199" t="s">
        <v>11896</v>
      </c>
      <c r="L1506" s="91" t="s">
        <v>12574</v>
      </c>
      <c r="M1506" s="91" t="s">
        <v>12575</v>
      </c>
      <c r="N1506" s="302" t="s">
        <v>12649</v>
      </c>
      <c r="O1506" s="302" t="s">
        <v>12650</v>
      </c>
      <c r="P1506" s="78" t="s">
        <v>12651</v>
      </c>
      <c r="Q1506" s="70">
        <v>20</v>
      </c>
      <c r="R1506" s="70">
        <v>0</v>
      </c>
      <c r="S1506" s="70">
        <v>10</v>
      </c>
      <c r="T1506" s="70">
        <v>10</v>
      </c>
      <c r="U1506" s="70">
        <v>20</v>
      </c>
      <c r="V1506" s="71">
        <v>100</v>
      </c>
      <c r="W1506" s="71">
        <v>100</v>
      </c>
      <c r="X1506" s="293" t="s">
        <v>12578</v>
      </c>
      <c r="Y1506" s="91">
        <v>3</v>
      </c>
      <c r="Z1506" s="68"/>
      <c r="AA1506" s="68"/>
      <c r="AB1506" s="91">
        <v>47</v>
      </c>
      <c r="AC1506" s="68"/>
      <c r="AD1506" s="70">
        <v>10</v>
      </c>
      <c r="AE1506" s="70">
        <v>5</v>
      </c>
      <c r="AF1506" s="68"/>
      <c r="AG1506" s="68"/>
      <c r="AH1506" s="68"/>
      <c r="AI1506" s="68"/>
      <c r="AJ1506" s="68"/>
      <c r="AK1506" s="68"/>
      <c r="AL1506" s="68"/>
      <c r="AM1506" s="68"/>
      <c r="AN1506" s="68"/>
      <c r="AO1506" s="68"/>
      <c r="AP1506" s="68"/>
      <c r="AQ1506" s="68"/>
      <c r="AR1506" s="68"/>
      <c r="AS1506" s="68"/>
      <c r="AT1506" s="68"/>
      <c r="AU1506" s="68"/>
      <c r="AV1506" s="68"/>
      <c r="AW1506" s="68"/>
      <c r="AX1506" s="68"/>
      <c r="AY1506" s="68"/>
      <c r="AZ1506" s="68"/>
      <c r="BA1506" s="68"/>
      <c r="BB1506" s="68"/>
      <c r="BC1506" s="68"/>
      <c r="BD1506" s="68"/>
    </row>
    <row r="1507" spans="1:256" s="256" customFormat="1" ht="170">
      <c r="A1507" s="91">
        <v>3050</v>
      </c>
      <c r="B1507" s="91" t="s">
        <v>12570</v>
      </c>
      <c r="C1507" s="68"/>
      <c r="D1507" s="73"/>
      <c r="E1507" s="91" t="s">
        <v>3969</v>
      </c>
      <c r="F1507" s="78" t="s">
        <v>12652</v>
      </c>
      <c r="G1507" s="83" t="s">
        <v>12653</v>
      </c>
      <c r="H1507" s="83">
        <v>2013</v>
      </c>
      <c r="I1507" s="83" t="s">
        <v>12654</v>
      </c>
      <c r="J1507" s="70">
        <v>263192</v>
      </c>
      <c r="K1507" s="199" t="s">
        <v>11896</v>
      </c>
      <c r="L1507" s="91" t="s">
        <v>12574</v>
      </c>
      <c r="M1507" s="91" t="s">
        <v>12575</v>
      </c>
      <c r="N1507" s="302" t="s">
        <v>12655</v>
      </c>
      <c r="O1507" s="302" t="s">
        <v>12656</v>
      </c>
      <c r="P1507" s="78" t="s">
        <v>12657</v>
      </c>
      <c r="Q1507" s="70">
        <v>20</v>
      </c>
      <c r="R1507" s="70">
        <v>0</v>
      </c>
      <c r="S1507" s="70">
        <v>10</v>
      </c>
      <c r="T1507" s="70">
        <v>10</v>
      </c>
      <c r="U1507" s="70">
        <v>20</v>
      </c>
      <c r="V1507" s="71">
        <v>100</v>
      </c>
      <c r="W1507" s="71">
        <v>100</v>
      </c>
      <c r="X1507" s="293" t="s">
        <v>12578</v>
      </c>
      <c r="Y1507" s="91">
        <v>3</v>
      </c>
      <c r="Z1507" s="68"/>
      <c r="AA1507" s="68"/>
      <c r="AB1507" s="91">
        <v>47</v>
      </c>
      <c r="AC1507" s="68"/>
      <c r="AD1507" s="70">
        <v>10</v>
      </c>
      <c r="AE1507" s="70">
        <v>5</v>
      </c>
      <c r="AF1507" s="68"/>
      <c r="AG1507" s="68"/>
      <c r="AH1507" s="68"/>
      <c r="AI1507" s="68"/>
      <c r="AJ1507" s="68"/>
      <c r="AK1507" s="68"/>
      <c r="AL1507" s="68"/>
      <c r="AM1507" s="68"/>
      <c r="AN1507" s="68"/>
      <c r="AO1507" s="68"/>
      <c r="AP1507" s="68"/>
      <c r="AQ1507" s="68"/>
      <c r="AR1507" s="68"/>
      <c r="AS1507" s="68"/>
      <c r="AT1507" s="68"/>
      <c r="AU1507" s="68"/>
      <c r="AV1507" s="68"/>
      <c r="AW1507" s="68"/>
      <c r="AX1507" s="68"/>
      <c r="AY1507" s="68"/>
      <c r="AZ1507" s="68"/>
      <c r="BA1507" s="68"/>
      <c r="BB1507" s="68"/>
      <c r="BC1507" s="68"/>
      <c r="BD1507" s="68"/>
      <c r="BE1507" s="72"/>
      <c r="BF1507" s="72"/>
      <c r="BG1507" s="72"/>
      <c r="BH1507" s="72"/>
      <c r="BI1507" s="72"/>
      <c r="BJ1507" s="72"/>
      <c r="BK1507" s="72"/>
      <c r="BL1507" s="72"/>
      <c r="BM1507" s="72"/>
      <c r="BN1507" s="72"/>
      <c r="BO1507" s="72"/>
      <c r="BP1507" s="72"/>
      <c r="BQ1507" s="72"/>
      <c r="BR1507" s="72"/>
      <c r="BS1507" s="72"/>
      <c r="BT1507" s="72"/>
      <c r="BU1507" s="72"/>
      <c r="BV1507" s="72"/>
      <c r="BW1507" s="72"/>
      <c r="BX1507" s="72"/>
      <c r="BY1507" s="72"/>
      <c r="BZ1507" s="72"/>
      <c r="CA1507" s="72"/>
      <c r="CB1507" s="72"/>
      <c r="CC1507" s="72"/>
      <c r="CD1507" s="72"/>
      <c r="CE1507" s="72"/>
      <c r="CF1507" s="72"/>
      <c r="CG1507" s="72"/>
      <c r="CH1507" s="72"/>
      <c r="CI1507" s="72"/>
      <c r="CJ1507" s="72"/>
      <c r="CK1507" s="72"/>
      <c r="CL1507" s="72"/>
      <c r="CM1507" s="72"/>
      <c r="CN1507" s="72"/>
      <c r="CO1507" s="72"/>
      <c r="CP1507" s="72"/>
      <c r="CQ1507" s="72"/>
      <c r="CR1507" s="72"/>
      <c r="CS1507" s="72"/>
      <c r="CT1507" s="72"/>
      <c r="CU1507" s="72"/>
      <c r="CV1507" s="72"/>
      <c r="CW1507" s="72"/>
      <c r="CX1507" s="72"/>
      <c r="CY1507" s="72"/>
      <c r="CZ1507" s="72"/>
      <c r="DA1507" s="72"/>
      <c r="DB1507" s="72"/>
      <c r="DC1507" s="72"/>
      <c r="DD1507" s="72"/>
      <c r="DE1507" s="72"/>
      <c r="DF1507" s="72"/>
      <c r="DG1507" s="72"/>
      <c r="DH1507" s="72"/>
      <c r="DI1507" s="72"/>
      <c r="DJ1507" s="72"/>
      <c r="DK1507" s="72"/>
      <c r="DL1507" s="72"/>
      <c r="DM1507" s="72"/>
      <c r="DN1507" s="72"/>
      <c r="DO1507" s="72"/>
      <c r="DP1507" s="72"/>
      <c r="DQ1507" s="72"/>
      <c r="DR1507" s="72"/>
      <c r="DS1507" s="72"/>
      <c r="DT1507" s="72"/>
      <c r="DU1507" s="72"/>
      <c r="DV1507" s="72"/>
      <c r="DW1507" s="72"/>
      <c r="DX1507" s="72"/>
      <c r="DY1507" s="72"/>
      <c r="DZ1507" s="72"/>
      <c r="EA1507" s="72"/>
      <c r="EB1507" s="72"/>
      <c r="EC1507" s="72"/>
      <c r="ED1507" s="72"/>
      <c r="EE1507" s="72"/>
      <c r="EF1507" s="72"/>
      <c r="EG1507" s="72"/>
      <c r="EH1507" s="72"/>
      <c r="EI1507" s="72"/>
      <c r="EJ1507" s="72"/>
      <c r="EK1507" s="72"/>
      <c r="EL1507" s="72"/>
      <c r="EM1507" s="72"/>
      <c r="EN1507" s="72"/>
      <c r="EO1507" s="72"/>
      <c r="EP1507" s="72"/>
      <c r="EQ1507" s="72"/>
      <c r="ER1507" s="72"/>
      <c r="ES1507" s="72"/>
      <c r="ET1507" s="72"/>
      <c r="EU1507" s="72"/>
      <c r="EV1507" s="72"/>
      <c r="EW1507" s="72"/>
      <c r="EX1507" s="72"/>
      <c r="EY1507" s="72"/>
      <c r="EZ1507" s="72"/>
      <c r="FA1507" s="72"/>
      <c r="FB1507" s="72"/>
      <c r="FC1507" s="72"/>
      <c r="FD1507" s="72"/>
      <c r="FE1507" s="72"/>
      <c r="FF1507" s="72"/>
      <c r="FG1507" s="72"/>
      <c r="FH1507" s="72"/>
      <c r="FI1507" s="72"/>
      <c r="FJ1507" s="72"/>
      <c r="FK1507" s="72"/>
      <c r="FL1507" s="72"/>
      <c r="FM1507" s="72"/>
      <c r="FN1507" s="72"/>
      <c r="FO1507" s="72"/>
      <c r="FP1507" s="72"/>
      <c r="FQ1507" s="72"/>
      <c r="FR1507" s="72"/>
      <c r="FS1507" s="72"/>
      <c r="FT1507" s="72"/>
      <c r="FU1507" s="72"/>
      <c r="FV1507" s="72"/>
      <c r="FW1507" s="72"/>
      <c r="FX1507" s="72"/>
      <c r="FY1507" s="72"/>
      <c r="FZ1507" s="72"/>
      <c r="GA1507" s="72"/>
      <c r="GB1507" s="72"/>
      <c r="GC1507" s="72"/>
      <c r="GD1507" s="72"/>
      <c r="GE1507" s="72"/>
      <c r="GF1507" s="72"/>
      <c r="GG1507" s="72"/>
      <c r="GH1507" s="72"/>
      <c r="GI1507" s="72"/>
      <c r="GJ1507" s="72"/>
      <c r="GK1507" s="72"/>
      <c r="GL1507" s="72"/>
      <c r="GM1507" s="72"/>
      <c r="GN1507" s="72"/>
      <c r="GO1507" s="72"/>
      <c r="GP1507" s="72"/>
      <c r="GQ1507" s="72"/>
      <c r="GR1507" s="72"/>
      <c r="GS1507" s="72"/>
      <c r="GT1507" s="72"/>
      <c r="GU1507" s="72"/>
      <c r="GV1507" s="72"/>
      <c r="GW1507" s="72"/>
      <c r="GX1507" s="72"/>
      <c r="GY1507" s="72"/>
      <c r="GZ1507" s="72"/>
      <c r="HA1507" s="72"/>
      <c r="HB1507" s="72"/>
      <c r="HC1507" s="72"/>
      <c r="HD1507" s="72"/>
      <c r="HE1507" s="72"/>
      <c r="HF1507" s="72"/>
      <c r="HG1507" s="72"/>
      <c r="HH1507" s="72"/>
      <c r="HI1507" s="72"/>
      <c r="HJ1507" s="72"/>
      <c r="HK1507" s="72"/>
      <c r="HL1507" s="72"/>
      <c r="HM1507" s="72"/>
      <c r="HN1507" s="72"/>
      <c r="HO1507" s="72"/>
      <c r="HP1507" s="72"/>
      <c r="HQ1507" s="72"/>
      <c r="HR1507" s="72"/>
      <c r="HS1507" s="72"/>
      <c r="HT1507" s="72"/>
      <c r="HU1507" s="72"/>
      <c r="HV1507" s="72"/>
      <c r="HW1507" s="72"/>
      <c r="HX1507" s="72"/>
      <c r="HY1507" s="72"/>
      <c r="HZ1507" s="72"/>
      <c r="IA1507" s="72"/>
      <c r="IB1507" s="72"/>
      <c r="IC1507" s="72"/>
      <c r="ID1507" s="72"/>
      <c r="IE1507" s="72"/>
      <c r="IF1507" s="72"/>
      <c r="IG1507" s="72"/>
      <c r="IH1507" s="72"/>
      <c r="II1507" s="72"/>
      <c r="IJ1507" s="72"/>
      <c r="IK1507" s="72"/>
      <c r="IL1507" s="72"/>
      <c r="IM1507" s="72"/>
      <c r="IN1507" s="72"/>
      <c r="IO1507" s="72"/>
      <c r="IP1507" s="72"/>
      <c r="IQ1507" s="72"/>
      <c r="IR1507" s="72"/>
      <c r="IS1507" s="72"/>
      <c r="IT1507" s="72"/>
      <c r="IU1507" s="72"/>
      <c r="IV1507" s="72"/>
    </row>
    <row r="1508" spans="1:256" s="256" customFormat="1" ht="50">
      <c r="A1508" s="91">
        <v>3050</v>
      </c>
      <c r="B1508" s="91" t="s">
        <v>12570</v>
      </c>
      <c r="C1508" s="68"/>
      <c r="D1508" s="73"/>
      <c r="E1508" s="91" t="s">
        <v>3969</v>
      </c>
      <c r="F1508" s="78" t="s">
        <v>12652</v>
      </c>
      <c r="G1508" s="83" t="s">
        <v>12658</v>
      </c>
      <c r="H1508" s="83">
        <v>2012</v>
      </c>
      <c r="I1508" s="83" t="s">
        <v>12659</v>
      </c>
      <c r="J1508" s="70">
        <v>583214</v>
      </c>
      <c r="K1508" s="199" t="s">
        <v>11896</v>
      </c>
      <c r="L1508" s="91" t="s">
        <v>12574</v>
      </c>
      <c r="M1508" s="91" t="s">
        <v>12575</v>
      </c>
      <c r="N1508" s="302" t="s">
        <v>12660</v>
      </c>
      <c r="O1508" s="302" t="s">
        <v>12661</v>
      </c>
      <c r="P1508" s="78" t="s">
        <v>10721</v>
      </c>
      <c r="Q1508" s="70">
        <v>20</v>
      </c>
      <c r="R1508" s="70">
        <v>0</v>
      </c>
      <c r="S1508" s="70">
        <v>10</v>
      </c>
      <c r="T1508" s="70">
        <v>10</v>
      </c>
      <c r="U1508" s="70">
        <v>20</v>
      </c>
      <c r="V1508" s="71">
        <v>100</v>
      </c>
      <c r="W1508" s="71">
        <v>100</v>
      </c>
      <c r="X1508" s="293" t="s">
        <v>12578</v>
      </c>
      <c r="Y1508" s="91">
        <v>3</v>
      </c>
      <c r="Z1508" s="68"/>
      <c r="AA1508" s="68"/>
      <c r="AB1508" s="91">
        <v>47</v>
      </c>
      <c r="AC1508" s="68"/>
      <c r="AD1508" s="70">
        <v>10</v>
      </c>
      <c r="AE1508" s="70">
        <v>5</v>
      </c>
      <c r="AF1508" s="68"/>
      <c r="AG1508" s="68"/>
      <c r="AH1508" s="68"/>
      <c r="AI1508" s="68"/>
      <c r="AJ1508" s="68"/>
      <c r="AK1508" s="68"/>
      <c r="AL1508" s="68"/>
      <c r="AM1508" s="68"/>
      <c r="AN1508" s="68"/>
      <c r="AO1508" s="68"/>
      <c r="AP1508" s="68"/>
      <c r="AQ1508" s="68"/>
      <c r="AR1508" s="68"/>
      <c r="AS1508" s="68"/>
      <c r="AT1508" s="68"/>
      <c r="AU1508" s="68"/>
      <c r="AV1508" s="68"/>
      <c r="AW1508" s="68"/>
      <c r="AX1508" s="68"/>
      <c r="AY1508" s="68"/>
      <c r="AZ1508" s="68"/>
      <c r="BA1508" s="68"/>
      <c r="BB1508" s="68"/>
      <c r="BC1508" s="68"/>
      <c r="BD1508" s="68"/>
      <c r="BE1508" s="72"/>
      <c r="BF1508" s="72"/>
      <c r="BG1508" s="72"/>
      <c r="BH1508" s="72"/>
      <c r="BI1508" s="72"/>
      <c r="BJ1508" s="72"/>
      <c r="BK1508" s="72"/>
      <c r="BL1508" s="72"/>
      <c r="BM1508" s="72"/>
      <c r="BN1508" s="72"/>
      <c r="BO1508" s="72"/>
      <c r="BP1508" s="72"/>
      <c r="BQ1508" s="72"/>
      <c r="BR1508" s="72"/>
      <c r="BS1508" s="72"/>
      <c r="BT1508" s="72"/>
      <c r="BU1508" s="72"/>
      <c r="BV1508" s="72"/>
      <c r="BW1508" s="72"/>
      <c r="BX1508" s="72"/>
      <c r="BY1508" s="72"/>
      <c r="BZ1508" s="72"/>
      <c r="CA1508" s="72"/>
      <c r="CB1508" s="72"/>
      <c r="CC1508" s="72"/>
      <c r="CD1508" s="72"/>
      <c r="CE1508" s="72"/>
      <c r="CF1508" s="72"/>
      <c r="CG1508" s="72"/>
      <c r="CH1508" s="72"/>
      <c r="CI1508" s="72"/>
      <c r="CJ1508" s="72"/>
      <c r="CK1508" s="72"/>
      <c r="CL1508" s="72"/>
      <c r="CM1508" s="72"/>
      <c r="CN1508" s="72"/>
      <c r="CO1508" s="72"/>
      <c r="CP1508" s="72"/>
      <c r="CQ1508" s="72"/>
      <c r="CR1508" s="72"/>
      <c r="CS1508" s="72"/>
      <c r="CT1508" s="72"/>
      <c r="CU1508" s="72"/>
      <c r="CV1508" s="72"/>
      <c r="CW1508" s="72"/>
      <c r="CX1508" s="72"/>
      <c r="CY1508" s="72"/>
      <c r="CZ1508" s="72"/>
      <c r="DA1508" s="72"/>
      <c r="DB1508" s="72"/>
      <c r="DC1508" s="72"/>
      <c r="DD1508" s="72"/>
      <c r="DE1508" s="72"/>
      <c r="DF1508" s="72"/>
      <c r="DG1508" s="72"/>
      <c r="DH1508" s="72"/>
      <c r="DI1508" s="72"/>
      <c r="DJ1508" s="72"/>
      <c r="DK1508" s="72"/>
      <c r="DL1508" s="72"/>
      <c r="DM1508" s="72"/>
      <c r="DN1508" s="72"/>
      <c r="DO1508" s="72"/>
      <c r="DP1508" s="72"/>
      <c r="DQ1508" s="72"/>
      <c r="DR1508" s="72"/>
      <c r="DS1508" s="72"/>
      <c r="DT1508" s="72"/>
      <c r="DU1508" s="72"/>
      <c r="DV1508" s="72"/>
      <c r="DW1508" s="72"/>
      <c r="DX1508" s="72"/>
      <c r="DY1508" s="72"/>
      <c r="DZ1508" s="72"/>
      <c r="EA1508" s="72"/>
      <c r="EB1508" s="72"/>
      <c r="EC1508" s="72"/>
      <c r="ED1508" s="72"/>
      <c r="EE1508" s="72"/>
      <c r="EF1508" s="72"/>
      <c r="EG1508" s="72"/>
      <c r="EH1508" s="72"/>
      <c r="EI1508" s="72"/>
      <c r="EJ1508" s="72"/>
      <c r="EK1508" s="72"/>
      <c r="EL1508" s="72"/>
      <c r="EM1508" s="72"/>
      <c r="EN1508" s="72"/>
      <c r="EO1508" s="72"/>
      <c r="EP1508" s="72"/>
      <c r="EQ1508" s="72"/>
      <c r="ER1508" s="72"/>
      <c r="ES1508" s="72"/>
      <c r="ET1508" s="72"/>
      <c r="EU1508" s="72"/>
      <c r="EV1508" s="72"/>
      <c r="EW1508" s="72"/>
      <c r="EX1508" s="72"/>
      <c r="EY1508" s="72"/>
      <c r="EZ1508" s="72"/>
      <c r="FA1508" s="72"/>
      <c r="FB1508" s="72"/>
      <c r="FC1508" s="72"/>
      <c r="FD1508" s="72"/>
      <c r="FE1508" s="72"/>
      <c r="FF1508" s="72"/>
      <c r="FG1508" s="72"/>
      <c r="FH1508" s="72"/>
      <c r="FI1508" s="72"/>
      <c r="FJ1508" s="72"/>
      <c r="FK1508" s="72"/>
      <c r="FL1508" s="72"/>
      <c r="FM1508" s="72"/>
      <c r="FN1508" s="72"/>
      <c r="FO1508" s="72"/>
      <c r="FP1508" s="72"/>
      <c r="FQ1508" s="72"/>
      <c r="FR1508" s="72"/>
      <c r="FS1508" s="72"/>
      <c r="FT1508" s="72"/>
      <c r="FU1508" s="72"/>
      <c r="FV1508" s="72"/>
      <c r="FW1508" s="72"/>
      <c r="FX1508" s="72"/>
      <c r="FY1508" s="72"/>
      <c r="FZ1508" s="72"/>
      <c r="GA1508" s="72"/>
      <c r="GB1508" s="72"/>
      <c r="GC1508" s="72"/>
      <c r="GD1508" s="72"/>
      <c r="GE1508" s="72"/>
      <c r="GF1508" s="72"/>
      <c r="GG1508" s="72"/>
      <c r="GH1508" s="72"/>
      <c r="GI1508" s="72"/>
      <c r="GJ1508" s="72"/>
      <c r="GK1508" s="72"/>
      <c r="GL1508" s="72"/>
      <c r="GM1508" s="72"/>
      <c r="GN1508" s="72"/>
      <c r="GO1508" s="72"/>
      <c r="GP1508" s="72"/>
      <c r="GQ1508" s="72"/>
      <c r="GR1508" s="72"/>
      <c r="GS1508" s="72"/>
      <c r="GT1508" s="72"/>
      <c r="GU1508" s="72"/>
      <c r="GV1508" s="72"/>
      <c r="GW1508" s="72"/>
      <c r="GX1508" s="72"/>
      <c r="GY1508" s="72"/>
      <c r="GZ1508" s="72"/>
      <c r="HA1508" s="72"/>
      <c r="HB1508" s="72"/>
      <c r="HC1508" s="72"/>
      <c r="HD1508" s="72"/>
      <c r="HE1508" s="72"/>
      <c r="HF1508" s="72"/>
      <c r="HG1508" s="72"/>
      <c r="HH1508" s="72"/>
      <c r="HI1508" s="72"/>
      <c r="HJ1508" s="72"/>
      <c r="HK1508" s="72"/>
      <c r="HL1508" s="72"/>
      <c r="HM1508" s="72"/>
      <c r="HN1508" s="72"/>
      <c r="HO1508" s="72"/>
      <c r="HP1508" s="72"/>
      <c r="HQ1508" s="72"/>
      <c r="HR1508" s="72"/>
      <c r="HS1508" s="72"/>
      <c r="HT1508" s="72"/>
      <c r="HU1508" s="72"/>
      <c r="HV1508" s="72"/>
      <c r="HW1508" s="72"/>
      <c r="HX1508" s="72"/>
      <c r="HY1508" s="72"/>
      <c r="HZ1508" s="72"/>
      <c r="IA1508" s="72"/>
      <c r="IB1508" s="72"/>
      <c r="IC1508" s="72"/>
      <c r="ID1508" s="72"/>
      <c r="IE1508" s="72"/>
      <c r="IF1508" s="72"/>
      <c r="IG1508" s="72"/>
      <c r="IH1508" s="72"/>
      <c r="II1508" s="72"/>
      <c r="IJ1508" s="72"/>
      <c r="IK1508" s="72"/>
      <c r="IL1508" s="72"/>
      <c r="IM1508" s="72"/>
      <c r="IN1508" s="72"/>
      <c r="IO1508" s="72"/>
      <c r="IP1508" s="72"/>
      <c r="IQ1508" s="72"/>
      <c r="IR1508" s="72"/>
      <c r="IS1508" s="72"/>
      <c r="IT1508" s="72"/>
      <c r="IU1508" s="72"/>
      <c r="IV1508" s="72"/>
    </row>
    <row r="1509" spans="1:256" s="256" customFormat="1" ht="130">
      <c r="A1509" s="91">
        <v>3050</v>
      </c>
      <c r="B1509" s="91" t="s">
        <v>12570</v>
      </c>
      <c r="C1509" s="68"/>
      <c r="D1509" s="73"/>
      <c r="E1509" s="91" t="s">
        <v>12662</v>
      </c>
      <c r="F1509" s="78" t="s">
        <v>12663</v>
      </c>
      <c r="G1509" s="83" t="s">
        <v>12664</v>
      </c>
      <c r="H1509" s="83">
        <v>2012</v>
      </c>
      <c r="I1509" s="83" t="s">
        <v>12665</v>
      </c>
      <c r="J1509" s="70">
        <v>461877</v>
      </c>
      <c r="K1509" s="199" t="s">
        <v>11896</v>
      </c>
      <c r="L1509" s="91" t="s">
        <v>12574</v>
      </c>
      <c r="M1509" s="91" t="s">
        <v>12575</v>
      </c>
      <c r="N1509" s="302" t="s">
        <v>12666</v>
      </c>
      <c r="O1509" s="302" t="s">
        <v>12667</v>
      </c>
      <c r="P1509" s="78" t="s">
        <v>10728</v>
      </c>
      <c r="Q1509" s="70">
        <v>20</v>
      </c>
      <c r="R1509" s="70">
        <v>0</v>
      </c>
      <c r="S1509" s="70">
        <v>10</v>
      </c>
      <c r="T1509" s="70">
        <v>10</v>
      </c>
      <c r="U1509" s="70">
        <v>20</v>
      </c>
      <c r="V1509" s="71">
        <v>100</v>
      </c>
      <c r="W1509" s="71">
        <v>100</v>
      </c>
      <c r="X1509" s="293" t="s">
        <v>12578</v>
      </c>
      <c r="Y1509" s="91">
        <v>3</v>
      </c>
      <c r="Z1509" s="68"/>
      <c r="AA1509" s="68"/>
      <c r="AB1509" s="91">
        <v>47</v>
      </c>
      <c r="AC1509" s="68"/>
      <c r="AD1509" s="70">
        <v>10</v>
      </c>
      <c r="AE1509" s="70">
        <v>5</v>
      </c>
      <c r="AF1509" s="68"/>
      <c r="AG1509" s="68"/>
      <c r="AH1509" s="68"/>
      <c r="AI1509" s="68"/>
      <c r="AJ1509" s="68"/>
      <c r="AK1509" s="68"/>
      <c r="AL1509" s="68"/>
      <c r="AM1509" s="68"/>
      <c r="AN1509" s="68"/>
      <c r="AO1509" s="68"/>
      <c r="AP1509" s="68"/>
      <c r="AQ1509" s="68"/>
      <c r="AR1509" s="68"/>
      <c r="AS1509" s="68"/>
      <c r="AT1509" s="68"/>
      <c r="AU1509" s="68"/>
      <c r="AV1509" s="68"/>
      <c r="AW1509" s="68"/>
      <c r="AX1509" s="68"/>
      <c r="AY1509" s="68"/>
      <c r="AZ1509" s="68"/>
      <c r="BA1509" s="68"/>
      <c r="BB1509" s="68"/>
      <c r="BC1509" s="68"/>
      <c r="BD1509" s="68"/>
      <c r="BE1509" s="72"/>
      <c r="BF1509" s="72"/>
      <c r="BG1509" s="72"/>
      <c r="BH1509" s="72"/>
      <c r="BI1509" s="72"/>
      <c r="BJ1509" s="72"/>
      <c r="BK1509" s="72"/>
      <c r="BL1509" s="72"/>
      <c r="BM1509" s="72"/>
      <c r="BN1509" s="72"/>
      <c r="BO1509" s="72"/>
      <c r="BP1509" s="72"/>
      <c r="BQ1509" s="72"/>
      <c r="BR1509" s="72"/>
      <c r="BS1509" s="72"/>
      <c r="BT1509" s="72"/>
      <c r="BU1509" s="72"/>
      <c r="BV1509" s="72"/>
      <c r="BW1509" s="72"/>
      <c r="BX1509" s="72"/>
      <c r="BY1509" s="72"/>
      <c r="BZ1509" s="72"/>
      <c r="CA1509" s="72"/>
      <c r="CB1509" s="72"/>
      <c r="CC1509" s="72"/>
      <c r="CD1509" s="72"/>
      <c r="CE1509" s="72"/>
      <c r="CF1509" s="72"/>
      <c r="CG1509" s="72"/>
      <c r="CH1509" s="72"/>
      <c r="CI1509" s="72"/>
      <c r="CJ1509" s="72"/>
      <c r="CK1509" s="72"/>
      <c r="CL1509" s="72"/>
      <c r="CM1509" s="72"/>
      <c r="CN1509" s="72"/>
      <c r="CO1509" s="72"/>
      <c r="CP1509" s="72"/>
      <c r="CQ1509" s="72"/>
      <c r="CR1509" s="72"/>
      <c r="CS1509" s="72"/>
      <c r="CT1509" s="72"/>
      <c r="CU1509" s="72"/>
      <c r="CV1509" s="72"/>
      <c r="CW1509" s="72"/>
      <c r="CX1509" s="72"/>
      <c r="CY1509" s="72"/>
      <c r="CZ1509" s="72"/>
      <c r="DA1509" s="72"/>
      <c r="DB1509" s="72"/>
      <c r="DC1509" s="72"/>
      <c r="DD1509" s="72"/>
      <c r="DE1509" s="72"/>
      <c r="DF1509" s="72"/>
      <c r="DG1509" s="72"/>
      <c r="DH1509" s="72"/>
      <c r="DI1509" s="72"/>
      <c r="DJ1509" s="72"/>
      <c r="DK1509" s="72"/>
      <c r="DL1509" s="72"/>
      <c r="DM1509" s="72"/>
      <c r="DN1509" s="72"/>
      <c r="DO1509" s="72"/>
      <c r="DP1509" s="72"/>
      <c r="DQ1509" s="72"/>
      <c r="DR1509" s="72"/>
      <c r="DS1509" s="72"/>
      <c r="DT1509" s="72"/>
      <c r="DU1509" s="72"/>
      <c r="DV1509" s="72"/>
      <c r="DW1509" s="72"/>
      <c r="DX1509" s="72"/>
      <c r="DY1509" s="72"/>
      <c r="DZ1509" s="72"/>
      <c r="EA1509" s="72"/>
      <c r="EB1509" s="72"/>
      <c r="EC1509" s="72"/>
      <c r="ED1509" s="72"/>
      <c r="EE1509" s="72"/>
      <c r="EF1509" s="72"/>
      <c r="EG1509" s="72"/>
      <c r="EH1509" s="72"/>
      <c r="EI1509" s="72"/>
      <c r="EJ1509" s="72"/>
      <c r="EK1509" s="72"/>
      <c r="EL1509" s="72"/>
      <c r="EM1509" s="72"/>
      <c r="EN1509" s="72"/>
      <c r="EO1509" s="72"/>
      <c r="EP1509" s="72"/>
      <c r="EQ1509" s="72"/>
      <c r="ER1509" s="72"/>
      <c r="ES1509" s="72"/>
      <c r="ET1509" s="72"/>
      <c r="EU1509" s="72"/>
      <c r="EV1509" s="72"/>
      <c r="EW1509" s="72"/>
      <c r="EX1509" s="72"/>
      <c r="EY1509" s="72"/>
      <c r="EZ1509" s="72"/>
      <c r="FA1509" s="72"/>
      <c r="FB1509" s="72"/>
      <c r="FC1509" s="72"/>
      <c r="FD1509" s="72"/>
      <c r="FE1509" s="72"/>
      <c r="FF1509" s="72"/>
      <c r="FG1509" s="72"/>
      <c r="FH1509" s="72"/>
      <c r="FI1509" s="72"/>
      <c r="FJ1509" s="72"/>
      <c r="FK1509" s="72"/>
      <c r="FL1509" s="72"/>
      <c r="FM1509" s="72"/>
      <c r="FN1509" s="72"/>
      <c r="FO1509" s="72"/>
      <c r="FP1509" s="72"/>
      <c r="FQ1509" s="72"/>
      <c r="FR1509" s="72"/>
      <c r="FS1509" s="72"/>
      <c r="FT1509" s="72"/>
      <c r="FU1509" s="72"/>
      <c r="FV1509" s="72"/>
      <c r="FW1509" s="72"/>
      <c r="FX1509" s="72"/>
      <c r="FY1509" s="72"/>
      <c r="FZ1509" s="72"/>
      <c r="GA1509" s="72"/>
      <c r="GB1509" s="72"/>
      <c r="GC1509" s="72"/>
      <c r="GD1509" s="72"/>
      <c r="GE1509" s="72"/>
      <c r="GF1509" s="72"/>
      <c r="GG1509" s="72"/>
      <c r="GH1509" s="72"/>
      <c r="GI1509" s="72"/>
      <c r="GJ1509" s="72"/>
      <c r="GK1509" s="72"/>
      <c r="GL1509" s="72"/>
      <c r="GM1509" s="72"/>
      <c r="GN1509" s="72"/>
      <c r="GO1509" s="72"/>
      <c r="GP1509" s="72"/>
      <c r="GQ1509" s="72"/>
      <c r="GR1509" s="72"/>
      <c r="GS1509" s="72"/>
      <c r="GT1509" s="72"/>
      <c r="GU1509" s="72"/>
      <c r="GV1509" s="72"/>
      <c r="GW1509" s="72"/>
      <c r="GX1509" s="72"/>
      <c r="GY1509" s="72"/>
      <c r="GZ1509" s="72"/>
      <c r="HA1509" s="72"/>
      <c r="HB1509" s="72"/>
      <c r="HC1509" s="72"/>
      <c r="HD1509" s="72"/>
      <c r="HE1509" s="72"/>
      <c r="HF1509" s="72"/>
      <c r="HG1509" s="72"/>
      <c r="HH1509" s="72"/>
      <c r="HI1509" s="72"/>
      <c r="HJ1509" s="72"/>
      <c r="HK1509" s="72"/>
      <c r="HL1509" s="72"/>
      <c r="HM1509" s="72"/>
      <c r="HN1509" s="72"/>
      <c r="HO1509" s="72"/>
      <c r="HP1509" s="72"/>
      <c r="HQ1509" s="72"/>
      <c r="HR1509" s="72"/>
      <c r="HS1509" s="72"/>
      <c r="HT1509" s="72"/>
      <c r="HU1509" s="72"/>
      <c r="HV1509" s="72"/>
      <c r="HW1509" s="72"/>
      <c r="HX1509" s="72"/>
      <c r="HY1509" s="72"/>
      <c r="HZ1509" s="72"/>
      <c r="IA1509" s="72"/>
      <c r="IB1509" s="72"/>
      <c r="IC1509" s="72"/>
      <c r="ID1509" s="72"/>
      <c r="IE1509" s="72"/>
      <c r="IF1509" s="72"/>
      <c r="IG1509" s="72"/>
      <c r="IH1509" s="72"/>
      <c r="II1509" s="72"/>
      <c r="IJ1509" s="72"/>
      <c r="IK1509" s="72"/>
      <c r="IL1509" s="72"/>
      <c r="IM1509" s="72"/>
      <c r="IN1509" s="72"/>
      <c r="IO1509" s="72"/>
      <c r="IP1509" s="72"/>
      <c r="IQ1509" s="72"/>
      <c r="IR1509" s="72"/>
      <c r="IS1509" s="72"/>
      <c r="IT1509" s="72"/>
      <c r="IU1509" s="72"/>
      <c r="IV1509" s="72"/>
    </row>
    <row r="1510" spans="1:256" s="256" customFormat="1" ht="200">
      <c r="A1510" s="91">
        <v>3050</v>
      </c>
      <c r="B1510" s="91" t="s">
        <v>12570</v>
      </c>
      <c r="C1510" s="68"/>
      <c r="D1510" s="73"/>
      <c r="E1510" s="91" t="s">
        <v>1979</v>
      </c>
      <c r="F1510" s="78" t="s">
        <v>12668</v>
      </c>
      <c r="G1510" s="83" t="s">
        <v>12669</v>
      </c>
      <c r="H1510" s="83">
        <v>2011</v>
      </c>
      <c r="I1510" s="83" t="s">
        <v>12670</v>
      </c>
      <c r="J1510" s="70">
        <v>432449</v>
      </c>
      <c r="K1510" s="199" t="s">
        <v>11896</v>
      </c>
      <c r="L1510" s="91" t="s">
        <v>12574</v>
      </c>
      <c r="M1510" s="91" t="s">
        <v>12575</v>
      </c>
      <c r="N1510" s="302" t="s">
        <v>12671</v>
      </c>
      <c r="O1510" s="302" t="s">
        <v>12672</v>
      </c>
      <c r="P1510" s="78" t="s">
        <v>12673</v>
      </c>
      <c r="Q1510" s="70">
        <v>20</v>
      </c>
      <c r="R1510" s="70">
        <v>0</v>
      </c>
      <c r="S1510" s="70">
        <v>10</v>
      </c>
      <c r="T1510" s="70">
        <v>10</v>
      </c>
      <c r="U1510" s="70">
        <v>20</v>
      </c>
      <c r="V1510" s="71">
        <v>100</v>
      </c>
      <c r="W1510" s="71">
        <v>100</v>
      </c>
      <c r="X1510" s="293" t="s">
        <v>12578</v>
      </c>
      <c r="Y1510" s="91">
        <v>3</v>
      </c>
      <c r="Z1510" s="68"/>
      <c r="AA1510" s="68"/>
      <c r="AB1510" s="91">
        <v>47</v>
      </c>
      <c r="AC1510" s="68"/>
      <c r="AD1510" s="70">
        <v>10</v>
      </c>
      <c r="AE1510" s="70">
        <v>5</v>
      </c>
      <c r="AF1510" s="68"/>
      <c r="AG1510" s="68"/>
      <c r="AH1510" s="68"/>
      <c r="AI1510" s="68"/>
      <c r="AJ1510" s="68"/>
      <c r="AK1510" s="68"/>
      <c r="AL1510" s="68"/>
      <c r="AM1510" s="68"/>
      <c r="AN1510" s="68"/>
      <c r="AO1510" s="68"/>
      <c r="AP1510" s="68"/>
      <c r="AQ1510" s="68"/>
      <c r="AR1510" s="68"/>
      <c r="AS1510" s="68"/>
      <c r="AT1510" s="68"/>
      <c r="AU1510" s="68"/>
      <c r="AV1510" s="68"/>
      <c r="AW1510" s="68"/>
      <c r="AX1510" s="68"/>
      <c r="AY1510" s="68"/>
      <c r="AZ1510" s="68"/>
      <c r="BA1510" s="68"/>
      <c r="BB1510" s="68"/>
      <c r="BC1510" s="68"/>
      <c r="BD1510" s="68"/>
      <c r="BE1510" s="72"/>
      <c r="BF1510" s="72"/>
      <c r="BG1510" s="72"/>
      <c r="BH1510" s="72"/>
      <c r="BI1510" s="72"/>
      <c r="BJ1510" s="72"/>
      <c r="BK1510" s="72"/>
      <c r="BL1510" s="72"/>
      <c r="BM1510" s="72"/>
      <c r="BN1510" s="72"/>
      <c r="BO1510" s="72"/>
      <c r="BP1510" s="72"/>
      <c r="BQ1510" s="72"/>
      <c r="BR1510" s="72"/>
      <c r="BS1510" s="72"/>
      <c r="BT1510" s="72"/>
      <c r="BU1510" s="72"/>
      <c r="BV1510" s="72"/>
      <c r="BW1510" s="72"/>
      <c r="BX1510" s="72"/>
      <c r="BY1510" s="72"/>
      <c r="BZ1510" s="72"/>
      <c r="CA1510" s="72"/>
      <c r="CB1510" s="72"/>
      <c r="CC1510" s="72"/>
      <c r="CD1510" s="72"/>
      <c r="CE1510" s="72"/>
      <c r="CF1510" s="72"/>
      <c r="CG1510" s="72"/>
      <c r="CH1510" s="72"/>
      <c r="CI1510" s="72"/>
      <c r="CJ1510" s="72"/>
      <c r="CK1510" s="72"/>
      <c r="CL1510" s="72"/>
      <c r="CM1510" s="72"/>
      <c r="CN1510" s="72"/>
      <c r="CO1510" s="72"/>
      <c r="CP1510" s="72"/>
      <c r="CQ1510" s="72"/>
      <c r="CR1510" s="72"/>
      <c r="CS1510" s="72"/>
      <c r="CT1510" s="72"/>
      <c r="CU1510" s="72"/>
      <c r="CV1510" s="72"/>
      <c r="CW1510" s="72"/>
      <c r="CX1510" s="72"/>
      <c r="CY1510" s="72"/>
      <c r="CZ1510" s="72"/>
      <c r="DA1510" s="72"/>
      <c r="DB1510" s="72"/>
      <c r="DC1510" s="72"/>
      <c r="DD1510" s="72"/>
      <c r="DE1510" s="72"/>
      <c r="DF1510" s="72"/>
      <c r="DG1510" s="72"/>
      <c r="DH1510" s="72"/>
      <c r="DI1510" s="72"/>
      <c r="DJ1510" s="72"/>
      <c r="DK1510" s="72"/>
      <c r="DL1510" s="72"/>
      <c r="DM1510" s="72"/>
      <c r="DN1510" s="72"/>
      <c r="DO1510" s="72"/>
      <c r="DP1510" s="72"/>
      <c r="DQ1510" s="72"/>
      <c r="DR1510" s="72"/>
      <c r="DS1510" s="72"/>
      <c r="DT1510" s="72"/>
      <c r="DU1510" s="72"/>
      <c r="DV1510" s="72"/>
      <c r="DW1510" s="72"/>
      <c r="DX1510" s="72"/>
      <c r="DY1510" s="72"/>
      <c r="DZ1510" s="72"/>
      <c r="EA1510" s="72"/>
      <c r="EB1510" s="72"/>
      <c r="EC1510" s="72"/>
      <c r="ED1510" s="72"/>
      <c r="EE1510" s="72"/>
      <c r="EF1510" s="72"/>
      <c r="EG1510" s="72"/>
      <c r="EH1510" s="72"/>
      <c r="EI1510" s="72"/>
      <c r="EJ1510" s="72"/>
      <c r="EK1510" s="72"/>
      <c r="EL1510" s="72"/>
      <c r="EM1510" s="72"/>
      <c r="EN1510" s="72"/>
      <c r="EO1510" s="72"/>
      <c r="EP1510" s="72"/>
      <c r="EQ1510" s="72"/>
      <c r="ER1510" s="72"/>
      <c r="ES1510" s="72"/>
      <c r="ET1510" s="72"/>
      <c r="EU1510" s="72"/>
      <c r="EV1510" s="72"/>
      <c r="EW1510" s="72"/>
      <c r="EX1510" s="72"/>
      <c r="EY1510" s="72"/>
      <c r="EZ1510" s="72"/>
      <c r="FA1510" s="72"/>
      <c r="FB1510" s="72"/>
      <c r="FC1510" s="72"/>
      <c r="FD1510" s="72"/>
      <c r="FE1510" s="72"/>
      <c r="FF1510" s="72"/>
      <c r="FG1510" s="72"/>
      <c r="FH1510" s="72"/>
      <c r="FI1510" s="72"/>
      <c r="FJ1510" s="72"/>
      <c r="FK1510" s="72"/>
      <c r="FL1510" s="72"/>
      <c r="FM1510" s="72"/>
      <c r="FN1510" s="72"/>
      <c r="FO1510" s="72"/>
      <c r="FP1510" s="72"/>
      <c r="FQ1510" s="72"/>
      <c r="FR1510" s="72"/>
      <c r="FS1510" s="72"/>
      <c r="FT1510" s="72"/>
      <c r="FU1510" s="72"/>
      <c r="FV1510" s="72"/>
      <c r="FW1510" s="72"/>
      <c r="FX1510" s="72"/>
      <c r="FY1510" s="72"/>
      <c r="FZ1510" s="72"/>
      <c r="GA1510" s="72"/>
      <c r="GB1510" s="72"/>
      <c r="GC1510" s="72"/>
      <c r="GD1510" s="72"/>
      <c r="GE1510" s="72"/>
      <c r="GF1510" s="72"/>
      <c r="GG1510" s="72"/>
      <c r="GH1510" s="72"/>
      <c r="GI1510" s="72"/>
      <c r="GJ1510" s="72"/>
      <c r="GK1510" s="72"/>
      <c r="GL1510" s="72"/>
      <c r="GM1510" s="72"/>
      <c r="GN1510" s="72"/>
      <c r="GO1510" s="72"/>
      <c r="GP1510" s="72"/>
      <c r="GQ1510" s="72"/>
      <c r="GR1510" s="72"/>
      <c r="GS1510" s="72"/>
      <c r="GT1510" s="72"/>
      <c r="GU1510" s="72"/>
      <c r="GV1510" s="72"/>
      <c r="GW1510" s="72"/>
      <c r="GX1510" s="72"/>
      <c r="GY1510" s="72"/>
      <c r="GZ1510" s="72"/>
      <c r="HA1510" s="72"/>
      <c r="HB1510" s="72"/>
      <c r="HC1510" s="72"/>
      <c r="HD1510" s="72"/>
      <c r="HE1510" s="72"/>
      <c r="HF1510" s="72"/>
      <c r="HG1510" s="72"/>
      <c r="HH1510" s="72"/>
      <c r="HI1510" s="72"/>
      <c r="HJ1510" s="72"/>
      <c r="HK1510" s="72"/>
      <c r="HL1510" s="72"/>
      <c r="HM1510" s="72"/>
      <c r="HN1510" s="72"/>
      <c r="HO1510" s="72"/>
      <c r="HP1510" s="72"/>
      <c r="HQ1510" s="72"/>
      <c r="HR1510" s="72"/>
      <c r="HS1510" s="72"/>
      <c r="HT1510" s="72"/>
      <c r="HU1510" s="72"/>
      <c r="HV1510" s="72"/>
      <c r="HW1510" s="72"/>
      <c r="HX1510" s="72"/>
      <c r="HY1510" s="72"/>
      <c r="HZ1510" s="72"/>
      <c r="IA1510" s="72"/>
      <c r="IB1510" s="72"/>
      <c r="IC1510" s="72"/>
      <c r="ID1510" s="72"/>
      <c r="IE1510" s="72"/>
      <c r="IF1510" s="72"/>
      <c r="IG1510" s="72"/>
      <c r="IH1510" s="72"/>
      <c r="II1510" s="72"/>
      <c r="IJ1510" s="72"/>
      <c r="IK1510" s="72"/>
      <c r="IL1510" s="72"/>
      <c r="IM1510" s="72"/>
      <c r="IN1510" s="72"/>
      <c r="IO1510" s="72"/>
      <c r="IP1510" s="72"/>
      <c r="IQ1510" s="72"/>
      <c r="IR1510" s="72"/>
      <c r="IS1510" s="72"/>
      <c r="IT1510" s="72"/>
      <c r="IU1510" s="72"/>
      <c r="IV1510" s="72"/>
    </row>
    <row r="1511" spans="1:256" s="256" customFormat="1" ht="250">
      <c r="A1511" s="91">
        <v>3050</v>
      </c>
      <c r="B1511" s="91" t="s">
        <v>12570</v>
      </c>
      <c r="C1511" s="68"/>
      <c r="D1511" s="73"/>
      <c r="E1511" s="91" t="s">
        <v>2957</v>
      </c>
      <c r="F1511" s="78" t="s">
        <v>12674</v>
      </c>
      <c r="G1511" s="83" t="s">
        <v>12675</v>
      </c>
      <c r="H1511" s="83">
        <v>2011</v>
      </c>
      <c r="I1511" s="83" t="s">
        <v>12675</v>
      </c>
      <c r="J1511" s="70">
        <v>225096</v>
      </c>
      <c r="K1511" s="199" t="s">
        <v>11896</v>
      </c>
      <c r="L1511" s="91" t="s">
        <v>12574</v>
      </c>
      <c r="M1511" s="91" t="s">
        <v>12575</v>
      </c>
      <c r="N1511" s="302" t="s">
        <v>12676</v>
      </c>
      <c r="O1511" s="302" t="s">
        <v>12677</v>
      </c>
      <c r="P1511" s="78" t="s">
        <v>12678</v>
      </c>
      <c r="Q1511" s="70">
        <v>20</v>
      </c>
      <c r="R1511" s="70">
        <v>0</v>
      </c>
      <c r="S1511" s="70">
        <v>10</v>
      </c>
      <c r="T1511" s="70">
        <v>10</v>
      </c>
      <c r="U1511" s="70">
        <v>20</v>
      </c>
      <c r="V1511" s="71">
        <v>100</v>
      </c>
      <c r="W1511" s="71">
        <v>100</v>
      </c>
      <c r="X1511" s="293" t="s">
        <v>12578</v>
      </c>
      <c r="Y1511" s="91">
        <v>3</v>
      </c>
      <c r="Z1511" s="68"/>
      <c r="AA1511" s="68"/>
      <c r="AB1511" s="91">
        <v>47</v>
      </c>
      <c r="AC1511" s="68"/>
      <c r="AD1511" s="70">
        <v>10</v>
      </c>
      <c r="AE1511" s="70">
        <v>5</v>
      </c>
      <c r="AF1511" s="68"/>
      <c r="AG1511" s="68"/>
      <c r="AH1511" s="68"/>
      <c r="AI1511" s="68"/>
      <c r="AJ1511" s="68"/>
      <c r="AK1511" s="68"/>
      <c r="AL1511" s="68"/>
      <c r="AM1511" s="68"/>
      <c r="AN1511" s="68"/>
      <c r="AO1511" s="68"/>
      <c r="AP1511" s="68"/>
      <c r="AQ1511" s="68"/>
      <c r="AR1511" s="68"/>
      <c r="AS1511" s="68"/>
      <c r="AT1511" s="68"/>
      <c r="AU1511" s="68"/>
      <c r="AV1511" s="68"/>
      <c r="AW1511" s="68"/>
      <c r="AX1511" s="68"/>
      <c r="AY1511" s="68"/>
      <c r="AZ1511" s="68"/>
      <c r="BA1511" s="68"/>
      <c r="BB1511" s="68"/>
      <c r="BC1511" s="68"/>
      <c r="BD1511" s="68"/>
      <c r="BE1511" s="72"/>
      <c r="BF1511" s="72"/>
      <c r="BG1511" s="72"/>
      <c r="BH1511" s="72"/>
      <c r="BI1511" s="72"/>
      <c r="BJ1511" s="72"/>
      <c r="BK1511" s="72"/>
      <c r="BL1511" s="72"/>
      <c r="BM1511" s="72"/>
      <c r="BN1511" s="72"/>
      <c r="BO1511" s="72"/>
      <c r="BP1511" s="72"/>
      <c r="BQ1511" s="72"/>
      <c r="BR1511" s="72"/>
      <c r="BS1511" s="72"/>
      <c r="BT1511" s="72"/>
      <c r="BU1511" s="72"/>
      <c r="BV1511" s="72"/>
      <c r="BW1511" s="72"/>
      <c r="BX1511" s="72"/>
      <c r="BY1511" s="72"/>
      <c r="BZ1511" s="72"/>
      <c r="CA1511" s="72"/>
      <c r="CB1511" s="72"/>
      <c r="CC1511" s="72"/>
      <c r="CD1511" s="72"/>
      <c r="CE1511" s="72"/>
      <c r="CF1511" s="72"/>
      <c r="CG1511" s="72"/>
      <c r="CH1511" s="72"/>
      <c r="CI1511" s="72"/>
      <c r="CJ1511" s="72"/>
      <c r="CK1511" s="72"/>
      <c r="CL1511" s="72"/>
      <c r="CM1511" s="72"/>
      <c r="CN1511" s="72"/>
      <c r="CO1511" s="72"/>
      <c r="CP1511" s="72"/>
      <c r="CQ1511" s="72"/>
      <c r="CR1511" s="72"/>
      <c r="CS1511" s="72"/>
      <c r="CT1511" s="72"/>
      <c r="CU1511" s="72"/>
      <c r="CV1511" s="72"/>
      <c r="CW1511" s="72"/>
      <c r="CX1511" s="72"/>
      <c r="CY1511" s="72"/>
      <c r="CZ1511" s="72"/>
      <c r="DA1511" s="72"/>
      <c r="DB1511" s="72"/>
      <c r="DC1511" s="72"/>
      <c r="DD1511" s="72"/>
      <c r="DE1511" s="72"/>
      <c r="DF1511" s="72"/>
      <c r="DG1511" s="72"/>
      <c r="DH1511" s="72"/>
      <c r="DI1511" s="72"/>
      <c r="DJ1511" s="72"/>
      <c r="DK1511" s="72"/>
      <c r="DL1511" s="72"/>
      <c r="DM1511" s="72"/>
      <c r="DN1511" s="72"/>
      <c r="DO1511" s="72"/>
      <c r="DP1511" s="72"/>
      <c r="DQ1511" s="72"/>
      <c r="DR1511" s="72"/>
      <c r="DS1511" s="72"/>
      <c r="DT1511" s="72"/>
      <c r="DU1511" s="72"/>
      <c r="DV1511" s="72"/>
      <c r="DW1511" s="72"/>
      <c r="DX1511" s="72"/>
      <c r="DY1511" s="72"/>
      <c r="DZ1511" s="72"/>
      <c r="EA1511" s="72"/>
      <c r="EB1511" s="72"/>
      <c r="EC1511" s="72"/>
      <c r="ED1511" s="72"/>
      <c r="EE1511" s="72"/>
      <c r="EF1511" s="72"/>
      <c r="EG1511" s="72"/>
      <c r="EH1511" s="72"/>
      <c r="EI1511" s="72"/>
      <c r="EJ1511" s="72"/>
      <c r="EK1511" s="72"/>
      <c r="EL1511" s="72"/>
      <c r="EM1511" s="72"/>
      <c r="EN1511" s="72"/>
      <c r="EO1511" s="72"/>
      <c r="EP1511" s="72"/>
      <c r="EQ1511" s="72"/>
      <c r="ER1511" s="72"/>
      <c r="ES1511" s="72"/>
      <c r="ET1511" s="72"/>
      <c r="EU1511" s="72"/>
      <c r="EV1511" s="72"/>
      <c r="EW1511" s="72"/>
      <c r="EX1511" s="72"/>
      <c r="EY1511" s="72"/>
      <c r="EZ1511" s="72"/>
      <c r="FA1511" s="72"/>
      <c r="FB1511" s="72"/>
      <c r="FC1511" s="72"/>
      <c r="FD1511" s="72"/>
      <c r="FE1511" s="72"/>
      <c r="FF1511" s="72"/>
      <c r="FG1511" s="72"/>
      <c r="FH1511" s="72"/>
      <c r="FI1511" s="72"/>
      <c r="FJ1511" s="72"/>
      <c r="FK1511" s="72"/>
      <c r="FL1511" s="72"/>
      <c r="FM1511" s="72"/>
      <c r="FN1511" s="72"/>
      <c r="FO1511" s="72"/>
      <c r="FP1511" s="72"/>
      <c r="FQ1511" s="72"/>
      <c r="FR1511" s="72"/>
      <c r="FS1511" s="72"/>
      <c r="FT1511" s="72"/>
      <c r="FU1511" s="72"/>
      <c r="FV1511" s="72"/>
      <c r="FW1511" s="72"/>
      <c r="FX1511" s="72"/>
      <c r="FY1511" s="72"/>
      <c r="FZ1511" s="72"/>
      <c r="GA1511" s="72"/>
      <c r="GB1511" s="72"/>
      <c r="GC1511" s="72"/>
      <c r="GD1511" s="72"/>
      <c r="GE1511" s="72"/>
      <c r="GF1511" s="72"/>
      <c r="GG1511" s="72"/>
      <c r="GH1511" s="72"/>
      <c r="GI1511" s="72"/>
      <c r="GJ1511" s="72"/>
      <c r="GK1511" s="72"/>
      <c r="GL1511" s="72"/>
      <c r="GM1511" s="72"/>
      <c r="GN1511" s="72"/>
      <c r="GO1511" s="72"/>
      <c r="GP1511" s="72"/>
      <c r="GQ1511" s="72"/>
      <c r="GR1511" s="72"/>
      <c r="GS1511" s="72"/>
      <c r="GT1511" s="72"/>
      <c r="GU1511" s="72"/>
      <c r="GV1511" s="72"/>
      <c r="GW1511" s="72"/>
      <c r="GX1511" s="72"/>
      <c r="GY1511" s="72"/>
      <c r="GZ1511" s="72"/>
      <c r="HA1511" s="72"/>
      <c r="HB1511" s="72"/>
      <c r="HC1511" s="72"/>
      <c r="HD1511" s="72"/>
      <c r="HE1511" s="72"/>
      <c r="HF1511" s="72"/>
      <c r="HG1511" s="72"/>
      <c r="HH1511" s="72"/>
      <c r="HI1511" s="72"/>
      <c r="HJ1511" s="72"/>
      <c r="HK1511" s="72"/>
      <c r="HL1511" s="72"/>
      <c r="HM1511" s="72"/>
      <c r="HN1511" s="72"/>
      <c r="HO1511" s="72"/>
      <c r="HP1511" s="72"/>
      <c r="HQ1511" s="72"/>
      <c r="HR1511" s="72"/>
      <c r="HS1511" s="72"/>
      <c r="HT1511" s="72"/>
      <c r="HU1511" s="72"/>
      <c r="HV1511" s="72"/>
      <c r="HW1511" s="72"/>
      <c r="HX1511" s="72"/>
      <c r="HY1511" s="72"/>
      <c r="HZ1511" s="72"/>
      <c r="IA1511" s="72"/>
      <c r="IB1511" s="72"/>
      <c r="IC1511" s="72"/>
      <c r="ID1511" s="72"/>
      <c r="IE1511" s="72"/>
      <c r="IF1511" s="72"/>
      <c r="IG1511" s="72"/>
      <c r="IH1511" s="72"/>
      <c r="II1511" s="72"/>
      <c r="IJ1511" s="72"/>
      <c r="IK1511" s="72"/>
      <c r="IL1511" s="72"/>
      <c r="IM1511" s="72"/>
      <c r="IN1511" s="72"/>
      <c r="IO1511" s="72"/>
      <c r="IP1511" s="72"/>
      <c r="IQ1511" s="72"/>
      <c r="IR1511" s="72"/>
      <c r="IS1511" s="72"/>
      <c r="IT1511" s="72"/>
      <c r="IU1511" s="72"/>
      <c r="IV1511" s="72"/>
    </row>
    <row r="1512" spans="1:256" s="256" customFormat="1" ht="220">
      <c r="A1512" s="91">
        <v>3050</v>
      </c>
      <c r="B1512" s="91" t="s">
        <v>12570</v>
      </c>
      <c r="C1512" s="68"/>
      <c r="D1512" s="73"/>
      <c r="E1512" s="91" t="s">
        <v>3783</v>
      </c>
      <c r="F1512" s="78" t="s">
        <v>12585</v>
      </c>
      <c r="G1512" s="83" t="s">
        <v>12679</v>
      </c>
      <c r="H1512" s="83">
        <v>2014</v>
      </c>
      <c r="I1512" s="83" t="s">
        <v>12680</v>
      </c>
      <c r="J1512" s="70">
        <v>1196346</v>
      </c>
      <c r="K1512" s="199" t="s">
        <v>11896</v>
      </c>
      <c r="L1512" s="91" t="s">
        <v>12574</v>
      </c>
      <c r="M1512" s="91" t="s">
        <v>12575</v>
      </c>
      <c r="N1512" s="302" t="s">
        <v>12681</v>
      </c>
      <c r="O1512" s="302" t="s">
        <v>12682</v>
      </c>
      <c r="P1512" s="78" t="s">
        <v>12683</v>
      </c>
      <c r="Q1512" s="70">
        <v>20</v>
      </c>
      <c r="R1512" s="70">
        <v>0</v>
      </c>
      <c r="S1512" s="70">
        <v>10</v>
      </c>
      <c r="T1512" s="70">
        <v>10</v>
      </c>
      <c r="U1512" s="70">
        <v>20</v>
      </c>
      <c r="V1512" s="71">
        <v>100</v>
      </c>
      <c r="W1512" s="71">
        <v>100</v>
      </c>
      <c r="X1512" s="293" t="s">
        <v>12578</v>
      </c>
      <c r="Y1512" s="91">
        <v>3</v>
      </c>
      <c r="Z1512" s="68"/>
      <c r="AA1512" s="68"/>
      <c r="AB1512" s="91">
        <v>47</v>
      </c>
      <c r="AC1512" s="68"/>
      <c r="AD1512" s="70">
        <v>10</v>
      </c>
      <c r="AE1512" s="70">
        <v>5</v>
      </c>
      <c r="AF1512" s="68"/>
      <c r="AG1512" s="68"/>
      <c r="AH1512" s="68"/>
      <c r="AI1512" s="68"/>
      <c r="AJ1512" s="68"/>
      <c r="AK1512" s="68"/>
      <c r="AL1512" s="68"/>
      <c r="AM1512" s="68"/>
      <c r="AN1512" s="68"/>
      <c r="AO1512" s="68"/>
      <c r="AP1512" s="68"/>
      <c r="AQ1512" s="68"/>
      <c r="AR1512" s="68"/>
      <c r="AS1512" s="68"/>
      <c r="AT1512" s="68"/>
      <c r="AU1512" s="68"/>
      <c r="AV1512" s="68"/>
      <c r="AW1512" s="68"/>
      <c r="AX1512" s="68"/>
      <c r="AY1512" s="68"/>
      <c r="AZ1512" s="68"/>
      <c r="BA1512" s="68"/>
      <c r="BB1512" s="68"/>
      <c r="BC1512" s="68"/>
      <c r="BD1512" s="68"/>
      <c r="BE1512" s="72"/>
      <c r="BF1512" s="72"/>
      <c r="BG1512" s="72"/>
      <c r="BH1512" s="72"/>
      <c r="BI1512" s="72"/>
      <c r="BJ1512" s="72"/>
      <c r="BK1512" s="72"/>
      <c r="BL1512" s="72"/>
      <c r="BM1512" s="72"/>
      <c r="BN1512" s="72"/>
      <c r="BO1512" s="72"/>
      <c r="BP1512" s="72"/>
      <c r="BQ1512" s="72"/>
      <c r="BR1512" s="72"/>
      <c r="BS1512" s="72"/>
      <c r="BT1512" s="72"/>
      <c r="BU1512" s="72"/>
      <c r="BV1512" s="72"/>
      <c r="BW1512" s="72"/>
      <c r="BX1512" s="72"/>
      <c r="BY1512" s="72"/>
      <c r="BZ1512" s="72"/>
      <c r="CA1512" s="72"/>
      <c r="CB1512" s="72"/>
      <c r="CC1512" s="72"/>
      <c r="CD1512" s="72"/>
      <c r="CE1512" s="72"/>
      <c r="CF1512" s="72"/>
      <c r="CG1512" s="72"/>
      <c r="CH1512" s="72"/>
      <c r="CI1512" s="72"/>
      <c r="CJ1512" s="72"/>
      <c r="CK1512" s="72"/>
      <c r="CL1512" s="72"/>
      <c r="CM1512" s="72"/>
      <c r="CN1512" s="72"/>
      <c r="CO1512" s="72"/>
      <c r="CP1512" s="72"/>
      <c r="CQ1512" s="72"/>
      <c r="CR1512" s="72"/>
      <c r="CS1512" s="72"/>
      <c r="CT1512" s="72"/>
      <c r="CU1512" s="72"/>
      <c r="CV1512" s="72"/>
      <c r="CW1512" s="72"/>
      <c r="CX1512" s="72"/>
      <c r="CY1512" s="72"/>
      <c r="CZ1512" s="72"/>
      <c r="DA1512" s="72"/>
      <c r="DB1512" s="72"/>
      <c r="DC1512" s="72"/>
      <c r="DD1512" s="72"/>
      <c r="DE1512" s="72"/>
      <c r="DF1512" s="72"/>
      <c r="DG1512" s="72"/>
      <c r="DH1512" s="72"/>
      <c r="DI1512" s="72"/>
      <c r="DJ1512" s="72"/>
      <c r="DK1512" s="72"/>
      <c r="DL1512" s="72"/>
      <c r="DM1512" s="72"/>
      <c r="DN1512" s="72"/>
      <c r="DO1512" s="72"/>
      <c r="DP1512" s="72"/>
      <c r="DQ1512" s="72"/>
      <c r="DR1512" s="72"/>
      <c r="DS1512" s="72"/>
      <c r="DT1512" s="72"/>
      <c r="DU1512" s="72"/>
      <c r="DV1512" s="72"/>
      <c r="DW1512" s="72"/>
      <c r="DX1512" s="72"/>
      <c r="DY1512" s="72"/>
      <c r="DZ1512" s="72"/>
      <c r="EA1512" s="72"/>
      <c r="EB1512" s="72"/>
      <c r="EC1512" s="72"/>
      <c r="ED1512" s="72"/>
      <c r="EE1512" s="72"/>
      <c r="EF1512" s="72"/>
      <c r="EG1512" s="72"/>
      <c r="EH1512" s="72"/>
      <c r="EI1512" s="72"/>
      <c r="EJ1512" s="72"/>
      <c r="EK1512" s="72"/>
      <c r="EL1512" s="72"/>
      <c r="EM1512" s="72"/>
      <c r="EN1512" s="72"/>
      <c r="EO1512" s="72"/>
      <c r="EP1512" s="72"/>
      <c r="EQ1512" s="72"/>
      <c r="ER1512" s="72"/>
      <c r="ES1512" s="72"/>
      <c r="ET1512" s="72"/>
      <c r="EU1512" s="72"/>
      <c r="EV1512" s="72"/>
      <c r="EW1512" s="72"/>
      <c r="EX1512" s="72"/>
      <c r="EY1512" s="72"/>
      <c r="EZ1512" s="72"/>
      <c r="FA1512" s="72"/>
      <c r="FB1512" s="72"/>
      <c r="FC1512" s="72"/>
      <c r="FD1512" s="72"/>
      <c r="FE1512" s="72"/>
      <c r="FF1512" s="72"/>
      <c r="FG1512" s="72"/>
      <c r="FH1512" s="72"/>
      <c r="FI1512" s="72"/>
      <c r="FJ1512" s="72"/>
      <c r="FK1512" s="72"/>
      <c r="FL1512" s="72"/>
      <c r="FM1512" s="72"/>
      <c r="FN1512" s="72"/>
      <c r="FO1512" s="72"/>
      <c r="FP1512" s="72"/>
      <c r="FQ1512" s="72"/>
      <c r="FR1512" s="72"/>
      <c r="FS1512" s="72"/>
      <c r="FT1512" s="72"/>
      <c r="FU1512" s="72"/>
      <c r="FV1512" s="72"/>
      <c r="FW1512" s="72"/>
      <c r="FX1512" s="72"/>
      <c r="FY1512" s="72"/>
      <c r="FZ1512" s="72"/>
      <c r="GA1512" s="72"/>
      <c r="GB1512" s="72"/>
      <c r="GC1512" s="72"/>
      <c r="GD1512" s="72"/>
      <c r="GE1512" s="72"/>
      <c r="GF1512" s="72"/>
      <c r="GG1512" s="72"/>
      <c r="GH1512" s="72"/>
      <c r="GI1512" s="72"/>
      <c r="GJ1512" s="72"/>
      <c r="GK1512" s="72"/>
      <c r="GL1512" s="72"/>
      <c r="GM1512" s="72"/>
      <c r="GN1512" s="72"/>
      <c r="GO1512" s="72"/>
      <c r="GP1512" s="72"/>
      <c r="GQ1512" s="72"/>
      <c r="GR1512" s="72"/>
      <c r="GS1512" s="72"/>
      <c r="GT1512" s="72"/>
      <c r="GU1512" s="72"/>
      <c r="GV1512" s="72"/>
      <c r="GW1512" s="72"/>
      <c r="GX1512" s="72"/>
      <c r="GY1512" s="72"/>
      <c r="GZ1512" s="72"/>
      <c r="HA1512" s="72"/>
      <c r="HB1512" s="72"/>
      <c r="HC1512" s="72"/>
      <c r="HD1512" s="72"/>
      <c r="HE1512" s="72"/>
      <c r="HF1512" s="72"/>
      <c r="HG1512" s="72"/>
      <c r="HH1512" s="72"/>
      <c r="HI1512" s="72"/>
      <c r="HJ1512" s="72"/>
      <c r="HK1512" s="72"/>
      <c r="HL1512" s="72"/>
      <c r="HM1512" s="72"/>
      <c r="HN1512" s="72"/>
      <c r="HO1512" s="72"/>
      <c r="HP1512" s="72"/>
      <c r="HQ1512" s="72"/>
      <c r="HR1512" s="72"/>
      <c r="HS1512" s="72"/>
      <c r="HT1512" s="72"/>
      <c r="HU1512" s="72"/>
      <c r="HV1512" s="72"/>
      <c r="HW1512" s="72"/>
      <c r="HX1512" s="72"/>
      <c r="HY1512" s="72"/>
      <c r="HZ1512" s="72"/>
      <c r="IA1512" s="72"/>
      <c r="IB1512" s="72"/>
      <c r="IC1512" s="72"/>
      <c r="ID1512" s="72"/>
      <c r="IE1512" s="72"/>
      <c r="IF1512" s="72"/>
      <c r="IG1512" s="72"/>
      <c r="IH1512" s="72"/>
      <c r="II1512" s="72"/>
      <c r="IJ1512" s="72"/>
      <c r="IK1512" s="72"/>
      <c r="IL1512" s="72"/>
      <c r="IM1512" s="72"/>
      <c r="IN1512" s="72"/>
      <c r="IO1512" s="72"/>
      <c r="IP1512" s="72"/>
      <c r="IQ1512" s="72"/>
      <c r="IR1512" s="72"/>
      <c r="IS1512" s="72"/>
      <c r="IT1512" s="72"/>
      <c r="IU1512" s="72"/>
      <c r="IV1512" s="72"/>
    </row>
    <row r="1513" spans="1:256" s="256" customFormat="1" ht="150">
      <c r="A1513" s="91">
        <v>3050</v>
      </c>
      <c r="B1513" s="91" t="s">
        <v>12570</v>
      </c>
      <c r="C1513" s="68"/>
      <c r="D1513" s="73"/>
      <c r="E1513" s="91" t="s">
        <v>12643</v>
      </c>
      <c r="F1513" s="78" t="s">
        <v>12585</v>
      </c>
      <c r="G1513" s="83" t="s">
        <v>12684</v>
      </c>
      <c r="H1513" s="83">
        <v>2010</v>
      </c>
      <c r="I1513" s="83" t="s">
        <v>12685</v>
      </c>
      <c r="J1513" s="70">
        <v>187264</v>
      </c>
      <c r="K1513" s="199" t="s">
        <v>11896</v>
      </c>
      <c r="L1513" s="91" t="s">
        <v>12574</v>
      </c>
      <c r="M1513" s="91" t="s">
        <v>12575</v>
      </c>
      <c r="N1513" s="302" t="s">
        <v>12686</v>
      </c>
      <c r="O1513" s="302" t="s">
        <v>12687</v>
      </c>
      <c r="P1513" s="78" t="s">
        <v>12688</v>
      </c>
      <c r="Q1513" s="70">
        <v>20</v>
      </c>
      <c r="R1513" s="70">
        <v>0</v>
      </c>
      <c r="S1513" s="70">
        <v>10</v>
      </c>
      <c r="T1513" s="70">
        <v>10</v>
      </c>
      <c r="U1513" s="70">
        <v>20</v>
      </c>
      <c r="V1513" s="71">
        <v>100</v>
      </c>
      <c r="W1513" s="71">
        <v>100</v>
      </c>
      <c r="X1513" s="293" t="s">
        <v>12578</v>
      </c>
      <c r="Y1513" s="91">
        <v>3</v>
      </c>
      <c r="Z1513" s="68"/>
      <c r="AA1513" s="68"/>
      <c r="AB1513" s="91">
        <v>47</v>
      </c>
      <c r="AC1513" s="68"/>
      <c r="AD1513" s="70">
        <v>10</v>
      </c>
      <c r="AE1513" s="70">
        <v>5</v>
      </c>
      <c r="AF1513" s="68"/>
      <c r="AG1513" s="68"/>
      <c r="AH1513" s="68"/>
      <c r="AI1513" s="68"/>
      <c r="AJ1513" s="68"/>
      <c r="AK1513" s="68"/>
      <c r="AL1513" s="68"/>
      <c r="AM1513" s="68"/>
      <c r="AN1513" s="68"/>
      <c r="AO1513" s="68"/>
      <c r="AP1513" s="68"/>
      <c r="AQ1513" s="68"/>
      <c r="AR1513" s="68"/>
      <c r="AS1513" s="68"/>
      <c r="AT1513" s="68"/>
      <c r="AU1513" s="68"/>
      <c r="AV1513" s="68"/>
      <c r="AW1513" s="68"/>
      <c r="AX1513" s="68"/>
      <c r="AY1513" s="68"/>
      <c r="AZ1513" s="68"/>
      <c r="BA1513" s="68"/>
      <c r="BB1513" s="68"/>
      <c r="BC1513" s="68"/>
      <c r="BD1513" s="68"/>
      <c r="BE1513" s="72"/>
      <c r="BF1513" s="72"/>
      <c r="BG1513" s="72"/>
      <c r="BH1513" s="72"/>
      <c r="BI1513" s="72"/>
      <c r="BJ1513" s="72"/>
      <c r="BK1513" s="72"/>
      <c r="BL1513" s="72"/>
      <c r="BM1513" s="72"/>
      <c r="BN1513" s="72"/>
      <c r="BO1513" s="72"/>
      <c r="BP1513" s="72"/>
      <c r="BQ1513" s="72"/>
      <c r="BR1513" s="72"/>
      <c r="BS1513" s="72"/>
      <c r="BT1513" s="72"/>
      <c r="BU1513" s="72"/>
      <c r="BV1513" s="72"/>
      <c r="BW1513" s="72"/>
      <c r="BX1513" s="72"/>
      <c r="BY1513" s="72"/>
      <c r="BZ1513" s="72"/>
      <c r="CA1513" s="72"/>
      <c r="CB1513" s="72"/>
      <c r="CC1513" s="72"/>
      <c r="CD1513" s="72"/>
      <c r="CE1513" s="72"/>
      <c r="CF1513" s="72"/>
      <c r="CG1513" s="72"/>
      <c r="CH1513" s="72"/>
      <c r="CI1513" s="72"/>
      <c r="CJ1513" s="72"/>
      <c r="CK1513" s="72"/>
      <c r="CL1513" s="72"/>
      <c r="CM1513" s="72"/>
      <c r="CN1513" s="72"/>
      <c r="CO1513" s="72"/>
      <c r="CP1513" s="72"/>
      <c r="CQ1513" s="72"/>
      <c r="CR1513" s="72"/>
      <c r="CS1513" s="72"/>
      <c r="CT1513" s="72"/>
      <c r="CU1513" s="72"/>
      <c r="CV1513" s="72"/>
      <c r="CW1513" s="72"/>
      <c r="CX1513" s="72"/>
      <c r="CY1513" s="72"/>
      <c r="CZ1513" s="72"/>
      <c r="DA1513" s="72"/>
      <c r="DB1513" s="72"/>
      <c r="DC1513" s="72"/>
      <c r="DD1513" s="72"/>
      <c r="DE1513" s="72"/>
      <c r="DF1513" s="72"/>
      <c r="DG1513" s="72"/>
      <c r="DH1513" s="72"/>
      <c r="DI1513" s="72"/>
      <c r="DJ1513" s="72"/>
      <c r="DK1513" s="72"/>
      <c r="DL1513" s="72"/>
      <c r="DM1513" s="72"/>
      <c r="DN1513" s="72"/>
      <c r="DO1513" s="72"/>
      <c r="DP1513" s="72"/>
      <c r="DQ1513" s="72"/>
      <c r="DR1513" s="72"/>
      <c r="DS1513" s="72"/>
      <c r="DT1513" s="72"/>
      <c r="DU1513" s="72"/>
      <c r="DV1513" s="72"/>
      <c r="DW1513" s="72"/>
      <c r="DX1513" s="72"/>
      <c r="DY1513" s="72"/>
      <c r="DZ1513" s="72"/>
      <c r="EA1513" s="72"/>
      <c r="EB1513" s="72"/>
      <c r="EC1513" s="72"/>
      <c r="ED1513" s="72"/>
      <c r="EE1513" s="72"/>
      <c r="EF1513" s="72"/>
      <c r="EG1513" s="72"/>
      <c r="EH1513" s="72"/>
      <c r="EI1513" s="72"/>
      <c r="EJ1513" s="72"/>
      <c r="EK1513" s="72"/>
      <c r="EL1513" s="72"/>
      <c r="EM1513" s="72"/>
      <c r="EN1513" s="72"/>
      <c r="EO1513" s="72"/>
      <c r="EP1513" s="72"/>
      <c r="EQ1513" s="72"/>
      <c r="ER1513" s="72"/>
      <c r="ES1513" s="72"/>
      <c r="ET1513" s="72"/>
      <c r="EU1513" s="72"/>
      <c r="EV1513" s="72"/>
      <c r="EW1513" s="72"/>
      <c r="EX1513" s="72"/>
      <c r="EY1513" s="72"/>
      <c r="EZ1513" s="72"/>
      <c r="FA1513" s="72"/>
      <c r="FB1513" s="72"/>
      <c r="FC1513" s="72"/>
      <c r="FD1513" s="72"/>
      <c r="FE1513" s="72"/>
      <c r="FF1513" s="72"/>
      <c r="FG1513" s="72"/>
      <c r="FH1513" s="72"/>
      <c r="FI1513" s="72"/>
      <c r="FJ1513" s="72"/>
      <c r="FK1513" s="72"/>
      <c r="FL1513" s="72"/>
      <c r="FM1513" s="72"/>
      <c r="FN1513" s="72"/>
      <c r="FO1513" s="72"/>
      <c r="FP1513" s="72"/>
      <c r="FQ1513" s="72"/>
      <c r="FR1513" s="72"/>
      <c r="FS1513" s="72"/>
      <c r="FT1513" s="72"/>
      <c r="FU1513" s="72"/>
      <c r="FV1513" s="72"/>
      <c r="FW1513" s="72"/>
      <c r="FX1513" s="72"/>
      <c r="FY1513" s="72"/>
      <c r="FZ1513" s="72"/>
      <c r="GA1513" s="72"/>
      <c r="GB1513" s="72"/>
      <c r="GC1513" s="72"/>
      <c r="GD1513" s="72"/>
      <c r="GE1513" s="72"/>
      <c r="GF1513" s="72"/>
      <c r="GG1513" s="72"/>
      <c r="GH1513" s="72"/>
      <c r="GI1513" s="72"/>
      <c r="GJ1513" s="72"/>
      <c r="GK1513" s="72"/>
      <c r="GL1513" s="72"/>
      <c r="GM1513" s="72"/>
      <c r="GN1513" s="72"/>
      <c r="GO1513" s="72"/>
      <c r="GP1513" s="72"/>
      <c r="GQ1513" s="72"/>
      <c r="GR1513" s="72"/>
      <c r="GS1513" s="72"/>
      <c r="GT1513" s="72"/>
      <c r="GU1513" s="72"/>
      <c r="GV1513" s="72"/>
      <c r="GW1513" s="72"/>
      <c r="GX1513" s="72"/>
      <c r="GY1513" s="72"/>
      <c r="GZ1513" s="72"/>
      <c r="HA1513" s="72"/>
      <c r="HB1513" s="72"/>
      <c r="HC1513" s="72"/>
      <c r="HD1513" s="72"/>
      <c r="HE1513" s="72"/>
      <c r="HF1513" s="72"/>
      <c r="HG1513" s="72"/>
      <c r="HH1513" s="72"/>
      <c r="HI1513" s="72"/>
      <c r="HJ1513" s="72"/>
      <c r="HK1513" s="72"/>
      <c r="HL1513" s="72"/>
      <c r="HM1513" s="72"/>
      <c r="HN1513" s="72"/>
      <c r="HO1513" s="72"/>
      <c r="HP1513" s="72"/>
      <c r="HQ1513" s="72"/>
      <c r="HR1513" s="72"/>
      <c r="HS1513" s="72"/>
      <c r="HT1513" s="72"/>
      <c r="HU1513" s="72"/>
      <c r="HV1513" s="72"/>
      <c r="HW1513" s="72"/>
      <c r="HX1513" s="72"/>
      <c r="HY1513" s="72"/>
      <c r="HZ1513" s="72"/>
      <c r="IA1513" s="72"/>
      <c r="IB1513" s="72"/>
      <c r="IC1513" s="72"/>
      <c r="ID1513" s="72"/>
      <c r="IE1513" s="72"/>
      <c r="IF1513" s="72"/>
      <c r="IG1513" s="72"/>
      <c r="IH1513" s="72"/>
      <c r="II1513" s="72"/>
      <c r="IJ1513" s="72"/>
      <c r="IK1513" s="72"/>
      <c r="IL1513" s="72"/>
      <c r="IM1513" s="72"/>
      <c r="IN1513" s="72"/>
      <c r="IO1513" s="72"/>
      <c r="IP1513" s="72"/>
      <c r="IQ1513" s="72"/>
      <c r="IR1513" s="72"/>
      <c r="IS1513" s="72"/>
      <c r="IT1513" s="72"/>
      <c r="IU1513" s="72"/>
      <c r="IV1513" s="72"/>
    </row>
    <row r="1514" spans="1:256" s="256" customFormat="1" ht="160">
      <c r="A1514" s="91">
        <v>3050</v>
      </c>
      <c r="B1514" s="91" t="s">
        <v>12570</v>
      </c>
      <c r="C1514" s="68"/>
      <c r="D1514" s="73"/>
      <c r="E1514" s="91" t="s">
        <v>12643</v>
      </c>
      <c r="F1514" s="78" t="s">
        <v>12585</v>
      </c>
      <c r="G1514" s="83" t="s">
        <v>12689</v>
      </c>
      <c r="H1514" s="83">
        <v>2010</v>
      </c>
      <c r="I1514" s="83" t="s">
        <v>12690</v>
      </c>
      <c r="J1514" s="70"/>
      <c r="K1514" s="199" t="s">
        <v>11896</v>
      </c>
      <c r="L1514" s="91" t="s">
        <v>12574</v>
      </c>
      <c r="M1514" s="91" t="s">
        <v>12575</v>
      </c>
      <c r="N1514" s="302" t="s">
        <v>12691</v>
      </c>
      <c r="O1514" s="302" t="s">
        <v>12692</v>
      </c>
      <c r="P1514" s="78" t="s">
        <v>12688</v>
      </c>
      <c r="Q1514" s="70">
        <v>20</v>
      </c>
      <c r="R1514" s="70">
        <v>0</v>
      </c>
      <c r="S1514" s="70">
        <v>10</v>
      </c>
      <c r="T1514" s="70">
        <v>10</v>
      </c>
      <c r="U1514" s="70">
        <v>20</v>
      </c>
      <c r="V1514" s="71">
        <v>100</v>
      </c>
      <c r="W1514" s="71">
        <v>100</v>
      </c>
      <c r="X1514" s="293" t="s">
        <v>12578</v>
      </c>
      <c r="Y1514" s="91">
        <v>3</v>
      </c>
      <c r="Z1514" s="68"/>
      <c r="AA1514" s="68"/>
      <c r="AB1514" s="91">
        <v>47</v>
      </c>
      <c r="AC1514" s="68"/>
      <c r="AD1514" s="70">
        <v>10</v>
      </c>
      <c r="AE1514" s="70">
        <v>5</v>
      </c>
      <c r="AF1514" s="68"/>
      <c r="AG1514" s="68"/>
      <c r="AH1514" s="68"/>
      <c r="AI1514" s="68"/>
      <c r="AJ1514" s="68"/>
      <c r="AK1514" s="68"/>
      <c r="AL1514" s="68"/>
      <c r="AM1514" s="68"/>
      <c r="AN1514" s="68"/>
      <c r="AO1514" s="68"/>
      <c r="AP1514" s="68"/>
      <c r="AQ1514" s="68"/>
      <c r="AR1514" s="68"/>
      <c r="AS1514" s="68"/>
      <c r="AT1514" s="68"/>
      <c r="AU1514" s="68"/>
      <c r="AV1514" s="68"/>
      <c r="AW1514" s="68"/>
      <c r="AX1514" s="68"/>
      <c r="AY1514" s="68"/>
      <c r="AZ1514" s="68"/>
      <c r="BA1514" s="68"/>
      <c r="BB1514" s="68"/>
      <c r="BC1514" s="68"/>
      <c r="BD1514" s="68"/>
      <c r="BE1514" s="72"/>
      <c r="BF1514" s="72"/>
      <c r="BG1514" s="72"/>
      <c r="BH1514" s="72"/>
      <c r="BI1514" s="72"/>
      <c r="BJ1514" s="72"/>
      <c r="BK1514" s="72"/>
      <c r="BL1514" s="72"/>
      <c r="BM1514" s="72"/>
      <c r="BN1514" s="72"/>
      <c r="BO1514" s="72"/>
      <c r="BP1514" s="72"/>
      <c r="BQ1514" s="72"/>
      <c r="BR1514" s="72"/>
      <c r="BS1514" s="72"/>
      <c r="BT1514" s="72"/>
      <c r="BU1514" s="72"/>
      <c r="BV1514" s="72"/>
      <c r="BW1514" s="72"/>
      <c r="BX1514" s="72"/>
      <c r="BY1514" s="72"/>
      <c r="BZ1514" s="72"/>
      <c r="CA1514" s="72"/>
      <c r="CB1514" s="72"/>
      <c r="CC1514" s="72"/>
      <c r="CD1514" s="72"/>
      <c r="CE1514" s="72"/>
      <c r="CF1514" s="72"/>
      <c r="CG1514" s="72"/>
      <c r="CH1514" s="72"/>
      <c r="CI1514" s="72"/>
      <c r="CJ1514" s="72"/>
      <c r="CK1514" s="72"/>
      <c r="CL1514" s="72"/>
      <c r="CM1514" s="72"/>
      <c r="CN1514" s="72"/>
      <c r="CO1514" s="72"/>
      <c r="CP1514" s="72"/>
      <c r="CQ1514" s="72"/>
      <c r="CR1514" s="72"/>
      <c r="CS1514" s="72"/>
      <c r="CT1514" s="72"/>
      <c r="CU1514" s="72"/>
      <c r="CV1514" s="72"/>
      <c r="CW1514" s="72"/>
      <c r="CX1514" s="72"/>
      <c r="CY1514" s="72"/>
      <c r="CZ1514" s="72"/>
      <c r="DA1514" s="72"/>
      <c r="DB1514" s="72"/>
      <c r="DC1514" s="72"/>
      <c r="DD1514" s="72"/>
      <c r="DE1514" s="72"/>
      <c r="DF1514" s="72"/>
      <c r="DG1514" s="72"/>
      <c r="DH1514" s="72"/>
      <c r="DI1514" s="72"/>
      <c r="DJ1514" s="72"/>
      <c r="DK1514" s="72"/>
      <c r="DL1514" s="72"/>
      <c r="DM1514" s="72"/>
      <c r="DN1514" s="72"/>
      <c r="DO1514" s="72"/>
      <c r="DP1514" s="72"/>
      <c r="DQ1514" s="72"/>
      <c r="DR1514" s="72"/>
      <c r="DS1514" s="72"/>
      <c r="DT1514" s="72"/>
      <c r="DU1514" s="72"/>
      <c r="DV1514" s="72"/>
      <c r="DW1514" s="72"/>
      <c r="DX1514" s="72"/>
      <c r="DY1514" s="72"/>
      <c r="DZ1514" s="72"/>
      <c r="EA1514" s="72"/>
      <c r="EB1514" s="72"/>
      <c r="EC1514" s="72"/>
      <c r="ED1514" s="72"/>
      <c r="EE1514" s="72"/>
      <c r="EF1514" s="72"/>
      <c r="EG1514" s="72"/>
      <c r="EH1514" s="72"/>
      <c r="EI1514" s="72"/>
      <c r="EJ1514" s="72"/>
      <c r="EK1514" s="72"/>
      <c r="EL1514" s="72"/>
      <c r="EM1514" s="72"/>
      <c r="EN1514" s="72"/>
      <c r="EO1514" s="72"/>
      <c r="EP1514" s="72"/>
      <c r="EQ1514" s="72"/>
      <c r="ER1514" s="72"/>
      <c r="ES1514" s="72"/>
      <c r="ET1514" s="72"/>
      <c r="EU1514" s="72"/>
      <c r="EV1514" s="72"/>
      <c r="EW1514" s="72"/>
      <c r="EX1514" s="72"/>
      <c r="EY1514" s="72"/>
      <c r="EZ1514" s="72"/>
      <c r="FA1514" s="72"/>
      <c r="FB1514" s="72"/>
      <c r="FC1514" s="72"/>
      <c r="FD1514" s="72"/>
      <c r="FE1514" s="72"/>
      <c r="FF1514" s="72"/>
      <c r="FG1514" s="72"/>
      <c r="FH1514" s="72"/>
      <c r="FI1514" s="72"/>
      <c r="FJ1514" s="72"/>
      <c r="FK1514" s="72"/>
      <c r="FL1514" s="72"/>
      <c r="FM1514" s="72"/>
      <c r="FN1514" s="72"/>
      <c r="FO1514" s="72"/>
      <c r="FP1514" s="72"/>
      <c r="FQ1514" s="72"/>
      <c r="FR1514" s="72"/>
      <c r="FS1514" s="72"/>
      <c r="FT1514" s="72"/>
      <c r="FU1514" s="72"/>
      <c r="FV1514" s="72"/>
      <c r="FW1514" s="72"/>
      <c r="FX1514" s="72"/>
      <c r="FY1514" s="72"/>
      <c r="FZ1514" s="72"/>
      <c r="GA1514" s="72"/>
      <c r="GB1514" s="72"/>
      <c r="GC1514" s="72"/>
      <c r="GD1514" s="72"/>
      <c r="GE1514" s="72"/>
      <c r="GF1514" s="72"/>
      <c r="GG1514" s="72"/>
      <c r="GH1514" s="72"/>
      <c r="GI1514" s="72"/>
      <c r="GJ1514" s="72"/>
      <c r="GK1514" s="72"/>
      <c r="GL1514" s="72"/>
      <c r="GM1514" s="72"/>
      <c r="GN1514" s="72"/>
      <c r="GO1514" s="72"/>
      <c r="GP1514" s="72"/>
      <c r="GQ1514" s="72"/>
      <c r="GR1514" s="72"/>
      <c r="GS1514" s="72"/>
      <c r="GT1514" s="72"/>
      <c r="GU1514" s="72"/>
      <c r="GV1514" s="72"/>
      <c r="GW1514" s="72"/>
      <c r="GX1514" s="72"/>
      <c r="GY1514" s="72"/>
      <c r="GZ1514" s="72"/>
      <c r="HA1514" s="72"/>
      <c r="HB1514" s="72"/>
      <c r="HC1514" s="72"/>
      <c r="HD1514" s="72"/>
      <c r="HE1514" s="72"/>
      <c r="HF1514" s="72"/>
      <c r="HG1514" s="72"/>
      <c r="HH1514" s="72"/>
      <c r="HI1514" s="72"/>
      <c r="HJ1514" s="72"/>
      <c r="HK1514" s="72"/>
      <c r="HL1514" s="72"/>
      <c r="HM1514" s="72"/>
      <c r="HN1514" s="72"/>
      <c r="HO1514" s="72"/>
      <c r="HP1514" s="72"/>
      <c r="HQ1514" s="72"/>
      <c r="HR1514" s="72"/>
      <c r="HS1514" s="72"/>
      <c r="HT1514" s="72"/>
      <c r="HU1514" s="72"/>
      <c r="HV1514" s="72"/>
      <c r="HW1514" s="72"/>
      <c r="HX1514" s="72"/>
      <c r="HY1514" s="72"/>
      <c r="HZ1514" s="72"/>
      <c r="IA1514" s="72"/>
      <c r="IB1514" s="72"/>
      <c r="IC1514" s="72"/>
      <c r="ID1514" s="72"/>
      <c r="IE1514" s="72"/>
      <c r="IF1514" s="72"/>
      <c r="IG1514" s="72"/>
      <c r="IH1514" s="72"/>
      <c r="II1514" s="72"/>
      <c r="IJ1514" s="72"/>
      <c r="IK1514" s="72"/>
      <c r="IL1514" s="72"/>
      <c r="IM1514" s="72"/>
      <c r="IN1514" s="72"/>
      <c r="IO1514" s="72"/>
      <c r="IP1514" s="72"/>
      <c r="IQ1514" s="72"/>
      <c r="IR1514" s="72"/>
      <c r="IS1514" s="72"/>
      <c r="IT1514" s="72"/>
      <c r="IU1514" s="72"/>
      <c r="IV1514" s="72"/>
    </row>
    <row r="1515" spans="1:256" s="256" customFormat="1" ht="50">
      <c r="A1515" s="91">
        <v>3050</v>
      </c>
      <c r="B1515" s="91" t="s">
        <v>12570</v>
      </c>
      <c r="C1515" s="68"/>
      <c r="D1515" s="73"/>
      <c r="E1515" s="91" t="s">
        <v>2686</v>
      </c>
      <c r="F1515" s="78" t="s">
        <v>12693</v>
      </c>
      <c r="G1515" s="83" t="s">
        <v>12694</v>
      </c>
      <c r="H1515" s="83">
        <v>2012</v>
      </c>
      <c r="I1515" s="83" t="s">
        <v>12694</v>
      </c>
      <c r="J1515" s="70">
        <v>133375</v>
      </c>
      <c r="K1515" s="199" t="s">
        <v>11896</v>
      </c>
      <c r="L1515" s="91" t="s">
        <v>12574</v>
      </c>
      <c r="M1515" s="91" t="s">
        <v>12575</v>
      </c>
      <c r="N1515" s="302" t="s">
        <v>12695</v>
      </c>
      <c r="O1515" s="302" t="s">
        <v>12696</v>
      </c>
      <c r="P1515" s="78" t="s">
        <v>12697</v>
      </c>
      <c r="Q1515" s="70">
        <v>20</v>
      </c>
      <c r="R1515" s="70">
        <v>0</v>
      </c>
      <c r="S1515" s="70">
        <v>10</v>
      </c>
      <c r="T1515" s="70">
        <v>10</v>
      </c>
      <c r="U1515" s="70">
        <v>20</v>
      </c>
      <c r="V1515" s="71">
        <v>100</v>
      </c>
      <c r="W1515" s="71">
        <v>100</v>
      </c>
      <c r="X1515" s="293" t="s">
        <v>12578</v>
      </c>
      <c r="Y1515" s="91">
        <v>3</v>
      </c>
      <c r="Z1515" s="68"/>
      <c r="AA1515" s="68"/>
      <c r="AB1515" s="91">
        <v>47</v>
      </c>
      <c r="AC1515" s="68"/>
      <c r="AD1515" s="70">
        <v>10</v>
      </c>
      <c r="AE1515" s="70">
        <v>5</v>
      </c>
      <c r="AF1515" s="68"/>
      <c r="AG1515" s="68"/>
      <c r="AH1515" s="68"/>
      <c r="AI1515" s="68"/>
      <c r="AJ1515" s="68"/>
      <c r="AK1515" s="68"/>
      <c r="AL1515" s="68"/>
      <c r="AM1515" s="68"/>
      <c r="AN1515" s="68"/>
      <c r="AO1515" s="68"/>
      <c r="AP1515" s="68"/>
      <c r="AQ1515" s="68"/>
      <c r="AR1515" s="68"/>
      <c r="AS1515" s="68"/>
      <c r="AT1515" s="68"/>
      <c r="AU1515" s="68"/>
      <c r="AV1515" s="68"/>
      <c r="AW1515" s="68"/>
      <c r="AX1515" s="68"/>
      <c r="AY1515" s="68"/>
      <c r="AZ1515" s="68"/>
      <c r="BA1515" s="68"/>
      <c r="BB1515" s="68"/>
      <c r="BC1515" s="68"/>
      <c r="BD1515" s="68"/>
      <c r="BE1515" s="72"/>
      <c r="BF1515" s="72"/>
      <c r="BG1515" s="72"/>
      <c r="BH1515" s="72"/>
      <c r="BI1515" s="72"/>
      <c r="BJ1515" s="72"/>
      <c r="BK1515" s="72"/>
      <c r="BL1515" s="72"/>
      <c r="BM1515" s="72"/>
      <c r="BN1515" s="72"/>
      <c r="BO1515" s="72"/>
      <c r="BP1515" s="72"/>
      <c r="BQ1515" s="72"/>
      <c r="BR1515" s="72"/>
      <c r="BS1515" s="72"/>
      <c r="BT1515" s="72"/>
      <c r="BU1515" s="72"/>
      <c r="BV1515" s="72"/>
      <c r="BW1515" s="72"/>
      <c r="BX1515" s="72"/>
      <c r="BY1515" s="72"/>
      <c r="BZ1515" s="72"/>
      <c r="CA1515" s="72"/>
      <c r="CB1515" s="72"/>
      <c r="CC1515" s="72"/>
      <c r="CD1515" s="72"/>
      <c r="CE1515" s="72"/>
      <c r="CF1515" s="72"/>
      <c r="CG1515" s="72"/>
      <c r="CH1515" s="72"/>
      <c r="CI1515" s="72"/>
      <c r="CJ1515" s="72"/>
      <c r="CK1515" s="72"/>
      <c r="CL1515" s="72"/>
      <c r="CM1515" s="72"/>
      <c r="CN1515" s="72"/>
      <c r="CO1515" s="72"/>
      <c r="CP1515" s="72"/>
      <c r="CQ1515" s="72"/>
      <c r="CR1515" s="72"/>
      <c r="CS1515" s="72"/>
      <c r="CT1515" s="72"/>
      <c r="CU1515" s="72"/>
      <c r="CV1515" s="72"/>
      <c r="CW1515" s="72"/>
      <c r="CX1515" s="72"/>
      <c r="CY1515" s="72"/>
      <c r="CZ1515" s="72"/>
      <c r="DA1515" s="72"/>
      <c r="DB1515" s="72"/>
      <c r="DC1515" s="72"/>
      <c r="DD1515" s="72"/>
      <c r="DE1515" s="72"/>
      <c r="DF1515" s="72"/>
      <c r="DG1515" s="72"/>
      <c r="DH1515" s="72"/>
      <c r="DI1515" s="72"/>
      <c r="DJ1515" s="72"/>
      <c r="DK1515" s="72"/>
      <c r="DL1515" s="72"/>
      <c r="DM1515" s="72"/>
      <c r="DN1515" s="72"/>
      <c r="DO1515" s="72"/>
      <c r="DP1515" s="72"/>
      <c r="DQ1515" s="72"/>
      <c r="DR1515" s="72"/>
      <c r="DS1515" s="72"/>
      <c r="DT1515" s="72"/>
      <c r="DU1515" s="72"/>
      <c r="DV1515" s="72"/>
      <c r="DW1515" s="72"/>
      <c r="DX1515" s="72"/>
      <c r="DY1515" s="72"/>
      <c r="DZ1515" s="72"/>
      <c r="EA1515" s="72"/>
      <c r="EB1515" s="72"/>
      <c r="EC1515" s="72"/>
      <c r="ED1515" s="72"/>
      <c r="EE1515" s="72"/>
      <c r="EF1515" s="72"/>
      <c r="EG1515" s="72"/>
      <c r="EH1515" s="72"/>
      <c r="EI1515" s="72"/>
      <c r="EJ1515" s="72"/>
      <c r="EK1515" s="72"/>
      <c r="EL1515" s="72"/>
      <c r="EM1515" s="72"/>
      <c r="EN1515" s="72"/>
      <c r="EO1515" s="72"/>
      <c r="EP1515" s="72"/>
      <c r="EQ1515" s="72"/>
      <c r="ER1515" s="72"/>
      <c r="ES1515" s="72"/>
      <c r="ET1515" s="72"/>
      <c r="EU1515" s="72"/>
      <c r="EV1515" s="72"/>
      <c r="EW1515" s="72"/>
      <c r="EX1515" s="72"/>
      <c r="EY1515" s="72"/>
      <c r="EZ1515" s="72"/>
      <c r="FA1515" s="72"/>
      <c r="FB1515" s="72"/>
      <c r="FC1515" s="72"/>
      <c r="FD1515" s="72"/>
      <c r="FE1515" s="72"/>
      <c r="FF1515" s="72"/>
      <c r="FG1515" s="72"/>
      <c r="FH1515" s="72"/>
      <c r="FI1515" s="72"/>
      <c r="FJ1515" s="72"/>
      <c r="FK1515" s="72"/>
      <c r="FL1515" s="72"/>
      <c r="FM1515" s="72"/>
      <c r="FN1515" s="72"/>
      <c r="FO1515" s="72"/>
      <c r="FP1515" s="72"/>
      <c r="FQ1515" s="72"/>
      <c r="FR1515" s="72"/>
      <c r="FS1515" s="72"/>
      <c r="FT1515" s="72"/>
      <c r="FU1515" s="72"/>
      <c r="FV1515" s="72"/>
      <c r="FW1515" s="72"/>
      <c r="FX1515" s="72"/>
      <c r="FY1515" s="72"/>
      <c r="FZ1515" s="72"/>
      <c r="GA1515" s="72"/>
      <c r="GB1515" s="72"/>
      <c r="GC1515" s="72"/>
      <c r="GD1515" s="72"/>
      <c r="GE1515" s="72"/>
      <c r="GF1515" s="72"/>
      <c r="GG1515" s="72"/>
      <c r="GH1515" s="72"/>
      <c r="GI1515" s="72"/>
      <c r="GJ1515" s="72"/>
      <c r="GK1515" s="72"/>
      <c r="GL1515" s="72"/>
      <c r="GM1515" s="72"/>
      <c r="GN1515" s="72"/>
      <c r="GO1515" s="72"/>
      <c r="GP1515" s="72"/>
      <c r="GQ1515" s="72"/>
      <c r="GR1515" s="72"/>
      <c r="GS1515" s="72"/>
      <c r="GT1515" s="72"/>
      <c r="GU1515" s="72"/>
      <c r="GV1515" s="72"/>
      <c r="GW1515" s="72"/>
      <c r="GX1515" s="72"/>
      <c r="GY1515" s="72"/>
      <c r="GZ1515" s="72"/>
      <c r="HA1515" s="72"/>
      <c r="HB1515" s="72"/>
      <c r="HC1515" s="72"/>
      <c r="HD1515" s="72"/>
      <c r="HE1515" s="72"/>
      <c r="HF1515" s="72"/>
      <c r="HG1515" s="72"/>
      <c r="HH1515" s="72"/>
      <c r="HI1515" s="72"/>
      <c r="HJ1515" s="72"/>
      <c r="HK1515" s="72"/>
      <c r="HL1515" s="72"/>
      <c r="HM1515" s="72"/>
      <c r="HN1515" s="72"/>
      <c r="HO1515" s="72"/>
      <c r="HP1515" s="72"/>
      <c r="HQ1515" s="72"/>
      <c r="HR1515" s="72"/>
      <c r="HS1515" s="72"/>
      <c r="HT1515" s="72"/>
      <c r="HU1515" s="72"/>
      <c r="HV1515" s="72"/>
      <c r="HW1515" s="72"/>
      <c r="HX1515" s="72"/>
      <c r="HY1515" s="72"/>
      <c r="HZ1515" s="72"/>
      <c r="IA1515" s="72"/>
      <c r="IB1515" s="72"/>
      <c r="IC1515" s="72"/>
      <c r="ID1515" s="72"/>
      <c r="IE1515" s="72"/>
      <c r="IF1515" s="72"/>
      <c r="IG1515" s="72"/>
      <c r="IH1515" s="72"/>
      <c r="II1515" s="72"/>
      <c r="IJ1515" s="72"/>
      <c r="IK1515" s="72"/>
      <c r="IL1515" s="72"/>
      <c r="IM1515" s="72"/>
      <c r="IN1515" s="72"/>
      <c r="IO1515" s="72"/>
      <c r="IP1515" s="72"/>
      <c r="IQ1515" s="72"/>
      <c r="IR1515" s="72"/>
      <c r="IS1515" s="72"/>
      <c r="IT1515" s="72"/>
      <c r="IU1515" s="72"/>
      <c r="IV1515" s="72"/>
    </row>
    <row r="1516" spans="1:256" s="256" customFormat="1" ht="160">
      <c r="A1516" s="91">
        <v>3050</v>
      </c>
      <c r="B1516" s="91" t="s">
        <v>12570</v>
      </c>
      <c r="C1516" s="68"/>
      <c r="D1516" s="73"/>
      <c r="E1516" s="91" t="s">
        <v>2843</v>
      </c>
      <c r="F1516" s="78" t="s">
        <v>12698</v>
      </c>
      <c r="G1516" s="83" t="s">
        <v>12699</v>
      </c>
      <c r="H1516" s="83">
        <v>2011</v>
      </c>
      <c r="I1516" s="83" t="s">
        <v>12700</v>
      </c>
      <c r="J1516" s="70">
        <v>78358</v>
      </c>
      <c r="K1516" s="199" t="s">
        <v>11896</v>
      </c>
      <c r="L1516" s="91" t="s">
        <v>12574</v>
      </c>
      <c r="M1516" s="91" t="s">
        <v>12575</v>
      </c>
      <c r="N1516" s="302" t="s">
        <v>12701</v>
      </c>
      <c r="O1516" s="302" t="s">
        <v>12702</v>
      </c>
      <c r="P1516" s="78" t="s">
        <v>12703</v>
      </c>
      <c r="Q1516" s="70">
        <v>20</v>
      </c>
      <c r="R1516" s="70">
        <v>0</v>
      </c>
      <c r="S1516" s="70">
        <v>10</v>
      </c>
      <c r="T1516" s="70">
        <v>10</v>
      </c>
      <c r="U1516" s="70">
        <v>20</v>
      </c>
      <c r="V1516" s="71">
        <v>100</v>
      </c>
      <c r="W1516" s="71">
        <v>100</v>
      </c>
      <c r="X1516" s="293" t="s">
        <v>12578</v>
      </c>
      <c r="Y1516" s="91">
        <v>3</v>
      </c>
      <c r="Z1516" s="68"/>
      <c r="AA1516" s="68"/>
      <c r="AB1516" s="91">
        <v>47</v>
      </c>
      <c r="AC1516" s="68"/>
      <c r="AD1516" s="70">
        <v>10</v>
      </c>
      <c r="AE1516" s="70">
        <v>5</v>
      </c>
      <c r="AF1516" s="68"/>
      <c r="AG1516" s="68"/>
      <c r="AH1516" s="68"/>
      <c r="AI1516" s="68"/>
      <c r="AJ1516" s="68"/>
      <c r="AK1516" s="68"/>
      <c r="AL1516" s="68"/>
      <c r="AM1516" s="68"/>
      <c r="AN1516" s="68"/>
      <c r="AO1516" s="68"/>
      <c r="AP1516" s="68"/>
      <c r="AQ1516" s="68"/>
      <c r="AR1516" s="68"/>
      <c r="AS1516" s="68"/>
      <c r="AT1516" s="68"/>
      <c r="AU1516" s="68"/>
      <c r="AV1516" s="68"/>
      <c r="AW1516" s="68"/>
      <c r="AX1516" s="68"/>
      <c r="AY1516" s="68"/>
      <c r="AZ1516" s="68"/>
      <c r="BA1516" s="68"/>
      <c r="BB1516" s="68"/>
      <c r="BC1516" s="68"/>
      <c r="BD1516" s="68"/>
      <c r="BE1516" s="72"/>
      <c r="BF1516" s="72"/>
      <c r="BG1516" s="72"/>
      <c r="BH1516" s="72"/>
      <c r="BI1516" s="72"/>
      <c r="BJ1516" s="72"/>
      <c r="BK1516" s="72"/>
      <c r="BL1516" s="72"/>
      <c r="BM1516" s="72"/>
      <c r="BN1516" s="72"/>
      <c r="BO1516" s="72"/>
      <c r="BP1516" s="72"/>
      <c r="BQ1516" s="72"/>
      <c r="BR1516" s="72"/>
      <c r="BS1516" s="72"/>
      <c r="BT1516" s="72"/>
      <c r="BU1516" s="72"/>
      <c r="BV1516" s="72"/>
      <c r="BW1516" s="72"/>
      <c r="BX1516" s="72"/>
      <c r="BY1516" s="72"/>
      <c r="BZ1516" s="72"/>
      <c r="CA1516" s="72"/>
      <c r="CB1516" s="72"/>
      <c r="CC1516" s="72"/>
      <c r="CD1516" s="72"/>
      <c r="CE1516" s="72"/>
      <c r="CF1516" s="72"/>
      <c r="CG1516" s="72"/>
      <c r="CH1516" s="72"/>
      <c r="CI1516" s="72"/>
      <c r="CJ1516" s="72"/>
      <c r="CK1516" s="72"/>
      <c r="CL1516" s="72"/>
      <c r="CM1516" s="72"/>
      <c r="CN1516" s="72"/>
      <c r="CO1516" s="72"/>
      <c r="CP1516" s="72"/>
      <c r="CQ1516" s="72"/>
      <c r="CR1516" s="72"/>
      <c r="CS1516" s="72"/>
      <c r="CT1516" s="72"/>
      <c r="CU1516" s="72"/>
      <c r="CV1516" s="72"/>
      <c r="CW1516" s="72"/>
      <c r="CX1516" s="72"/>
      <c r="CY1516" s="72"/>
      <c r="CZ1516" s="72"/>
      <c r="DA1516" s="72"/>
      <c r="DB1516" s="72"/>
      <c r="DC1516" s="72"/>
      <c r="DD1516" s="72"/>
      <c r="DE1516" s="72"/>
      <c r="DF1516" s="72"/>
      <c r="DG1516" s="72"/>
      <c r="DH1516" s="72"/>
      <c r="DI1516" s="72"/>
      <c r="DJ1516" s="72"/>
      <c r="DK1516" s="72"/>
      <c r="DL1516" s="72"/>
      <c r="DM1516" s="72"/>
      <c r="DN1516" s="72"/>
      <c r="DO1516" s="72"/>
      <c r="DP1516" s="72"/>
      <c r="DQ1516" s="72"/>
      <c r="DR1516" s="72"/>
      <c r="DS1516" s="72"/>
      <c r="DT1516" s="72"/>
      <c r="DU1516" s="72"/>
      <c r="DV1516" s="72"/>
      <c r="DW1516" s="72"/>
      <c r="DX1516" s="72"/>
      <c r="DY1516" s="72"/>
      <c r="DZ1516" s="72"/>
      <c r="EA1516" s="72"/>
      <c r="EB1516" s="72"/>
      <c r="EC1516" s="72"/>
      <c r="ED1516" s="72"/>
      <c r="EE1516" s="72"/>
      <c r="EF1516" s="72"/>
      <c r="EG1516" s="72"/>
      <c r="EH1516" s="72"/>
      <c r="EI1516" s="72"/>
      <c r="EJ1516" s="72"/>
      <c r="EK1516" s="72"/>
      <c r="EL1516" s="72"/>
      <c r="EM1516" s="72"/>
      <c r="EN1516" s="72"/>
      <c r="EO1516" s="72"/>
      <c r="EP1516" s="72"/>
      <c r="EQ1516" s="72"/>
      <c r="ER1516" s="72"/>
      <c r="ES1516" s="72"/>
      <c r="ET1516" s="72"/>
      <c r="EU1516" s="72"/>
      <c r="EV1516" s="72"/>
      <c r="EW1516" s="72"/>
      <c r="EX1516" s="72"/>
      <c r="EY1516" s="72"/>
      <c r="EZ1516" s="72"/>
      <c r="FA1516" s="72"/>
      <c r="FB1516" s="72"/>
      <c r="FC1516" s="72"/>
      <c r="FD1516" s="72"/>
      <c r="FE1516" s="72"/>
      <c r="FF1516" s="72"/>
      <c r="FG1516" s="72"/>
      <c r="FH1516" s="72"/>
      <c r="FI1516" s="72"/>
      <c r="FJ1516" s="72"/>
      <c r="FK1516" s="72"/>
      <c r="FL1516" s="72"/>
      <c r="FM1516" s="72"/>
      <c r="FN1516" s="72"/>
      <c r="FO1516" s="72"/>
      <c r="FP1516" s="72"/>
      <c r="FQ1516" s="72"/>
      <c r="FR1516" s="72"/>
      <c r="FS1516" s="72"/>
      <c r="FT1516" s="72"/>
      <c r="FU1516" s="72"/>
      <c r="FV1516" s="72"/>
      <c r="FW1516" s="72"/>
      <c r="FX1516" s="72"/>
      <c r="FY1516" s="72"/>
      <c r="FZ1516" s="72"/>
      <c r="GA1516" s="72"/>
      <c r="GB1516" s="72"/>
      <c r="GC1516" s="72"/>
      <c r="GD1516" s="72"/>
      <c r="GE1516" s="72"/>
      <c r="GF1516" s="72"/>
      <c r="GG1516" s="72"/>
      <c r="GH1516" s="72"/>
      <c r="GI1516" s="72"/>
      <c r="GJ1516" s="72"/>
      <c r="GK1516" s="72"/>
      <c r="GL1516" s="72"/>
      <c r="GM1516" s="72"/>
      <c r="GN1516" s="72"/>
      <c r="GO1516" s="72"/>
      <c r="GP1516" s="72"/>
      <c r="GQ1516" s="72"/>
      <c r="GR1516" s="72"/>
      <c r="GS1516" s="72"/>
      <c r="GT1516" s="72"/>
      <c r="GU1516" s="72"/>
      <c r="GV1516" s="72"/>
      <c r="GW1516" s="72"/>
      <c r="GX1516" s="72"/>
      <c r="GY1516" s="72"/>
      <c r="GZ1516" s="72"/>
      <c r="HA1516" s="72"/>
      <c r="HB1516" s="72"/>
      <c r="HC1516" s="72"/>
      <c r="HD1516" s="72"/>
      <c r="HE1516" s="72"/>
      <c r="HF1516" s="72"/>
      <c r="HG1516" s="72"/>
      <c r="HH1516" s="72"/>
      <c r="HI1516" s="72"/>
      <c r="HJ1516" s="72"/>
      <c r="HK1516" s="72"/>
      <c r="HL1516" s="72"/>
      <c r="HM1516" s="72"/>
      <c r="HN1516" s="72"/>
      <c r="HO1516" s="72"/>
      <c r="HP1516" s="72"/>
      <c r="HQ1516" s="72"/>
      <c r="HR1516" s="72"/>
      <c r="HS1516" s="72"/>
      <c r="HT1516" s="72"/>
      <c r="HU1516" s="72"/>
      <c r="HV1516" s="72"/>
      <c r="HW1516" s="72"/>
      <c r="HX1516" s="72"/>
      <c r="HY1516" s="72"/>
      <c r="HZ1516" s="72"/>
      <c r="IA1516" s="72"/>
      <c r="IB1516" s="72"/>
      <c r="IC1516" s="72"/>
      <c r="ID1516" s="72"/>
      <c r="IE1516" s="72"/>
      <c r="IF1516" s="72"/>
      <c r="IG1516" s="72"/>
      <c r="IH1516" s="72"/>
      <c r="II1516" s="72"/>
      <c r="IJ1516" s="72"/>
      <c r="IK1516" s="72"/>
      <c r="IL1516" s="72"/>
      <c r="IM1516" s="72"/>
      <c r="IN1516" s="72"/>
      <c r="IO1516" s="72"/>
      <c r="IP1516" s="72"/>
      <c r="IQ1516" s="72"/>
      <c r="IR1516" s="72"/>
      <c r="IS1516" s="72"/>
      <c r="IT1516" s="72"/>
      <c r="IU1516" s="72"/>
      <c r="IV1516" s="72"/>
    </row>
    <row r="1517" spans="1:256" s="256" customFormat="1" ht="200">
      <c r="A1517" s="91">
        <v>3050</v>
      </c>
      <c r="B1517" s="91" t="s">
        <v>12570</v>
      </c>
      <c r="C1517" s="68"/>
      <c r="D1517" s="73"/>
      <c r="E1517" s="91" t="s">
        <v>2843</v>
      </c>
      <c r="F1517" s="78" t="s">
        <v>12698</v>
      </c>
      <c r="G1517" s="83" t="s">
        <v>12704</v>
      </c>
      <c r="H1517" s="83">
        <v>2011</v>
      </c>
      <c r="I1517" s="83" t="s">
        <v>1333</v>
      </c>
      <c r="J1517" s="70">
        <v>87358</v>
      </c>
      <c r="K1517" s="199" t="s">
        <v>11896</v>
      </c>
      <c r="L1517" s="91" t="s">
        <v>12574</v>
      </c>
      <c r="M1517" s="91" t="s">
        <v>12575</v>
      </c>
      <c r="N1517" s="302" t="s">
        <v>12705</v>
      </c>
      <c r="O1517" s="302" t="s">
        <v>12706</v>
      </c>
      <c r="P1517" s="78" t="s">
        <v>10802</v>
      </c>
      <c r="Q1517" s="70">
        <v>20</v>
      </c>
      <c r="R1517" s="70">
        <v>0</v>
      </c>
      <c r="S1517" s="70">
        <v>10</v>
      </c>
      <c r="T1517" s="70">
        <v>10</v>
      </c>
      <c r="U1517" s="70">
        <v>20</v>
      </c>
      <c r="V1517" s="71">
        <v>100</v>
      </c>
      <c r="W1517" s="71">
        <v>100</v>
      </c>
      <c r="X1517" s="293" t="s">
        <v>12578</v>
      </c>
      <c r="Y1517" s="91">
        <v>3</v>
      </c>
      <c r="Z1517" s="68"/>
      <c r="AA1517" s="68"/>
      <c r="AB1517" s="91">
        <v>47</v>
      </c>
      <c r="AC1517" s="68"/>
      <c r="AD1517" s="70">
        <v>10</v>
      </c>
      <c r="AE1517" s="70">
        <v>5</v>
      </c>
      <c r="AF1517" s="68"/>
      <c r="AG1517" s="68"/>
      <c r="AH1517" s="68"/>
      <c r="AI1517" s="68"/>
      <c r="AJ1517" s="68"/>
      <c r="AK1517" s="68"/>
      <c r="AL1517" s="68"/>
      <c r="AM1517" s="68"/>
      <c r="AN1517" s="68"/>
      <c r="AO1517" s="68"/>
      <c r="AP1517" s="68"/>
      <c r="AQ1517" s="68"/>
      <c r="AR1517" s="68"/>
      <c r="AS1517" s="68"/>
      <c r="AT1517" s="68"/>
      <c r="AU1517" s="68"/>
      <c r="AV1517" s="68"/>
      <c r="AW1517" s="68"/>
      <c r="AX1517" s="68"/>
      <c r="AY1517" s="68"/>
      <c r="AZ1517" s="68"/>
      <c r="BA1517" s="68"/>
      <c r="BB1517" s="68"/>
      <c r="BC1517" s="68"/>
      <c r="BD1517" s="68"/>
      <c r="BE1517" s="72"/>
      <c r="BF1517" s="72"/>
      <c r="BG1517" s="72"/>
      <c r="BH1517" s="72"/>
      <c r="BI1517" s="72"/>
      <c r="BJ1517" s="72"/>
      <c r="BK1517" s="72"/>
      <c r="BL1517" s="72"/>
      <c r="BM1517" s="72"/>
      <c r="BN1517" s="72"/>
      <c r="BO1517" s="72"/>
      <c r="BP1517" s="72"/>
      <c r="BQ1517" s="72"/>
      <c r="BR1517" s="72"/>
      <c r="BS1517" s="72"/>
      <c r="BT1517" s="72"/>
      <c r="BU1517" s="72"/>
      <c r="BV1517" s="72"/>
      <c r="BW1517" s="72"/>
      <c r="BX1517" s="72"/>
      <c r="BY1517" s="72"/>
      <c r="BZ1517" s="72"/>
      <c r="CA1517" s="72"/>
      <c r="CB1517" s="72"/>
      <c r="CC1517" s="72"/>
      <c r="CD1517" s="72"/>
      <c r="CE1517" s="72"/>
      <c r="CF1517" s="72"/>
      <c r="CG1517" s="72"/>
      <c r="CH1517" s="72"/>
      <c r="CI1517" s="72"/>
      <c r="CJ1517" s="72"/>
      <c r="CK1517" s="72"/>
      <c r="CL1517" s="72"/>
      <c r="CM1517" s="72"/>
      <c r="CN1517" s="72"/>
      <c r="CO1517" s="72"/>
      <c r="CP1517" s="72"/>
      <c r="CQ1517" s="72"/>
      <c r="CR1517" s="72"/>
      <c r="CS1517" s="72"/>
      <c r="CT1517" s="72"/>
      <c r="CU1517" s="72"/>
      <c r="CV1517" s="72"/>
      <c r="CW1517" s="72"/>
      <c r="CX1517" s="72"/>
      <c r="CY1517" s="72"/>
      <c r="CZ1517" s="72"/>
      <c r="DA1517" s="72"/>
      <c r="DB1517" s="72"/>
      <c r="DC1517" s="72"/>
      <c r="DD1517" s="72"/>
      <c r="DE1517" s="72"/>
      <c r="DF1517" s="72"/>
      <c r="DG1517" s="72"/>
      <c r="DH1517" s="72"/>
      <c r="DI1517" s="72"/>
      <c r="DJ1517" s="72"/>
      <c r="DK1517" s="72"/>
      <c r="DL1517" s="72"/>
      <c r="DM1517" s="72"/>
      <c r="DN1517" s="72"/>
      <c r="DO1517" s="72"/>
      <c r="DP1517" s="72"/>
      <c r="DQ1517" s="72"/>
      <c r="DR1517" s="72"/>
      <c r="DS1517" s="72"/>
      <c r="DT1517" s="72"/>
      <c r="DU1517" s="72"/>
      <c r="DV1517" s="72"/>
      <c r="DW1517" s="72"/>
      <c r="DX1517" s="72"/>
      <c r="DY1517" s="72"/>
      <c r="DZ1517" s="72"/>
      <c r="EA1517" s="72"/>
      <c r="EB1517" s="72"/>
      <c r="EC1517" s="72"/>
      <c r="ED1517" s="72"/>
      <c r="EE1517" s="72"/>
      <c r="EF1517" s="72"/>
      <c r="EG1517" s="72"/>
      <c r="EH1517" s="72"/>
      <c r="EI1517" s="72"/>
      <c r="EJ1517" s="72"/>
      <c r="EK1517" s="72"/>
      <c r="EL1517" s="72"/>
      <c r="EM1517" s="72"/>
      <c r="EN1517" s="72"/>
      <c r="EO1517" s="72"/>
      <c r="EP1517" s="72"/>
      <c r="EQ1517" s="72"/>
      <c r="ER1517" s="72"/>
      <c r="ES1517" s="72"/>
      <c r="ET1517" s="72"/>
      <c r="EU1517" s="72"/>
      <c r="EV1517" s="72"/>
      <c r="EW1517" s="72"/>
      <c r="EX1517" s="72"/>
      <c r="EY1517" s="72"/>
      <c r="EZ1517" s="72"/>
      <c r="FA1517" s="72"/>
      <c r="FB1517" s="72"/>
      <c r="FC1517" s="72"/>
      <c r="FD1517" s="72"/>
      <c r="FE1517" s="72"/>
      <c r="FF1517" s="72"/>
      <c r="FG1517" s="72"/>
      <c r="FH1517" s="72"/>
      <c r="FI1517" s="72"/>
      <c r="FJ1517" s="72"/>
      <c r="FK1517" s="72"/>
      <c r="FL1517" s="72"/>
      <c r="FM1517" s="72"/>
      <c r="FN1517" s="72"/>
      <c r="FO1517" s="72"/>
      <c r="FP1517" s="72"/>
      <c r="FQ1517" s="72"/>
      <c r="FR1517" s="72"/>
      <c r="FS1517" s="72"/>
      <c r="FT1517" s="72"/>
      <c r="FU1517" s="72"/>
      <c r="FV1517" s="72"/>
      <c r="FW1517" s="72"/>
      <c r="FX1517" s="72"/>
      <c r="FY1517" s="72"/>
      <c r="FZ1517" s="72"/>
      <c r="GA1517" s="72"/>
      <c r="GB1517" s="72"/>
      <c r="GC1517" s="72"/>
      <c r="GD1517" s="72"/>
      <c r="GE1517" s="72"/>
      <c r="GF1517" s="72"/>
      <c r="GG1517" s="72"/>
      <c r="GH1517" s="72"/>
      <c r="GI1517" s="72"/>
      <c r="GJ1517" s="72"/>
      <c r="GK1517" s="72"/>
      <c r="GL1517" s="72"/>
      <c r="GM1517" s="72"/>
      <c r="GN1517" s="72"/>
      <c r="GO1517" s="72"/>
      <c r="GP1517" s="72"/>
      <c r="GQ1517" s="72"/>
      <c r="GR1517" s="72"/>
      <c r="GS1517" s="72"/>
      <c r="GT1517" s="72"/>
      <c r="GU1517" s="72"/>
      <c r="GV1517" s="72"/>
      <c r="GW1517" s="72"/>
      <c r="GX1517" s="72"/>
      <c r="GY1517" s="72"/>
      <c r="GZ1517" s="72"/>
      <c r="HA1517" s="72"/>
      <c r="HB1517" s="72"/>
      <c r="HC1517" s="72"/>
      <c r="HD1517" s="72"/>
      <c r="HE1517" s="72"/>
      <c r="HF1517" s="72"/>
      <c r="HG1517" s="72"/>
      <c r="HH1517" s="72"/>
      <c r="HI1517" s="72"/>
      <c r="HJ1517" s="72"/>
      <c r="HK1517" s="72"/>
      <c r="HL1517" s="72"/>
      <c r="HM1517" s="72"/>
      <c r="HN1517" s="72"/>
      <c r="HO1517" s="72"/>
      <c r="HP1517" s="72"/>
      <c r="HQ1517" s="72"/>
      <c r="HR1517" s="72"/>
      <c r="HS1517" s="72"/>
      <c r="HT1517" s="72"/>
      <c r="HU1517" s="72"/>
      <c r="HV1517" s="72"/>
      <c r="HW1517" s="72"/>
      <c r="HX1517" s="72"/>
      <c r="HY1517" s="72"/>
      <c r="HZ1517" s="72"/>
      <c r="IA1517" s="72"/>
      <c r="IB1517" s="72"/>
      <c r="IC1517" s="72"/>
      <c r="ID1517" s="72"/>
      <c r="IE1517" s="72"/>
      <c r="IF1517" s="72"/>
      <c r="IG1517" s="72"/>
      <c r="IH1517" s="72"/>
      <c r="II1517" s="72"/>
      <c r="IJ1517" s="72"/>
      <c r="IK1517" s="72"/>
      <c r="IL1517" s="72"/>
      <c r="IM1517" s="72"/>
      <c r="IN1517" s="72"/>
      <c r="IO1517" s="72"/>
      <c r="IP1517" s="72"/>
      <c r="IQ1517" s="72"/>
      <c r="IR1517" s="72"/>
      <c r="IS1517" s="72"/>
      <c r="IT1517" s="72"/>
      <c r="IU1517" s="72"/>
      <c r="IV1517" s="72"/>
    </row>
    <row r="1518" spans="1:256" s="256" customFormat="1" ht="190">
      <c r="A1518" s="91">
        <v>3050</v>
      </c>
      <c r="B1518" s="91" t="s">
        <v>12570</v>
      </c>
      <c r="C1518" s="68"/>
      <c r="D1518" s="73"/>
      <c r="E1518" s="91" t="s">
        <v>12707</v>
      </c>
      <c r="F1518" s="78" t="s">
        <v>12708</v>
      </c>
      <c r="G1518" s="83" t="s">
        <v>1328</v>
      </c>
      <c r="H1518" s="83">
        <v>2011</v>
      </c>
      <c r="I1518" s="83" t="s">
        <v>1328</v>
      </c>
      <c r="J1518" s="70">
        <v>99989</v>
      </c>
      <c r="K1518" s="199" t="s">
        <v>11896</v>
      </c>
      <c r="L1518" s="91" t="s">
        <v>12574</v>
      </c>
      <c r="M1518" s="91" t="s">
        <v>12575</v>
      </c>
      <c r="N1518" s="302" t="s">
        <v>12709</v>
      </c>
      <c r="O1518" s="302" t="s">
        <v>12710</v>
      </c>
      <c r="P1518" s="78" t="s">
        <v>10582</v>
      </c>
      <c r="Q1518" s="70">
        <v>20</v>
      </c>
      <c r="R1518" s="70">
        <v>0</v>
      </c>
      <c r="S1518" s="70">
        <v>10</v>
      </c>
      <c r="T1518" s="70">
        <v>10</v>
      </c>
      <c r="U1518" s="70">
        <v>20</v>
      </c>
      <c r="V1518" s="71">
        <v>100</v>
      </c>
      <c r="W1518" s="71">
        <v>100</v>
      </c>
      <c r="X1518" s="293" t="s">
        <v>12578</v>
      </c>
      <c r="Y1518" s="91">
        <v>3</v>
      </c>
      <c r="Z1518" s="68"/>
      <c r="AA1518" s="68"/>
      <c r="AB1518" s="91">
        <v>47</v>
      </c>
      <c r="AC1518" s="68"/>
      <c r="AD1518" s="70">
        <v>10</v>
      </c>
      <c r="AE1518" s="70">
        <v>5</v>
      </c>
      <c r="AF1518" s="68"/>
      <c r="AG1518" s="68"/>
      <c r="AH1518" s="68"/>
      <c r="AI1518" s="68"/>
      <c r="AJ1518" s="68"/>
      <c r="AK1518" s="68"/>
      <c r="AL1518" s="68"/>
      <c r="AM1518" s="68"/>
      <c r="AN1518" s="68"/>
      <c r="AO1518" s="68"/>
      <c r="AP1518" s="68"/>
      <c r="AQ1518" s="68"/>
      <c r="AR1518" s="68"/>
      <c r="AS1518" s="68"/>
      <c r="AT1518" s="68"/>
      <c r="AU1518" s="68"/>
      <c r="AV1518" s="68"/>
      <c r="AW1518" s="68"/>
      <c r="AX1518" s="68"/>
      <c r="AY1518" s="68"/>
      <c r="AZ1518" s="68"/>
      <c r="BA1518" s="68"/>
      <c r="BB1518" s="68"/>
      <c r="BC1518" s="68"/>
      <c r="BD1518" s="68"/>
      <c r="BE1518" s="72"/>
      <c r="BF1518" s="72"/>
      <c r="BG1518" s="72"/>
      <c r="BH1518" s="72"/>
      <c r="BI1518" s="72"/>
      <c r="BJ1518" s="72"/>
      <c r="BK1518" s="72"/>
      <c r="BL1518" s="72"/>
      <c r="BM1518" s="72"/>
      <c r="BN1518" s="72"/>
      <c r="BO1518" s="72"/>
      <c r="BP1518" s="72"/>
      <c r="BQ1518" s="72"/>
      <c r="BR1518" s="72"/>
      <c r="BS1518" s="72"/>
      <c r="BT1518" s="72"/>
      <c r="BU1518" s="72"/>
      <c r="BV1518" s="72"/>
      <c r="BW1518" s="72"/>
      <c r="BX1518" s="72"/>
      <c r="BY1518" s="72"/>
      <c r="BZ1518" s="72"/>
      <c r="CA1518" s="72"/>
      <c r="CB1518" s="72"/>
      <c r="CC1518" s="72"/>
      <c r="CD1518" s="72"/>
      <c r="CE1518" s="72"/>
      <c r="CF1518" s="72"/>
      <c r="CG1518" s="72"/>
      <c r="CH1518" s="72"/>
      <c r="CI1518" s="72"/>
      <c r="CJ1518" s="72"/>
      <c r="CK1518" s="72"/>
      <c r="CL1518" s="72"/>
      <c r="CM1518" s="72"/>
      <c r="CN1518" s="72"/>
      <c r="CO1518" s="72"/>
      <c r="CP1518" s="72"/>
      <c r="CQ1518" s="72"/>
      <c r="CR1518" s="72"/>
      <c r="CS1518" s="72"/>
      <c r="CT1518" s="72"/>
      <c r="CU1518" s="72"/>
      <c r="CV1518" s="72"/>
      <c r="CW1518" s="72"/>
      <c r="CX1518" s="72"/>
      <c r="CY1518" s="72"/>
      <c r="CZ1518" s="72"/>
      <c r="DA1518" s="72"/>
      <c r="DB1518" s="72"/>
      <c r="DC1518" s="72"/>
      <c r="DD1518" s="72"/>
      <c r="DE1518" s="72"/>
      <c r="DF1518" s="72"/>
      <c r="DG1518" s="72"/>
      <c r="DH1518" s="72"/>
      <c r="DI1518" s="72"/>
      <c r="DJ1518" s="72"/>
      <c r="DK1518" s="72"/>
      <c r="DL1518" s="72"/>
      <c r="DM1518" s="72"/>
      <c r="DN1518" s="72"/>
      <c r="DO1518" s="72"/>
      <c r="DP1518" s="72"/>
      <c r="DQ1518" s="72"/>
      <c r="DR1518" s="72"/>
      <c r="DS1518" s="72"/>
      <c r="DT1518" s="72"/>
      <c r="DU1518" s="72"/>
      <c r="DV1518" s="72"/>
      <c r="DW1518" s="72"/>
      <c r="DX1518" s="72"/>
      <c r="DY1518" s="72"/>
      <c r="DZ1518" s="72"/>
      <c r="EA1518" s="72"/>
      <c r="EB1518" s="72"/>
      <c r="EC1518" s="72"/>
      <c r="ED1518" s="72"/>
      <c r="EE1518" s="72"/>
      <c r="EF1518" s="72"/>
      <c r="EG1518" s="72"/>
      <c r="EH1518" s="72"/>
      <c r="EI1518" s="72"/>
      <c r="EJ1518" s="72"/>
      <c r="EK1518" s="72"/>
      <c r="EL1518" s="72"/>
      <c r="EM1518" s="72"/>
      <c r="EN1518" s="72"/>
      <c r="EO1518" s="72"/>
      <c r="EP1518" s="72"/>
      <c r="EQ1518" s="72"/>
      <c r="ER1518" s="72"/>
      <c r="ES1518" s="72"/>
      <c r="ET1518" s="72"/>
      <c r="EU1518" s="72"/>
      <c r="EV1518" s="72"/>
      <c r="EW1518" s="72"/>
      <c r="EX1518" s="72"/>
      <c r="EY1518" s="72"/>
      <c r="EZ1518" s="72"/>
      <c r="FA1518" s="72"/>
      <c r="FB1518" s="72"/>
      <c r="FC1518" s="72"/>
      <c r="FD1518" s="72"/>
      <c r="FE1518" s="72"/>
      <c r="FF1518" s="72"/>
      <c r="FG1518" s="72"/>
      <c r="FH1518" s="72"/>
      <c r="FI1518" s="72"/>
      <c r="FJ1518" s="72"/>
      <c r="FK1518" s="72"/>
      <c r="FL1518" s="72"/>
      <c r="FM1518" s="72"/>
      <c r="FN1518" s="72"/>
      <c r="FO1518" s="72"/>
      <c r="FP1518" s="72"/>
      <c r="FQ1518" s="72"/>
      <c r="FR1518" s="72"/>
      <c r="FS1518" s="72"/>
      <c r="FT1518" s="72"/>
      <c r="FU1518" s="72"/>
      <c r="FV1518" s="72"/>
      <c r="FW1518" s="72"/>
      <c r="FX1518" s="72"/>
      <c r="FY1518" s="72"/>
      <c r="FZ1518" s="72"/>
      <c r="GA1518" s="72"/>
      <c r="GB1518" s="72"/>
      <c r="GC1518" s="72"/>
      <c r="GD1518" s="72"/>
      <c r="GE1518" s="72"/>
      <c r="GF1518" s="72"/>
      <c r="GG1518" s="72"/>
      <c r="GH1518" s="72"/>
      <c r="GI1518" s="72"/>
      <c r="GJ1518" s="72"/>
      <c r="GK1518" s="72"/>
      <c r="GL1518" s="72"/>
      <c r="GM1518" s="72"/>
      <c r="GN1518" s="72"/>
      <c r="GO1518" s="72"/>
      <c r="GP1518" s="72"/>
      <c r="GQ1518" s="72"/>
      <c r="GR1518" s="72"/>
      <c r="GS1518" s="72"/>
      <c r="GT1518" s="72"/>
      <c r="GU1518" s="72"/>
      <c r="GV1518" s="72"/>
      <c r="GW1518" s="72"/>
      <c r="GX1518" s="72"/>
      <c r="GY1518" s="72"/>
      <c r="GZ1518" s="72"/>
      <c r="HA1518" s="72"/>
      <c r="HB1518" s="72"/>
      <c r="HC1518" s="72"/>
      <c r="HD1518" s="72"/>
      <c r="HE1518" s="72"/>
      <c r="HF1518" s="72"/>
      <c r="HG1518" s="72"/>
      <c r="HH1518" s="72"/>
      <c r="HI1518" s="72"/>
      <c r="HJ1518" s="72"/>
      <c r="HK1518" s="72"/>
      <c r="HL1518" s="72"/>
      <c r="HM1518" s="72"/>
      <c r="HN1518" s="72"/>
      <c r="HO1518" s="72"/>
      <c r="HP1518" s="72"/>
      <c r="HQ1518" s="72"/>
      <c r="HR1518" s="72"/>
      <c r="HS1518" s="72"/>
      <c r="HT1518" s="72"/>
      <c r="HU1518" s="72"/>
      <c r="HV1518" s="72"/>
      <c r="HW1518" s="72"/>
      <c r="HX1518" s="72"/>
      <c r="HY1518" s="72"/>
      <c r="HZ1518" s="72"/>
      <c r="IA1518" s="72"/>
      <c r="IB1518" s="72"/>
      <c r="IC1518" s="72"/>
      <c r="ID1518" s="72"/>
      <c r="IE1518" s="72"/>
      <c r="IF1518" s="72"/>
      <c r="IG1518" s="72"/>
      <c r="IH1518" s="72"/>
      <c r="II1518" s="72"/>
      <c r="IJ1518" s="72"/>
      <c r="IK1518" s="72"/>
      <c r="IL1518" s="72"/>
      <c r="IM1518" s="72"/>
      <c r="IN1518" s="72"/>
      <c r="IO1518" s="72"/>
      <c r="IP1518" s="72"/>
      <c r="IQ1518" s="72"/>
      <c r="IR1518" s="72"/>
      <c r="IS1518" s="72"/>
      <c r="IT1518" s="72"/>
      <c r="IU1518" s="72"/>
      <c r="IV1518" s="72"/>
    </row>
    <row r="1519" spans="1:256" s="256" customFormat="1" ht="40">
      <c r="A1519" s="91">
        <v>3050</v>
      </c>
      <c r="B1519" s="91" t="s">
        <v>12570</v>
      </c>
      <c r="C1519" s="68"/>
      <c r="D1519" s="73"/>
      <c r="E1519" s="91" t="s">
        <v>8848</v>
      </c>
      <c r="F1519" s="78" t="s">
        <v>12387</v>
      </c>
      <c r="G1519" s="83" t="s">
        <v>12711</v>
      </c>
      <c r="H1519" s="83">
        <v>2010</v>
      </c>
      <c r="I1519" s="83" t="s">
        <v>12711</v>
      </c>
      <c r="J1519" s="70">
        <v>116474</v>
      </c>
      <c r="K1519" s="199" t="s">
        <v>11896</v>
      </c>
      <c r="L1519" s="91" t="s">
        <v>12574</v>
      </c>
      <c r="M1519" s="91" t="s">
        <v>12575</v>
      </c>
      <c r="N1519" s="302" t="s">
        <v>12712</v>
      </c>
      <c r="O1519" s="302" t="s">
        <v>12713</v>
      </c>
      <c r="P1519" s="78" t="s">
        <v>10813</v>
      </c>
      <c r="Q1519" s="70">
        <v>20</v>
      </c>
      <c r="R1519" s="70">
        <v>0</v>
      </c>
      <c r="S1519" s="70">
        <v>10</v>
      </c>
      <c r="T1519" s="70">
        <v>10</v>
      </c>
      <c r="U1519" s="70">
        <v>20</v>
      </c>
      <c r="V1519" s="71">
        <v>100</v>
      </c>
      <c r="W1519" s="71">
        <v>100</v>
      </c>
      <c r="X1519" s="293" t="s">
        <v>12578</v>
      </c>
      <c r="Y1519" s="91">
        <v>3</v>
      </c>
      <c r="Z1519" s="68"/>
      <c r="AA1519" s="68"/>
      <c r="AB1519" s="91">
        <v>47</v>
      </c>
      <c r="AC1519" s="68"/>
      <c r="AD1519" s="70">
        <v>10</v>
      </c>
      <c r="AE1519" s="70">
        <v>5</v>
      </c>
      <c r="AF1519" s="68"/>
      <c r="AG1519" s="68"/>
      <c r="AH1519" s="68"/>
      <c r="AI1519" s="68"/>
      <c r="AJ1519" s="68"/>
      <c r="AK1519" s="68"/>
      <c r="AL1519" s="68"/>
      <c r="AM1519" s="68"/>
      <c r="AN1519" s="68"/>
      <c r="AO1519" s="68"/>
      <c r="AP1519" s="68"/>
      <c r="AQ1519" s="68"/>
      <c r="AR1519" s="68"/>
      <c r="AS1519" s="68"/>
      <c r="AT1519" s="68"/>
      <c r="AU1519" s="68"/>
      <c r="AV1519" s="68"/>
      <c r="AW1519" s="68"/>
      <c r="AX1519" s="68"/>
      <c r="AY1519" s="68"/>
      <c r="AZ1519" s="68"/>
      <c r="BA1519" s="68"/>
      <c r="BB1519" s="68"/>
      <c r="BC1519" s="68"/>
      <c r="BD1519" s="68"/>
      <c r="BE1519" s="72"/>
      <c r="BF1519" s="72"/>
      <c r="BG1519" s="72"/>
      <c r="BH1519" s="72"/>
      <c r="BI1519" s="72"/>
      <c r="BJ1519" s="72"/>
      <c r="BK1519" s="72"/>
      <c r="BL1519" s="72"/>
      <c r="BM1519" s="72"/>
      <c r="BN1519" s="72"/>
      <c r="BO1519" s="72"/>
      <c r="BP1519" s="72"/>
      <c r="BQ1519" s="72"/>
      <c r="BR1519" s="72"/>
      <c r="BS1519" s="72"/>
      <c r="BT1519" s="72"/>
      <c r="BU1519" s="72"/>
      <c r="BV1519" s="72"/>
      <c r="BW1519" s="72"/>
      <c r="BX1519" s="72"/>
      <c r="BY1519" s="72"/>
      <c r="BZ1519" s="72"/>
      <c r="CA1519" s="72"/>
      <c r="CB1519" s="72"/>
      <c r="CC1519" s="72"/>
      <c r="CD1519" s="72"/>
      <c r="CE1519" s="72"/>
      <c r="CF1519" s="72"/>
      <c r="CG1519" s="72"/>
      <c r="CH1519" s="72"/>
      <c r="CI1519" s="72"/>
      <c r="CJ1519" s="72"/>
      <c r="CK1519" s="72"/>
      <c r="CL1519" s="72"/>
      <c r="CM1519" s="72"/>
      <c r="CN1519" s="72"/>
      <c r="CO1519" s="72"/>
      <c r="CP1519" s="72"/>
      <c r="CQ1519" s="72"/>
      <c r="CR1519" s="72"/>
      <c r="CS1519" s="72"/>
      <c r="CT1519" s="72"/>
      <c r="CU1519" s="72"/>
      <c r="CV1519" s="72"/>
      <c r="CW1519" s="72"/>
      <c r="CX1519" s="72"/>
      <c r="CY1519" s="72"/>
      <c r="CZ1519" s="72"/>
      <c r="DA1519" s="72"/>
      <c r="DB1519" s="72"/>
      <c r="DC1519" s="72"/>
      <c r="DD1519" s="72"/>
      <c r="DE1519" s="72"/>
      <c r="DF1519" s="72"/>
      <c r="DG1519" s="72"/>
      <c r="DH1519" s="72"/>
      <c r="DI1519" s="72"/>
      <c r="DJ1519" s="72"/>
      <c r="DK1519" s="72"/>
      <c r="DL1519" s="72"/>
      <c r="DM1519" s="72"/>
      <c r="DN1519" s="72"/>
      <c r="DO1519" s="72"/>
      <c r="DP1519" s="72"/>
      <c r="DQ1519" s="72"/>
      <c r="DR1519" s="72"/>
      <c r="DS1519" s="72"/>
      <c r="DT1519" s="72"/>
      <c r="DU1519" s="72"/>
      <c r="DV1519" s="72"/>
      <c r="DW1519" s="72"/>
      <c r="DX1519" s="72"/>
      <c r="DY1519" s="72"/>
      <c r="DZ1519" s="72"/>
      <c r="EA1519" s="72"/>
      <c r="EB1519" s="72"/>
      <c r="EC1519" s="72"/>
      <c r="ED1519" s="72"/>
      <c r="EE1519" s="72"/>
      <c r="EF1519" s="72"/>
      <c r="EG1519" s="72"/>
      <c r="EH1519" s="72"/>
      <c r="EI1519" s="72"/>
      <c r="EJ1519" s="72"/>
      <c r="EK1519" s="72"/>
      <c r="EL1519" s="72"/>
      <c r="EM1519" s="72"/>
      <c r="EN1519" s="72"/>
      <c r="EO1519" s="72"/>
      <c r="EP1519" s="72"/>
      <c r="EQ1519" s="72"/>
      <c r="ER1519" s="72"/>
      <c r="ES1519" s="72"/>
      <c r="ET1519" s="72"/>
      <c r="EU1519" s="72"/>
      <c r="EV1519" s="72"/>
      <c r="EW1519" s="72"/>
      <c r="EX1519" s="72"/>
      <c r="EY1519" s="72"/>
      <c r="EZ1519" s="72"/>
      <c r="FA1519" s="72"/>
      <c r="FB1519" s="72"/>
      <c r="FC1519" s="72"/>
      <c r="FD1519" s="72"/>
      <c r="FE1519" s="72"/>
      <c r="FF1519" s="72"/>
      <c r="FG1519" s="72"/>
      <c r="FH1519" s="72"/>
      <c r="FI1519" s="72"/>
      <c r="FJ1519" s="72"/>
      <c r="FK1519" s="72"/>
      <c r="FL1519" s="72"/>
      <c r="FM1519" s="72"/>
      <c r="FN1519" s="72"/>
      <c r="FO1519" s="72"/>
      <c r="FP1519" s="72"/>
      <c r="FQ1519" s="72"/>
      <c r="FR1519" s="72"/>
      <c r="FS1519" s="72"/>
      <c r="FT1519" s="72"/>
      <c r="FU1519" s="72"/>
      <c r="FV1519" s="72"/>
      <c r="FW1519" s="72"/>
      <c r="FX1519" s="72"/>
      <c r="FY1519" s="72"/>
      <c r="FZ1519" s="72"/>
      <c r="GA1519" s="72"/>
      <c r="GB1519" s="72"/>
      <c r="GC1519" s="72"/>
      <c r="GD1519" s="72"/>
      <c r="GE1519" s="72"/>
      <c r="GF1519" s="72"/>
      <c r="GG1519" s="72"/>
      <c r="GH1519" s="72"/>
      <c r="GI1519" s="72"/>
      <c r="GJ1519" s="72"/>
      <c r="GK1519" s="72"/>
      <c r="GL1519" s="72"/>
      <c r="GM1519" s="72"/>
      <c r="GN1519" s="72"/>
      <c r="GO1519" s="72"/>
      <c r="GP1519" s="72"/>
      <c r="GQ1519" s="72"/>
      <c r="GR1519" s="72"/>
      <c r="GS1519" s="72"/>
      <c r="GT1519" s="72"/>
      <c r="GU1519" s="72"/>
      <c r="GV1519" s="72"/>
      <c r="GW1519" s="72"/>
      <c r="GX1519" s="72"/>
      <c r="GY1519" s="72"/>
      <c r="GZ1519" s="72"/>
      <c r="HA1519" s="72"/>
      <c r="HB1519" s="72"/>
      <c r="HC1519" s="72"/>
      <c r="HD1519" s="72"/>
      <c r="HE1519" s="72"/>
      <c r="HF1519" s="72"/>
      <c r="HG1519" s="72"/>
      <c r="HH1519" s="72"/>
      <c r="HI1519" s="72"/>
      <c r="HJ1519" s="72"/>
      <c r="HK1519" s="72"/>
      <c r="HL1519" s="72"/>
      <c r="HM1519" s="72"/>
      <c r="HN1519" s="72"/>
      <c r="HO1519" s="72"/>
      <c r="HP1519" s="72"/>
      <c r="HQ1519" s="72"/>
      <c r="HR1519" s="72"/>
      <c r="HS1519" s="72"/>
      <c r="HT1519" s="72"/>
      <c r="HU1519" s="72"/>
      <c r="HV1519" s="72"/>
      <c r="HW1519" s="72"/>
      <c r="HX1519" s="72"/>
      <c r="HY1519" s="72"/>
      <c r="HZ1519" s="72"/>
      <c r="IA1519" s="72"/>
      <c r="IB1519" s="72"/>
      <c r="IC1519" s="72"/>
      <c r="ID1519" s="72"/>
      <c r="IE1519" s="72"/>
      <c r="IF1519" s="72"/>
      <c r="IG1519" s="72"/>
      <c r="IH1519" s="72"/>
      <c r="II1519" s="72"/>
      <c r="IJ1519" s="72"/>
      <c r="IK1519" s="72"/>
      <c r="IL1519" s="72"/>
      <c r="IM1519" s="72"/>
      <c r="IN1519" s="72"/>
      <c r="IO1519" s="72"/>
      <c r="IP1519" s="72"/>
      <c r="IQ1519" s="72"/>
      <c r="IR1519" s="72"/>
      <c r="IS1519" s="72"/>
      <c r="IT1519" s="72"/>
      <c r="IU1519" s="72"/>
      <c r="IV1519" s="72"/>
    </row>
    <row r="1520" spans="1:256" s="256" customFormat="1" ht="210">
      <c r="A1520" s="91">
        <v>3050</v>
      </c>
      <c r="B1520" s="91" t="s">
        <v>12570</v>
      </c>
      <c r="C1520" s="68"/>
      <c r="D1520" s="73"/>
      <c r="E1520" s="91" t="s">
        <v>8848</v>
      </c>
      <c r="F1520" s="78" t="s">
        <v>12387</v>
      </c>
      <c r="G1520" s="83" t="s">
        <v>12714</v>
      </c>
      <c r="H1520" s="83">
        <v>2011</v>
      </c>
      <c r="I1520" s="83" t="s">
        <v>12714</v>
      </c>
      <c r="J1520" s="70">
        <v>98416</v>
      </c>
      <c r="K1520" s="199" t="s">
        <v>11896</v>
      </c>
      <c r="L1520" s="91" t="s">
        <v>12574</v>
      </c>
      <c r="M1520" s="91" t="s">
        <v>12575</v>
      </c>
      <c r="N1520" s="302" t="s">
        <v>12715</v>
      </c>
      <c r="O1520" s="302" t="s">
        <v>12716</v>
      </c>
      <c r="P1520" s="78" t="s">
        <v>11139</v>
      </c>
      <c r="Q1520" s="70">
        <v>20</v>
      </c>
      <c r="R1520" s="70">
        <v>0</v>
      </c>
      <c r="S1520" s="70">
        <v>10</v>
      </c>
      <c r="T1520" s="70">
        <v>10</v>
      </c>
      <c r="U1520" s="70">
        <v>20</v>
      </c>
      <c r="V1520" s="71">
        <v>100</v>
      </c>
      <c r="W1520" s="71">
        <v>100</v>
      </c>
      <c r="X1520" s="293" t="s">
        <v>12578</v>
      </c>
      <c r="Y1520" s="91">
        <v>3</v>
      </c>
      <c r="Z1520" s="68"/>
      <c r="AA1520" s="68"/>
      <c r="AB1520" s="91">
        <v>47</v>
      </c>
      <c r="AC1520" s="68"/>
      <c r="AD1520" s="70">
        <v>10</v>
      </c>
      <c r="AE1520" s="70">
        <v>5</v>
      </c>
      <c r="AF1520" s="68"/>
      <c r="AG1520" s="68"/>
      <c r="AH1520" s="68"/>
      <c r="AI1520" s="68"/>
      <c r="AJ1520" s="68"/>
      <c r="AK1520" s="68"/>
      <c r="AL1520" s="68"/>
      <c r="AM1520" s="68"/>
      <c r="AN1520" s="68"/>
      <c r="AO1520" s="68"/>
      <c r="AP1520" s="68"/>
      <c r="AQ1520" s="68"/>
      <c r="AR1520" s="68"/>
      <c r="AS1520" s="68"/>
      <c r="AT1520" s="68"/>
      <c r="AU1520" s="68"/>
      <c r="AV1520" s="68"/>
      <c r="AW1520" s="68"/>
      <c r="AX1520" s="68"/>
      <c r="AY1520" s="68"/>
      <c r="AZ1520" s="68"/>
      <c r="BA1520" s="68"/>
      <c r="BB1520" s="68"/>
      <c r="BC1520" s="68"/>
      <c r="BD1520" s="68"/>
      <c r="BE1520" s="72"/>
      <c r="BF1520" s="72"/>
      <c r="BG1520" s="72"/>
      <c r="BH1520" s="72"/>
      <c r="BI1520" s="72"/>
      <c r="BJ1520" s="72"/>
      <c r="BK1520" s="72"/>
      <c r="BL1520" s="72"/>
      <c r="BM1520" s="72"/>
      <c r="BN1520" s="72"/>
      <c r="BO1520" s="72"/>
      <c r="BP1520" s="72"/>
      <c r="BQ1520" s="72"/>
      <c r="BR1520" s="72"/>
      <c r="BS1520" s="72"/>
      <c r="BT1520" s="72"/>
      <c r="BU1520" s="72"/>
      <c r="BV1520" s="72"/>
      <c r="BW1520" s="72"/>
      <c r="BX1520" s="72"/>
      <c r="BY1520" s="72"/>
      <c r="BZ1520" s="72"/>
      <c r="CA1520" s="72"/>
      <c r="CB1520" s="72"/>
      <c r="CC1520" s="72"/>
      <c r="CD1520" s="72"/>
      <c r="CE1520" s="72"/>
      <c r="CF1520" s="72"/>
      <c r="CG1520" s="72"/>
      <c r="CH1520" s="72"/>
      <c r="CI1520" s="72"/>
      <c r="CJ1520" s="72"/>
      <c r="CK1520" s="72"/>
      <c r="CL1520" s="72"/>
      <c r="CM1520" s="72"/>
      <c r="CN1520" s="72"/>
      <c r="CO1520" s="72"/>
      <c r="CP1520" s="72"/>
      <c r="CQ1520" s="72"/>
      <c r="CR1520" s="72"/>
      <c r="CS1520" s="72"/>
      <c r="CT1520" s="72"/>
      <c r="CU1520" s="72"/>
      <c r="CV1520" s="72"/>
      <c r="CW1520" s="72"/>
      <c r="CX1520" s="72"/>
      <c r="CY1520" s="72"/>
      <c r="CZ1520" s="72"/>
      <c r="DA1520" s="72"/>
      <c r="DB1520" s="72"/>
      <c r="DC1520" s="72"/>
      <c r="DD1520" s="72"/>
      <c r="DE1520" s="72"/>
      <c r="DF1520" s="72"/>
      <c r="DG1520" s="72"/>
      <c r="DH1520" s="72"/>
      <c r="DI1520" s="72"/>
      <c r="DJ1520" s="72"/>
      <c r="DK1520" s="72"/>
      <c r="DL1520" s="72"/>
      <c r="DM1520" s="72"/>
      <c r="DN1520" s="72"/>
      <c r="DO1520" s="72"/>
      <c r="DP1520" s="72"/>
      <c r="DQ1520" s="72"/>
      <c r="DR1520" s="72"/>
      <c r="DS1520" s="72"/>
      <c r="DT1520" s="72"/>
      <c r="DU1520" s="72"/>
      <c r="DV1520" s="72"/>
      <c r="DW1520" s="72"/>
      <c r="DX1520" s="72"/>
      <c r="DY1520" s="72"/>
      <c r="DZ1520" s="72"/>
      <c r="EA1520" s="72"/>
      <c r="EB1520" s="72"/>
      <c r="EC1520" s="72"/>
      <c r="ED1520" s="72"/>
      <c r="EE1520" s="72"/>
      <c r="EF1520" s="72"/>
      <c r="EG1520" s="72"/>
      <c r="EH1520" s="72"/>
      <c r="EI1520" s="72"/>
      <c r="EJ1520" s="72"/>
      <c r="EK1520" s="72"/>
      <c r="EL1520" s="72"/>
      <c r="EM1520" s="72"/>
      <c r="EN1520" s="72"/>
      <c r="EO1520" s="72"/>
      <c r="EP1520" s="72"/>
      <c r="EQ1520" s="72"/>
      <c r="ER1520" s="72"/>
      <c r="ES1520" s="72"/>
      <c r="ET1520" s="72"/>
      <c r="EU1520" s="72"/>
      <c r="EV1520" s="72"/>
      <c r="EW1520" s="72"/>
      <c r="EX1520" s="72"/>
      <c r="EY1520" s="72"/>
      <c r="EZ1520" s="72"/>
      <c r="FA1520" s="72"/>
      <c r="FB1520" s="72"/>
      <c r="FC1520" s="72"/>
      <c r="FD1520" s="72"/>
      <c r="FE1520" s="72"/>
      <c r="FF1520" s="72"/>
      <c r="FG1520" s="72"/>
      <c r="FH1520" s="72"/>
      <c r="FI1520" s="72"/>
      <c r="FJ1520" s="72"/>
      <c r="FK1520" s="72"/>
      <c r="FL1520" s="72"/>
      <c r="FM1520" s="72"/>
      <c r="FN1520" s="72"/>
      <c r="FO1520" s="72"/>
      <c r="FP1520" s="72"/>
      <c r="FQ1520" s="72"/>
      <c r="FR1520" s="72"/>
      <c r="FS1520" s="72"/>
      <c r="FT1520" s="72"/>
      <c r="FU1520" s="72"/>
      <c r="FV1520" s="72"/>
      <c r="FW1520" s="72"/>
      <c r="FX1520" s="72"/>
      <c r="FY1520" s="72"/>
      <c r="FZ1520" s="72"/>
      <c r="GA1520" s="72"/>
      <c r="GB1520" s="72"/>
      <c r="GC1520" s="72"/>
      <c r="GD1520" s="72"/>
      <c r="GE1520" s="72"/>
      <c r="GF1520" s="72"/>
      <c r="GG1520" s="72"/>
      <c r="GH1520" s="72"/>
      <c r="GI1520" s="72"/>
      <c r="GJ1520" s="72"/>
      <c r="GK1520" s="72"/>
      <c r="GL1520" s="72"/>
      <c r="GM1520" s="72"/>
      <c r="GN1520" s="72"/>
      <c r="GO1520" s="72"/>
      <c r="GP1520" s="72"/>
      <c r="GQ1520" s="72"/>
      <c r="GR1520" s="72"/>
      <c r="GS1520" s="72"/>
      <c r="GT1520" s="72"/>
      <c r="GU1520" s="72"/>
      <c r="GV1520" s="72"/>
      <c r="GW1520" s="72"/>
      <c r="GX1520" s="72"/>
      <c r="GY1520" s="72"/>
      <c r="GZ1520" s="72"/>
      <c r="HA1520" s="72"/>
      <c r="HB1520" s="72"/>
      <c r="HC1520" s="72"/>
      <c r="HD1520" s="72"/>
      <c r="HE1520" s="72"/>
      <c r="HF1520" s="72"/>
      <c r="HG1520" s="72"/>
      <c r="HH1520" s="72"/>
      <c r="HI1520" s="72"/>
      <c r="HJ1520" s="72"/>
      <c r="HK1520" s="72"/>
      <c r="HL1520" s="72"/>
      <c r="HM1520" s="72"/>
      <c r="HN1520" s="72"/>
      <c r="HO1520" s="72"/>
      <c r="HP1520" s="72"/>
      <c r="HQ1520" s="72"/>
      <c r="HR1520" s="72"/>
      <c r="HS1520" s="72"/>
      <c r="HT1520" s="72"/>
      <c r="HU1520" s="72"/>
      <c r="HV1520" s="72"/>
      <c r="HW1520" s="72"/>
      <c r="HX1520" s="72"/>
      <c r="HY1520" s="72"/>
      <c r="HZ1520" s="72"/>
      <c r="IA1520" s="72"/>
      <c r="IB1520" s="72"/>
      <c r="IC1520" s="72"/>
      <c r="ID1520" s="72"/>
      <c r="IE1520" s="72"/>
      <c r="IF1520" s="72"/>
      <c r="IG1520" s="72"/>
      <c r="IH1520" s="72"/>
      <c r="II1520" s="72"/>
      <c r="IJ1520" s="72"/>
      <c r="IK1520" s="72"/>
      <c r="IL1520" s="72"/>
      <c r="IM1520" s="72"/>
      <c r="IN1520" s="72"/>
      <c r="IO1520" s="72"/>
      <c r="IP1520" s="72"/>
      <c r="IQ1520" s="72"/>
      <c r="IR1520" s="72"/>
      <c r="IS1520" s="72"/>
      <c r="IT1520" s="72"/>
      <c r="IU1520" s="72"/>
      <c r="IV1520" s="72"/>
    </row>
    <row r="1521" spans="1:256" s="256" customFormat="1" ht="50">
      <c r="A1521" s="91">
        <v>3050</v>
      </c>
      <c r="B1521" s="91" t="s">
        <v>12570</v>
      </c>
      <c r="C1521" s="68"/>
      <c r="D1521" s="73"/>
      <c r="E1521" s="91" t="s">
        <v>3066</v>
      </c>
      <c r="F1521" s="78" t="s">
        <v>12717</v>
      </c>
      <c r="G1521" s="83" t="s">
        <v>12718</v>
      </c>
      <c r="H1521" s="91"/>
      <c r="I1521" s="83" t="s">
        <v>12719</v>
      </c>
      <c r="J1521" s="70">
        <v>144236</v>
      </c>
      <c r="K1521" s="199" t="s">
        <v>11896</v>
      </c>
      <c r="L1521" s="91" t="s">
        <v>12574</v>
      </c>
      <c r="M1521" s="91" t="s">
        <v>12575</v>
      </c>
      <c r="N1521" s="302" t="s">
        <v>12720</v>
      </c>
      <c r="O1521" s="302" t="s">
        <v>12721</v>
      </c>
      <c r="P1521" s="91">
        <v>46</v>
      </c>
      <c r="Q1521" s="70">
        <v>20</v>
      </c>
      <c r="R1521" s="70">
        <v>0</v>
      </c>
      <c r="S1521" s="70">
        <v>10</v>
      </c>
      <c r="T1521" s="70">
        <v>10</v>
      </c>
      <c r="U1521" s="70">
        <v>20</v>
      </c>
      <c r="V1521" s="71">
        <v>100</v>
      </c>
      <c r="W1521" s="71">
        <v>100</v>
      </c>
      <c r="X1521" s="293" t="s">
        <v>12578</v>
      </c>
      <c r="Y1521" s="91">
        <v>3</v>
      </c>
      <c r="Z1521" s="68"/>
      <c r="AA1521" s="68"/>
      <c r="AB1521" s="91">
        <v>47</v>
      </c>
      <c r="AC1521" s="68"/>
      <c r="AD1521" s="70">
        <v>10</v>
      </c>
      <c r="AE1521" s="70">
        <v>5</v>
      </c>
      <c r="AF1521" s="68"/>
      <c r="AG1521" s="68"/>
      <c r="AH1521" s="68"/>
      <c r="AI1521" s="68"/>
      <c r="AJ1521" s="68"/>
      <c r="AK1521" s="68"/>
      <c r="AL1521" s="68"/>
      <c r="AM1521" s="68"/>
      <c r="AN1521" s="68"/>
      <c r="AO1521" s="68"/>
      <c r="AP1521" s="68"/>
      <c r="AQ1521" s="68"/>
      <c r="AR1521" s="68"/>
      <c r="AS1521" s="68"/>
      <c r="AT1521" s="68"/>
      <c r="AU1521" s="68"/>
      <c r="AV1521" s="68"/>
      <c r="AW1521" s="68"/>
      <c r="AX1521" s="68"/>
      <c r="AY1521" s="68"/>
      <c r="AZ1521" s="68"/>
      <c r="BA1521" s="68"/>
      <c r="BB1521" s="68"/>
      <c r="BC1521" s="68"/>
      <c r="BD1521" s="68"/>
      <c r="BE1521" s="72"/>
      <c r="BF1521" s="72"/>
      <c r="BG1521" s="72"/>
      <c r="BH1521" s="72"/>
      <c r="BI1521" s="72"/>
      <c r="BJ1521" s="72"/>
      <c r="BK1521" s="72"/>
      <c r="BL1521" s="72"/>
      <c r="BM1521" s="72"/>
      <c r="BN1521" s="72"/>
      <c r="BO1521" s="72"/>
      <c r="BP1521" s="72"/>
      <c r="BQ1521" s="72"/>
      <c r="BR1521" s="72"/>
      <c r="BS1521" s="72"/>
      <c r="BT1521" s="72"/>
      <c r="BU1521" s="72"/>
      <c r="BV1521" s="72"/>
      <c r="BW1521" s="72"/>
      <c r="BX1521" s="72"/>
      <c r="BY1521" s="72"/>
      <c r="BZ1521" s="72"/>
      <c r="CA1521" s="72"/>
      <c r="CB1521" s="72"/>
      <c r="CC1521" s="72"/>
      <c r="CD1521" s="72"/>
      <c r="CE1521" s="72"/>
      <c r="CF1521" s="72"/>
      <c r="CG1521" s="72"/>
      <c r="CH1521" s="72"/>
      <c r="CI1521" s="72"/>
      <c r="CJ1521" s="72"/>
      <c r="CK1521" s="72"/>
      <c r="CL1521" s="72"/>
      <c r="CM1521" s="72"/>
      <c r="CN1521" s="72"/>
      <c r="CO1521" s="72"/>
      <c r="CP1521" s="72"/>
      <c r="CQ1521" s="72"/>
      <c r="CR1521" s="72"/>
      <c r="CS1521" s="72"/>
      <c r="CT1521" s="72"/>
      <c r="CU1521" s="72"/>
      <c r="CV1521" s="72"/>
      <c r="CW1521" s="72"/>
      <c r="CX1521" s="72"/>
      <c r="CY1521" s="72"/>
      <c r="CZ1521" s="72"/>
      <c r="DA1521" s="72"/>
      <c r="DB1521" s="72"/>
      <c r="DC1521" s="72"/>
      <c r="DD1521" s="72"/>
      <c r="DE1521" s="72"/>
      <c r="DF1521" s="72"/>
      <c r="DG1521" s="72"/>
      <c r="DH1521" s="72"/>
      <c r="DI1521" s="72"/>
      <c r="DJ1521" s="72"/>
      <c r="DK1521" s="72"/>
      <c r="DL1521" s="72"/>
      <c r="DM1521" s="72"/>
      <c r="DN1521" s="72"/>
      <c r="DO1521" s="72"/>
      <c r="DP1521" s="72"/>
      <c r="DQ1521" s="72"/>
      <c r="DR1521" s="72"/>
      <c r="DS1521" s="72"/>
      <c r="DT1521" s="72"/>
      <c r="DU1521" s="72"/>
      <c r="DV1521" s="72"/>
      <c r="DW1521" s="72"/>
      <c r="DX1521" s="72"/>
      <c r="DY1521" s="72"/>
      <c r="DZ1521" s="72"/>
      <c r="EA1521" s="72"/>
      <c r="EB1521" s="72"/>
      <c r="EC1521" s="72"/>
      <c r="ED1521" s="72"/>
      <c r="EE1521" s="72"/>
      <c r="EF1521" s="72"/>
      <c r="EG1521" s="72"/>
      <c r="EH1521" s="72"/>
      <c r="EI1521" s="72"/>
      <c r="EJ1521" s="72"/>
      <c r="EK1521" s="72"/>
      <c r="EL1521" s="72"/>
      <c r="EM1521" s="72"/>
      <c r="EN1521" s="72"/>
      <c r="EO1521" s="72"/>
      <c r="EP1521" s="72"/>
      <c r="EQ1521" s="72"/>
      <c r="ER1521" s="72"/>
      <c r="ES1521" s="72"/>
      <c r="ET1521" s="72"/>
      <c r="EU1521" s="72"/>
      <c r="EV1521" s="72"/>
      <c r="EW1521" s="72"/>
      <c r="EX1521" s="72"/>
      <c r="EY1521" s="72"/>
      <c r="EZ1521" s="72"/>
      <c r="FA1521" s="72"/>
      <c r="FB1521" s="72"/>
      <c r="FC1521" s="72"/>
      <c r="FD1521" s="72"/>
      <c r="FE1521" s="72"/>
      <c r="FF1521" s="72"/>
      <c r="FG1521" s="72"/>
      <c r="FH1521" s="72"/>
      <c r="FI1521" s="72"/>
      <c r="FJ1521" s="72"/>
      <c r="FK1521" s="72"/>
      <c r="FL1521" s="72"/>
      <c r="FM1521" s="72"/>
      <c r="FN1521" s="72"/>
      <c r="FO1521" s="72"/>
      <c r="FP1521" s="72"/>
      <c r="FQ1521" s="72"/>
      <c r="FR1521" s="72"/>
      <c r="FS1521" s="72"/>
      <c r="FT1521" s="72"/>
      <c r="FU1521" s="72"/>
      <c r="FV1521" s="72"/>
      <c r="FW1521" s="72"/>
      <c r="FX1521" s="72"/>
      <c r="FY1521" s="72"/>
      <c r="FZ1521" s="72"/>
      <c r="GA1521" s="72"/>
      <c r="GB1521" s="72"/>
      <c r="GC1521" s="72"/>
      <c r="GD1521" s="72"/>
      <c r="GE1521" s="72"/>
      <c r="GF1521" s="72"/>
      <c r="GG1521" s="72"/>
      <c r="GH1521" s="72"/>
      <c r="GI1521" s="72"/>
      <c r="GJ1521" s="72"/>
      <c r="GK1521" s="72"/>
      <c r="GL1521" s="72"/>
      <c r="GM1521" s="72"/>
      <c r="GN1521" s="72"/>
      <c r="GO1521" s="72"/>
      <c r="GP1521" s="72"/>
      <c r="GQ1521" s="72"/>
      <c r="GR1521" s="72"/>
      <c r="GS1521" s="72"/>
      <c r="GT1521" s="72"/>
      <c r="GU1521" s="72"/>
      <c r="GV1521" s="72"/>
      <c r="GW1521" s="72"/>
      <c r="GX1521" s="72"/>
      <c r="GY1521" s="72"/>
      <c r="GZ1521" s="72"/>
      <c r="HA1521" s="72"/>
      <c r="HB1521" s="72"/>
      <c r="HC1521" s="72"/>
      <c r="HD1521" s="72"/>
      <c r="HE1521" s="72"/>
      <c r="HF1521" s="72"/>
      <c r="HG1521" s="72"/>
      <c r="HH1521" s="72"/>
      <c r="HI1521" s="72"/>
      <c r="HJ1521" s="72"/>
      <c r="HK1521" s="72"/>
      <c r="HL1521" s="72"/>
      <c r="HM1521" s="72"/>
      <c r="HN1521" s="72"/>
      <c r="HO1521" s="72"/>
      <c r="HP1521" s="72"/>
      <c r="HQ1521" s="72"/>
      <c r="HR1521" s="72"/>
      <c r="HS1521" s="72"/>
      <c r="HT1521" s="72"/>
      <c r="HU1521" s="72"/>
      <c r="HV1521" s="72"/>
      <c r="HW1521" s="72"/>
      <c r="HX1521" s="72"/>
      <c r="HY1521" s="72"/>
      <c r="HZ1521" s="72"/>
      <c r="IA1521" s="72"/>
      <c r="IB1521" s="72"/>
      <c r="IC1521" s="72"/>
      <c r="ID1521" s="72"/>
      <c r="IE1521" s="72"/>
      <c r="IF1521" s="72"/>
      <c r="IG1521" s="72"/>
      <c r="IH1521" s="72"/>
      <c r="II1521" s="72"/>
      <c r="IJ1521" s="72"/>
      <c r="IK1521" s="72"/>
      <c r="IL1521" s="72"/>
      <c r="IM1521" s="72"/>
      <c r="IN1521" s="72"/>
      <c r="IO1521" s="72"/>
      <c r="IP1521" s="72"/>
      <c r="IQ1521" s="72"/>
      <c r="IR1521" s="72"/>
      <c r="IS1521" s="72"/>
      <c r="IT1521" s="72"/>
      <c r="IU1521" s="72"/>
      <c r="IV1521" s="72"/>
    </row>
    <row r="1522" spans="1:256" s="256" customFormat="1" ht="220">
      <c r="A1522" s="91">
        <v>3050</v>
      </c>
      <c r="B1522" s="91" t="s">
        <v>12570</v>
      </c>
      <c r="C1522" s="68"/>
      <c r="D1522" s="73"/>
      <c r="E1522" s="91" t="s">
        <v>12707</v>
      </c>
      <c r="F1522" s="78" t="s">
        <v>12708</v>
      </c>
      <c r="G1522" s="83" t="s">
        <v>12722</v>
      </c>
      <c r="H1522" s="83">
        <v>2010</v>
      </c>
      <c r="I1522" s="83" t="s">
        <v>12723</v>
      </c>
      <c r="J1522" s="70">
        <v>86079</v>
      </c>
      <c r="K1522" s="199" t="s">
        <v>11896</v>
      </c>
      <c r="L1522" s="91" t="s">
        <v>12574</v>
      </c>
      <c r="M1522" s="91" t="s">
        <v>12575</v>
      </c>
      <c r="N1522" s="302" t="s">
        <v>12724</v>
      </c>
      <c r="O1522" s="302" t="s">
        <v>12725</v>
      </c>
      <c r="P1522" s="78" t="s">
        <v>12726</v>
      </c>
      <c r="Q1522" s="70">
        <v>20</v>
      </c>
      <c r="R1522" s="70">
        <v>0</v>
      </c>
      <c r="S1522" s="70">
        <v>10</v>
      </c>
      <c r="T1522" s="70">
        <v>10</v>
      </c>
      <c r="U1522" s="70">
        <v>20</v>
      </c>
      <c r="V1522" s="71">
        <v>100</v>
      </c>
      <c r="W1522" s="71">
        <v>100</v>
      </c>
      <c r="X1522" s="293" t="s">
        <v>12578</v>
      </c>
      <c r="Y1522" s="91">
        <v>3</v>
      </c>
      <c r="Z1522" s="68"/>
      <c r="AA1522" s="68"/>
      <c r="AB1522" s="91">
        <v>47</v>
      </c>
      <c r="AC1522" s="68"/>
      <c r="AD1522" s="70">
        <v>10</v>
      </c>
      <c r="AE1522" s="70">
        <v>5</v>
      </c>
      <c r="AF1522" s="68"/>
      <c r="AG1522" s="68"/>
      <c r="AH1522" s="68"/>
      <c r="AI1522" s="68"/>
      <c r="AJ1522" s="68"/>
      <c r="AK1522" s="68"/>
      <c r="AL1522" s="68"/>
      <c r="AM1522" s="68"/>
      <c r="AN1522" s="68"/>
      <c r="AO1522" s="68"/>
      <c r="AP1522" s="68"/>
      <c r="AQ1522" s="68"/>
      <c r="AR1522" s="68"/>
      <c r="AS1522" s="68"/>
      <c r="AT1522" s="68"/>
      <c r="AU1522" s="68"/>
      <c r="AV1522" s="68"/>
      <c r="AW1522" s="68"/>
      <c r="AX1522" s="68"/>
      <c r="AY1522" s="83"/>
      <c r="AZ1522" s="83"/>
      <c r="BA1522" s="83"/>
      <c r="BB1522" s="83"/>
      <c r="BC1522" s="83"/>
      <c r="BD1522" s="83"/>
    </row>
    <row r="1523" spans="1:256" s="256" customFormat="1" ht="330">
      <c r="A1523" s="68">
        <v>3333</v>
      </c>
      <c r="B1523" s="68" t="s">
        <v>12727</v>
      </c>
      <c r="C1523" s="68"/>
      <c r="D1523" s="73"/>
      <c r="E1523" s="68" t="s">
        <v>12728</v>
      </c>
      <c r="F1523" s="68">
        <v>15412</v>
      </c>
      <c r="G1523" s="68" t="s">
        <v>12729</v>
      </c>
      <c r="H1523" s="68">
        <v>2005</v>
      </c>
      <c r="I1523" s="68" t="s">
        <v>12730</v>
      </c>
      <c r="J1523" s="70">
        <v>62593.89</v>
      </c>
      <c r="K1523" s="68" t="s">
        <v>257</v>
      </c>
      <c r="L1523" s="68" t="s">
        <v>12731</v>
      </c>
      <c r="M1523" s="68" t="s">
        <v>12732</v>
      </c>
      <c r="N1523" s="68" t="s">
        <v>12733</v>
      </c>
      <c r="O1523" s="68" t="s">
        <v>12734</v>
      </c>
      <c r="P1523" s="68" t="s">
        <v>12735</v>
      </c>
      <c r="Q1523" s="70">
        <v>0</v>
      </c>
      <c r="R1523" s="70">
        <v>0</v>
      </c>
      <c r="S1523" s="70">
        <v>0</v>
      </c>
      <c r="T1523" s="70">
        <v>0</v>
      </c>
      <c r="U1523" s="70">
        <v>0</v>
      </c>
      <c r="V1523" s="71">
        <v>0</v>
      </c>
      <c r="W1523" s="71">
        <v>100</v>
      </c>
      <c r="X1523" s="198" t="s">
        <v>12736</v>
      </c>
      <c r="Y1523" s="68">
        <v>4</v>
      </c>
      <c r="Z1523" s="68">
        <v>7</v>
      </c>
      <c r="AA1523" s="68">
        <v>1</v>
      </c>
      <c r="AB1523" s="68">
        <v>25</v>
      </c>
      <c r="AC1523" s="68">
        <v>1</v>
      </c>
      <c r="AD1523" s="68">
        <v>0</v>
      </c>
      <c r="AE1523" s="68">
        <v>2</v>
      </c>
      <c r="AF1523" s="68">
        <v>0</v>
      </c>
      <c r="AG1523" s="68" t="s">
        <v>12737</v>
      </c>
      <c r="AH1523" s="68" t="s">
        <v>12738</v>
      </c>
      <c r="AI1523" s="68">
        <v>0</v>
      </c>
      <c r="AJ1523" s="68" t="s">
        <v>12739</v>
      </c>
      <c r="AK1523" s="68"/>
      <c r="AL1523" s="68">
        <v>0</v>
      </c>
      <c r="AM1523" s="68" t="s">
        <v>12740</v>
      </c>
      <c r="AN1523" s="68"/>
      <c r="AO1523" s="68">
        <v>0</v>
      </c>
      <c r="AP1523" s="68"/>
      <c r="AQ1523" s="68"/>
      <c r="AR1523" s="68"/>
      <c r="AS1523" s="68"/>
      <c r="AT1523" s="68"/>
      <c r="AU1523" s="68"/>
      <c r="AV1523" s="68"/>
      <c r="AW1523" s="68"/>
      <c r="AX1523" s="68"/>
      <c r="AY1523" s="83"/>
      <c r="AZ1523" s="83"/>
      <c r="BA1523" s="83"/>
      <c r="BB1523" s="83"/>
      <c r="BC1523" s="83"/>
      <c r="BD1523" s="83"/>
    </row>
    <row r="1524" spans="1:256" s="256" customFormat="1" ht="300">
      <c r="A1524" s="68">
        <v>7097</v>
      </c>
      <c r="B1524" s="68" t="s">
        <v>12741</v>
      </c>
      <c r="C1524" s="68" t="s">
        <v>12742</v>
      </c>
      <c r="D1524" s="73" t="s">
        <v>12743</v>
      </c>
      <c r="E1524" s="68" t="s">
        <v>10348</v>
      </c>
      <c r="F1524" s="68">
        <v>23901</v>
      </c>
      <c r="G1524" s="68" t="s">
        <v>12744</v>
      </c>
      <c r="H1524" s="68" t="s">
        <v>12745</v>
      </c>
      <c r="I1524" s="68" t="s">
        <v>12746</v>
      </c>
      <c r="J1524" s="70">
        <v>50802.97</v>
      </c>
      <c r="K1524" s="68" t="s">
        <v>278</v>
      </c>
      <c r="L1524" s="68" t="s">
        <v>12747</v>
      </c>
      <c r="M1524" s="68" t="s">
        <v>12748</v>
      </c>
      <c r="N1524" s="68" t="s">
        <v>12749</v>
      </c>
      <c r="O1524" s="68" t="s">
        <v>12750</v>
      </c>
      <c r="P1524" s="68" t="s">
        <v>12751</v>
      </c>
      <c r="Q1524" s="70">
        <v>31.86</v>
      </c>
      <c r="R1524" s="70">
        <v>14.76</v>
      </c>
      <c r="S1524" s="70">
        <v>2.1</v>
      </c>
      <c r="T1524" s="70">
        <v>15</v>
      </c>
      <c r="U1524" s="70">
        <v>31.86</v>
      </c>
      <c r="V1524" s="71">
        <v>100</v>
      </c>
      <c r="W1524" s="71">
        <v>100</v>
      </c>
      <c r="X1524" s="198" t="s">
        <v>12752</v>
      </c>
      <c r="Y1524" s="68">
        <v>6</v>
      </c>
      <c r="Z1524" s="68">
        <v>1</v>
      </c>
      <c r="AA1524" s="68">
        <v>1</v>
      </c>
      <c r="AB1524" s="68" t="s">
        <v>12753</v>
      </c>
      <c r="AC1524" s="68">
        <v>2</v>
      </c>
      <c r="AD1524" s="68">
        <v>0</v>
      </c>
      <c r="AE1524" s="68">
        <v>2</v>
      </c>
      <c r="AF1524" s="68">
        <v>100</v>
      </c>
      <c r="AG1524" s="68" t="s">
        <v>12743</v>
      </c>
      <c r="AH1524" s="68" t="s">
        <v>12754</v>
      </c>
      <c r="AI1524" s="68">
        <v>100</v>
      </c>
      <c r="AJ1524" s="68" t="s">
        <v>6617</v>
      </c>
      <c r="AK1524" s="68" t="s">
        <v>12755</v>
      </c>
      <c r="AL1524" s="68">
        <v>100</v>
      </c>
      <c r="AM1524" s="68" t="s">
        <v>12756</v>
      </c>
      <c r="AN1524" s="68" t="s">
        <v>12757</v>
      </c>
      <c r="AO1524" s="68">
        <v>100</v>
      </c>
      <c r="AP1524" s="68" t="s">
        <v>12758</v>
      </c>
      <c r="AQ1524" s="68" t="s">
        <v>12759</v>
      </c>
      <c r="AR1524" s="68">
        <v>100</v>
      </c>
      <c r="AS1524" s="68" t="s">
        <v>12760</v>
      </c>
      <c r="AT1524" s="68" t="s">
        <v>12761</v>
      </c>
      <c r="AU1524" s="68">
        <v>100</v>
      </c>
      <c r="AV1524" s="68"/>
      <c r="AW1524" s="68"/>
      <c r="AX1524" s="68">
        <v>100</v>
      </c>
      <c r="AY1524" s="83"/>
      <c r="AZ1524" s="83"/>
      <c r="BA1524" s="83"/>
      <c r="BB1524" s="83"/>
      <c r="BC1524" s="83"/>
      <c r="BD1524" s="83"/>
    </row>
    <row r="1525" spans="1:256" s="72" customFormat="1" ht="120">
      <c r="A1525" s="68">
        <v>8678</v>
      </c>
      <c r="B1525" s="68" t="s">
        <v>12804</v>
      </c>
      <c r="C1525" s="68"/>
      <c r="D1525" s="88"/>
      <c r="E1525" s="68" t="s">
        <v>9855</v>
      </c>
      <c r="F1525" s="78">
        <v>22649</v>
      </c>
      <c r="G1525" s="68" t="s">
        <v>9856</v>
      </c>
      <c r="H1525" s="68">
        <v>2022</v>
      </c>
      <c r="I1525" s="68" t="s">
        <v>9857</v>
      </c>
      <c r="J1525" s="70">
        <v>73139</v>
      </c>
      <c r="K1525" s="68" t="s">
        <v>9858</v>
      </c>
      <c r="L1525" s="68" t="s">
        <v>903</v>
      </c>
      <c r="M1525" s="68" t="s">
        <v>9859</v>
      </c>
      <c r="N1525" s="68" t="s">
        <v>9860</v>
      </c>
      <c r="O1525" s="68" t="s">
        <v>9861</v>
      </c>
      <c r="P1525" s="68" t="s">
        <v>9862</v>
      </c>
      <c r="Q1525" s="68">
        <v>29.255600000000001</v>
      </c>
      <c r="R1525" s="68">
        <v>0</v>
      </c>
      <c r="S1525" s="68">
        <v>5.8511200000000008</v>
      </c>
      <c r="T1525" s="68">
        <v>60</v>
      </c>
      <c r="U1525" s="68">
        <v>65.851119999999995</v>
      </c>
      <c r="V1525" s="68">
        <v>0.7</v>
      </c>
      <c r="W1525" s="68">
        <v>27.08</v>
      </c>
      <c r="X1525" s="68"/>
      <c r="Y1525" s="68">
        <v>4</v>
      </c>
      <c r="Z1525" s="68">
        <v>5</v>
      </c>
      <c r="AA1525" s="68">
        <v>5</v>
      </c>
      <c r="AB1525" s="68">
        <v>4</v>
      </c>
      <c r="AC1525" s="68" t="s">
        <v>339</v>
      </c>
      <c r="AD1525" s="68">
        <v>40</v>
      </c>
      <c r="AE1525" s="68">
        <v>4</v>
      </c>
      <c r="AF1525" s="68"/>
      <c r="AG1525" s="68"/>
      <c r="AH1525" s="68"/>
      <c r="AI1525" s="68"/>
      <c r="AJ1525" s="68"/>
      <c r="AK1525" s="68"/>
      <c r="AL1525" s="68"/>
      <c r="AM1525" s="68"/>
      <c r="AN1525" s="68"/>
      <c r="AO1525" s="68"/>
      <c r="AP1525" s="68"/>
      <c r="AQ1525" s="68"/>
      <c r="AR1525" s="68"/>
      <c r="AS1525" s="68"/>
      <c r="AT1525" s="68"/>
      <c r="AU1525" s="68"/>
      <c r="AV1525" s="68"/>
      <c r="AW1525" s="68"/>
      <c r="AX1525" s="68"/>
      <c r="AY1525" s="68"/>
      <c r="AZ1525" s="68"/>
      <c r="BA1525" s="68"/>
      <c r="BB1525" s="68"/>
      <c r="BC1525" s="68"/>
      <c r="BD1525" s="68"/>
    </row>
    <row r="1526" spans="1:256" s="72" customFormat="1" ht="60">
      <c r="A1526" s="68">
        <v>8678</v>
      </c>
      <c r="B1526" s="68" t="s">
        <v>12804</v>
      </c>
      <c r="C1526" s="68"/>
      <c r="D1526" s="88"/>
      <c r="E1526" s="68" t="s">
        <v>9863</v>
      </c>
      <c r="F1526" s="78">
        <v>58527</v>
      </c>
      <c r="G1526" s="68" t="s">
        <v>9864</v>
      </c>
      <c r="H1526" s="68">
        <v>2022</v>
      </c>
      <c r="I1526" s="68" t="s">
        <v>9865</v>
      </c>
      <c r="J1526" s="70">
        <v>116347.25</v>
      </c>
      <c r="K1526" s="68" t="s">
        <v>9858</v>
      </c>
      <c r="L1526" s="68" t="s">
        <v>903</v>
      </c>
      <c r="M1526" s="68" t="s">
        <v>9859</v>
      </c>
      <c r="N1526" s="68" t="s">
        <v>9866</v>
      </c>
      <c r="O1526" s="68" t="s">
        <v>9867</v>
      </c>
      <c r="P1526" s="68" t="s">
        <v>9868</v>
      </c>
      <c r="Q1526" s="68">
        <v>46.538899999999998</v>
      </c>
      <c r="R1526" s="68">
        <v>0</v>
      </c>
      <c r="S1526" s="68">
        <v>9.3077799999999993</v>
      </c>
      <c r="T1526" s="68">
        <v>60</v>
      </c>
      <c r="U1526" s="68">
        <v>69.307779999999994</v>
      </c>
      <c r="V1526" s="68">
        <v>0.7</v>
      </c>
      <c r="W1526" s="68">
        <v>21.67</v>
      </c>
      <c r="X1526" s="68"/>
      <c r="Y1526" s="68">
        <v>1</v>
      </c>
      <c r="Z1526" s="68">
        <v>8</v>
      </c>
      <c r="AA1526" s="68">
        <v>2</v>
      </c>
      <c r="AB1526" s="68">
        <v>46</v>
      </c>
      <c r="AC1526" s="68" t="s">
        <v>339</v>
      </c>
      <c r="AD1526" s="68">
        <v>40</v>
      </c>
      <c r="AE1526" s="68">
        <v>5</v>
      </c>
      <c r="AF1526" s="68"/>
      <c r="AG1526" s="68"/>
      <c r="AH1526" s="68"/>
      <c r="AI1526" s="68"/>
      <c r="AJ1526" s="68"/>
      <c r="AK1526" s="68"/>
      <c r="AL1526" s="68"/>
      <c r="AM1526" s="68"/>
      <c r="AN1526" s="68"/>
      <c r="AO1526" s="68"/>
      <c r="AP1526" s="68"/>
      <c r="AQ1526" s="68"/>
      <c r="AR1526" s="68"/>
      <c r="AS1526" s="68"/>
      <c r="AT1526" s="68"/>
      <c r="AU1526" s="68"/>
      <c r="AV1526" s="68"/>
      <c r="AW1526" s="68"/>
      <c r="AX1526" s="68"/>
      <c r="AY1526" s="68"/>
      <c r="AZ1526" s="68"/>
      <c r="BA1526" s="68"/>
      <c r="BB1526" s="68"/>
      <c r="BC1526" s="68"/>
      <c r="BD1526" s="68"/>
    </row>
    <row r="1527" spans="1:256" s="72" customFormat="1" ht="90">
      <c r="A1527" s="68">
        <v>8678</v>
      </c>
      <c r="B1527" s="68" t="s">
        <v>12804</v>
      </c>
      <c r="C1527" s="68"/>
      <c r="D1527" s="88"/>
      <c r="E1527" s="68" t="s">
        <v>9869</v>
      </c>
      <c r="F1527" s="78">
        <v>53050</v>
      </c>
      <c r="G1527" s="68" t="s">
        <v>9870</v>
      </c>
      <c r="H1527" s="68">
        <v>2023</v>
      </c>
      <c r="I1527" s="68" t="s">
        <v>9871</v>
      </c>
      <c r="J1527" s="70">
        <v>230215.54</v>
      </c>
      <c r="K1527" s="68" t="s">
        <v>9858</v>
      </c>
      <c r="L1527" s="68" t="s">
        <v>903</v>
      </c>
      <c r="M1527" s="68" t="s">
        <v>9859</v>
      </c>
      <c r="N1527" s="68" t="s">
        <v>9872</v>
      </c>
      <c r="O1527" s="68" t="s">
        <v>9873</v>
      </c>
      <c r="P1527" s="68" t="s">
        <v>9874</v>
      </c>
      <c r="Q1527" s="68">
        <v>90</v>
      </c>
      <c r="R1527" s="68">
        <v>0</v>
      </c>
      <c r="S1527" s="68">
        <v>18</v>
      </c>
      <c r="T1527" s="68">
        <v>60</v>
      </c>
      <c r="U1527" s="68">
        <v>78</v>
      </c>
      <c r="V1527" s="68">
        <v>0.7</v>
      </c>
      <c r="W1527" s="68">
        <v>0.88</v>
      </c>
      <c r="X1527" s="68"/>
      <c r="Y1527" s="68">
        <v>3</v>
      </c>
      <c r="Z1527" s="68">
        <v>3</v>
      </c>
      <c r="AA1527" s="68">
        <v>2</v>
      </c>
      <c r="AB1527" s="68">
        <v>60</v>
      </c>
      <c r="AC1527" s="68" t="s">
        <v>339</v>
      </c>
      <c r="AD1527" s="68">
        <v>40</v>
      </c>
      <c r="AE1527" s="68">
        <v>10</v>
      </c>
      <c r="AF1527" s="68"/>
      <c r="AG1527" s="68"/>
      <c r="AH1527" s="68"/>
      <c r="AI1527" s="68"/>
      <c r="AJ1527" s="68"/>
      <c r="AK1527" s="68"/>
      <c r="AL1527" s="68"/>
      <c r="AM1527" s="68"/>
      <c r="AN1527" s="68"/>
      <c r="AO1527" s="68"/>
      <c r="AP1527" s="68"/>
      <c r="AQ1527" s="68"/>
      <c r="AR1527" s="68"/>
      <c r="AS1527" s="68"/>
      <c r="AT1527" s="68"/>
      <c r="AU1527" s="68"/>
      <c r="AV1527" s="68"/>
      <c r="AW1527" s="68"/>
      <c r="AX1527" s="68"/>
      <c r="AY1527" s="68"/>
      <c r="AZ1527" s="68"/>
      <c r="BA1527" s="68"/>
      <c r="BB1527" s="68"/>
      <c r="BC1527" s="68"/>
      <c r="BD1527" s="68"/>
    </row>
    <row r="1528" spans="1:256" s="72" customFormat="1" ht="160">
      <c r="A1528" s="68">
        <v>8678</v>
      </c>
      <c r="B1528" s="68" t="s">
        <v>12804</v>
      </c>
      <c r="C1528" s="68"/>
      <c r="D1528" s="88"/>
      <c r="E1528" s="68" t="s">
        <v>9855</v>
      </c>
      <c r="F1528" s="78">
        <v>22649</v>
      </c>
      <c r="G1528" s="68" t="s">
        <v>9875</v>
      </c>
      <c r="H1528" s="68">
        <v>2023</v>
      </c>
      <c r="I1528" s="68" t="s">
        <v>9876</v>
      </c>
      <c r="J1528" s="70">
        <v>96032.3</v>
      </c>
      <c r="K1528" s="68" t="s">
        <v>9858</v>
      </c>
      <c r="L1528" s="68" t="s">
        <v>903</v>
      </c>
      <c r="M1528" s="68" t="s">
        <v>9859</v>
      </c>
      <c r="N1528" s="68" t="s">
        <v>9877</v>
      </c>
      <c r="O1528" s="68" t="s">
        <v>9878</v>
      </c>
      <c r="P1528" s="68" t="s">
        <v>9879</v>
      </c>
      <c r="Q1528" s="68">
        <v>38.41292</v>
      </c>
      <c r="R1528" s="68">
        <v>0</v>
      </c>
      <c r="S1528" s="68">
        <v>7.6825840000000003</v>
      </c>
      <c r="T1528" s="68">
        <v>60</v>
      </c>
      <c r="U1528" s="68">
        <v>67.682584000000006</v>
      </c>
      <c r="V1528" s="68">
        <v>0.7</v>
      </c>
      <c r="W1528" s="68">
        <v>1.67</v>
      </c>
      <c r="X1528" s="68"/>
      <c r="Y1528" s="68">
        <v>4</v>
      </c>
      <c r="Z1528" s="68">
        <v>5</v>
      </c>
      <c r="AA1528" s="68">
        <v>5</v>
      </c>
      <c r="AB1528" s="68">
        <v>60</v>
      </c>
      <c r="AC1528" s="68" t="s">
        <v>339</v>
      </c>
      <c r="AD1528" s="68">
        <v>40</v>
      </c>
      <c r="AE1528" s="68">
        <v>5</v>
      </c>
      <c r="AF1528" s="68"/>
      <c r="AG1528" s="68"/>
      <c r="AH1528" s="68"/>
      <c r="AI1528" s="68"/>
      <c r="AJ1528" s="68"/>
      <c r="AK1528" s="68"/>
      <c r="AL1528" s="68"/>
      <c r="AM1528" s="68"/>
      <c r="AN1528" s="68"/>
      <c r="AO1528" s="68"/>
      <c r="AP1528" s="68"/>
      <c r="AQ1528" s="68"/>
      <c r="AR1528" s="68"/>
      <c r="AS1528" s="68"/>
      <c r="AT1528" s="68"/>
      <c r="AU1528" s="68"/>
      <c r="AV1528" s="68"/>
      <c r="AW1528" s="68"/>
      <c r="AX1528" s="68"/>
      <c r="AY1528" s="68"/>
      <c r="AZ1528" s="68"/>
      <c r="BA1528" s="68"/>
      <c r="BB1528" s="68"/>
      <c r="BC1528" s="68"/>
      <c r="BD1528" s="68"/>
    </row>
    <row r="1529" spans="1:256" s="72" customFormat="1" ht="180">
      <c r="A1529" s="68">
        <v>8678</v>
      </c>
      <c r="B1529" s="68" t="s">
        <v>12804</v>
      </c>
      <c r="C1529" s="68"/>
      <c r="D1529" s="88"/>
      <c r="E1529" s="68" t="s">
        <v>9880</v>
      </c>
      <c r="F1529" s="78">
        <v>58531</v>
      </c>
      <c r="G1529" s="68" t="s">
        <v>9881</v>
      </c>
      <c r="H1529" s="68">
        <v>2022</v>
      </c>
      <c r="I1529" s="68" t="s">
        <v>9881</v>
      </c>
      <c r="J1529" s="70">
        <v>21620.84</v>
      </c>
      <c r="K1529" s="68" t="s">
        <v>9858</v>
      </c>
      <c r="L1529" s="68" t="s">
        <v>903</v>
      </c>
      <c r="M1529" s="68" t="s">
        <v>9859</v>
      </c>
      <c r="N1529" s="68" t="s">
        <v>9882</v>
      </c>
      <c r="O1529" s="68" t="s">
        <v>9883</v>
      </c>
      <c r="P1529" s="68" t="s">
        <v>9884</v>
      </c>
      <c r="Q1529" s="68">
        <v>14.413893333333334</v>
      </c>
      <c r="R1529" s="68">
        <v>0</v>
      </c>
      <c r="S1529" s="68">
        <v>2.8827786666666668</v>
      </c>
      <c r="T1529" s="68">
        <v>60</v>
      </c>
      <c r="U1529" s="68">
        <v>62.882778666666667</v>
      </c>
      <c r="V1529" s="68">
        <v>0.7</v>
      </c>
      <c r="W1529" s="68">
        <v>27.08</v>
      </c>
      <c r="X1529" s="68"/>
      <c r="Y1529" s="68">
        <v>6</v>
      </c>
      <c r="Z1529" s="68">
        <v>1</v>
      </c>
      <c r="AA1529" s="68">
        <v>6</v>
      </c>
      <c r="AB1529" s="68">
        <v>60</v>
      </c>
      <c r="AC1529" s="68" t="s">
        <v>339</v>
      </c>
      <c r="AD1529" s="68">
        <v>40</v>
      </c>
      <c r="AE1529" s="68">
        <v>4</v>
      </c>
      <c r="AF1529" s="68"/>
      <c r="AG1529" s="68"/>
      <c r="AH1529" s="68"/>
      <c r="AI1529" s="68"/>
      <c r="AJ1529" s="68"/>
      <c r="AK1529" s="68"/>
      <c r="AL1529" s="68"/>
      <c r="AM1529" s="68"/>
      <c r="AN1529" s="68"/>
      <c r="AO1529" s="68"/>
      <c r="AP1529" s="68"/>
      <c r="AQ1529" s="68"/>
      <c r="AR1529" s="68"/>
      <c r="AS1529" s="68"/>
      <c r="AT1529" s="68"/>
      <c r="AU1529" s="68"/>
      <c r="AV1529" s="68"/>
      <c r="AW1529" s="68"/>
      <c r="AX1529" s="68"/>
      <c r="AY1529" s="68"/>
      <c r="AZ1529" s="68"/>
      <c r="BA1529" s="68"/>
      <c r="BB1529" s="68"/>
      <c r="BC1529" s="68"/>
      <c r="BD1529" s="68"/>
    </row>
    <row r="1530" spans="1:256" s="72" customFormat="1" ht="70">
      <c r="A1530" s="68">
        <v>8678</v>
      </c>
      <c r="B1530" s="68" t="s">
        <v>12804</v>
      </c>
      <c r="C1530" s="68"/>
      <c r="D1530" s="88"/>
      <c r="E1530" s="68" t="s">
        <v>9855</v>
      </c>
      <c r="F1530" s="78">
        <v>22649</v>
      </c>
      <c r="G1530" s="68" t="s">
        <v>9885</v>
      </c>
      <c r="H1530" s="68">
        <v>2022</v>
      </c>
      <c r="I1530" s="68" t="s">
        <v>9885</v>
      </c>
      <c r="J1530" s="70">
        <v>32147</v>
      </c>
      <c r="K1530" s="68" t="s">
        <v>9858</v>
      </c>
      <c r="L1530" s="68" t="s">
        <v>903</v>
      </c>
      <c r="M1530" s="68" t="s">
        <v>9859</v>
      </c>
      <c r="N1530" s="68" t="s">
        <v>9886</v>
      </c>
      <c r="O1530" s="68" t="s">
        <v>9887</v>
      </c>
      <c r="P1530" s="68" t="s">
        <v>9888</v>
      </c>
      <c r="Q1530" s="68">
        <v>12.8588</v>
      </c>
      <c r="R1530" s="68">
        <v>0</v>
      </c>
      <c r="S1530" s="68">
        <v>2.5717600000000003</v>
      </c>
      <c r="T1530" s="68">
        <v>60</v>
      </c>
      <c r="U1530" s="68">
        <v>62.571759999999998</v>
      </c>
      <c r="V1530" s="68">
        <v>0.7</v>
      </c>
      <c r="W1530" s="68">
        <v>21.67</v>
      </c>
      <c r="X1530" s="68"/>
      <c r="Y1530" s="68">
        <v>1</v>
      </c>
      <c r="Z1530" s="68">
        <v>8</v>
      </c>
      <c r="AA1530" s="68">
        <v>2</v>
      </c>
      <c r="AB1530" s="68">
        <v>60</v>
      </c>
      <c r="AC1530" s="68" t="s">
        <v>339</v>
      </c>
      <c r="AD1530" s="68">
        <v>40</v>
      </c>
      <c r="AE1530" s="68">
        <v>5</v>
      </c>
      <c r="AF1530" s="68"/>
      <c r="AG1530" s="68"/>
      <c r="AH1530" s="68"/>
      <c r="AI1530" s="68"/>
      <c r="AJ1530" s="68"/>
      <c r="AK1530" s="68"/>
      <c r="AL1530" s="68"/>
      <c r="AM1530" s="68"/>
      <c r="AN1530" s="68"/>
      <c r="AO1530" s="68"/>
      <c r="AP1530" s="68"/>
      <c r="AQ1530" s="68"/>
      <c r="AR1530" s="68"/>
      <c r="AS1530" s="68"/>
      <c r="AT1530" s="68"/>
      <c r="AU1530" s="68"/>
      <c r="AV1530" s="68"/>
      <c r="AW1530" s="68"/>
      <c r="AX1530" s="68"/>
      <c r="AY1530" s="68"/>
      <c r="AZ1530" s="68"/>
      <c r="BA1530" s="68"/>
      <c r="BB1530" s="68"/>
      <c r="BC1530" s="68"/>
      <c r="BD1530" s="68"/>
    </row>
    <row r="1531" spans="1:256" s="72" customFormat="1" ht="90">
      <c r="A1531" s="68">
        <v>8678</v>
      </c>
      <c r="B1531" s="68" t="s">
        <v>12804</v>
      </c>
      <c r="C1531" s="68"/>
      <c r="D1531" s="88"/>
      <c r="E1531" s="68" t="s">
        <v>9869</v>
      </c>
      <c r="F1531" s="78">
        <v>53050</v>
      </c>
      <c r="G1531" s="68" t="s">
        <v>9889</v>
      </c>
      <c r="H1531" s="68">
        <v>2023</v>
      </c>
      <c r="I1531" s="68" t="s">
        <v>9889</v>
      </c>
      <c r="J1531" s="70">
        <v>48157.06</v>
      </c>
      <c r="K1531" s="68" t="s">
        <v>9858</v>
      </c>
      <c r="L1531" s="68" t="s">
        <v>903</v>
      </c>
      <c r="M1531" s="68" t="s">
        <v>9859</v>
      </c>
      <c r="N1531" s="68" t="s">
        <v>9890</v>
      </c>
      <c r="O1531" s="68" t="s">
        <v>9891</v>
      </c>
      <c r="P1531" s="68" t="s">
        <v>9892</v>
      </c>
      <c r="Q1531" s="68">
        <v>19.262823999999998</v>
      </c>
      <c r="R1531" s="68">
        <v>0</v>
      </c>
      <c r="S1531" s="68">
        <v>3.8525647999999997</v>
      </c>
      <c r="T1531" s="68">
        <v>60</v>
      </c>
      <c r="U1531" s="68">
        <v>63.852564799999996</v>
      </c>
      <c r="V1531" s="68">
        <v>0.7</v>
      </c>
      <c r="W1531" s="68">
        <v>6.67</v>
      </c>
      <c r="X1531" s="68"/>
      <c r="Y1531" s="68">
        <v>3</v>
      </c>
      <c r="Z1531" s="68">
        <v>11</v>
      </c>
      <c r="AA1531" s="68">
        <v>7</v>
      </c>
      <c r="AB1531" s="68">
        <v>44</v>
      </c>
      <c r="AC1531" s="68" t="s">
        <v>339</v>
      </c>
      <c r="AD1531" s="68">
        <v>40</v>
      </c>
      <c r="AE1531" s="68">
        <v>5</v>
      </c>
      <c r="AF1531" s="68"/>
      <c r="AG1531" s="68"/>
      <c r="AH1531" s="68"/>
      <c r="AI1531" s="68"/>
      <c r="AJ1531" s="68"/>
      <c r="AK1531" s="68"/>
      <c r="AL1531" s="68"/>
      <c r="AM1531" s="68"/>
      <c r="AN1531" s="68"/>
      <c r="AO1531" s="68"/>
      <c r="AP1531" s="68"/>
      <c r="AQ1531" s="68"/>
      <c r="AR1531" s="68"/>
      <c r="AS1531" s="68"/>
      <c r="AT1531" s="68"/>
      <c r="AU1531" s="68"/>
      <c r="AV1531" s="68"/>
      <c r="AW1531" s="68"/>
      <c r="AX1531" s="68"/>
      <c r="AY1531" s="68"/>
      <c r="AZ1531" s="68"/>
      <c r="BA1531" s="68"/>
      <c r="BB1531" s="68"/>
      <c r="BC1531" s="68"/>
      <c r="BD1531" s="68"/>
    </row>
    <row r="1532" spans="1:256" s="72" customFormat="1" ht="90">
      <c r="A1532" s="68">
        <v>8678</v>
      </c>
      <c r="B1532" s="68" t="s">
        <v>12804</v>
      </c>
      <c r="C1532" s="68"/>
      <c r="D1532" s="88"/>
      <c r="E1532" s="68" t="s">
        <v>9893</v>
      </c>
      <c r="F1532" s="78">
        <v>31269</v>
      </c>
      <c r="G1532" s="68" t="s">
        <v>9894</v>
      </c>
      <c r="H1532" s="68">
        <v>2023</v>
      </c>
      <c r="I1532" s="68" t="s">
        <v>9894</v>
      </c>
      <c r="J1532" s="70">
        <v>30500</v>
      </c>
      <c r="K1532" s="68" t="s">
        <v>9858</v>
      </c>
      <c r="L1532" s="68" t="s">
        <v>903</v>
      </c>
      <c r="M1532" s="68" t="s">
        <v>9859</v>
      </c>
      <c r="N1532" s="68" t="s">
        <v>9895</v>
      </c>
      <c r="O1532" s="68" t="s">
        <v>9896</v>
      </c>
      <c r="P1532" s="68" t="s">
        <v>9897</v>
      </c>
      <c r="Q1532" s="68">
        <v>30.5</v>
      </c>
      <c r="R1532" s="68">
        <v>0</v>
      </c>
      <c r="S1532" s="68">
        <v>6.1000000000000005</v>
      </c>
      <c r="T1532" s="68">
        <v>60</v>
      </c>
      <c r="U1532" s="68">
        <v>66.099999999999994</v>
      </c>
      <c r="V1532" s="68">
        <v>0.7</v>
      </c>
      <c r="W1532" s="68">
        <v>2.5</v>
      </c>
      <c r="X1532" s="68"/>
      <c r="Y1532" s="68">
        <v>6</v>
      </c>
      <c r="Z1532" s="68">
        <v>1</v>
      </c>
      <c r="AA1532" s="68">
        <v>5</v>
      </c>
      <c r="AB1532" s="68">
        <v>24</v>
      </c>
      <c r="AC1532" s="68" t="s">
        <v>339</v>
      </c>
      <c r="AD1532" s="68">
        <v>40</v>
      </c>
      <c r="AE1532" s="68">
        <v>10</v>
      </c>
      <c r="AF1532" s="68"/>
      <c r="AG1532" s="68"/>
      <c r="AH1532" s="68"/>
      <c r="AI1532" s="68"/>
      <c r="AJ1532" s="68"/>
      <c r="AK1532" s="68"/>
      <c r="AL1532" s="68"/>
      <c r="AM1532" s="68"/>
      <c r="AN1532" s="68"/>
      <c r="AO1532" s="68"/>
      <c r="AP1532" s="68"/>
      <c r="AQ1532" s="68"/>
      <c r="AR1532" s="68"/>
      <c r="AS1532" s="68"/>
      <c r="AT1532" s="68"/>
      <c r="AU1532" s="68"/>
      <c r="AV1532" s="68"/>
      <c r="AW1532" s="68"/>
      <c r="AX1532" s="68"/>
      <c r="AY1532" s="68"/>
      <c r="AZ1532" s="68"/>
      <c r="BA1532" s="68"/>
      <c r="BB1532" s="68"/>
      <c r="BC1532" s="68"/>
      <c r="BD1532" s="68"/>
    </row>
    <row r="1533" spans="1:256" s="72" customFormat="1" ht="110">
      <c r="A1533" s="68">
        <v>8678</v>
      </c>
      <c r="B1533" s="68" t="s">
        <v>12804</v>
      </c>
      <c r="C1533" s="68"/>
      <c r="D1533" s="88"/>
      <c r="E1533" s="68" t="s">
        <v>9898</v>
      </c>
      <c r="F1533" s="78">
        <v>58524</v>
      </c>
      <c r="G1533" s="68" t="s">
        <v>9899</v>
      </c>
      <c r="H1533" s="68">
        <v>2023</v>
      </c>
      <c r="I1533" s="68" t="s">
        <v>9900</v>
      </c>
      <c r="J1533" s="70">
        <v>48507.199999999997</v>
      </c>
      <c r="K1533" s="68" t="s">
        <v>9858</v>
      </c>
      <c r="L1533" s="68" t="s">
        <v>903</v>
      </c>
      <c r="M1533" s="68" t="s">
        <v>9859</v>
      </c>
      <c r="N1533" s="68" t="s">
        <v>9901</v>
      </c>
      <c r="O1533" s="68" t="s">
        <v>9902</v>
      </c>
      <c r="P1533" s="68" t="s">
        <v>9903</v>
      </c>
      <c r="Q1533" s="68">
        <v>19.40288</v>
      </c>
      <c r="R1533" s="68">
        <v>0</v>
      </c>
      <c r="S1533" s="68">
        <v>3.880576</v>
      </c>
      <c r="T1533" s="68">
        <v>60</v>
      </c>
      <c r="U1533" s="68">
        <v>63.880575999999998</v>
      </c>
      <c r="V1533" s="68">
        <v>0.7</v>
      </c>
      <c r="W1533" s="68">
        <v>5</v>
      </c>
      <c r="X1533" s="68"/>
      <c r="Y1533" s="68">
        <v>6</v>
      </c>
      <c r="Z1533" s="68">
        <v>4</v>
      </c>
      <c r="AA1533" s="68"/>
      <c r="AB1533" s="68">
        <v>31</v>
      </c>
      <c r="AC1533" s="68" t="s">
        <v>339</v>
      </c>
      <c r="AD1533" s="68">
        <v>40</v>
      </c>
      <c r="AE1533" s="68">
        <v>5</v>
      </c>
      <c r="AF1533" s="68"/>
      <c r="AG1533" s="68"/>
      <c r="AH1533" s="68"/>
      <c r="AI1533" s="68"/>
      <c r="AJ1533" s="68"/>
      <c r="AK1533" s="68"/>
      <c r="AL1533" s="68"/>
      <c r="AM1533" s="68"/>
      <c r="AN1533" s="68"/>
      <c r="AO1533" s="68"/>
      <c r="AP1533" s="68"/>
      <c r="AQ1533" s="68"/>
      <c r="AR1533" s="68"/>
      <c r="AS1533" s="68"/>
      <c r="AT1533" s="68"/>
      <c r="AU1533" s="68"/>
      <c r="AV1533" s="68"/>
      <c r="AW1533" s="68"/>
      <c r="AX1533" s="68"/>
      <c r="AY1533" s="68"/>
      <c r="AZ1533" s="68"/>
      <c r="BA1533" s="68"/>
      <c r="BB1533" s="68"/>
      <c r="BC1533" s="68"/>
      <c r="BD1533" s="68"/>
    </row>
    <row r="1534" spans="1:256" s="72" customFormat="1" ht="240">
      <c r="A1534" s="68">
        <v>2547</v>
      </c>
      <c r="B1534" s="68" t="s">
        <v>11717</v>
      </c>
      <c r="C1534" s="68" t="s">
        <v>9904</v>
      </c>
      <c r="D1534" s="88" t="s">
        <v>9905</v>
      </c>
      <c r="E1534" s="68" t="s">
        <v>9906</v>
      </c>
      <c r="F1534" s="78">
        <v>28407</v>
      </c>
      <c r="G1534" s="68" t="s">
        <v>9907</v>
      </c>
      <c r="H1534" s="68">
        <v>2023</v>
      </c>
      <c r="I1534" s="68" t="s">
        <v>9908</v>
      </c>
      <c r="J1534" s="70">
        <v>4625.37</v>
      </c>
      <c r="K1534" s="68" t="s">
        <v>1879</v>
      </c>
      <c r="L1534" s="68" t="s">
        <v>9909</v>
      </c>
      <c r="M1534" s="68" t="s">
        <v>9910</v>
      </c>
      <c r="N1534" s="68" t="s">
        <v>9911</v>
      </c>
      <c r="O1534" s="68" t="s">
        <v>9912</v>
      </c>
      <c r="P1534" s="68">
        <v>17757</v>
      </c>
      <c r="Q1534" s="68">
        <v>9.07</v>
      </c>
      <c r="R1534" s="68">
        <v>1.42</v>
      </c>
      <c r="S1534" s="68">
        <v>1.17</v>
      </c>
      <c r="T1534" s="68">
        <v>6.48</v>
      </c>
      <c r="U1534" s="68">
        <v>9.07</v>
      </c>
      <c r="V1534" s="68">
        <v>0.25</v>
      </c>
      <c r="W1534" s="68">
        <v>0.25</v>
      </c>
      <c r="X1534" s="68" t="s">
        <v>9913</v>
      </c>
      <c r="Y1534" s="68">
        <v>2</v>
      </c>
      <c r="Z1534" s="68">
        <v>4</v>
      </c>
      <c r="AA1534" s="68">
        <v>2</v>
      </c>
      <c r="AB1534" s="68">
        <v>4</v>
      </c>
      <c r="AC1534" s="68">
        <v>2370028</v>
      </c>
      <c r="AD1534" s="68">
        <v>0</v>
      </c>
      <c r="AE1534" s="68">
        <v>4</v>
      </c>
      <c r="AF1534" s="68">
        <v>100</v>
      </c>
      <c r="AG1534" s="68" t="s">
        <v>9904</v>
      </c>
      <c r="AH1534" s="68" t="s">
        <v>9914</v>
      </c>
      <c r="AI1534" s="68">
        <v>60</v>
      </c>
      <c r="AJ1534" s="68"/>
      <c r="AK1534" s="68"/>
      <c r="AL1534" s="68"/>
      <c r="AM1534" s="68"/>
      <c r="AN1534" s="68"/>
      <c r="AO1534" s="68"/>
      <c r="AP1534" s="68"/>
      <c r="AQ1534" s="68"/>
      <c r="AR1534" s="68"/>
      <c r="AS1534" s="68" t="s">
        <v>9915</v>
      </c>
      <c r="AT1534" s="68" t="s">
        <v>9916</v>
      </c>
      <c r="AU1534" s="68">
        <v>40</v>
      </c>
      <c r="AV1534" s="68"/>
      <c r="AW1534" s="68"/>
      <c r="AX1534" s="68"/>
      <c r="AY1534" s="68"/>
      <c r="AZ1534" s="68"/>
      <c r="BA1534" s="68"/>
      <c r="BB1534" s="68"/>
      <c r="BC1534" s="68"/>
      <c r="BD1534" s="68"/>
    </row>
    <row r="1535" spans="1:256" s="72" customFormat="1" ht="190">
      <c r="A1535" s="68">
        <v>2547</v>
      </c>
      <c r="B1535" s="68" t="s">
        <v>11717</v>
      </c>
      <c r="C1535" s="68" t="s">
        <v>9904</v>
      </c>
      <c r="D1535" s="88" t="s">
        <v>9905</v>
      </c>
      <c r="E1535" s="68" t="s">
        <v>9917</v>
      </c>
      <c r="F1535" s="78">
        <v>36395</v>
      </c>
      <c r="G1535" s="68" t="s">
        <v>9918</v>
      </c>
      <c r="H1535" s="68">
        <v>2023</v>
      </c>
      <c r="I1535" s="68" t="s">
        <v>9919</v>
      </c>
      <c r="J1535" s="70">
        <v>2263.2950000000001</v>
      </c>
      <c r="K1535" s="68" t="s">
        <v>1879</v>
      </c>
      <c r="L1535" s="68" t="s">
        <v>9920</v>
      </c>
      <c r="M1535" s="68" t="s">
        <v>9921</v>
      </c>
      <c r="N1535" s="68" t="s">
        <v>9922</v>
      </c>
      <c r="O1535" s="68" t="s">
        <v>9923</v>
      </c>
      <c r="P1535" s="68" t="s">
        <v>9924</v>
      </c>
      <c r="Q1535" s="68">
        <v>2.2189166666666669</v>
      </c>
      <c r="R1535" s="68">
        <v>0.31</v>
      </c>
      <c r="S1535" s="68">
        <v>0.28999999999999998</v>
      </c>
      <c r="T1535" s="68">
        <v>1.62</v>
      </c>
      <c r="U1535" s="68">
        <v>2.2200000000000002</v>
      </c>
      <c r="V1535" s="68">
        <v>0.25</v>
      </c>
      <c r="W1535" s="68">
        <v>0.25</v>
      </c>
      <c r="X1535" s="68" t="s">
        <v>9913</v>
      </c>
      <c r="Y1535" s="68">
        <v>3</v>
      </c>
      <c r="Z1535" s="68">
        <v>4</v>
      </c>
      <c r="AA1535" s="68">
        <v>8</v>
      </c>
      <c r="AB1535" s="68">
        <v>4</v>
      </c>
      <c r="AC1535" s="68">
        <v>2370015</v>
      </c>
      <c r="AD1535" s="68">
        <v>0</v>
      </c>
      <c r="AE1535" s="68">
        <v>4</v>
      </c>
      <c r="AF1535" s="68">
        <v>100</v>
      </c>
      <c r="AG1535" s="68" t="s">
        <v>9904</v>
      </c>
      <c r="AH1535" s="68" t="s">
        <v>9914</v>
      </c>
      <c r="AI1535" s="68">
        <v>60</v>
      </c>
      <c r="AJ1535" s="68"/>
      <c r="AK1535" s="68"/>
      <c r="AL1535" s="68"/>
      <c r="AM1535" s="68"/>
      <c r="AN1535" s="68"/>
      <c r="AO1535" s="68"/>
      <c r="AP1535" s="68"/>
      <c r="AQ1535" s="68"/>
      <c r="AR1535" s="68"/>
      <c r="AS1535" s="68" t="s">
        <v>9915</v>
      </c>
      <c r="AT1535" s="68" t="s">
        <v>9916</v>
      </c>
      <c r="AU1535" s="68">
        <v>40</v>
      </c>
      <c r="AV1535" s="68"/>
      <c r="AW1535" s="68"/>
      <c r="AX1535" s="68"/>
      <c r="AY1535" s="68"/>
      <c r="AZ1535" s="68"/>
      <c r="BA1535" s="68"/>
      <c r="BB1535" s="68"/>
      <c r="BC1535" s="68"/>
      <c r="BD1535" s="68"/>
    </row>
    <row r="1536" spans="1:256" s="72" customFormat="1" ht="190">
      <c r="A1536" s="68">
        <v>2547</v>
      </c>
      <c r="B1536" s="68" t="s">
        <v>11717</v>
      </c>
      <c r="C1536" s="68" t="s">
        <v>9904</v>
      </c>
      <c r="D1536" s="88" t="s">
        <v>9905</v>
      </c>
      <c r="E1536" s="68" t="s">
        <v>9917</v>
      </c>
      <c r="F1536" s="78">
        <v>34734</v>
      </c>
      <c r="G1536" s="68" t="s">
        <v>9925</v>
      </c>
      <c r="H1536" s="68">
        <v>2023</v>
      </c>
      <c r="I1536" s="68" t="s">
        <v>9926</v>
      </c>
      <c r="J1536" s="70">
        <v>1681.14</v>
      </c>
      <c r="K1536" s="68" t="s">
        <v>1879</v>
      </c>
      <c r="L1536" s="68" t="s">
        <v>9927</v>
      </c>
      <c r="M1536" s="68" t="s">
        <v>9928</v>
      </c>
      <c r="N1536" s="68" t="s">
        <v>9929</v>
      </c>
      <c r="O1536" s="68" t="s">
        <v>9930</v>
      </c>
      <c r="P1536" s="68" t="s">
        <v>9931</v>
      </c>
      <c r="Q1536" s="68">
        <v>1.6481764705882354</v>
      </c>
      <c r="R1536" s="68">
        <v>0.52</v>
      </c>
      <c r="S1536" s="68">
        <v>0.49</v>
      </c>
      <c r="T1536" s="68">
        <v>0.64</v>
      </c>
      <c r="U1536" s="68">
        <v>1.65</v>
      </c>
      <c r="V1536" s="68">
        <v>0.25</v>
      </c>
      <c r="W1536" s="68">
        <v>0.25</v>
      </c>
      <c r="X1536" s="68" t="s">
        <v>9913</v>
      </c>
      <c r="Y1536" s="68">
        <v>3</v>
      </c>
      <c r="Z1536" s="68">
        <v>4</v>
      </c>
      <c r="AA1536" s="68">
        <v>1</v>
      </c>
      <c r="AB1536" s="68">
        <v>4</v>
      </c>
      <c r="AC1536" s="68">
        <v>2370016</v>
      </c>
      <c r="AD1536" s="68">
        <v>0</v>
      </c>
      <c r="AE1536" s="68">
        <v>4</v>
      </c>
      <c r="AF1536" s="68">
        <v>100</v>
      </c>
      <c r="AG1536" s="68" t="s">
        <v>9904</v>
      </c>
      <c r="AH1536" s="68" t="s">
        <v>9914</v>
      </c>
      <c r="AI1536" s="68">
        <v>60</v>
      </c>
      <c r="AJ1536" s="68"/>
      <c r="AK1536" s="68"/>
      <c r="AL1536" s="68"/>
      <c r="AM1536" s="68"/>
      <c r="AN1536" s="68"/>
      <c r="AO1536" s="68"/>
      <c r="AP1536" s="68"/>
      <c r="AQ1536" s="68"/>
      <c r="AR1536" s="68"/>
      <c r="AS1536" s="68" t="s">
        <v>9915</v>
      </c>
      <c r="AT1536" s="68" t="s">
        <v>9916</v>
      </c>
      <c r="AU1536" s="68">
        <v>40</v>
      </c>
      <c r="AV1536" s="68"/>
      <c r="AW1536" s="68"/>
      <c r="AX1536" s="68"/>
      <c r="AY1536" s="68"/>
      <c r="AZ1536" s="68"/>
      <c r="BA1536" s="68"/>
      <c r="BB1536" s="68"/>
      <c r="BC1536" s="68"/>
      <c r="BD1536" s="68"/>
    </row>
    <row r="1537" spans="1:56" s="72" customFormat="1" ht="260">
      <c r="A1537" s="68">
        <v>2547</v>
      </c>
      <c r="B1537" s="68" t="s">
        <v>11717</v>
      </c>
      <c r="C1537" s="68" t="s">
        <v>9904</v>
      </c>
      <c r="D1537" s="88" t="s">
        <v>9905</v>
      </c>
      <c r="E1537" s="68" t="s">
        <v>9932</v>
      </c>
      <c r="F1537" s="78">
        <v>55380</v>
      </c>
      <c r="G1537" s="68" t="s">
        <v>9933</v>
      </c>
      <c r="H1537" s="68">
        <v>2023</v>
      </c>
      <c r="I1537" s="68" t="s">
        <v>9934</v>
      </c>
      <c r="J1537" s="70">
        <v>14470.88</v>
      </c>
      <c r="K1537" s="68" t="s">
        <v>1879</v>
      </c>
      <c r="L1537" s="68" t="s">
        <v>9935</v>
      </c>
      <c r="M1537" s="68" t="s">
        <v>9936</v>
      </c>
      <c r="N1537" s="68" t="s">
        <v>9937</v>
      </c>
      <c r="O1537" s="68" t="s">
        <v>9938</v>
      </c>
      <c r="P1537" s="68">
        <v>17753</v>
      </c>
      <c r="Q1537" s="68">
        <v>15.073833333333333</v>
      </c>
      <c r="R1537" s="68">
        <v>3.55</v>
      </c>
      <c r="S1537" s="68">
        <v>2.96</v>
      </c>
      <c r="T1537" s="68">
        <v>8.56</v>
      </c>
      <c r="U1537" s="68">
        <v>15.07</v>
      </c>
      <c r="V1537" s="68">
        <v>0.25</v>
      </c>
      <c r="W1537" s="68">
        <v>0.25</v>
      </c>
      <c r="X1537" s="68" t="s">
        <v>9913</v>
      </c>
      <c r="Y1537" s="68">
        <v>6</v>
      </c>
      <c r="Z1537" s="68">
        <v>4</v>
      </c>
      <c r="AA1537" s="68">
        <v>1</v>
      </c>
      <c r="AB1537" s="68">
        <v>4</v>
      </c>
      <c r="AC1537" s="68">
        <v>2370026</v>
      </c>
      <c r="AD1537" s="68">
        <v>0</v>
      </c>
      <c r="AE1537" s="68">
        <v>4</v>
      </c>
      <c r="AF1537" s="68">
        <v>100</v>
      </c>
      <c r="AG1537" s="68" t="s">
        <v>9904</v>
      </c>
      <c r="AH1537" s="68" t="s">
        <v>9914</v>
      </c>
      <c r="AI1537" s="68">
        <v>60</v>
      </c>
      <c r="AJ1537" s="68"/>
      <c r="AK1537" s="68"/>
      <c r="AL1537" s="68"/>
      <c r="AM1537" s="68"/>
      <c r="AN1537" s="68"/>
      <c r="AO1537" s="68"/>
      <c r="AP1537" s="68"/>
      <c r="AQ1537" s="68"/>
      <c r="AR1537" s="68"/>
      <c r="AS1537" s="68" t="s">
        <v>9915</v>
      </c>
      <c r="AT1537" s="68" t="s">
        <v>9916</v>
      </c>
      <c r="AU1537" s="68">
        <v>40</v>
      </c>
      <c r="AV1537" s="68"/>
      <c r="AW1537" s="68"/>
      <c r="AX1537" s="68"/>
      <c r="AY1537" s="68"/>
      <c r="AZ1537" s="68"/>
      <c r="BA1537" s="68"/>
      <c r="BB1537" s="68"/>
      <c r="BC1537" s="68"/>
      <c r="BD1537" s="68"/>
    </row>
    <row r="1538" spans="1:56" s="72" customFormat="1" ht="260">
      <c r="A1538" s="68">
        <v>2547</v>
      </c>
      <c r="B1538" s="68" t="s">
        <v>11717</v>
      </c>
      <c r="C1538" s="68" t="s">
        <v>9904</v>
      </c>
      <c r="D1538" s="88" t="s">
        <v>9905</v>
      </c>
      <c r="E1538" s="68" t="s">
        <v>9932</v>
      </c>
      <c r="F1538" s="78">
        <v>55380</v>
      </c>
      <c r="G1538" s="68" t="s">
        <v>9933</v>
      </c>
      <c r="H1538" s="68">
        <v>2023</v>
      </c>
      <c r="I1538" s="68" t="s">
        <v>9939</v>
      </c>
      <c r="J1538" s="70">
        <v>14470.88</v>
      </c>
      <c r="K1538" s="68" t="s">
        <v>1879</v>
      </c>
      <c r="L1538" s="68" t="s">
        <v>9935</v>
      </c>
      <c r="M1538" s="68" t="s">
        <v>9936</v>
      </c>
      <c r="N1538" s="68" t="s">
        <v>9937</v>
      </c>
      <c r="O1538" s="68" t="s">
        <v>9938</v>
      </c>
      <c r="P1538" s="68">
        <v>17754</v>
      </c>
      <c r="Q1538" s="68">
        <v>15.073833333333333</v>
      </c>
      <c r="R1538" s="68">
        <v>3.55</v>
      </c>
      <c r="S1538" s="68">
        <v>2.96</v>
      </c>
      <c r="T1538" s="68">
        <v>8.56</v>
      </c>
      <c r="U1538" s="68">
        <v>15.07</v>
      </c>
      <c r="V1538" s="68">
        <v>0.25</v>
      </c>
      <c r="W1538" s="68">
        <v>0.25</v>
      </c>
      <c r="X1538" s="68" t="s">
        <v>9913</v>
      </c>
      <c r="Y1538" s="68">
        <v>6</v>
      </c>
      <c r="Z1538" s="68">
        <v>4</v>
      </c>
      <c r="AA1538" s="68">
        <v>1</v>
      </c>
      <c r="AB1538" s="68">
        <v>4</v>
      </c>
      <c r="AC1538" s="68">
        <v>2370026</v>
      </c>
      <c r="AD1538" s="68">
        <v>0</v>
      </c>
      <c r="AE1538" s="68">
        <v>4</v>
      </c>
      <c r="AF1538" s="68">
        <v>100</v>
      </c>
      <c r="AG1538" s="68" t="s">
        <v>9904</v>
      </c>
      <c r="AH1538" s="68" t="s">
        <v>9914</v>
      </c>
      <c r="AI1538" s="68">
        <v>60</v>
      </c>
      <c r="AJ1538" s="68"/>
      <c r="AK1538" s="68"/>
      <c r="AL1538" s="68"/>
      <c r="AM1538" s="68"/>
      <c r="AN1538" s="68"/>
      <c r="AO1538" s="68"/>
      <c r="AP1538" s="68"/>
      <c r="AQ1538" s="68"/>
      <c r="AR1538" s="68"/>
      <c r="AS1538" s="68" t="s">
        <v>9915</v>
      </c>
      <c r="AT1538" s="68" t="s">
        <v>9916</v>
      </c>
      <c r="AU1538" s="68">
        <v>40</v>
      </c>
      <c r="AV1538" s="68"/>
      <c r="AW1538" s="68"/>
      <c r="AX1538" s="68"/>
      <c r="AY1538" s="68"/>
      <c r="AZ1538" s="68"/>
      <c r="BA1538" s="68"/>
      <c r="BB1538" s="68"/>
      <c r="BC1538" s="68"/>
      <c r="BD1538" s="68"/>
    </row>
    <row r="1539" spans="1:56" s="72" customFormat="1" ht="190">
      <c r="A1539" s="68">
        <v>2547</v>
      </c>
      <c r="B1539" s="68" t="s">
        <v>11717</v>
      </c>
      <c r="C1539" s="68" t="s">
        <v>9904</v>
      </c>
      <c r="D1539" s="88" t="s">
        <v>9905</v>
      </c>
      <c r="E1539" s="68" t="s">
        <v>9940</v>
      </c>
      <c r="F1539" s="78">
        <v>30210</v>
      </c>
      <c r="G1539" s="68" t="s">
        <v>9941</v>
      </c>
      <c r="H1539" s="68">
        <v>2023</v>
      </c>
      <c r="I1539" s="68" t="s">
        <v>9942</v>
      </c>
      <c r="J1539" s="70">
        <v>835.44</v>
      </c>
      <c r="K1539" s="68" t="s">
        <v>1879</v>
      </c>
      <c r="L1539" s="68" t="s">
        <v>9943</v>
      </c>
      <c r="M1539" s="68" t="s">
        <v>9944</v>
      </c>
      <c r="N1539" s="68" t="s">
        <v>9945</v>
      </c>
      <c r="O1539" s="68" t="s">
        <v>9946</v>
      </c>
      <c r="P1539" s="68">
        <v>17749</v>
      </c>
      <c r="Q1539" s="68">
        <v>2.14</v>
      </c>
      <c r="R1539" s="68">
        <v>0.11</v>
      </c>
      <c r="S1539" s="68">
        <v>0.12</v>
      </c>
      <c r="T1539" s="68">
        <v>1.91</v>
      </c>
      <c r="U1539" s="68">
        <v>2.14</v>
      </c>
      <c r="V1539" s="68">
        <v>0.25</v>
      </c>
      <c r="W1539" s="68">
        <v>0.25</v>
      </c>
      <c r="X1539" s="68" t="s">
        <v>9913</v>
      </c>
      <c r="Y1539" s="68">
        <v>4</v>
      </c>
      <c r="Z1539" s="68">
        <v>5</v>
      </c>
      <c r="AA1539" s="68">
        <v>5</v>
      </c>
      <c r="AB1539" s="68">
        <v>4</v>
      </c>
      <c r="AC1539" s="68"/>
      <c r="AD1539" s="68">
        <v>0</v>
      </c>
      <c r="AE1539" s="68">
        <v>4</v>
      </c>
      <c r="AF1539" s="68">
        <v>80</v>
      </c>
      <c r="AG1539" s="68" t="s">
        <v>9904</v>
      </c>
      <c r="AH1539" s="68" t="s">
        <v>9914</v>
      </c>
      <c r="AI1539" s="68">
        <v>40</v>
      </c>
      <c r="AJ1539" s="68"/>
      <c r="AK1539" s="68"/>
      <c r="AL1539" s="68"/>
      <c r="AM1539" s="68"/>
      <c r="AN1539" s="68"/>
      <c r="AO1539" s="68"/>
      <c r="AP1539" s="68"/>
      <c r="AQ1539" s="68"/>
      <c r="AR1539" s="68"/>
      <c r="AS1539" s="68" t="s">
        <v>9915</v>
      </c>
      <c r="AT1539" s="68" t="s">
        <v>9916</v>
      </c>
      <c r="AU1539" s="68">
        <v>40</v>
      </c>
      <c r="AV1539" s="68"/>
      <c r="AW1539" s="68"/>
      <c r="AX1539" s="68"/>
      <c r="AY1539" s="68"/>
      <c r="AZ1539" s="68"/>
      <c r="BA1539" s="68"/>
      <c r="BB1539" s="68"/>
      <c r="BC1539" s="68"/>
      <c r="BD1539" s="68"/>
    </row>
    <row r="1540" spans="1:56">
      <c r="AF1540" s="306"/>
      <c r="AG1540" s="306"/>
      <c r="AH1540" s="306"/>
      <c r="AI1540" s="306"/>
      <c r="AJ1540" s="306"/>
      <c r="AK1540" s="306"/>
      <c r="AL1540" s="306"/>
      <c r="AM1540" s="306"/>
      <c r="AN1540" s="306"/>
      <c r="AO1540" s="306"/>
      <c r="AP1540" s="306"/>
      <c r="AQ1540" s="306"/>
      <c r="AR1540" s="306"/>
      <c r="AS1540" s="306"/>
      <c r="AT1540" s="306"/>
      <c r="AU1540" s="306"/>
    </row>
    <row r="1541" spans="1:56">
      <c r="AF1541" s="306"/>
      <c r="AG1541" s="306"/>
      <c r="AH1541" s="306"/>
      <c r="AI1541" s="306"/>
      <c r="AJ1541" s="306"/>
      <c r="AK1541" s="306"/>
      <c r="AL1541" s="306"/>
      <c r="AM1541" s="306"/>
      <c r="AN1541" s="306"/>
      <c r="AO1541" s="306"/>
      <c r="AP1541" s="306"/>
      <c r="AQ1541" s="306"/>
      <c r="AR1541" s="306"/>
      <c r="AS1541" s="306"/>
      <c r="AT1541" s="306"/>
      <c r="AU1541" s="306"/>
    </row>
    <row r="1542" spans="1:56">
      <c r="AF1542" s="306"/>
      <c r="AG1542" s="306"/>
      <c r="AH1542" s="306"/>
      <c r="AI1542" s="306"/>
      <c r="AJ1542" s="306"/>
      <c r="AK1542" s="306"/>
      <c r="AL1542" s="306"/>
      <c r="AM1542" s="306"/>
      <c r="AN1542" s="306"/>
      <c r="AO1542" s="306"/>
      <c r="AP1542" s="306"/>
      <c r="AQ1542" s="306"/>
      <c r="AR1542" s="306"/>
      <c r="AS1542" s="306"/>
      <c r="AT1542" s="306"/>
      <c r="AU1542" s="306"/>
    </row>
  </sheetData>
  <autoFilter ref="A8:XBN1539" xr:uid="{06794C4A-D229-4F2A-8802-FE3EFE5D849A}"/>
  <sortState ref="C51:CA111">
    <sortCondition ref="G51:G111"/>
  </sortState>
  <mergeCells count="99">
    <mergeCell ref="AF5:BD5"/>
    <mergeCell ref="AM6:AO6"/>
    <mergeCell ref="AP6:AR6"/>
    <mergeCell ref="AS6:AU6"/>
    <mergeCell ref="AV6:AX6"/>
    <mergeCell ref="AF6:AF7"/>
    <mergeCell ref="Y2:AE2"/>
    <mergeCell ref="R6:R7"/>
    <mergeCell ref="AB6:AB7"/>
    <mergeCell ref="AC6:AC7"/>
    <mergeCell ref="Y6:AA6"/>
    <mergeCell ref="T6:T7"/>
    <mergeCell ref="U6:U7"/>
    <mergeCell ref="AE6:AE7"/>
    <mergeCell ref="S6:S7"/>
    <mergeCell ref="V6:V7"/>
    <mergeCell ref="X6:X7"/>
    <mergeCell ref="AD6:AD7"/>
    <mergeCell ref="R5:U5"/>
    <mergeCell ref="E5:O5"/>
    <mergeCell ref="O6:O7"/>
    <mergeCell ref="P6:P7"/>
    <mergeCell ref="Q6:Q7"/>
    <mergeCell ref="A6:A7"/>
    <mergeCell ref="B6:B7"/>
    <mergeCell ref="I6:I7"/>
    <mergeCell ref="J6:J7"/>
    <mergeCell ref="C6:C7"/>
    <mergeCell ref="D6:D7"/>
    <mergeCell ref="E6:E7"/>
    <mergeCell ref="F6:F7"/>
    <mergeCell ref="G6:G7"/>
    <mergeCell ref="H6:H7"/>
    <mergeCell ref="A546:A547"/>
    <mergeCell ref="B546:B547"/>
    <mergeCell ref="C546:C547"/>
    <mergeCell ref="D546:D547"/>
    <mergeCell ref="E546:E547"/>
    <mergeCell ref="L546:L547"/>
    <mergeCell ref="M546:M547"/>
    <mergeCell ref="AY6:BA6"/>
    <mergeCell ref="BB6:BD6"/>
    <mergeCell ref="F546:F547"/>
    <mergeCell ref="G546:G547"/>
    <mergeCell ref="H546:H547"/>
    <mergeCell ref="I546:I547"/>
    <mergeCell ref="K546:K547"/>
    <mergeCell ref="K6:K7"/>
    <mergeCell ref="L6:L7"/>
    <mergeCell ref="M6:M7"/>
    <mergeCell ref="N6:N7"/>
    <mergeCell ref="W6:W7"/>
    <mergeCell ref="AG6:AI6"/>
    <mergeCell ref="AJ6:AL6"/>
    <mergeCell ref="A565:A567"/>
    <mergeCell ref="B565:B567"/>
    <mergeCell ref="C565:C567"/>
    <mergeCell ref="D565:D567"/>
    <mergeCell ref="E565:E567"/>
    <mergeCell ref="F565:F567"/>
    <mergeCell ref="G565:G567"/>
    <mergeCell ref="H565:H567"/>
    <mergeCell ref="I565:I567"/>
    <mergeCell ref="J565:J567"/>
    <mergeCell ref="K565:K567"/>
    <mergeCell ref="L565:L567"/>
    <mergeCell ref="M565:M567"/>
    <mergeCell ref="N565:N567"/>
    <mergeCell ref="O565:O567"/>
    <mergeCell ref="A559:A560"/>
    <mergeCell ref="B559:B560"/>
    <mergeCell ref="C559:C560"/>
    <mergeCell ref="D559:D560"/>
    <mergeCell ref="E559:E560"/>
    <mergeCell ref="F559:F560"/>
    <mergeCell ref="G559:G560"/>
    <mergeCell ref="H559:H560"/>
    <mergeCell ref="I559:I560"/>
    <mergeCell ref="J559:J560"/>
    <mergeCell ref="K559:K560"/>
    <mergeCell ref="L559:L560"/>
    <mergeCell ref="M559:M560"/>
    <mergeCell ref="N559:N560"/>
    <mergeCell ref="O559:O560"/>
    <mergeCell ref="A571:A572"/>
    <mergeCell ref="B571:B572"/>
    <mergeCell ref="C571:C572"/>
    <mergeCell ref="D571:D572"/>
    <mergeCell ref="E571:E572"/>
    <mergeCell ref="F571:F572"/>
    <mergeCell ref="G571:G572"/>
    <mergeCell ref="H571:H572"/>
    <mergeCell ref="I571:I572"/>
    <mergeCell ref="J571:J572"/>
    <mergeCell ref="K571:K572"/>
    <mergeCell ref="L571:L572"/>
    <mergeCell ref="M571:M572"/>
    <mergeCell ref="N571:N572"/>
    <mergeCell ref="O571:O572"/>
  </mergeCells>
  <phoneticPr fontId="9" type="noConversion"/>
  <dataValidations count="74">
    <dataValidation type="whole" allowBlank="1" showInputMessage="1" showErrorMessage="1" errorTitle="Klasifikacija" error="Gl. zavihek Classification ali zavihek Klasifikacija_x000d_" sqref="Z126:Z127 Z51:Z53 Z99:Z100 Z91:Z93 Z80:Z81 Z77:Z78 Z59 Z63:Z64 Z61 Z97 Z88:Z89 Z67:Z68 Z132:Z133 Z104:Z112 Z116:Z124 Z135:Z138" xr:uid="{1E10BE6D-13EA-4ABC-9D27-6ACBAE6B37A4}">
      <formula1>1</formula1>
      <formula2>12</formula2>
    </dataValidation>
    <dataValidation type="decimal" allowBlank="1" showInputMessage="1" showErrorMessage="1" errorTitle="Stroški dela operaterja" error="decimalno število!" sqref="UMM11:UMN35 UWI11:UWJ35 VGE11:VGF35 VQA11:VQB35 VZW11:VZX35 WJS11:WJT35 WTO11:WTP35 AD11:AE35 HC11:HD35 QY11:QZ35 AAU11:AAV35 AKQ11:AKR35 AUM11:AUN35 BEI11:BEJ35 BOE11:BOF35 BYA11:BYB35 CHW11:CHX35 CRS11:CRT35 DBO11:DBP35 DLK11:DLL35 DVG11:DVH35 EFC11:EFD35 EOY11:EOZ35 EYU11:EYV35 FIQ11:FIR35 FSM11:FSN35 GCI11:GCJ35 GME11:GMF35 GWA11:GWB35 HFW11:HFX35 HPS11:HPT35 HZO11:HZP35 IJK11:IJL35 ITG11:ITH35 JDC11:JDD35 JMY11:JMZ35 JWU11:JWV35 KGQ11:KGR35 KQM11:KQN35 LAI11:LAJ35 LKE11:LKF35 LUA11:LUB35 MDW11:MDX35 MNS11:MNT35 MXO11:MXP35 NHK11:NHL35 NRG11:NRH35 OBC11:OBD35 OKY11:OKZ35 OUU11:OUV35 PEQ11:PER35 POM11:PON35 PYI11:PYJ35 QIE11:QIF35 QSA11:QSB35 RBW11:RBX35 RLS11:RLT35 RVO11:RVP35 SFK11:SFL35 SPG11:SPH35 SZC11:SZD35 TIY11:TIZ35 TSU11:TSV35 UCQ11:UCR35 AD98:AD101 AD97:AE97 AE99:AE100 AD67:AE69 AD71:AE93 AD51:AE64 AD102:AE142 AD216:AE216 AD914:AE915 AD879:AE905 AD920:AD924 WTO920:WTO924 WJS920:WJS924 VZW920:VZW924 VQA920:VQA924 VGE920:VGE924 UWI920:UWI924 UMM920:UMM924 UCQ920:UCQ924 TSU920:TSU924 TIY920:TIY924 SZC920:SZC924 SPG920:SPG924 SFK920:SFK924 RVO920:RVO924 RLS920:RLS924 RBW920:RBW924 QSA920:QSA924 QIE920:QIE924 PYI920:PYI924 POM920:POM924 PEQ920:PEQ924 OUU920:OUU924 OKY920:OKY924 OBC920:OBC924 NRG920:NRG924 NHK920:NHK924 MXO920:MXO924 MNS920:MNS924 MDW920:MDW924 LUA920:LUA924 LKE920:LKE924 LAI920:LAI924 KQM920:KQM924 KGQ920:KGQ924 JWU920:JWU924 JMY920:JMY924 JDC920:JDC924 ITG920:ITG924 IJK920:IJK924 HZO920:HZO924 HPS920:HPS924 HFW920:HFW924 GWA920:GWA924 GME920:GME924 GCI920:GCI924 FSM920:FSM924 FIQ920:FIQ924 EYU920:EYU924 EOY920:EOY924 EFC920:EFC924 DVG920:DVG924 DLK920:DLK924 DBO920:DBO924 CRS920:CRS924 CHW920:CHW924 BYA920:BYA924 BOE920:BOE924 BEI920:BEI924 AUM920:AUM924 AKQ920:AKQ924 AAU920:AAU924 QY920:QY924 HC920:HC924 AD926:AE926 HC926:HD926 QY926:QZ926 AAU926:AAV926 AKQ926:AKR926 AUM926:AUN926 BEI926:BEJ926 BOE926:BOF926 BYA926:BYB926 CHW926:CHX926 CRS926:CRT926 DBO926:DBP926 DLK926:DLL926 DVG926:DVH926 EFC926:EFD926 EOY926:EOZ926 EYU926:EYV926 FIQ926:FIR926 FSM926:FSN926 GCI926:GCJ926 GME926:GMF926 GWA926:GWB926 HFW926:HFX926 HPS926:HPT926 HZO926:HZP926 IJK926:IJL926 ITG926:ITH926 JDC926:JDD926 JMY926:JMZ926 JWU926:JWV926 KGQ926:KGR926 KQM926:KQN926 LAI926:LAJ926 LKE926:LKF926 LUA926:LUB926 MDW926:MDX926 MNS926:MNT926 MXO926:MXP926 NHK926:NHL926 NRG926:NRH926 OBC926:OBD926 OKY926:OKZ926 OUU926:OUV926 PEQ926:PER926 POM926:PON926 PYI926:PYJ926 QIE926:QIF926 QSA926:QSB926 RBW926:RBX926 RLS926:RLT926 RVO926:RVP926 SFK926:SFL926 SPG926:SPH926 SZC926:SZD926 TIY926:TIZ926 TSU926:TSV926 UCQ926:UCR926 UMM926:UMN926 UWI926:UWJ926 VGE926:VGF926 VQA926:VQB926 VZW926:VZX926 WJS926:WJT926 WTO926:WTP926 AD927 HC927 QY927 AAU927 AKQ927 AUM927 BEI927 BOE927 BYA927 CHW927 CRS927 DBO927 DLK927 DVG927 EFC927 EOY927 EYU927 FIQ927 FSM927 GCI927 GME927 GWA927 HFW927 HPS927 HZO927 IJK927 ITG927 JDC927 JMY927 JWU927 KGQ927 KQM927 LAI927 LKE927 LUA927 MDW927 MNS927 MXO927 NHK927 NRG927 OBC927 OKY927 OUU927 PEQ927 POM927 PYI927 QIE927 QSA927 RBW927 RLS927 RVO927 SFK927 SPG927 SZC927 TIY927 TSU927 UCQ927 UMM927 UWI927 VGE927 VQA927 VZW927 WJS927 WTO927 AD929 HC929 QY929 AAU929 AKQ929 AUM929 BEI929 BOE929 BYA929 CHW929 CRS929 DBO929 DLK929 DVG929 EFC929 EOY929 EYU929 FIQ929 FSM929 GCI929 GME929 GWA929 HFW929 HPS929 HZO929 IJK929 ITG929 JDC929 JMY929 JWU929 KGQ929 KQM929 LAI929 LKE929 LUA929 MDW929 MNS929 MXO929 NHK929 NRG929 OBC929 OKY929 OUU929 PEQ929 POM929 PYI929 QIE929 QSA929 RBW929 RLS929 RVO929 SFK929 SPG929 SZC929 TIY929 TSU929 UCQ929 UMM929 UWI929 VGE929 VQA929 VZW929 WJS929 WTO929 AD932:AD938 AD931:AE931 AD192:AD197 AD183 AD171:AD180 AD168 AD151:AD155 AD157:AD163 AD165:AD166 AE151:AE215 WVW498:WVX498 WMA498:WMB498 WCE498:WCF498 VSI498:VSJ498 VIM498:VIN498 UYQ498:UYR498 UOU498:UOV498 UEY498:UEZ498 TVC498:TVD498 TLG498:TLH498 TBK498:TBL498 SRO498:SRP498 SHS498:SHT498 RXW498:RXX498 ROA498:ROB498 REE498:REF498 QUI498:QUJ498 QKM498:QKN498 QAQ498:QAR498 PQU498:PQV498 PGY498:PGZ498 OXC498:OXD498 ONG498:ONH498 ODK498:ODL498 NTO498:NTP498 NJS498:NJT498 MZW498:MZX498 MQA498:MQB498 MGE498:MGF498 LWI498:LWJ498 LMM498:LMN498 LCQ498:LCR498 KSU498:KSV498 KIY498:KIZ498 JZC498:JZD498 JPG498:JPH498 JFK498:JFL498 IVO498:IVP498 ILS498:ILT498 IBW498:IBX498 HSA498:HSB498 HIE498:HIF498 GYI498:GYJ498 GOM498:GON498 GEQ498:GER498 FUU498:FUV498 FKY498:FKZ498 FBC498:FBD498 ERG498:ERH498 EHK498:EHL498 DXO498:DXP498 DNS498:DNT498 DDW498:DDX498 CUA498:CUB498 CKE498:CKF498 CAI498:CAJ498 BQM498:BQN498 BGQ498:BGR498 AWU498:AWV498 AMY498:AMZ498 ADC498:ADD498 TG498:TH498 JK498:JL498 AD498:AE498 AD844:AE847 JK844:JL847 TG844:TH847 ADC844:ADD847 AMY844:AMZ847 AWU844:AWV847 BGQ844:BGR847 BQM844:BQN847 CAI844:CAJ847 CKE844:CKF847 CUA844:CUB847 DDW844:DDX847 DNS844:DNT847 DXO844:DXP847 EHK844:EHL847 ERG844:ERH847 FBC844:FBD847 FKY844:FKZ847 FUU844:FUV847 GEQ844:GER847 GOM844:GON847 GYI844:GYJ847 HIE844:HIF847 HSA844:HSB847 IBW844:IBX847 ILS844:ILT847 IVO844:IVP847 JFK844:JFL847 JPG844:JPH847 JZC844:JZD847 KIY844:KIZ847 KSU844:KSV847 LCQ844:LCR847 LMM844:LMN847 LWI844:LWJ847 MGE844:MGF847 MQA844:MQB847 MZW844:MZX847 NJS844:NJT847 NTO844:NTP847 ODK844:ODL847 ONG844:ONH847 OXC844:OXD847 PGY844:PGZ847 PQU844:PQV847 QAQ844:QAR847 QKM844:QKN847 QUI844:QUJ847 REE844:REF847 ROA844:ROB847 RXW844:RXX847 SHS844:SHT847 SRO844:SRP847 TBK844:TBL847 TLG844:TLH847 TVC844:TVD847 UEY844:UEZ847 UOU844:UOV847 UYQ844:UYR847 VIM844:VIN847 VSI844:VSJ847 WCE844:WCF847 WMA844:WMB847 WVW844:WVX847 AD850:AE850 JK850:JL850 TG850:TH850 ADC850:ADD850 AMY850:AMZ850 AWU850:AWV850 BGQ850:BGR850 BQM850:BQN850 CAI850:CAJ850 CKE850:CKF850 CUA850:CUB850 DDW850:DDX850 DNS850:DNT850 DXO850:DXP850 EHK850:EHL850 ERG850:ERH850 FBC850:FBD850 FKY850:FKZ850 FUU850:FUV850 GEQ850:GER850 GOM850:GON850 GYI850:GYJ850 HIE850:HIF850 HSA850:HSB850 IBW850:IBX850 ILS850:ILT850 IVO850:IVP850 JFK850:JFL850 JPG850:JPH850 JZC850:JZD850 KIY850:KIZ850 KSU850:KSV850 LCQ850:LCR850 LMM850:LMN850 LWI850:LWJ850 MGE850:MGF850 MQA850:MQB850 MZW850:MZX850 NJS850:NJT850 NTO850:NTP850 ODK850:ODL850 ONG850:ONH850 OXC850:OXD850 PGY850:PGZ850 PQU850:PQV850 QAQ850:QAR850 QKM850:QKN850 QUI850:QUJ850 REE850:REF850 ROA850:ROB850 RXW850:RXX850 SHS850:SHT850 SRO850:SRP850 TBK850:TBL850 TLG850:TLH850 TVC850:TVD850 UEY850:UEZ850 UOU850:UOV850 UYQ850:UYR850 VIM850:VIN850 VSI850:VSJ850 WCE850:WCF850 WMA850:WMB850 WVW850:WVX850 AWU852:AWV852 BGQ852:BGR852 BQM852:BQN852 CAI852:CAJ852 CKE852:CKF852 CUA852:CUB852 DDW852:DDX852 DNS852:DNT852 DXO852:DXP852 EHK852:EHL852 ERG852:ERH852 FBC852:FBD852 FKY852:FKZ852 FUU852:FUV852 GEQ852:GER852 GOM852:GON852 GYI852:GYJ852 HIE852:HIF852 HSA852:HSB852 IBW852:IBX852 ILS852:ILT852 IVO852:IVP852 JFK852:JFL852 JPG852:JPH852 JZC852:JZD852 KIY852:KIZ852 KSU852:KSV852 LCQ852:LCR852 LMM852:LMN852 LWI852:LWJ852 MGE852:MGF852 MQA852:MQB852 MZW852:MZX852 NJS852:NJT852 NTO852:NTP852 ODK852:ODL852 ONG852:ONH852 OXC852:OXD852 PGY852:PGZ852 PQU852:PQV852 QAQ852:QAR852 QKM852:QKN852 QUI852:QUJ852 REE852:REF852 ROA852:ROB852 RXW852:RXX852 SHS852:SHT852 SRO852:SRP852 TBK852:TBL852 TLG852:TLH852 TVC852:TVD852 UEY852:UEZ852 UOU852:UOV852 UYQ852:UYR852 VIM852:VIN852 VSI852:VSJ852 WCE852:WCF852 WMA852:WMB852 WVW852:WVX852 AD852:AE852 JK852:JL852 TG852:TH852 ADC852:ADD852 AMY852:AMZ852 AD1284:AE1284 JZ1277:KA1277 TV1277:TW1277 ADR1277:ADS1277 ANN1277:ANO1277 AXJ1277:AXK1277 BHF1277:BHG1277 BRB1277:BRC1277 CAX1277:CAY1277 CKT1277:CKU1277 CUP1277:CUQ1277 DEL1277:DEM1277 DOH1277:DOI1277 DYD1277:DYE1277 EHZ1277:EIA1277 ERV1277:ERW1277 FBR1277:FBS1277 FLN1277:FLO1277 FVJ1277:FVK1277 GFF1277:GFG1277 GPB1277:GPC1277 GYX1277:GYY1277 HIT1277:HIU1277 HSP1277:HSQ1277 ICL1277:ICM1277 IMH1277:IMI1277 IWD1277:IWE1277 JFZ1277:JGA1277 JPV1277:JPW1277 JZR1277:JZS1277 KJN1277:KJO1277 KTJ1277:KTK1277 LDF1277:LDG1277 LNB1277:LNC1277 LWX1277:LWY1277 MGT1277:MGU1277 MQP1277:MQQ1277 NAL1277:NAM1277 NKH1277:NKI1277 NUD1277:NUE1277 ODZ1277:OEA1277 ONV1277:ONW1277 OXR1277:OXS1277 PHN1277:PHO1277 PRJ1277:PRK1277 QBF1277:QBG1277 QLB1277:QLC1277 QUX1277:QUY1277 RET1277:REU1277 ROP1277:ROQ1277 RYL1277:RYM1277 SIH1277:SII1277 SSD1277:SSE1277 TBZ1277:TCA1277 TLV1277:TLW1277 TVR1277:TVS1277 UFN1277:UFO1277 UPJ1277:UPK1277 UZF1277:UZG1277 VJB1277:VJC1277 VSX1277:VSY1277 WCT1277:WCU1277 WMP1277:WMQ1277 WWL1277:WWM1277 JL1502:JL1503 TH1502:TH1503 ADD1502:ADD1503 AMZ1502:AMZ1503 AWV1502:AWV1503 BGR1502:BGR1503 BQN1502:BQN1503 CAJ1502:CAJ1503 CKF1502:CKF1503 CUB1502:CUB1503 DDX1502:DDX1503 DNT1502:DNT1503 DXP1502:DXP1503 EHL1502:EHL1503 ERH1502:ERH1503 FBD1502:FBD1503 FKZ1502:FKZ1503 FUV1502:FUV1503 GER1502:GER1503 GON1502:GON1503 GYJ1502:GYJ1503 HIF1502:HIF1503 HSB1502:HSB1503 IBX1502:IBX1503 ILT1502:ILT1503 IVP1502:IVP1503 JFL1502:JFL1503 JPH1502:JPH1503 JZD1502:JZD1503 KIZ1502:KIZ1503 KSV1502:KSV1503 LCR1502:LCR1503 LMN1502:LMN1503 LWJ1502:LWJ1503 MGF1502:MGF1503 MQB1502:MQB1503 MZX1502:MZX1503 NJT1502:NJT1503 NTP1502:NTP1503 ODL1502:ODL1503 ONH1502:ONH1503 OXD1502:OXD1503 PGZ1502:PGZ1503 PQV1502:PQV1503 QAR1502:QAR1503 QKN1502:QKN1503 QUJ1502:QUJ1503 REF1502:REF1503 ROB1502:ROB1503 RXX1502:RXX1503 SHT1502:SHT1503 SRP1502:SRP1503 TBL1502:TBL1503 TLH1502:TLH1503 TVD1502:TVD1503 UEZ1502:UEZ1503 UOV1502:UOV1503 UYR1502:UYR1503 VIN1502:VIN1503 VSJ1502:VSJ1503 WCF1502:WCF1503 WMB1502:WMB1503 WVX1502:WVX1503 AD1392:AD1438 TG1366:TG1410 ADC1366:ADC1410 AMY1366:AMY1410 AWU1366:AWU1410 BGQ1366:BGQ1410 BQM1366:BQM1410 CAI1366:CAI1410 CKE1366:CKE1410 CUA1366:CUA1410 DDW1366:DDW1410 DNS1366:DNS1410 DXO1366:DXO1410 EHK1366:EHK1410 ERG1366:ERG1410 FBC1366:FBC1410 FKY1366:FKY1410 FUU1366:FUU1410 GEQ1366:GEQ1410 GOM1366:GOM1410 GYI1366:GYI1410 HIE1366:HIE1410 HSA1366:HSA1410 IBW1366:IBW1410 ILS1366:ILS1410 IVO1366:IVO1410 JFK1366:JFK1410 JPG1366:JPG1410 JZC1366:JZC1410 KIY1366:KIY1410 KSU1366:KSU1410 LCQ1366:LCQ1410 LMM1366:LMM1410 LWI1366:LWI1410 MGE1366:MGE1410 MQA1366:MQA1410 MZW1366:MZW1410 NJS1366:NJS1410 NTO1366:NTO1410 ODK1366:ODK1410 ONG1366:ONG1410 OXC1366:OXC1410 PGY1366:PGY1410 PQU1366:PQU1410 QAQ1366:QAQ1410 QKM1366:QKM1410 QUI1366:QUI1410 REE1366:REE1410 ROA1366:ROA1410 RXW1366:RXW1410 SHS1366:SHS1410 SRO1366:SRO1410 TBK1366:TBK1410 TLG1366:TLG1410 TVC1366:TVC1410 UEY1366:UEY1410 UOU1366:UOU1410 UYQ1366:UYQ1410 VIM1366:VIM1410 VSI1366:VSI1410 WCE1366:WCE1410 WMA1366:WMA1410 WVW1366:WVW1410 KH1366:KH1410 AC1480:AD1491 JJ1452:JK1463 TF1452:TG1463 ADB1452:ADC1463 AMX1452:AMY1463 AWT1452:AWU1463 BGP1452:BGQ1463 BQL1452:BQM1463 CAH1452:CAI1463 CKD1452:CKE1463 CTZ1452:CUA1463 DDV1452:DDW1463 DNR1452:DNS1463 DXN1452:DXO1463 EHJ1452:EHK1463 ERF1452:ERG1463 FBB1452:FBC1463 FKX1452:FKY1463 FUT1452:FUU1463 GEP1452:GEQ1463 GOL1452:GOM1463 GYH1452:GYI1463 HID1452:HIE1463 HRZ1452:HSA1463 IBV1452:IBW1463 ILR1452:ILS1463 IVN1452:IVO1463 JFJ1452:JFK1463 JPF1452:JPG1463 JZB1452:JZC1463 KIX1452:KIY1463 KST1452:KSU1463 LCP1452:LCQ1463 LML1452:LMM1463 LWH1452:LWI1463 MGD1452:MGE1463 MPZ1452:MQA1463 MZV1452:MZW1463 NJR1452:NJS1463 NTN1452:NTO1463 ODJ1452:ODK1463 ONF1452:ONG1463 OXB1452:OXC1463 PGX1452:PGY1463 PQT1452:PQU1463 QAP1452:QAQ1463 QKL1452:QKM1463 QUH1452:QUI1463 RED1452:REE1463 RNZ1452:ROA1463 RXV1452:RXW1463 SHR1452:SHS1463 SRN1452:SRO1463 TBJ1452:TBK1463 TLF1452:TLG1463 TVB1452:TVC1463 UEX1452:UEY1463 UOT1452:UOU1463 UYP1452:UYQ1463 VIL1452:VIM1463 VSH1452:VSI1463 WCD1452:WCE1463 WLZ1452:WMA1463 WVV1452:WVW1463 AD1475:AE1478 JK1447:JL1450 TG1447:TH1450 ADC1447:ADD1450 AMY1447:AMZ1450 AWU1447:AWV1450 BGQ1447:BGR1450 BQM1447:BQN1450 CAI1447:CAJ1450 CKE1447:CKF1450 CUA1447:CUB1450 DDW1447:DDX1450 DNS1447:DNT1450 DXO1447:DXP1450 EHK1447:EHL1450 ERG1447:ERH1450 FBC1447:FBD1450 FKY1447:FKZ1450 FUU1447:FUV1450 GEQ1447:GER1450 GOM1447:GON1450 GYI1447:GYJ1450 HIE1447:HIF1450 HSA1447:HSB1450 IBW1447:IBX1450 ILS1447:ILT1450 IVO1447:IVP1450 JFK1447:JFL1450 JPG1447:JPH1450 JZC1447:JZD1450 KIY1447:KIZ1450 KSU1447:KSV1450 LCQ1447:LCR1450 LMM1447:LMN1450 LWI1447:LWJ1450 MGE1447:MGF1450 MQA1447:MQB1450 MZW1447:MZX1450 NJS1447:NJT1450 NTO1447:NTP1450 ODK1447:ODL1450 ONG1447:ONH1450 OXC1447:OXD1450 PGY1447:PGZ1450 PQU1447:PQV1450 QAQ1447:QAR1450 QKM1447:QKN1450 QUI1447:QUJ1450 REE1447:REF1450 ROA1447:ROB1450 RXW1447:RXX1450 SHS1447:SHT1450 SRO1447:SRP1450 TBK1447:TBL1450 TLG1447:TLH1450 TVC1447:TVD1450 UEY1447:UEZ1450 UOU1447:UOV1450 UYQ1447:UYR1450 VIM1447:VIN1450 VSI1447:VSJ1450 WCE1447:WCF1450 WMA1447:WMB1450 WVW1447:WVX1450 AD1492:AE1524 JK1464:JL1496 TG1464:TH1496 ADC1464:ADD1496 AMY1464:AMZ1496 AWU1464:AWV1496 BGQ1464:BGR1496 BQM1464:BQN1496 CAI1464:CAJ1496 CKE1464:CKF1496 CUA1464:CUB1496 DDW1464:DDX1496 DNS1464:DNT1496 DXO1464:DXP1496 EHK1464:EHL1496 ERG1464:ERH1496 FBC1464:FBD1496 FKY1464:FKZ1496 FUU1464:FUV1496 GEQ1464:GER1496 GOM1464:GON1496 GYI1464:GYJ1496 HIE1464:HIF1496 HSA1464:HSB1496 IBW1464:IBX1496 ILS1464:ILT1496 IVO1464:IVP1496 JFK1464:JFL1496 JPG1464:JPH1496 JZC1464:JZD1496 KIY1464:KIZ1496 KSU1464:KSV1496 LCQ1464:LCR1496 LMM1464:LMN1496 LWI1464:LWJ1496 MGE1464:MGF1496 MQA1464:MQB1496 MZW1464:MZX1496 NJS1464:NJT1496 NTO1464:NTP1496 ODK1464:ODL1496 ONG1464:ONH1496 OXC1464:OXD1496 PGY1464:PGZ1496 PQU1464:PQV1496 QAQ1464:QAR1496 QKM1464:QKN1496 QUI1464:QUJ1496 REE1464:REF1496 ROA1464:ROB1496 RXW1464:RXX1496 SHS1464:SHT1496 SRO1464:SRP1496 TBK1464:TBL1496 TLG1464:TLH1496 TVC1464:TVD1496 UEY1464:UEZ1496 UOU1464:UOV1496 UYQ1464:UYR1496 VIM1464:VIN1496 VSI1464:VSJ1496 WCE1464:WCF1496 WMA1464:WMB1496 WVW1464:WVX1496 UD1366:UD1410 ADZ1366:ADZ1410 ANV1366:ANV1410 AXR1366:AXR1410 BHN1366:BHN1410 BRJ1366:BRJ1410 CBF1366:CBF1410 CLB1366:CLB1410 CUX1366:CUX1410 DET1366:DET1410 DOP1366:DOP1410 DYL1366:DYL1410 EIH1366:EIH1410 ESD1366:ESD1410 FBZ1366:FBZ1410 FLV1366:FLV1410 FVR1366:FVR1410 GFN1366:GFN1410 GPJ1366:GPJ1410 GZF1366:GZF1410 HJB1366:HJB1410 HSX1366:HSX1410 ICT1366:ICT1410 IMP1366:IMP1410 IWL1366:IWL1410 JGH1366:JGH1410 JQD1366:JQD1410 JZZ1366:JZZ1410 KJV1366:KJV1410 KTR1366:KTR1410 LDN1366:LDN1410 LNJ1366:LNJ1410 LXF1366:LXF1410 MHB1366:MHB1410 MQX1366:MQX1410 NAT1366:NAT1410 NKP1366:NKP1410 NUL1366:NUL1410 OEH1366:OEH1410 OOD1366:OOD1410 OXZ1366:OXZ1410 PHV1366:PHV1410 PRR1366:PRR1410 QBN1366:QBN1410 QLJ1366:QLJ1410 QVF1366:QVF1410 RFB1366:RFB1410 ROX1366:ROX1410 RYT1366:RYT1410 SIP1366:SIP1410 SSL1366:SSL1410 TCH1366:TCH1410 TMD1366:TMD1410 TVZ1366:TVZ1410 UFV1366:UFV1410 UPR1366:UPR1410 UZN1366:UZN1410 VJJ1366:VJJ1410 VTF1366:VTF1410 WDB1366:WDB1410 WMX1366:WMX1410 WWT1366:WWT1410 AT1467:AU1474 KA1439:KB1446 TW1439:TX1446 ADS1439:ADT1446 ANO1439:ANP1446 AXK1439:AXL1446 BHG1439:BHH1446 BRC1439:BRD1446 CAY1439:CAZ1446 CKU1439:CKV1446 CUQ1439:CUR1446 DEM1439:DEN1446 DOI1439:DOJ1446 DYE1439:DYF1446 EIA1439:EIB1446 ERW1439:ERX1446 FBS1439:FBT1446 FLO1439:FLP1446 FVK1439:FVL1446 GFG1439:GFH1446 GPC1439:GPD1446 GYY1439:GYZ1446 HIU1439:HIV1446 HSQ1439:HSR1446 ICM1439:ICN1446 IMI1439:IMJ1446 IWE1439:IWF1446 JGA1439:JGB1446 JPW1439:JPX1446 JZS1439:JZT1446 KJO1439:KJP1446 KTK1439:KTL1446 LDG1439:LDH1446 LNC1439:LND1446 LWY1439:LWZ1446 MGU1439:MGV1446 MQQ1439:MQR1446 NAM1439:NAN1446 NKI1439:NKJ1446 NUE1439:NUF1446 OEA1439:OEB1446 ONW1439:ONX1446 OXS1439:OXT1446 PHO1439:PHP1446 PRK1439:PRL1446 QBG1439:QBH1446 QLC1439:QLD1446 QUY1439:QUZ1446 REU1439:REV1446 ROQ1439:ROR1446 RYM1439:RYN1446 SII1439:SIJ1446 SSE1439:SSF1446 TCA1439:TCB1446 TLW1439:TLX1446 TVS1439:TVT1446 UFO1439:UFP1446 UPK1439:UPL1446 UZG1439:UZH1446 VJC1439:VJD1446 VSY1439:VSZ1446 WCU1439:WCV1446 WMQ1439:WMR1446 WWM1439:WWN1446 AD1363:AE1364 JK1366:JK1410 AD1367:AE1367 AD1349:AE1354 AD1358:AE1358 JZ1352:KA1352 TV1352:TW1352 ADR1352:ADS1352 ANN1352:ANO1352 AXJ1352:AXK1352 BHF1352:BHG1352 BRB1352:BRC1352 CAX1352:CAY1352 CKT1352:CKU1352 CUP1352:CUQ1352 DEL1352:DEM1352 DOH1352:DOI1352 DYD1352:DYE1352 EHZ1352:EIA1352 ERV1352:ERW1352 FBR1352:FBS1352 FLN1352:FLO1352 FVJ1352:FVK1352 GFF1352:GFG1352 GPB1352:GPC1352 GYX1352:GYY1352 HIT1352:HIU1352 HSP1352:HSQ1352 ICL1352:ICM1352 IMH1352:IMI1352 IWD1352:IWE1352 JFZ1352:JGA1352 JPV1352:JPW1352 JZR1352:JZS1352 KJN1352:KJO1352 KTJ1352:KTK1352 LDF1352:LDG1352 LNB1352:LNC1352 LWX1352:LWY1352 MGT1352:MGU1352 MQP1352:MQQ1352 NAL1352:NAM1352 NKH1352:NKI1352 NUD1352:NUE1352 ODZ1352:OEA1352 ONV1352:ONW1352 OXR1352:OXS1352 PHN1352:PHO1352 PRJ1352:PRK1352 QBF1352:QBG1352 QLB1352:QLC1352 QUX1352:QUY1352 RET1352:REU1352 ROP1352:ROQ1352 RYL1352:RYM1352 SIH1352:SII1352 SSD1352:SSE1352 TBZ1352:TCA1352 TLV1352:TLW1352 TVR1352:TVS1352 UFN1352:UFO1352 UPJ1352:UPK1352 UZF1352:UZG1352 VJB1352:VJC1352 VSX1352:VSY1352 WCT1352:WCU1352 WMP1352:WMQ1352 WWL1352:WWM1352" xr:uid="{00000000-0002-0000-0200-000001000000}">
      <formula1>0</formula1>
      <formula2>200</formula2>
    </dataValidation>
    <dataValidation type="whole" operator="greaterThanOrEqual" allowBlank="1" showInputMessage="1" showErrorMessage="1" errorTitle="Nabavna vrednost" error="celo število!" sqref="J100 J113 J109 J115 J90 J76 J129:J131 J141:J142" xr:uid="{FD0867CD-6AEC-41AE-A329-F35EC41DAFDF}">
      <formula1>0</formula1>
      <formula2>0</formula2>
    </dataValidation>
    <dataValidation type="whole" operator="greaterThanOrEqual" allowBlank="1" showErrorMessage="1" errorTitle="Nabavna vrednost" error="celo število!" sqref="J70 J65 J515:J516 J518 J1272:J1277" xr:uid="{871804A5-5EF1-4C6A-90A8-8D76A8E7F0F3}">
      <formula1>0</formula1>
      <formula2>0</formula2>
    </dataValidation>
    <dataValidation type="whole" operator="greaterThanOrEqual" allowBlank="1" showInputMessage="1" showErrorMessage="1" errorTitle="Nabavna vrednost" error="celo število!" sqref="J117 J77 J91:J93 J71:J73 J110:J111 J97 J99 J119 J89 J51:J58 J125 J67 J69 J102:J108 J80:J87 J60:J64 J142 J132:J140 J160:J178 J181:J188 J151 J156:J158 J1392:J1419 SM1366:SM1391 ACI1366:ACI1391 AME1366:AME1391 AWA1366:AWA1391 BFW1366:BFW1391 BPS1366:BPS1391 BZO1366:BZO1391 CJK1366:CJK1391 CTG1366:CTG1391 DDC1366:DDC1391 DMY1366:DMY1391 DWU1366:DWU1391 EGQ1366:EGQ1391 EQM1366:EQM1391 FAI1366:FAI1391 FKE1366:FKE1391 FUA1366:FUA1391 GDW1366:GDW1391 GNS1366:GNS1391 GXO1366:GXO1391 HHK1366:HHK1391 HRG1366:HRG1391 IBC1366:IBC1391 IKY1366:IKY1391 IUU1366:IUU1391 JEQ1366:JEQ1391 JOM1366:JOM1391 JYI1366:JYI1391 KIE1366:KIE1391 KSA1366:KSA1391 LBW1366:LBW1391 LLS1366:LLS1391 LVO1366:LVO1391 MFK1366:MFK1391 MPG1366:MPG1391 MZC1366:MZC1391 NIY1366:NIY1391 NSU1366:NSU1391 OCQ1366:OCQ1391 OMM1366:OMM1391 OWI1366:OWI1391 PGE1366:PGE1391 PQA1366:PQA1391 PZW1366:PZW1391 QJS1366:QJS1391 QTO1366:QTO1391 RDK1366:RDK1391 RNG1366:RNG1391 RXC1366:RXC1391 SGY1366:SGY1391 SQU1366:SQU1391 TAQ1366:TAQ1391 TKM1366:TKM1391 TUI1366:TUI1391 UEE1366:UEE1391 UOA1366:UOA1391 UXW1366:UXW1391 VHS1366:VHS1391 VRO1366:VRO1391 WBK1366:WBK1391 WLG1366:WLG1391 WVC1366:WVC1391 J1480:J1522 IQ1467:IQ1509 SM1452:SM1494 ACI1452:ACI1494 AME1452:AME1494 AWA1452:AWA1494 BFW1452:BFW1494 BPS1452:BPS1494 BZO1452:BZO1494 CJK1452:CJK1494 CTG1452:CTG1494 DDC1452:DDC1494 DMY1452:DMY1494 DWU1452:DWU1494 EGQ1452:EGQ1494 EQM1452:EQM1494 FAI1452:FAI1494 FKE1452:FKE1494 FUA1452:FUA1494 GDW1452:GDW1494 GNS1452:GNS1494 GXO1452:GXO1494 HHK1452:HHK1494 HRG1452:HRG1494 IBC1452:IBC1494 IKY1452:IKY1494 IUU1452:IUU1494 JEQ1452:JEQ1494 JOM1452:JOM1494 JYI1452:JYI1494 KIE1452:KIE1494 KSA1452:KSA1494 LBW1452:LBW1494 LLS1452:LLS1494 LVO1452:LVO1494 MFK1452:MFK1494 MPG1452:MPG1494 MZC1452:MZC1494 NIY1452:NIY1494 NSU1452:NSU1494 OCQ1452:OCQ1494 OMM1452:OMM1494 OWI1452:OWI1494 PGE1452:PGE1494 PQA1452:PQA1494 PZW1452:PZW1494 QJS1452:QJS1494 QTO1452:QTO1494 RDK1452:RDK1494 RNG1452:RNG1494 RXC1452:RXC1494 SGY1452:SGY1494 SQU1452:SQU1494 TAQ1452:TAQ1494 TKM1452:TKM1494 TUI1452:TUI1494 UEE1452:UEE1494 UOA1452:UOA1494 UXW1452:UXW1494 VHS1452:VHS1494 VRO1452:VRO1494 WBK1452:WBK1494 WLG1452:WLG1494 WVC1452:WVC1494 J1421:J1438 IQ1408:IQ1425 SM1393:SM1410 ACI1393:ACI1410 AME1393:AME1410 AWA1393:AWA1410 BFW1393:BFW1410 BPS1393:BPS1410 BZO1393:BZO1410 CJK1393:CJK1410 CTG1393:CTG1410 DDC1393:DDC1410 DMY1393:DMY1410 DWU1393:DWU1410 EGQ1393:EGQ1410 EQM1393:EQM1410 FAI1393:FAI1410 FKE1393:FKE1410 FUA1393:FUA1410 GDW1393:GDW1410 GNS1393:GNS1410 GXO1393:GXO1410 HHK1393:HHK1410 HRG1393:HRG1410 IBC1393:IBC1410 IKY1393:IKY1410 IUU1393:IUU1410 JEQ1393:JEQ1410 JOM1393:JOM1410 JYI1393:JYI1410 KIE1393:KIE1410 KSA1393:KSA1410 LBW1393:LBW1410 LLS1393:LLS1410 LVO1393:LVO1410 MFK1393:MFK1410 MPG1393:MPG1410 MZC1393:MZC1410 NIY1393:NIY1410 NSU1393:NSU1410 OCQ1393:OCQ1410 OMM1393:OMM1410 OWI1393:OWI1410 PGE1393:PGE1410 PQA1393:PQA1410 PZW1393:PZW1410 QJS1393:QJS1410 QTO1393:QTO1410 RDK1393:RDK1410 RNG1393:RNG1410 RXC1393:RXC1410 SGY1393:SGY1410 SQU1393:SQU1410 TAQ1393:TAQ1410 TKM1393:TKM1410 TUI1393:TUI1410 UEE1393:UEE1410 UOA1393:UOA1410 UXW1393:UXW1410 VHS1393:VHS1410 VRO1393:VRO1410 WBK1393:WBK1410 WLG1393:WLG1410 WVC1393:WVC1410 IQ1354:IQ1355 IQ1381:IQ1406" xr:uid="{91CF98D3-1467-4726-8397-FCDD838AFDB8}">
      <formula1>0</formula1>
    </dataValidation>
    <dataValidation type="decimal" operator="greaterThanOrEqual" allowBlank="1" showInputMessage="1" showErrorMessage="1" errorTitle="Stroški dela" error="decimalno število!" sqref="T100 T113 T115:T116 T109 T90 T76 T129:T130 T141:T142" xr:uid="{266A8FD8-BB31-4A47-AE6E-D4BE1A844198}">
      <formula1>0</formula1>
      <formula2>0</formula2>
    </dataValidation>
    <dataValidation type="decimal" operator="greaterThanOrEqual" allowBlank="1" showInputMessage="1" showErrorMessage="1" errorTitle="Stroški materiala" error="decimalno število!" sqref="S100 S113 S115:S116 S109 S90 S76 S129:S130 S141:S142" xr:uid="{66F6EF99-A854-42F7-A2C7-F6207984A6D8}">
      <formula1>0</formula1>
      <formula2>0</formula2>
    </dataValidation>
    <dataValidation type="decimal" operator="greaterThanOrEqual" allowBlank="1" showInputMessage="1" showErrorMessage="1" errorTitle="Amortizacija" error="decimalno število!" sqref="R100 R113 R115:R116 R109 R90 R76 R129:R131 R141:R142" xr:uid="{DD6ABBDC-5448-4CC1-87BB-4C3958DC3144}">
      <formula1>0</formula1>
      <formula2>0</formula2>
    </dataValidation>
    <dataValidation type="decimal" operator="greaterThanOrEqual" allowBlank="1" showErrorMessage="1" errorTitle="Stroški dela" error="decimalno število!" sqref="T70 T65:T66 T514:T520" xr:uid="{021B24F6-B4F9-42A0-A2B5-97C0C685CA60}">
      <formula1>0</formula1>
      <formula2>0</formula2>
    </dataValidation>
    <dataValidation type="decimal" operator="greaterThanOrEqual" allowBlank="1" showErrorMessage="1" errorTitle="Stroški materiala" error="decimalno število!" sqref="S70 S65:S66 S514:S520" xr:uid="{14B432F7-C182-4BA6-868F-73489F5ADE34}">
      <formula1>0</formula1>
      <formula2>0</formula2>
    </dataValidation>
    <dataValidation type="decimal" operator="greaterThanOrEqual" allowBlank="1" showErrorMessage="1" errorTitle="Amortizacija" error="decimalno število!" sqref="R70 R65:R66 R514:R520" xr:uid="{62131147-18E3-4037-9EA7-12CD4E58FDE0}">
      <formula1>0</formula1>
      <formula2>0</formula2>
    </dataValidation>
    <dataValidation type="decimal" operator="greaterThanOrEqual" allowBlank="1" showInputMessage="1" showErrorMessage="1" errorTitle="Stroški dela" error="decimalno število!" sqref="T99 T91:T93 T71:T73 T110:T111 T97 T67:T69 T102:T108 T117:T128 T77:T89 T51:T64 T142 T131:T140 T904:T905 GS920:GS930 T879:T902 QO920:QO930 AAK920:AAK930 AKG920:AKG930 AUC920:AUC930 BDY920:BDY930 BNU920:BNU930 BXQ920:BXQ930 CHM920:CHM930 CRI920:CRI930 DBE920:DBE930 DLA920:DLA930 DUW920:DUW930 EES920:EES930 EOO920:EOO930 EYK920:EYK930 FIG920:FIG930 FSC920:FSC930 GBY920:GBY930 GLU920:GLU930 GVQ920:GVQ930 HFM920:HFM930 HPI920:HPI930 HZE920:HZE930 IJA920:IJA930 ISW920:ISW930 JCS920:JCS930 JMO920:JMO930 JWK920:JWK930 KGG920:KGG930 KQC920:KQC930 KZY920:KZY930 LJU920:LJU930 LTQ920:LTQ930 MDM920:MDM930 MNI920:MNI930 MXE920:MXE930 NHA920:NHA930 NQW920:NQW930 OAS920:OAS930 OKO920:OKO930 OUK920:OUK930 PEG920:PEG930 POC920:POC930 PXY920:PXY930 QHU920:QHU930 QRQ920:QRQ930 RBM920:RBM930 RLI920:RLI930 RVE920:RVE930 SFA920:SFA930 SOW920:SOW930 SYS920:SYS930 TIO920:TIO930 TSK920:TSK930 UCG920:UCG930 UMC920:UMC930 UVY920:UVY930 VFU920:VFU930 VPQ920:VPQ930 VZM920:VZM930 WJI920:WJI930 WTE920:WTE930 T914:T987 S181 T171:T191 T151:T155 T157:T163 T165:T166 T168 T1492:T1522 JA1464:JA1494 SW1464:SW1494 ACS1464:ACS1494 AMO1464:AMO1494 AWK1464:AWK1494 BGG1464:BGG1494 BQC1464:BQC1494 BZY1464:BZY1494 CJU1464:CJU1494 CTQ1464:CTQ1494 DDM1464:DDM1494 DNI1464:DNI1494 DXE1464:DXE1494 EHA1464:EHA1494 EQW1464:EQW1494 FAS1464:FAS1494 FKO1464:FKO1494 FUK1464:FUK1494 GEG1464:GEG1494 GOC1464:GOC1494 GXY1464:GXY1494 HHU1464:HHU1494 HRQ1464:HRQ1494 IBM1464:IBM1494 ILI1464:ILI1494 IVE1464:IVE1494 JFA1464:JFA1494 JOW1464:JOW1494 JYS1464:JYS1494 KIO1464:KIO1494 KSK1464:KSK1494 LCG1464:LCG1494 LMC1464:LMC1494 LVY1464:LVY1494 MFU1464:MFU1494 MPQ1464:MPQ1494 MZM1464:MZM1494 NJI1464:NJI1494 NTE1464:NTE1494 ODA1464:ODA1494 OMW1464:OMW1494 OWS1464:OWS1494 PGO1464:PGO1494 PQK1464:PQK1494 QAG1464:QAG1494 QKC1464:QKC1494 QTY1464:QTY1494 RDU1464:RDU1494 RNQ1464:RNQ1494 RXM1464:RXM1494 SHI1464:SHI1494 SRE1464:SRE1494 TBA1464:TBA1494 TKW1464:TKW1494 TUS1464:TUS1494 UEO1464:UEO1494 UOK1464:UOK1494 UYG1464:UYG1494 VIC1464:VIC1494 VRY1464:VRY1494 WBU1464:WBU1494 WLQ1464:WLQ1494 WVM1464:WVM1494 T1392:T1438 SW1366:SW1410 ACS1366:ACS1410 AMO1366:AMO1410 AWK1366:AWK1410 BGG1366:BGG1410 BQC1366:BQC1410 BZY1366:BZY1410 CJU1366:CJU1410 CTQ1366:CTQ1410 DDM1366:DDM1410 DNI1366:DNI1410 DXE1366:DXE1410 EHA1366:EHA1410 EQW1366:EQW1410 FAS1366:FAS1410 FKO1366:FKO1410 FUK1366:FUK1410 GEG1366:GEG1410 GOC1366:GOC1410 GXY1366:GXY1410 HHU1366:HHU1410 HRQ1366:HRQ1410 IBM1366:IBM1410 ILI1366:ILI1410 IVE1366:IVE1410 JFA1366:JFA1410 JOW1366:JOW1410 JYS1366:JYS1410 KIO1366:KIO1410 KSK1366:KSK1410 LCG1366:LCG1410 LMC1366:LMC1410 LVY1366:LVY1410 MFU1366:MFU1410 MPQ1366:MPQ1410 MZM1366:MZM1410 NJI1366:NJI1410 NTE1366:NTE1410 ODA1366:ODA1410 OMW1366:OMW1410 OWS1366:OWS1410 PGO1366:PGO1410 PQK1366:PQK1410 QAG1366:QAG1410 QKC1366:QKC1410 QTY1366:QTY1410 RDU1366:RDU1410 RNQ1366:RNQ1410 RXM1366:RXM1410 SHI1366:SHI1410 SRE1366:SRE1410 TBA1366:TBA1410 TKW1366:TKW1410 TUS1366:TUS1410 UEO1366:UEO1410 UOK1366:UOK1410 UYG1366:UYG1410 VIC1366:VIC1410 VRY1366:VRY1410 WBU1366:WBU1410 WLQ1366:WLQ1410 WVM1366:WVM1410 JA1366:JA1410" xr:uid="{4667BC28-0F70-4584-9DAC-D2CBB3E00D8E}">
      <formula1>0</formula1>
    </dataValidation>
    <dataValidation type="decimal" operator="greaterThanOrEqual" allowBlank="1" showInputMessage="1" showErrorMessage="1" errorTitle="Stroški materiala" error="decimalno število!" sqref="S99 S91:S93 S71:S73 S110:S111 S97 S67:S69 S102:S108 S117:S128 S77:S89 S51:S64 S142 S131:S140 GR920:GR930 S879:S905 QN920:QN930 AAJ920:AAJ930 AKF920:AKF930 AUB920:AUB930 BDX920:BDX930 BNT920:BNT930 BXP920:BXP930 CHL920:CHL930 CRH920:CRH930 DBD920:DBD930 DKZ920:DKZ930 DUV920:DUV930 EER920:EER930 EON920:EON930 EYJ920:EYJ930 FIF920:FIF930 FSB920:FSB930 GBX920:GBX930 GLT920:GLT930 GVP920:GVP930 HFL920:HFL930 HPH920:HPH930 HZD920:HZD930 IIZ920:IIZ930 ISV920:ISV930 JCR920:JCR930 JMN920:JMN930 JWJ920:JWJ930 KGF920:KGF930 KQB920:KQB930 KZX920:KZX930 LJT920:LJT930 LTP920:LTP930 MDL920:MDL930 MNH920:MNH930 MXD920:MXD930 NGZ920:NGZ930 NQV920:NQV930 OAR920:OAR930 OKN920:OKN930 OUJ920:OUJ930 PEF920:PEF930 POB920:POB930 PXX920:PXX930 QHT920:QHT930 QRP920:QRP930 RBL920:RBL930 RLH920:RLH930 RVD920:RVD930 SEZ920:SEZ930 SOV920:SOV930 SYR920:SYR930 TIN920:TIN930 TSJ920:TSJ930 UCF920:UCF930 UMB920:UMB930 UVX920:UVX930 VFT920:VFT930 VPP920:VPP930 VZL920:VZL930 WJH920:WJH930 WTD920:WTD930 S914:S987 S182:S191 S171:S180 S151:S155 S157:S163 S165:S166 S168 S1492:S1522 IZ1464:IZ1494 SV1464:SV1494 ACR1464:ACR1494 AMN1464:AMN1494 AWJ1464:AWJ1494 BGF1464:BGF1494 BQB1464:BQB1494 BZX1464:BZX1494 CJT1464:CJT1494 CTP1464:CTP1494 DDL1464:DDL1494 DNH1464:DNH1494 DXD1464:DXD1494 EGZ1464:EGZ1494 EQV1464:EQV1494 FAR1464:FAR1494 FKN1464:FKN1494 FUJ1464:FUJ1494 GEF1464:GEF1494 GOB1464:GOB1494 GXX1464:GXX1494 HHT1464:HHT1494 HRP1464:HRP1494 IBL1464:IBL1494 ILH1464:ILH1494 IVD1464:IVD1494 JEZ1464:JEZ1494 JOV1464:JOV1494 JYR1464:JYR1494 KIN1464:KIN1494 KSJ1464:KSJ1494 LCF1464:LCF1494 LMB1464:LMB1494 LVX1464:LVX1494 MFT1464:MFT1494 MPP1464:MPP1494 MZL1464:MZL1494 NJH1464:NJH1494 NTD1464:NTD1494 OCZ1464:OCZ1494 OMV1464:OMV1494 OWR1464:OWR1494 PGN1464:PGN1494 PQJ1464:PQJ1494 QAF1464:QAF1494 QKB1464:QKB1494 QTX1464:QTX1494 RDT1464:RDT1494 RNP1464:RNP1494 RXL1464:RXL1494 SHH1464:SHH1494 SRD1464:SRD1494 TAZ1464:TAZ1494 TKV1464:TKV1494 TUR1464:TUR1494 UEN1464:UEN1494 UOJ1464:UOJ1494 UYF1464:UYF1494 VIB1464:VIB1494 VRX1464:VRX1494 WBT1464:WBT1494 WLP1464:WLP1494 WVL1464:WVL1494 S1392:S1438 SV1366:SV1410 ACR1366:ACR1410 AMN1366:AMN1410 AWJ1366:AWJ1410 BGF1366:BGF1410 BQB1366:BQB1410 BZX1366:BZX1410 CJT1366:CJT1410 CTP1366:CTP1410 DDL1366:DDL1410 DNH1366:DNH1410 DXD1366:DXD1410 EGZ1366:EGZ1410 EQV1366:EQV1410 FAR1366:FAR1410 FKN1366:FKN1410 FUJ1366:FUJ1410 GEF1366:GEF1410 GOB1366:GOB1410 GXX1366:GXX1410 HHT1366:HHT1410 HRP1366:HRP1410 IBL1366:IBL1410 ILH1366:ILH1410 IVD1366:IVD1410 JEZ1366:JEZ1410 JOV1366:JOV1410 JYR1366:JYR1410 KIN1366:KIN1410 KSJ1366:KSJ1410 LCF1366:LCF1410 LMB1366:LMB1410 LVX1366:LVX1410 MFT1366:MFT1410 MPP1366:MPP1410 MZL1366:MZL1410 NJH1366:NJH1410 NTD1366:NTD1410 OCZ1366:OCZ1410 OMV1366:OMV1410 OWR1366:OWR1410 PGN1366:PGN1410 PQJ1366:PQJ1410 QAF1366:QAF1410 QKB1366:QKB1410 QTX1366:QTX1410 RDT1366:RDT1410 RNP1366:RNP1410 RXL1366:RXL1410 SHH1366:SHH1410 SRD1366:SRD1410 TAZ1366:TAZ1410 TKV1366:TKV1410 TUR1366:TUR1410 UEN1366:UEN1410 UOJ1366:UOJ1410 UYF1366:UYF1410 VIB1366:VIB1410 VRX1366:VRX1410 WBT1366:WBT1410 WLP1366:WLP1410 WVL1366:WVL1410 IZ1366:IZ1410" xr:uid="{E669DC4F-CE3B-4E65-874B-58A10DC7E614}">
      <formula1>0</formula1>
    </dataValidation>
    <dataValidation type="decimal" operator="greaterThanOrEqual" allowBlank="1" showInputMessage="1" showErrorMessage="1" errorTitle="Amortizacija" error="decimalno število!" sqref="R99 R91:R93 R71:R73 R63:R64 R110:R111 R97 R117:R128 R132:R133 R102:R108 R67:R69 R77:R89 R51:R61 R142 R135:R140 GQ920:GQ930 R879:R905 QM920:QM930 AAI920:AAI930 AKE920:AKE930 AUA920:AUA930 BDW920:BDW930 BNS920:BNS930 BXO920:BXO930 CHK920:CHK930 CRG920:CRG930 DBC920:DBC930 DKY920:DKY930 DUU920:DUU930 EEQ920:EEQ930 EOM920:EOM930 EYI920:EYI930 FIE920:FIE930 FSA920:FSA930 GBW920:GBW930 GLS920:GLS930 GVO920:GVO930 HFK920:HFK930 HPG920:HPG930 HZC920:HZC930 IIY920:IIY930 ISU920:ISU930 JCQ920:JCQ930 JMM920:JMM930 JWI920:JWI930 KGE920:KGE930 KQA920:KQA930 KZW920:KZW930 LJS920:LJS930 LTO920:LTO930 MDK920:MDK930 MNG920:MNG930 MXC920:MXC930 NGY920:NGY930 NQU920:NQU930 OAQ920:OAQ930 OKM920:OKM930 OUI920:OUI930 PEE920:PEE930 POA920:POA930 PXW920:PXW930 QHS920:QHS930 QRO920:QRO930 RBK920:RBK930 RLG920:RLG930 RVC920:RVC930 SEY920:SEY930 SOU920:SOU930 SYQ920:SYQ930 TIM920:TIM930 TSI920:TSI930 UCE920:UCE930 UMA920:UMA930 UVW920:UVW930 VFS920:VFS930 VPO920:VPO930 VZK920:VZK930 WJG920:WJG930 WTC920:WTC930 R914:R987 R171:R191 R151:R155 R157:R163 R165:R166 R168 R1492:R1522 IY1464:IY1494 SU1464:SU1494 ACQ1464:ACQ1494 AMM1464:AMM1494 AWI1464:AWI1494 BGE1464:BGE1494 BQA1464:BQA1494 BZW1464:BZW1494 CJS1464:CJS1494 CTO1464:CTO1494 DDK1464:DDK1494 DNG1464:DNG1494 DXC1464:DXC1494 EGY1464:EGY1494 EQU1464:EQU1494 FAQ1464:FAQ1494 FKM1464:FKM1494 FUI1464:FUI1494 GEE1464:GEE1494 GOA1464:GOA1494 GXW1464:GXW1494 HHS1464:HHS1494 HRO1464:HRO1494 IBK1464:IBK1494 ILG1464:ILG1494 IVC1464:IVC1494 JEY1464:JEY1494 JOU1464:JOU1494 JYQ1464:JYQ1494 KIM1464:KIM1494 KSI1464:KSI1494 LCE1464:LCE1494 LMA1464:LMA1494 LVW1464:LVW1494 MFS1464:MFS1494 MPO1464:MPO1494 MZK1464:MZK1494 NJG1464:NJG1494 NTC1464:NTC1494 OCY1464:OCY1494 OMU1464:OMU1494 OWQ1464:OWQ1494 PGM1464:PGM1494 PQI1464:PQI1494 QAE1464:QAE1494 QKA1464:QKA1494 QTW1464:QTW1494 RDS1464:RDS1494 RNO1464:RNO1494 RXK1464:RXK1494 SHG1464:SHG1494 SRC1464:SRC1494 TAY1464:TAY1494 TKU1464:TKU1494 TUQ1464:TUQ1494 UEM1464:UEM1494 UOI1464:UOI1494 UYE1464:UYE1494 VIA1464:VIA1494 VRW1464:VRW1494 WBS1464:WBS1494 WLO1464:WLO1494 WVK1464:WVK1494 R1392:R1438 SU1366:SU1410 ACQ1366:ACQ1410 AMM1366:AMM1410 AWI1366:AWI1410 BGE1366:BGE1410 BQA1366:BQA1410 BZW1366:BZW1410 CJS1366:CJS1410 CTO1366:CTO1410 DDK1366:DDK1410 DNG1366:DNG1410 DXC1366:DXC1410 EGY1366:EGY1410 EQU1366:EQU1410 FAQ1366:FAQ1410 FKM1366:FKM1410 FUI1366:FUI1410 GEE1366:GEE1410 GOA1366:GOA1410 GXW1366:GXW1410 HHS1366:HHS1410 HRO1366:HRO1410 IBK1366:IBK1410 ILG1366:ILG1410 IVC1366:IVC1410 JEY1366:JEY1410 JOU1366:JOU1410 JYQ1366:JYQ1410 KIM1366:KIM1410 KSI1366:KSI1410 LCE1366:LCE1410 LMA1366:LMA1410 LVW1366:LVW1410 MFS1366:MFS1410 MPO1366:MPO1410 MZK1366:MZK1410 NJG1366:NJG1410 NTC1366:NTC1410 OCY1366:OCY1410 OMU1366:OMU1410 OWQ1366:OWQ1410 PGM1366:PGM1410 PQI1366:PQI1410 QAE1366:QAE1410 QKA1366:QKA1410 QTW1366:QTW1410 RDS1366:RDS1410 RNO1366:RNO1410 RXK1366:RXK1410 SHG1366:SHG1410 SRC1366:SRC1410 TAY1366:TAY1410 TKU1366:TKU1410 TUQ1366:TUQ1410 UEM1366:UEM1410 UOI1366:UOI1410 UYE1366:UYE1410 VIA1366:VIA1410 VRW1366:VRW1410 WBS1366:WBS1410 WLO1366:WLO1410 WVK1366:WVK1410 IY1366:IY1410" xr:uid="{6A4538FB-9B3A-4026-8CDD-3DBC40DA1BF6}">
      <formula1>0</formula1>
    </dataValidation>
    <dataValidation type="whole" allowBlank="1" showInputMessage="1" showErrorMessage="1" errorTitle="Letna stopnja izkoriščenosti" error="odstotek (celoštevilska vrednost)" sqref="V93 V879:V884 V887:V894 V896:V904 AF778 JM778 TI778 ADE778 ANA778 AWW778 BGS778 BQO778 CAK778 CKG778 CUC778 DDY778 DNU778 DXQ778 EHM778 ERI778 FBE778 FLA778 FUW778 GES778 GOO778 GYK778 HIG778 HSC778 IBY778 ILU778 IVQ778 JFM778 JPI778 JZE778 KJA778 KSW778 LCS778 LMO778 LWK778 MGG778 MQC778 MZY778 NJU778 NTQ778 ODM778 ONI778 OXE778 PHA778 PQW778 QAS778 QKO778 QUK778 REG778 ROC778 RXY778 SHU778 SRQ778 TBM778 TLI778 TVE778 UFA778 UOW778 UYS778 VIO778 VSK778 WCG778 WMC778 WVY778 AF767 JM767 TI767 ADE767 ANA767 AWW767 BGS767 BQO767 CAK767 CKG767 CUC767 DDY767 DNU767 DXQ767 EHM767 ERI767 FBE767 FLA767 FUW767 GES767 GOO767 GYK767 HIG767 HSC767 IBY767 ILU767 IVQ767 JFM767 JPI767 JZE767 KJA767 KSW767 LCS767 LMO767 LWK767 MGG767 MQC767 MZY767 NJU767 NTQ767 ODM767 ONI767 OXE767 PHA767 PQW767 QAS767 QKO767 QUK767 REG767 ROC767 RXY767 SHU767 SRQ767 TBM767 TLI767 TVE767 UFA767 UOW767 UYS767 VIO767 VSK767 WCG767 WMC767 WVY767 V1480:X1491 JC1452:JE1463 SY1452:TA1463 ACU1452:ACW1463 AMQ1452:AMS1463 AWM1452:AWO1463 BGI1452:BGK1463 BQE1452:BQG1463 CAA1452:CAC1463 CJW1452:CJY1463 CTS1452:CTU1463 DDO1452:DDQ1463 DNK1452:DNM1463 DXG1452:DXI1463 EHC1452:EHE1463 EQY1452:ERA1463 FAU1452:FAW1463 FKQ1452:FKS1463 FUM1452:FUO1463 GEI1452:GEK1463 GOE1452:GOG1463 GYA1452:GYC1463 HHW1452:HHY1463 HRS1452:HRU1463 IBO1452:IBQ1463 ILK1452:ILM1463 IVG1452:IVI1463 JFC1452:JFE1463 JOY1452:JPA1463 JYU1452:JYW1463 KIQ1452:KIS1463 KSM1452:KSO1463 LCI1452:LCK1463 LME1452:LMG1463 LWA1452:LWC1463 MFW1452:MFY1463 MPS1452:MPU1463 MZO1452:MZQ1463 NJK1452:NJM1463 NTG1452:NTI1463 ODC1452:ODE1463 OMY1452:ONA1463 OWU1452:OWW1463 PGQ1452:PGS1463 PQM1452:PQO1463 QAI1452:QAK1463 QKE1452:QKG1463 QUA1452:QUC1463 RDW1452:RDY1463 RNS1452:RNU1463 RXO1452:RXQ1463 SHK1452:SHM1463 SRG1452:SRI1463 TBC1452:TBE1463 TKY1452:TLA1463 TUU1452:TUW1463 UEQ1452:UES1463 UOM1452:UOO1463 UYI1452:UYK1463 VIE1452:VIG1463 VSA1452:VSC1463 WBW1452:WBY1463 WLS1452:WLU1463 WVO1452:WVQ1463 V1392:V1438 SY1366:SY1410 ACU1366:ACU1410 AMQ1366:AMQ1410 AWM1366:AWM1410 BGI1366:BGI1410 BQE1366:BQE1410 CAA1366:CAA1410 CJW1366:CJW1410 CTS1366:CTS1410 DDO1366:DDO1410 DNK1366:DNK1410 DXG1366:DXG1410 EHC1366:EHC1410 EQY1366:EQY1410 FAU1366:FAU1410 FKQ1366:FKQ1410 FUM1366:FUM1410 GEI1366:GEI1410 GOE1366:GOE1410 GYA1366:GYA1410 HHW1366:HHW1410 HRS1366:HRS1410 IBO1366:IBO1410 ILK1366:ILK1410 IVG1366:IVG1410 JFC1366:JFC1410 JOY1366:JOY1410 JYU1366:JYU1410 KIQ1366:KIQ1410 KSM1366:KSM1410 LCI1366:LCI1410 LME1366:LME1410 LWA1366:LWA1410 MFW1366:MFW1410 MPS1366:MPS1410 MZO1366:MZO1410 NJK1366:NJK1410 NTG1366:NTG1410 ODC1366:ODC1410 OMY1366:OMY1410 OWU1366:OWU1410 PGQ1366:PGQ1410 PQM1366:PQM1410 QAI1366:QAI1410 QKE1366:QKE1410 QUA1366:QUA1410 RDW1366:RDW1410 RNS1366:RNS1410 RXO1366:RXO1410 SHK1366:SHK1410 SRG1366:SRG1410 TBC1366:TBC1410 TKY1366:TKY1410 TUU1366:TUU1410 UEQ1366:UEQ1410 UOM1366:UOM1410 UYI1366:UYI1410 VIE1366:VIE1410 VSA1366:VSA1410 WBW1366:WBW1410 WLS1366:WLS1410 WVO1366:WVO1410 AI1475:AI1478 JP1447:JP1450 TL1447:TL1450 ADH1447:ADH1450 AND1447:AND1450 AWZ1447:AWZ1450 BGV1447:BGV1450 BQR1447:BQR1450 CAN1447:CAN1450 CKJ1447:CKJ1450 CUF1447:CUF1450 DEB1447:DEB1450 DNX1447:DNX1450 DXT1447:DXT1450 EHP1447:EHP1450 ERL1447:ERL1450 FBH1447:FBH1450 FLD1447:FLD1450 FUZ1447:FUZ1450 GEV1447:GEV1450 GOR1447:GOR1450 GYN1447:GYN1450 HIJ1447:HIJ1450 HSF1447:HSF1450 ICB1447:ICB1450 ILX1447:ILX1450 IVT1447:IVT1450 JFP1447:JFP1450 JPL1447:JPL1450 JZH1447:JZH1450 KJD1447:KJD1450 KSZ1447:KSZ1450 LCV1447:LCV1450 LMR1447:LMR1450 LWN1447:LWN1450 MGJ1447:MGJ1450 MQF1447:MQF1450 NAB1447:NAB1450 NJX1447:NJX1450 NTT1447:NTT1450 ODP1447:ODP1450 ONL1447:ONL1450 OXH1447:OXH1450 PHD1447:PHD1450 PQZ1447:PQZ1450 QAV1447:QAV1450 QKR1447:QKR1450 QUN1447:QUN1450 REJ1447:REJ1450 ROF1447:ROF1450 RYB1447:RYB1450 SHX1447:SHX1450 SRT1447:SRT1450 TBP1447:TBP1450 TLL1447:TLL1450 TVH1447:TVH1450 UFD1447:UFD1450 UOZ1447:UOZ1450 UYV1447:UYV1450 VIR1447:VIR1450 VSN1447:VSN1450 WCJ1447:WCJ1450 WMF1447:WMF1450 WWB1447:WWB1450 V1492:V1522 JC1464:JC1494 SY1464:SY1494 ACU1464:ACU1494 AMQ1464:AMQ1494 AWM1464:AWM1494 BGI1464:BGI1494 BQE1464:BQE1494 CAA1464:CAA1494 CJW1464:CJW1494 CTS1464:CTS1494 DDO1464:DDO1494 DNK1464:DNK1494 DXG1464:DXG1494 EHC1464:EHC1494 EQY1464:EQY1494 FAU1464:FAU1494 FKQ1464:FKQ1494 FUM1464:FUM1494 GEI1464:GEI1494 GOE1464:GOE1494 GYA1464:GYA1494 HHW1464:HHW1494 HRS1464:HRS1494 IBO1464:IBO1494 ILK1464:ILK1494 IVG1464:IVG1494 JFC1464:JFC1494 JOY1464:JOY1494 JYU1464:JYU1494 KIQ1464:KIQ1494 KSM1464:KSM1494 LCI1464:LCI1494 LME1464:LME1494 LWA1464:LWA1494 MFW1464:MFW1494 MPS1464:MPS1494 MZO1464:MZO1494 NJK1464:NJK1494 NTG1464:NTG1494 ODC1464:ODC1494 OMY1464:OMY1494 OWU1464:OWU1494 PGQ1464:PGQ1494 PQM1464:PQM1494 QAI1464:QAI1494 QKE1464:QKE1494 QUA1464:QUA1494 RDW1464:RDW1494 RNS1464:RNS1494 RXO1464:RXO1494 SHK1464:SHK1494 SRG1464:SRG1494 TBC1464:TBC1494 TKY1464:TKY1494 TUU1464:TUU1494 UEQ1464:UEQ1494 UOM1464:UOM1494 UYI1464:UYI1494 VIE1464:VIE1494 VSA1464:VSA1494 WBW1464:WBW1494 WLS1464:WLS1494 WVO1464:WVO1494 AF1475:AF1479 JM1447:JM1451 TI1447:TI1451 ADE1447:ADE1451 ANA1447:ANA1451 AWW1447:AWW1451 BGS1447:BGS1451 BQO1447:BQO1451 CAK1447:CAK1451 CKG1447:CKG1451 CUC1447:CUC1451 DDY1447:DDY1451 DNU1447:DNU1451 DXQ1447:DXQ1451 EHM1447:EHM1451 ERI1447:ERI1451 FBE1447:FBE1451 FLA1447:FLA1451 FUW1447:FUW1451 GES1447:GES1451 GOO1447:GOO1451 GYK1447:GYK1451 HIG1447:HIG1451 HSC1447:HSC1451 IBY1447:IBY1451 ILU1447:ILU1451 IVQ1447:IVQ1451 JFM1447:JFM1451 JPI1447:JPI1451 JZE1447:JZE1451 KJA1447:KJA1451 KSW1447:KSW1451 LCS1447:LCS1451 LMO1447:LMO1451 LWK1447:LWK1451 MGG1447:MGG1451 MQC1447:MQC1451 MZY1447:MZY1451 NJU1447:NJU1451 NTQ1447:NTQ1451 ODM1447:ODM1451 ONI1447:ONI1451 OXE1447:OXE1451 PHA1447:PHA1451 PQW1447:PQW1451 QAS1447:QAS1451 QKO1447:QKO1451 QUK1447:QUK1451 REG1447:REG1451 ROC1447:ROC1451 RXY1447:RXY1451 SHU1447:SHU1451 SRQ1447:SRQ1451 TBM1447:TBM1451 TLI1447:TLI1451 TVE1447:TVE1451 UFA1447:UFA1451 UOW1447:UOW1451 UYS1447:UYS1451 VIO1447:VIO1451 VSK1447:VSK1451 WCG1447:WCG1451 WMC1447:WMC1451 WVY1447:WVY1451 JC1366:JC1410" xr:uid="{1DFCC8FC-5B68-433E-9632-0AADD38F3561}">
      <formula1>0</formula1>
      <formula2>100</formula2>
    </dataValidation>
    <dataValidation type="textLength" allowBlank="1" showErrorMessage="1" sqref="X102:X103 X65:X66 X62 X84:X87 X134 X70 X514:X527" xr:uid="{C3EAEE1A-1D56-49D9-B292-A0FDA5B2188B}">
      <formula1>0</formula1>
      <formula2>100</formula2>
    </dataValidation>
    <dataValidation type="textLength" allowBlank="1" showInputMessage="1" showErrorMessage="1" sqref="X71:X75 X106:X107 X63 X77 X91:X101 X54:X61 X113:X114 X109 X88:X89 X67:X68 X131:X133 X117:X127 X135:X138 X142 X140 X914:X915 AI902:AI903 AF882 AF885 AF901:AF903 AF879 AF891 AF887 AF893:AF896 X879:X905 AF920 AF927 AF936 AF930:AF934 AF938:AF946 AF948:AF949 AF951:AF953 AF958:AF959 AF962:AF964 AF970 AF972:AF976 AF978:AF979 AF981 AF984:AF985 AF987 AI972 AI982 AL972 AL982 AO982 AR982 AU982 AX982 AX976 AI970 AI985 AL987 AI978:AI979 X191 X172:X188 X1480:X1522 JE1452:JE1494 TA1452:TA1494 ACW1452:ACW1494 AMS1452:AMS1494 AWO1452:AWO1494 BGK1452:BGK1494 BQG1452:BQG1494 CAC1452:CAC1494 CJY1452:CJY1494 CTU1452:CTU1494 DDQ1452:DDQ1494 DNM1452:DNM1494 DXI1452:DXI1494 EHE1452:EHE1494 ERA1452:ERA1494 FAW1452:FAW1494 FKS1452:FKS1494 FUO1452:FUO1494 GEK1452:GEK1494 GOG1452:GOG1494 GYC1452:GYC1494 HHY1452:HHY1494 HRU1452:HRU1494 IBQ1452:IBQ1494 ILM1452:ILM1494 IVI1452:IVI1494 JFE1452:JFE1494 JPA1452:JPA1494 JYW1452:JYW1494 KIS1452:KIS1494 KSO1452:KSO1494 LCK1452:LCK1494 LMG1452:LMG1494 LWC1452:LWC1494 MFY1452:MFY1494 MPU1452:MPU1494 MZQ1452:MZQ1494 NJM1452:NJM1494 NTI1452:NTI1494 ODE1452:ODE1494 ONA1452:ONA1494 OWW1452:OWW1494 PGS1452:PGS1494 PQO1452:PQO1494 QAK1452:QAK1494 QKG1452:QKG1494 QUC1452:QUC1494 RDY1452:RDY1494 RNU1452:RNU1494 RXQ1452:RXQ1494 SHM1452:SHM1494 SRI1452:SRI1494 TBE1452:TBE1494 TLA1452:TLA1494 TUW1452:TUW1494 UES1452:UES1494 UOO1452:UOO1494 UYK1452:UYK1494 VIG1452:VIG1494 VSC1452:VSC1494 WBY1452:WBY1494 WLU1452:WLU1494 WVQ1452:WVQ1494 X1392:X1438 TA1366:TA1410 ACW1366:ACW1410 AMS1366:AMS1410 AWO1366:AWO1410 BGK1366:BGK1410 BQG1366:BQG1410 CAC1366:CAC1410 CJY1366:CJY1410 CTU1366:CTU1410 DDQ1366:DDQ1410 DNM1366:DNM1410 DXI1366:DXI1410 EHE1366:EHE1410 ERA1366:ERA1410 FAW1366:FAW1410 FKS1366:FKS1410 FUO1366:FUO1410 GEK1366:GEK1410 GOG1366:GOG1410 GYC1366:GYC1410 HHY1366:HHY1410 HRU1366:HRU1410 IBQ1366:IBQ1410 ILM1366:ILM1410 IVI1366:IVI1410 JFE1366:JFE1410 JPA1366:JPA1410 JYW1366:JYW1410 KIS1366:KIS1410 KSO1366:KSO1410 LCK1366:LCK1410 LMG1366:LMG1410 LWC1366:LWC1410 MFY1366:MFY1410 MPU1366:MPU1410 MZQ1366:MZQ1410 NJM1366:NJM1410 NTI1366:NTI1410 ODE1366:ODE1410 ONA1366:ONA1410 OWW1366:OWW1410 PGS1366:PGS1410 PQO1366:PQO1410 QAK1366:QAK1410 QKG1366:QKG1410 QUC1366:QUC1410 RDY1366:RDY1410 RNU1366:RNU1410 RXQ1366:RXQ1410 SHM1366:SHM1410 SRI1366:SRI1410 TBE1366:TBE1410 TLA1366:TLA1410 TUW1366:TUW1410 UES1366:UES1410 UOO1366:UOO1410 UYK1366:UYK1410 VIG1366:VIG1410 VSC1366:VSC1410 WBY1366:WBY1410 WLU1366:WLU1410 WVQ1366:WVQ1410 JE1366:JE1410" xr:uid="{008F4352-7683-454A-8096-F240CB01872B}">
      <formula1>0</formula1>
      <formula2>100</formula2>
    </dataValidation>
    <dataValidation type="whole" allowBlank="1" showErrorMessage="1" errorTitle="Klasifikacija" error="Gl. zavihek Classification ali zavihek Klasifikacija_x000a_" sqref="AA65 AA70 AA1272:AA1277" xr:uid="{D4960742-7912-44FC-91CA-D45A3EDD3C2F}">
      <formula1>1</formula1>
      <formula2>9</formula2>
    </dataValidation>
    <dataValidation type="whole" allowBlank="1" showErrorMessage="1" errorTitle="Klasifikacija" error="Gl. zavihek Classification ali zavihek Klasifikacija_x000a_" sqref="Z70 Z65 Z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Z1268 Z1272:Z1277 Z1280 JV1278:JV1281 TR1278:TR1281 ADN1278:ADN1281 ANJ1278:ANJ1281 AXF1278:AXF1281 BHB1278:BHB1281 BQX1278:BQX1281 CAT1278:CAT1281 CKP1278:CKP1281 CUL1278:CUL1281 DEH1278:DEH1281 DOD1278:DOD1281 DXZ1278:DXZ1281 EHV1278:EHV1281 ERR1278:ERR1281 FBN1278:FBN1281 FLJ1278:FLJ1281 FVF1278:FVF1281 GFB1278:GFB1281 GOX1278:GOX1281 GYT1278:GYT1281 HIP1278:HIP1281 HSL1278:HSL1281 ICH1278:ICH1281 IMD1278:IMD1281 IVZ1278:IVZ1281 JFV1278:JFV1281 JPR1278:JPR1281 JZN1278:JZN1281 KJJ1278:KJJ1281 KTF1278:KTF1281 LDB1278:LDB1281 LMX1278:LMX1281 LWT1278:LWT1281 MGP1278:MGP1281 MQL1278:MQL1281 NAH1278:NAH1281 NKD1278:NKD1281 NTZ1278:NTZ1281 ODV1278:ODV1281 ONR1278:ONR1281 OXN1278:OXN1281 PHJ1278:PHJ1281 PRF1278:PRF1281 QBB1278:QBB1281 QKX1278:QKX1281 QUT1278:QUT1281 REP1278:REP1281 ROL1278:ROL1281 RYH1278:RYH1281 SID1278:SID1281 SRZ1278:SRZ1281 TBV1278:TBV1281 TLR1278:TLR1281 TVN1278:TVN1281 UFJ1278:UFJ1281 UPF1278:UPF1281 UZB1278:UZB1281 VIX1278:VIX1281 VST1278:VST1281 WCP1278:WCP1281 WML1278:WML1281 WWH1278:WWH1281" xr:uid="{AF6A24C5-1F31-4B66-87F3-C0E2094DD6C9}">
      <formula1>1</formula1>
      <formula2>12</formula2>
    </dataValidation>
    <dataValidation type="whole" allowBlank="1" showErrorMessage="1" errorTitle="Klasifikacija" error="Gl. zavihek Classification ali zavihek Klasifikacija_x000a_" sqref="Y70 Y65" xr:uid="{2D231353-9A0B-485F-BC8C-7654CCA5E6D3}">
      <formula1>1</formula1>
      <formula2>4</formula2>
    </dataValidation>
    <dataValidation type="whole" allowBlank="1" showInputMessage="1" showErrorMessage="1" errorTitle="Klasifikacija" error="Gl. zavihek Classification ali zavihek Klasifikacija_x000a_" sqref="AA60 AA79 AA102:AA103 AA69 AA54:AA58 AA125 AA113:AA115 AA71:AA76 AA128 AA131 AA82:AA87 AA134 AA142 AA139:AA140 AA914:AA915 AA879:AA889 AA891:AA905 AB172 AA175:AB178 AA191 AA151:AA174 AA179:AA180 AA181:AB190 Y164:Z165 Y151:Z155" xr:uid="{73834E67-AD7F-44C2-A43B-09A79CF0B275}">
      <formula1>1</formula1>
      <formula2>9</formula2>
    </dataValidation>
    <dataValidation type="whole" allowBlank="1" showInputMessage="1" showErrorMessage="1" errorTitle="Klasifikacija" error="Gl. zavihek Classification ali zavihek Klasifikacija_x000a_" sqref="RVK50 SFG50 SPC50 SYY50 TIU50 TSQ50 UCM50 UMI50 UWE50 VGA50 VPW50 VZS50 WJO50 WTK50 Z37:Z38 GY37:GY38 QU37:QU38 AAQ37:AAQ38 AKM37:AKM38 AUI37:AUI38 BEE37:BEE38 BOA37:BOA38 BXW37:BXW38 CHS37:CHS38 CRO37:CRO38 DBK37:DBK38 DLG37:DLG38 DVC37:DVC38 EEY37:EEY38 EOU37:EOU38 EYQ37:EYQ38 FIM37:FIM38 FSI37:FSI38 GCE37:GCE38 GMA37:GMA38 GVW37:GVW38 HFS37:HFS38 HPO37:HPO38 HZK37:HZK38 IJG37:IJG38 ITC37:ITC38 JCY37:JCY38 JMU37:JMU38 JWQ37:JWQ38 KGM37:KGM38 KQI37:KQI38 LAE37:LAE38 LKA37:LKA38 LTW37:LTW38 MDS37:MDS38 MNO37:MNO38 MXK37:MXK38 NHG37:NHG38 NRC37:NRC38 OAY37:OAY38 OKU37:OKU38 OUQ37:OUQ38 PEM37:PEM38 POI37:POI38 PYE37:PYE38 QIA37:QIA38 QRW37:QRW38 RBS37:RBS38 RLO37:RLO38 RVK37:RVK38 SFG37:SFG38 SPC37:SPC38 SYY37:SYY38 TIU37:TIU38 TSQ37:TSQ38 UCM37:UCM38 UMI37:UMI38 UWE37:UWE38 VGA37:VGA38 VPW37:VPW38 VZS37:VZS38 WJO37:WJO38 WTK37:WTK38 Z11:Z35 GY11:GY35 QU11:QU35 AAQ11:AAQ35 AKM11:AKM35 AUI11:AUI35 BEE11:BEE35 BOA11:BOA35 BXW11:BXW35 CHS11:CHS35 CRO11:CRO35 DBK11:DBK35 DLG11:DLG35 DVC11:DVC35 EEY11:EEY35 EOU11:EOU35 EYQ11:EYQ35 FIM11:FIM35 FSI11:FSI35 GCE11:GCE35 GMA11:GMA35 GVW11:GVW35 HFS11:HFS35 HPO11:HPO35 HZK11:HZK35 IJG11:IJG35 ITC11:ITC35 JCY11:JCY35 JMU11:JMU35 JWQ11:JWQ35 KGM11:KGM35 KQI11:KQI35 LAE11:LAE35 LKA11:LKA35 LTW11:LTW35 MDS11:MDS35 MNO11:MNO35 MXK11:MXK35 NHG11:NHG35 NRC11:NRC35 OAY11:OAY35 OKU11:OKU35 OUQ11:OUQ35 PEM11:PEM35 POI11:POI35 PYE11:PYE35 QIA11:QIA35 QRW11:QRW35 RBS11:RBS35 RLO11:RLO35 RVK11:RVK35 SFG11:SFG35 SPC11:SPC35 SYY11:SYY35 TIU11:TIU35 TSQ11:TSQ35 UCM11:UCM35 UMI11:UMI35 UWE11:UWE35 VGA11:VGA35 VPW11:VPW35 VZS11:VZS35 WJO11:WJO35 WTK11:WTK35 Z50 GY50 QU50 AAQ50 AKM50 AUI50 BEE50 BOA50 BXW50 CHS50 CRO50 DBK50 DLG50 DVC50 EEY50 EOU50 EYQ50 FIM50 FSI50 GCE50 GMA50 GVW50 HFS50 HPO50 HZK50 IJG50 ITC50 JCY50 JMU50 JWQ50 KGM50 KQI50 LAE50 LKA50 LTW50 MDS50 MNO50 MXK50 NHG50 NRC50 OAY50 OKU50 OUQ50 PEM50 POI50 PYE50 QIA50 QRW50 RBS50 RLO50 Z60 Z125 Z79 Z102:Z103 Z54:Z58 Z69 Z113:Z115 Z71:Z76 Z128 Z131 Z82:Z87 Z134 Z142 Z139:Z140 Z216 Z890:AA890 Z914:Z915 Z879:Z889 Z891:Z905 Z920:Z924 WTK920:WTK924 WJO920:WJO924 VZS920:VZS924 VPW920:VPW924 VGA920:VGA924 UWE920:UWE924 UMI920:UMI924 UCM920:UCM924 TSQ920:TSQ924 TIU920:TIU924 SYY920:SYY924 SPC920:SPC924 SFG920:SFG924 RVK920:RVK924 RLO920:RLO924 RBS920:RBS924 QRW920:QRW924 QIA920:QIA924 PYE920:PYE924 POI920:POI924 PEM920:PEM924 OUQ920:OUQ924 OKU920:OKU924 OAY920:OAY924 NRC920:NRC924 NHG920:NHG924 MXK920:MXK924 MNO920:MNO924 MDS920:MDS924 LTW920:LTW924 LKA920:LKA924 LAE920:LAE924 KQI920:KQI924 KGM920:KGM924 JWQ920:JWQ924 JMU920:JMU924 JCY920:JCY924 ITC920:ITC924 IJG920:IJG924 HZK920:HZK924 HPO920:HPO924 HFS920:HFS924 GVW920:GVW924 GMA920:GMA924 GCE920:GCE924 FSI920:FSI924 FIM920:FIM924 EYQ920:EYQ924 EOU920:EOU924 EEY920:EEY924 DVC920:DVC924 DLG920:DLG924 DBK920:DBK924 CRO920:CRO924 CHS920:CHS924 BXW920:BXW924 BOA920:BOA924 BEE920:BEE924 AUI920:AUI924 AKM920:AKM924 AAQ920:AAQ924 QU920:QU924 GY920:GY924 Z926:Z927 GY926:GY927 QU926:QU927 AAQ926:AAQ927 AKM926:AKM927 AUI926:AUI927 BEE926:BEE927 BOA926:BOA927 BXW926:BXW927 CHS926:CHS927 CRO926:CRO927 DBK926:DBK927 DLG926:DLG927 DVC926:DVC927 EEY926:EEY927 EOU926:EOU927 EYQ926:EYQ927 FIM926:FIM927 FSI926:FSI927 GCE926:GCE927 GMA926:GMA927 GVW926:GVW927 HFS926:HFS927 HPO926:HPO927 HZK926:HZK927 IJG926:IJG927 ITC926:ITC927 JCY926:JCY927 JMU926:JMU927 JWQ926:JWQ927 KGM926:KGM927 KQI926:KQI927 LAE926:LAE927 LKA926:LKA927 LTW926:LTW927 MDS926:MDS927 MNO926:MNO927 MXK926:MXK927 NHG926:NHG927 NRC926:NRC927 OAY926:OAY927 OKU926:OKU927 OUQ926:OUQ927 PEM926:PEM927 POI926:POI927 PYE926:PYE927 QIA926:QIA927 QRW926:QRW927 RBS926:RBS927 RLO926:RLO927 RVK926:RVK927 SFG926:SFG927 SPC926:SPC927 SYY926:SYY927 TIU926:TIU927 TSQ926:TSQ927 UCM926:UCM927 UMI926:UMI927 UWE926:UWE927 VGA926:VGA927 VPW926:VPW927 VZS926:VZS927 WJO926:WJO927 WTK926:WTK927 Z929 GY929 QU929 AAQ929 AKM929 AUI929 BEE929 BOA929 BXW929 CHS929 CRO929 DBK929 DLG929 DVC929 EEY929 EOU929 EYQ929 FIM929 FSI929 GCE929 GMA929 GVW929 HFS929 HPO929 HZK929 IJG929 ITC929 JCY929 JMU929 JWQ929 KGM929 KQI929 LAE929 LKA929 LTW929 MDS929 MNO929 MXK929 NHG929 NRC929 OAY929 OKU929 OUQ929 PEM929 POI929 PYE929 QIA929 QRW929 RBS929 RLO929 RVK929 SFG929 SPC929 SYY929 TIU929 TSQ929 UCM929 UMI929 UWE929 VGA929 VPW929 VZS929 WJO929 WTK929 Z931:Z936 Z166:Z191 AB179:AB180 Z156:Z163 Z498 JG498 TC498 ACY498 AMU498 AWQ498 BGM498 BQI498 CAE498 CKA498 CTW498 DDS498 DNO498 DXK498 EHG498 ERC498 FAY498 FKU498 FUQ498 GEM498 GOI498 GYE498 HIA498 HRW498 IBS498 ILO498 IVK498 JFG498 JPC498 JYY498 KIU498 KSQ498 LCM498 LMI498 LWE498 MGA498 MPW498 MZS498 NJO498 NTK498 ODG498 ONC498 OWY498 PGU498 PQQ498 QAM498 QKI498 QUE498 REA498 RNW498 RXS498 SHO498 SRK498 TBG498 TLC498 TUY498 UEU498 UOQ498 UYM498 VII498 VSE498 WCA498 WLW498 WVS498 Z844:Z847 JG844:JG847 TC844:TC847 ACY844:ACY847 AMU844:AMU847 AWQ844:AWQ847 BGM844:BGM847 BQI844:BQI847 CAE844:CAE847 CKA844:CKA847 CTW844:CTW847 DDS844:DDS847 DNO844:DNO847 DXK844:DXK847 EHG844:EHG847 ERC844:ERC847 FAY844:FAY847 FKU844:FKU847 FUQ844:FUQ847 GEM844:GEM847 GOI844:GOI847 GYE844:GYE847 HIA844:HIA847 HRW844:HRW847 IBS844:IBS847 ILO844:ILO847 IVK844:IVK847 JFG844:JFG847 JPC844:JPC847 JYY844:JYY847 KIU844:KIU847 KSQ844:KSQ847 LCM844:LCM847 LMI844:LMI847 LWE844:LWE847 MGA844:MGA847 MPW844:MPW847 MZS844:MZS847 NJO844:NJO847 NTK844:NTK847 ODG844:ODG847 ONC844:ONC847 OWY844:OWY847 PGU844:PGU847 PQQ844:PQQ847 QAM844:QAM847 QKI844:QKI847 QUE844:QUE847 REA844:REA847 RNW844:RNW847 RXS844:RXS847 SHO844:SHO847 SRK844:SRK847 TBG844:TBG847 TLC844:TLC847 TUY844:TUY847 UEU844:UEU847 UOQ844:UOQ847 UYM844:UYM847 VII844:VII847 VSE844:VSE847 WCA844:WCA847 WLW844:WLW847 WVS844:WVS847 Z850 JG850 TC850 ACY850 AMU850 AWQ850 BGM850 BQI850 CAE850 CKA850 CTW850 DDS850 DNO850 DXK850 EHG850 ERC850 FAY850 FKU850 FUQ850 GEM850 GOI850 GYE850 HIA850 HRW850 IBS850 ILO850 IVK850 JFG850 JPC850 JYY850 KIU850 KSQ850 LCM850 LMI850 LWE850 MGA850 MPW850 MZS850 NJO850 NTK850 ODG850 ONC850 OWY850 PGU850 PQQ850 QAM850 QKI850 QUE850 REA850 RNW850 RXS850 SHO850 SRK850 TBG850 TLC850 TUY850 UEU850 UOQ850 UYM850 VII850 VSE850 WCA850 WLW850 WVS850 AWQ852 BGM852 BQI852 CAE852 CKA852 CTW852 DDS852 DNO852 DXK852 EHG852 ERC852 FAY852 FKU852 FUQ852 GEM852 GOI852 GYE852 HIA852 HRW852 IBS852 ILO852 IVK852 JFG852 JPC852 JYY852 KIU852 KSQ852 LCM852 LMI852 LWE852 MGA852 MPW852 MZS852 NJO852 NTK852 ODG852 ONC852 OWY852 PGU852 PQQ852 QAM852 QKI852 QUE852 REA852 RNW852 RXS852 SHO852 SRK852 TBG852 TLC852 TUY852 UEU852 UOQ852 UYM852 VII852 VSE852 WCA852 WLW852 WVS852 Z852 JG852 TC852 ACY852 AMU852 Z1284 JV1277 TR1277 ADN1277 ANJ1277 AXF1277 BHB1277 BQX1277 CAT1277 CKP1277 CUL1277 DEH1277 DOD1277 DXZ1277 EHV1277 ERR1277 FBN1277 FLJ1277 FVF1277 GFB1277 GOX1277 GYT1277 HIP1277 HSL1277 ICH1277 IMD1277 IVZ1277 JFV1277 JPR1277 JZN1277 KJJ1277 KTF1277 LDB1277 LMX1277 LWT1277 MGP1277 MQL1277 NAH1277 NKD1277 NTZ1277 ODV1277 ONR1277 OXN1277 PHJ1277 PRF1277 QBB1277 QKX1277 QUT1277 REP1277 ROL1277 RYH1277 SID1277 SRZ1277 TBV1277 TLR1277 TVN1277 UFJ1277 UPF1277 UZB1277 VIX1277 VST1277 WCP1277 WML1277 WWH1277 Z1475:Z1478 JG1447:JG1450 TC1447:TC1450 ACY1447:ACY1450 AMU1447:AMU1450 AWQ1447:AWQ1450 BGM1447:BGM1450 BQI1447:BQI1450 CAE1447:CAE1450 CKA1447:CKA1450 CTW1447:CTW1450 DDS1447:DDS1450 DNO1447:DNO1450 DXK1447:DXK1450 EHG1447:EHG1450 ERC1447:ERC1450 FAY1447:FAY1450 FKU1447:FKU1450 FUQ1447:FUQ1450 GEM1447:GEM1450 GOI1447:GOI1450 GYE1447:GYE1450 HIA1447:HIA1450 HRW1447:HRW1450 IBS1447:IBS1450 ILO1447:ILO1450 IVK1447:IVK1450 JFG1447:JFG1450 JPC1447:JPC1450 JYY1447:JYY1450 KIU1447:KIU1450 KSQ1447:KSQ1450 LCM1447:LCM1450 LMI1447:LMI1450 LWE1447:LWE1450 MGA1447:MGA1450 MPW1447:MPW1450 MZS1447:MZS1450 NJO1447:NJO1450 NTK1447:NTK1450 ODG1447:ODG1450 ONC1447:ONC1450 OWY1447:OWY1450 PGU1447:PGU1450 PQQ1447:PQQ1450 QAM1447:QAM1450 QKI1447:QKI1450 QUE1447:QUE1450 REA1447:REA1450 RNW1447:RNW1450 RXS1447:RXS1450 SHO1447:SHO1450 SRK1447:SRK1450 TBG1447:TBG1450 TLC1447:TLC1450 TUY1447:TUY1450 UEU1447:UEU1450 UOQ1447:UOQ1450 UYM1447:UYM1450 VII1447:VII1450 VSE1447:VSE1450 WCA1447:WCA1450 WLW1447:WLW1450 WVS1447:WVS1450 Z1492 JG1464 TC1464 ACY1464 AMU1464 AWQ1464 BGM1464 BQI1464 CAE1464 CKA1464 CTW1464 DDS1464 DNO1464 DXK1464 EHG1464 ERC1464 FAY1464 FKU1464 FUQ1464 GEM1464 GOI1464 GYE1464 HIA1464 HRW1464 IBS1464 ILO1464 IVK1464 JFG1464 JPC1464 JYY1464 KIU1464 KSQ1464 LCM1464 LMI1464 LWE1464 MGA1464 MPW1464 MZS1464 NJO1464 NTK1464 ODG1464 ONC1464 OWY1464 PGU1464 PQQ1464 QAM1464 QKI1464 QUE1464 REA1464 RNW1464 RXS1464 SHO1464 SRK1464 TBG1464 TLC1464 TUY1464 UEU1464 UOQ1464 UYM1464 VII1464 VSE1464 WCA1464 WLW1464 WVS1464 Z1523:Z1524 JG1495:JG1496 TC1495:TC1496 ACY1495:ACY1496 AMU1495:AMU1496 AWQ1495:AWQ1496 BGM1495:BGM1496 BQI1495:BQI1496 CAE1495:CAE1496 CKA1495:CKA1496 CTW1495:CTW1496 DDS1495:DDS1496 DNO1495:DNO1496 DXK1495:DXK1496 EHG1495:EHG1496 ERC1495:ERC1496 FAY1495:FAY1496 FKU1495:FKU1496 FUQ1495:FUQ1496 GEM1495:GEM1496 GOI1495:GOI1496 GYE1495:GYE1496 HIA1495:HIA1496 HRW1495:HRW1496 IBS1495:IBS1496 ILO1495:ILO1496 IVK1495:IVK1496 JFG1495:JFG1496 JPC1495:JPC1496 JYY1495:JYY1496 KIU1495:KIU1496 KSQ1495:KSQ1496 LCM1495:LCM1496 LMI1495:LMI1496 LWE1495:LWE1496 MGA1495:MGA1496 MPW1495:MPW1496 MZS1495:MZS1496 NJO1495:NJO1496 NTK1495:NTK1496 ODG1495:ODG1496 ONC1495:ONC1496 OWY1495:OWY1496 PGU1495:PGU1496 PQQ1495:PQQ1496 QAM1495:QAM1496 QKI1495:QKI1496 QUE1495:QUE1496 REA1495:REA1496 RNW1495:RNW1496 RXS1495:RXS1496 SHO1495:SHO1496 SRK1495:SRK1496 TBG1495:TBG1496 TLC1495:TLC1496 TUY1495:TUY1496 UEU1495:UEU1496 UOQ1495:UOQ1496 UYM1495:UYM1496 VII1495:VII1496 VSE1495:VSE1496 WCA1495:WCA1496 WLW1495:WLW1496 WVS1495:WVS1496 Z1363:Z1364 Z1349:Z1354 Z1358 JV1352 TR1352 ADN1352 ANJ1352 AXF1352 BHB1352 BQX1352 CAT1352 CKP1352 CUL1352 DEH1352 DOD1352 DXZ1352 EHV1352 ERR1352 FBN1352 FLJ1352 FVF1352 GFB1352 GOX1352 GYT1352 HIP1352 HSL1352 ICH1352 IMD1352 IVZ1352 JFV1352 JPR1352 JZN1352 KJJ1352 KTF1352 LDB1352 LMX1352 LWT1352 MGP1352 MQL1352 NAH1352 NKD1352 NTZ1352 ODV1352 ONR1352 OXN1352 PHJ1352 PRF1352 QBB1352 QKX1352 QUT1352 REP1352 ROL1352 RYH1352 SID1352 SRZ1352 TBV1352 TLR1352 TVN1352 UFJ1352 UPF1352 UZB1352 VIX1352 VST1352 WCP1352 WML1352 WWH1352" xr:uid="{00000000-0002-0000-0200-000015000000}">
      <formula1>1</formula1>
      <formula2>12</formula2>
    </dataValidation>
    <dataValidation type="whole" allowBlank="1" showInputMessage="1" showErrorMessage="1" errorTitle="Klasifikacija" error="Gl. zavihek Classification ali zavihek Klasifikacija_x000a_" sqref="Y60 Y125 Y79 Y102:Y103 Y54:Y58 Y69 Y113:Y115 Y71:Y76 Y128 Y131 Y82:Y87 Y134 Y142 Y139:Y140 Y886 Y895 Y166:Y191 Y156:Y163" xr:uid="{CA4D35E1-2B2B-42B0-897C-140EB171A00F}">
      <formula1>1</formula1>
      <formula2>4</formula2>
    </dataValidation>
    <dataValidation type="whole" allowBlank="1" showInputMessage="1" showErrorMessage="1" errorTitle="Klasifikacija" error="Gl. zavihek Classification ali zavihek Klasifikacija_x000d_" sqref="Y100 Y132:Y133 Y135:Y138" xr:uid="{C0A24292-2C85-4C9C-BE01-E44ADDB4AC57}">
      <formula1>1</formula1>
      <formula2>6</formula2>
    </dataValidation>
    <dataValidation type="decimal" allowBlank="1" showErrorMessage="1" errorTitle="Stroški dela operaterja" error="decimalno število!" sqref="AD70:AE70 AD65:AE66 TG9:TH10 ADC9:ADD10 AMY9:AMZ10 AWU9:AWV10 BGQ9:BGR10 BQM9:BQN10 CAI9:CAJ10 CKE9:CKF10 CUA9:CUB10 DDW9:DDX10 DNS9:DNT10 DXO9:DXP10 EHK9:EHL10 ERG9:ERH10 FBC9:FBD10 FKY9:FKZ10 FUU9:FUV10 GEQ9:GER10 GOM9:GON10 GYI9:GYJ10 HIE9:HIF10 HSA9:HSB10 IBW9:IBX10 ILS9:ILT10 IVO9:IVP10 JFK9:JFL10 JPG9:JPH10 JZC9:JZD10 KIY9:KIZ10 KSU9:KSV10 LCQ9:LCR10 LMM9:LMN10 LWI9:LWJ10 MGE9:MGF10 MQA9:MQB10 MZW9:MZX10 NJS9:NJT10 NTO9:NTP10 ODK9:ODL10 ONG9:ONH10 OXC9:OXD10 PGY9:PGZ10 PQU9:PQV10 QAQ9:QAR10 QKM9:QKN10 QUI9:QUJ10 REE9:REF10 ROA9:ROB10 RXW9:RXX10 SHS9:SHT10 SRO9:SRP10 TBK9:TBL10 TLG9:TLH10 TVC9:TVD10 UEY9:UEZ10 UOU9:UOV10 UYQ9:UYR10 VIM9:VIN10 VSI9:VSJ10 WCE9:WCF10 WMA9:WMB10 WVW9:WVX10 AD9:AE10 JK9:JL10 AD1268:AE1268 AD1280:AE1280 JZ1278:JZ1281 TV1278:TV1281 ADR1278:ADR1281 ANN1278:ANN1281 AXJ1278:AXJ1281 BHF1278:BHF1281 BRB1278:BRB1281 CAX1278:CAX1281 CKT1278:CKT1281 CUP1278:CUP1281 DEL1278:DEL1281 DOH1278:DOH1281 DYD1278:DYD1281 EHZ1278:EHZ1281 ERV1278:ERV1281 FBR1278:FBR1281 FLN1278:FLN1281 FVJ1278:FVJ1281 GFF1278:GFF1281 GPB1278:GPB1281 GYX1278:GYX1281 HIT1278:HIT1281 HSP1278:HSP1281 ICL1278:ICL1281 IMH1278:IMH1281 IWD1278:IWD1281 JFZ1278:JFZ1281 JPV1278:JPV1281 JZR1278:JZR1281 KJN1278:KJN1281 KTJ1278:KTJ1281 LDF1278:LDF1281 LNB1278:LNB1281 LWX1278:LWX1281 MGT1278:MGT1281 MQP1278:MQP1281 NAL1278:NAL1281 NKH1278:NKH1281 NUD1278:NUD1281 ODZ1278:ODZ1281 ONV1278:ONV1281 OXR1278:OXR1281 PHN1278:PHN1281 PRJ1278:PRJ1281 QBF1278:QBF1281 QLB1278:QLB1281 QUX1278:QUX1281 RET1278:RET1281 ROP1278:ROP1281 RYL1278:RYL1281 SIH1278:SIH1281 SSD1278:SSD1281 TBZ1278:TBZ1281 TLV1278:TLV1281 TVR1278:TVR1281 UFN1278:UFN1281 UPJ1278:UPJ1281 UZF1278:UZF1281 VJB1278:VJB1281 VSX1278:VSX1281 WCT1278:WCT1281 WMP1278:WMP1281 WWL1278:WWL1281" xr:uid="{5857CF1A-9DDB-4E24-9E82-D85DE308F93B}">
      <formula1>0</formula1>
      <formula2>200</formula2>
    </dataValidation>
    <dataValidation type="whole" allowBlank="1" showInputMessage="1" showErrorMessage="1" errorTitle="Klasifikacija" error="Gl. zavihek Classification ali zavihek Klasifikacija_x000d_" sqref="AA77:AA78 AA63:AA64 AA80:AA81 AA97 AA51:AA53 AA126:AA127 AA91:AA93 AA99:AA100 AA59 AA88:AA89 AA61 AA67:AA68 AA132:AA133 AA104:AA112 AA116:AA124 AA135:AA138" xr:uid="{6B828223-D6B6-40BF-A65A-505D7FD7A04A}">
      <formula1>1</formula1>
      <formula2>9</formula2>
    </dataValidation>
    <dataValidation type="whole" allowBlank="1" showInputMessage="1" showErrorMessage="1" errorTitle="Klasifikacija" error="Gl. zavihek Classification ali zavihek Klasifikacija_x000d_" sqref="Y99 Y63:Y64 Y77:Y78 Y126:Y127 Y51:Y53 Y80:Y81 Y59 Y91:Y93 Y104:Y112 Y61 Y97 Y88:Y89 Y67:Y68 Y116:Y124" xr:uid="{FF30D444-0CC9-4BD8-91BF-E051E9E56F36}">
      <formula1>1</formula1>
      <formula2>4</formula2>
    </dataValidation>
    <dataValidation type="whole" allowBlank="1" showErrorMessage="1" errorTitle="Mesečna stopnja izkoriščenosti" error="odstotek (celoštevilska vrednost)" sqref="AF70 AF65:AF67" xr:uid="{22A2CA3B-2A25-4376-BFD7-5BF87F46C46A}">
      <formula1>0</formula1>
      <formula2>100</formula2>
    </dataValidation>
    <dataValidation type="whole" allowBlank="1" showInputMessage="1" showErrorMessage="1" errorTitle="Mesečna stopnja izkoriščenosti" error="odstotek (celoštevilska vrednost)" sqref="AF51:AF54 AF102 AF68:AF69 AF99:AF100 AF104:AF106 AF71:AF94 AF108:AF139 AF56:AF64 AF141:AF143 AF921 AF892 AF900 JM1366:JM1410 AF969 AF977 AF1392:AF1438 TI1366:TI1410 ADE1366:ADE1410 ANA1366:ANA1410 AWW1366:AWW1410 BGS1366:BGS1410 BQO1366:BQO1410 CAK1366:CAK1410 CKG1366:CKG1410 CUC1366:CUC1410 DDY1366:DDY1410 DNU1366:DNU1410 DXQ1366:DXQ1410 EHM1366:EHM1410 ERI1366:ERI1410 FBE1366:FBE1410 FLA1366:FLA1410 FUW1366:FUW1410 GES1366:GES1410 GOO1366:GOO1410 GYK1366:GYK1410 HIG1366:HIG1410 HSC1366:HSC1410 IBY1366:IBY1410 ILU1366:ILU1410 IVQ1366:IVQ1410 JFM1366:JFM1410 JPI1366:JPI1410 JZE1366:JZE1410 KJA1366:KJA1410 KSW1366:KSW1410 LCS1366:LCS1410 LMO1366:LMO1410 LWK1366:LWK1410 MGG1366:MGG1410 MQC1366:MQC1410 MZY1366:MZY1410 NJU1366:NJU1410 NTQ1366:NTQ1410 ODM1366:ODM1410 ONI1366:ONI1410 OXE1366:OXE1410 PHA1366:PHA1410 PQW1366:PQW1410 QAS1366:QAS1410 QKO1366:QKO1410 QUK1366:QUK1410 REG1366:REG1410 ROC1366:ROC1410 RXY1366:RXY1410 SHU1366:SHU1410 SRQ1366:SRQ1410 TBM1366:TBM1410 TLI1366:TLI1410 TVE1366:TVE1410 UFA1366:UFA1410 UOW1366:UOW1410 UYS1366:UYS1410 VIO1366:VIO1410 VSK1366:VSK1410 WCG1366:WCG1410 WMC1366:WMC1410 WVY1366:WVY1410 Y1473:Y1474 JF1445:JF1446 TB1445:TB1446 ACX1445:ACX1446 AMT1445:AMT1446 AWP1445:AWP1446 BGL1445:BGL1446 BQH1445:BQH1446 CAD1445:CAD1446 CJZ1445:CJZ1446 CTV1445:CTV1446 DDR1445:DDR1446 DNN1445:DNN1446 DXJ1445:DXJ1446 EHF1445:EHF1446 ERB1445:ERB1446 FAX1445:FAX1446 FKT1445:FKT1446 FUP1445:FUP1446 GEL1445:GEL1446 GOH1445:GOH1446 GYD1445:GYD1446 HHZ1445:HHZ1446 HRV1445:HRV1446 IBR1445:IBR1446 ILN1445:ILN1446 IVJ1445:IVJ1446 JFF1445:JFF1446 JPB1445:JPB1446 JYX1445:JYX1446 KIT1445:KIT1446 KSP1445:KSP1446 LCL1445:LCL1446 LMH1445:LMH1446 LWD1445:LWD1446 MFZ1445:MFZ1446 MPV1445:MPV1446 MZR1445:MZR1446 NJN1445:NJN1446 NTJ1445:NTJ1446 ODF1445:ODF1446 ONB1445:ONB1446 OWX1445:OWX1446 PGT1445:PGT1446 PQP1445:PQP1446 QAL1445:QAL1446 QKH1445:QKH1446 QUD1445:QUD1446 RDZ1445:RDZ1446 RNV1445:RNV1446 RXR1445:RXR1446 SHN1445:SHN1446 SRJ1445:SRJ1446 TBF1445:TBF1446 TLB1445:TLB1446 TUX1445:TUX1446 UET1445:UET1446 UOP1445:UOP1446 UYL1445:UYL1446 VIH1445:VIH1446 VSD1445:VSD1446 WBZ1445:WBZ1446 WLV1445:WLV1446 WVR1445:WVR1446" xr:uid="{9C341A61-0E16-45A8-A5BE-A522B43237DC}">
      <formula1>0</formula1>
      <formula2>100</formula2>
    </dataValidation>
    <dataValidation type="whole" allowBlank="1" showErrorMessage="1" errorTitle="Odstotek uporabe" error="odstotek (celoštevilska vrednost)" sqref="AU70 AX70 AI70 AL70 AO70 AR70 AX102 AU102 AO65:AO66 AR65:AR66 AI65:AI66 AX65 AU65 AU109 AX109 AL65:AL66" xr:uid="{506107A6-D632-4987-8BA0-5738CB1E514B}">
      <formula1>0</formula1>
      <formula2>100</formula2>
    </dataValidation>
    <dataValidation type="whole" allowBlank="1" showInputMessage="1" showErrorMessage="1" errorTitle="Odstotek uporabe" error="odstotek (celoštevilska vrednost)" sqref="AU71:AU73 AX71:AX73 AO71:AO73 AL102 AO102 AI102 AR102 AL99:AL100 AL104:AL106 AR90:AR94 AX61:AX64 AL71:AL73 AR71:AR73 AL68:AL69 AR68:AR69 AO68:AO69 AI99:AI100 AX99:AX100 AO99:AO100 AU99:AU100 AR99:AR100 AI68:AI69 AR61:AR64 AI104:AI106 AR105:AR106 AO104:AO106 AX104:AX106 AU104:AU106 AL76:AL95 AX110:AX113 AU108 AX108 AR108:AR113 AU110:AU113 AL108:AL113 AO108:AO113 AX51:AX59 AR51:AR59 AU67:AU69 AX67:AX69 AX116:AX131 AX76:AX94 AU115:AU131 AI71:AI95 AR76:AR88 AU76:AU94 AO76:AO94 AU134 AL51:AL62 AO51:AO64 AU51:AU64 AI51:AI64 AR115:AR143 AO115:AO143 AI108:AI143 AL115:AL143 AU139:AU143 AX139:AX143 Y879:Y885 Y914:Y915 Y887:Y894 AR894:AR895 AL889 AO889 AO924 AR882 AO882 AR889 AO902:AO903 AR902:AR903 AL902 AO894:AO895 AM893 AP893 AS893 Y896:Y905 AO880 AR899:AR900 AL891 AR891:AR892 AO891:AO892 AR924 AO886:AO887 AR886:AR887 AR880 AR969 AO972:AO974 AR972:AR974 AL973 AR986 AR977:AR979 AO986 AO977 AI798 JP798 TL798 ADH798 AND798 AWZ798 BGV798 BQR798 CAN798 CKJ798 CUF798 DEB798 DNX798 DXT798 EHP798 ERL798 FBH798 FLD798 FUZ798 GEV798 GOR798 GYN798 HIJ798 HSF798 ICB798 ILX798 IVT798 JFP798 JPL798 JZH798 KJD798 KSZ798 LCV798 LMR798 LWN798 MGJ798 MQF798 NAB798 NJX798 NTT798 ODP798 ONL798 OXH798 PHD798 PQZ798 QAV798 QKR798 QUN798 REJ798 ROF798 RYB798 SHX798 SRT798 TBP798 TLL798 TVH798 UFD798 UOZ798 UYV798 VIR798 VSN798 WCJ798 WMF798 WWB798 AI792 JP792 TL792 ADH792 AND792 AWZ792 BGV792 BQR792 CAN792 CKJ792 CUF792 DEB792 DNX792 DXT792 EHP792 ERL792 FBH792 FLD792 FUZ792 GEV792 GOR792 GYN792 HIJ792 HSF792 ICB792 ILX792 IVT792 JFP792 JPL792 JZH792 KJD792 KSZ792 LCV792 LMR792 LWN792 MGJ792 MQF792 NAB792 NJX792 NTT792 ODP792 ONL792 OXH792 PHD792 PQZ792 QAV792 QKR792 QUN792 REJ792 ROF792 RYB792 SHX792 SRT792 TBP792 TLL792 TVH792 UFD792 UOZ792 UYV792 VIR792 VSN792 WCJ792 WMF792 WWB792 AI795 JP795 TL795 ADH795 AND795 AWZ795 BGV795 BQR795 CAN795 CKJ795 CUF795 DEB795 DNX795 DXT795 EHP795 ERL795 FBH795 FLD795 FUZ795 GEV795 GOR795 GYN795 HIJ795 HSF795 ICB795 ILX795 IVT795 JFP795 JPL795 JZH795 KJD795 KSZ795 LCV795 LMR795 LWN795 MGJ795 MQF795 NAB795 NJX795 NTT795 ODP795 ONL795 OXH795 PHD795 PQZ795 QAV795 QKR795 QUN795 REJ795 ROF795 RYB795 SHX795 SRT795 TBP795 TLL795 TVH795 UFD795 UOZ795 UYV795 VIR795 VSN795 WCJ795 WMF795 WWB795 AI1392:AI1438 TL1366:TL1410 ADH1366:ADH1410 AND1366:AND1410 AWZ1366:AWZ1410 BGV1366:BGV1410 BQR1366:BQR1410 CAN1366:CAN1410 CKJ1366:CKJ1410 CUF1366:CUF1410 DEB1366:DEB1410 DNX1366:DNX1410 DXT1366:DXT1410 EHP1366:EHP1410 ERL1366:ERL1410 FBH1366:FBH1410 FLD1366:FLD1410 FUZ1366:FUZ1410 GEV1366:GEV1410 GOR1366:GOR1410 GYN1366:GYN1410 HIJ1366:HIJ1410 HSF1366:HSF1410 ICB1366:ICB1410 ILX1366:ILX1410 IVT1366:IVT1410 JFP1366:JFP1410 JPL1366:JPL1410 JZH1366:JZH1410 KJD1366:KJD1410 KSZ1366:KSZ1410 LCV1366:LCV1410 LMR1366:LMR1410 LWN1366:LWN1410 MGJ1366:MGJ1410 MQF1366:MQF1410 NAB1366:NAB1410 NJX1366:NJX1410 NTT1366:NTT1410 ODP1366:ODP1410 ONL1366:ONL1410 OXH1366:OXH1410 PHD1366:PHD1410 PQZ1366:PQZ1410 QAV1366:QAV1410 QKR1366:QKR1410 QUN1366:QUN1410 REJ1366:REJ1410 ROF1366:ROF1410 RYB1366:RYB1410 SHX1366:SHX1410 SRT1366:SRT1410 TBP1366:TBP1410 TLL1366:TLL1410 TVH1366:TVH1410 UFD1366:UFD1410 UOZ1366:UOZ1410 UYV1366:UYV1410 VIR1366:VIR1410 VSN1366:VSN1410 WCJ1366:WCJ1410 WMF1366:WMF1410 WWB1366:WWB1410 JS1366:JS1410 AL1392:AL1438 TO1366:TO1410 ADK1366:ADK1410 ANG1366:ANG1410 AXC1366:AXC1410 BGY1366:BGY1410 BQU1366:BQU1410 CAQ1366:CAQ1410 CKM1366:CKM1410 CUI1366:CUI1410 DEE1366:DEE1410 DOA1366:DOA1410 DXW1366:DXW1410 EHS1366:EHS1410 ERO1366:ERO1410 FBK1366:FBK1410 FLG1366:FLG1410 FVC1366:FVC1410 GEY1366:GEY1410 GOU1366:GOU1410 GYQ1366:GYQ1410 HIM1366:HIM1410 HSI1366:HSI1410 ICE1366:ICE1410 IMA1366:IMA1410 IVW1366:IVW1410 JFS1366:JFS1410 JPO1366:JPO1410 JZK1366:JZK1410 KJG1366:KJG1410 KTC1366:KTC1410 LCY1366:LCY1410 LMU1366:LMU1410 LWQ1366:LWQ1410 MGM1366:MGM1410 MQI1366:MQI1410 NAE1366:NAE1410 NKA1366:NKA1410 NTW1366:NTW1410 ODS1366:ODS1410 ONO1366:ONO1410 OXK1366:OXK1410 PHG1366:PHG1410 PRC1366:PRC1410 QAY1366:QAY1410 QKU1366:QKU1410 QUQ1366:QUQ1410 REM1366:REM1410 ROI1366:ROI1410 RYE1366:RYE1410 SIA1366:SIA1410 SRW1366:SRW1410 TBS1366:TBS1410 TLO1366:TLO1410 TVK1366:TVK1410 UFG1366:UFG1410 UPC1366:UPC1410 UYY1366:UYY1410 VIU1366:VIU1410 VSQ1366:VSQ1410 WCM1366:WCM1410 WMI1366:WMI1410 WWE1366:WWE1410 KE1366:KE1410 AO1427:AO1438 JV1399:JV1410 TR1399:TR1410 ADN1399:ADN1410 ANJ1399:ANJ1410 AXF1399:AXF1410 BHB1399:BHB1410 BQX1399:BQX1410 CAT1399:CAT1410 CKP1399:CKP1410 CUL1399:CUL1410 DEH1399:DEH1410 DOD1399:DOD1410 DXZ1399:DXZ1410 EHV1399:EHV1410 ERR1399:ERR1410 FBN1399:FBN1410 FLJ1399:FLJ1410 FVF1399:FVF1410 GFB1399:GFB1410 GOX1399:GOX1410 GYT1399:GYT1410 HIP1399:HIP1410 HSL1399:HSL1410 ICH1399:ICH1410 IMD1399:IMD1410 IVZ1399:IVZ1410 JFV1399:JFV1410 JPR1399:JPR1410 JZN1399:JZN1410 KJJ1399:KJJ1410 KTF1399:KTF1410 LDB1399:LDB1410 LMX1399:LMX1410 LWT1399:LWT1410 MGP1399:MGP1410 MQL1399:MQL1410 NAH1399:NAH1410 NKD1399:NKD1410 NTZ1399:NTZ1410 ODV1399:ODV1410 ONR1399:ONR1410 OXN1399:OXN1410 PHJ1399:PHJ1410 PRF1399:PRF1410 QBB1399:QBB1410 QKX1399:QKX1410 QUT1399:QUT1410 REP1399:REP1410 ROL1399:ROL1410 RYH1399:RYH1410 SID1399:SID1410 SRZ1399:SRZ1410 TBV1399:TBV1410 TLR1399:TLR1410 TVN1399:TVN1410 UFJ1399:UFJ1410 UPF1399:UPF1410 UZB1399:UZB1410 VIX1399:VIX1410 VST1399:VST1410 WCP1399:WCP1410 WML1399:WML1410 WWH1399:WWH1410 AX1392:AX1438 UA1366:UA1410 ADW1366:ADW1410 ANS1366:ANS1410 AXO1366:AXO1410 BHK1366:BHK1410 BRG1366:BRG1410 CBC1366:CBC1410 CKY1366:CKY1410 CUU1366:CUU1410 DEQ1366:DEQ1410 DOM1366:DOM1410 DYI1366:DYI1410 EIE1366:EIE1410 ESA1366:ESA1410 FBW1366:FBW1410 FLS1366:FLS1410 FVO1366:FVO1410 GFK1366:GFK1410 GPG1366:GPG1410 GZC1366:GZC1410 HIY1366:HIY1410 HSU1366:HSU1410 ICQ1366:ICQ1410 IMM1366:IMM1410 IWI1366:IWI1410 JGE1366:JGE1410 JQA1366:JQA1410 JZW1366:JZW1410 KJS1366:KJS1410 KTO1366:KTO1410 LDK1366:LDK1410 LNG1366:LNG1410 LXC1366:LXC1410 MGY1366:MGY1410 MQU1366:MQU1410 NAQ1366:NAQ1410 NKM1366:NKM1410 NUI1366:NUI1410 OEE1366:OEE1410 OOA1366:OOA1410 OXW1366:OXW1410 PHS1366:PHS1410 PRO1366:PRO1410 QBK1366:QBK1410 QLG1366:QLG1410 QVC1366:QVC1410 REY1366:REY1410 ROU1366:ROU1410 RYQ1366:RYQ1410 SIM1366:SIM1410 SSI1366:SSI1410 TCE1366:TCE1410 TMA1366:TMA1410 TVW1366:TVW1410 UFS1366:UFS1410 UPO1366:UPO1410 UZK1366:UZK1410 VJG1366:VJG1410 VTC1366:VTC1410 WCY1366:WCY1410 WMU1366:WMU1410 WWQ1366:WWQ1410 JY1366:JY1410 AR1392:AR1438 TU1366:TU1410 ADQ1366:ADQ1410 ANM1366:ANM1410 AXI1366:AXI1410 BHE1366:BHE1410 BRA1366:BRA1410 CAW1366:CAW1410 CKS1366:CKS1410 CUO1366:CUO1410 DEK1366:DEK1410 DOG1366:DOG1410 DYC1366:DYC1410 EHY1366:EHY1410 ERU1366:ERU1410 FBQ1366:FBQ1410 FLM1366:FLM1410 FVI1366:FVI1410 GFE1366:GFE1410 GPA1366:GPA1410 GYW1366:GYW1410 HIS1366:HIS1410 HSO1366:HSO1410 ICK1366:ICK1410 IMG1366:IMG1410 IWC1366:IWC1410 JFY1366:JFY1410 JPU1366:JPU1410 JZQ1366:JZQ1410 KJM1366:KJM1410 KTI1366:KTI1410 LDE1366:LDE1410 LNA1366:LNA1410 LWW1366:LWW1410 MGS1366:MGS1410 MQO1366:MQO1410 NAK1366:NAK1410 NKG1366:NKG1410 NUC1366:NUC1410 ODY1366:ODY1410 ONU1366:ONU1410 OXQ1366:OXQ1410 PHM1366:PHM1410 PRI1366:PRI1410 QBE1366:QBE1410 QLA1366:QLA1410 QUW1366:QUW1410 RES1366:RES1410 ROO1366:ROO1410 RYK1366:RYK1410 SIG1366:SIG1410 SSC1366:SSC1410 TBY1366:TBY1410 TLU1366:TLU1410 TVQ1366:TVQ1410 UFM1366:UFM1410 UPI1366:UPI1410 UZE1366:UZE1410 VJA1366:VJA1410 VSW1366:VSW1410 WCS1366:WCS1410 WMO1366:WMO1410 WWK1366:WWK1410 JV1366:JV1380 AO1411:AO1425 JV1383:JV1397 TR1383:TR1397 ADN1383:ADN1397 ANJ1383:ANJ1397 AXF1383:AXF1397 BHB1383:BHB1397 BQX1383:BQX1397 CAT1383:CAT1397 CKP1383:CKP1397 CUL1383:CUL1397 DEH1383:DEH1397 DOD1383:DOD1397 DXZ1383:DXZ1397 EHV1383:EHV1397 ERR1383:ERR1397 FBN1383:FBN1397 FLJ1383:FLJ1397 FVF1383:FVF1397 GFB1383:GFB1397 GOX1383:GOX1397 GYT1383:GYT1397 HIP1383:HIP1397 HSL1383:HSL1397 ICH1383:ICH1397 IMD1383:IMD1397 IVZ1383:IVZ1397 JFV1383:JFV1397 JPR1383:JPR1397 JZN1383:JZN1397 KJJ1383:KJJ1397 KTF1383:KTF1397 LDB1383:LDB1397 LMX1383:LMX1397 LWT1383:LWT1397 MGP1383:MGP1397 MQL1383:MQL1397 NAH1383:NAH1397 NKD1383:NKD1397 NTZ1383:NTZ1397 ODV1383:ODV1397 ONR1383:ONR1397 OXN1383:OXN1397 PHJ1383:PHJ1397 PRF1383:PRF1397 QBB1383:QBB1397 QKX1383:QKX1397 QUT1383:QUT1397 REP1383:REP1397 ROL1383:ROL1397 RYH1383:RYH1397 SID1383:SID1397 SRZ1383:SRZ1397 TBV1383:TBV1397 TLR1383:TLR1397 TVN1383:TVN1397 UFJ1383:UFJ1397 UPF1383:UPF1397 UZB1383:UZB1397 VIX1383:VIX1397 VST1383:VST1397 WCP1383:WCP1397 WML1383:WML1397 WWH1383:WWH1397 AO1392:AO1408 TR1366:TR1380 ADN1366:ADN1380 ANJ1366:ANJ1380 AXF1366:AXF1380 BHB1366:BHB1380 BQX1366:BQX1380 CAT1366:CAT1380 CKP1366:CKP1380 CUL1366:CUL1380 DEH1366:DEH1380 DOD1366:DOD1380 DXZ1366:DXZ1380 EHV1366:EHV1380 ERR1366:ERR1380 FBN1366:FBN1380 FLJ1366:FLJ1380 FVF1366:FVF1380 GFB1366:GFB1380 GOX1366:GOX1380 GYT1366:GYT1380 HIP1366:HIP1380 HSL1366:HSL1380 ICH1366:ICH1380 IMD1366:IMD1380 IVZ1366:IVZ1380 JFV1366:JFV1380 JPR1366:JPR1380 JZN1366:JZN1380 KJJ1366:KJJ1380 KTF1366:KTF1380 LDB1366:LDB1380 LMX1366:LMX1380 LWT1366:LWT1380 MGP1366:MGP1380 MQL1366:MQL1380 NAH1366:NAH1380 NKD1366:NKD1380 NTZ1366:NTZ1380 ODV1366:ODV1380 ONR1366:ONR1380 OXN1366:OXN1380 PHJ1366:PHJ1380 PRF1366:PRF1380 QBB1366:QBB1380 QKX1366:QKX1380 QUT1366:QUT1380 REP1366:REP1380 ROL1366:ROL1380 RYH1366:RYH1380 SID1366:SID1380 SRZ1366:SRZ1380 TBV1366:TBV1380 TLR1366:TLR1380 TVN1366:TVN1380 UFJ1366:UFJ1380 UPF1366:UPF1380 UZB1366:UZB1380 VIX1366:VIX1380 VST1366:VST1380 WCP1366:WCP1380 WML1366:WML1380 WWH1366:WWH1380 KB1366:KB1410 AU1392:AU1438 TX1366:TX1410 ADT1366:ADT1410 ANP1366:ANP1410 AXL1366:AXL1410 BHH1366:BHH1410 BRD1366:BRD1410 CAZ1366:CAZ1410 CKV1366:CKV1410 CUR1366:CUR1410 DEN1366:DEN1410 DOJ1366:DOJ1410 DYF1366:DYF1410 EIB1366:EIB1410 ERX1366:ERX1410 FBT1366:FBT1410 FLP1366:FLP1410 FVL1366:FVL1410 GFH1366:GFH1410 GPD1366:GPD1410 GYZ1366:GYZ1410 HIV1366:HIV1410 HSR1366:HSR1410 ICN1366:ICN1410 IMJ1366:IMJ1410 IWF1366:IWF1410 JGB1366:JGB1410 JPX1366:JPX1410 JZT1366:JZT1410 KJP1366:KJP1410 KTL1366:KTL1410 LDH1366:LDH1410 LND1366:LND1410 LWZ1366:LWZ1410 MGV1366:MGV1410 MQR1366:MQR1410 NAN1366:NAN1410 NKJ1366:NKJ1410 NUF1366:NUF1410 OEB1366:OEB1410 ONX1366:ONX1410 OXT1366:OXT1410 PHP1366:PHP1410 PRL1366:PRL1410 QBH1366:QBH1410 QLD1366:QLD1410 QUZ1366:QUZ1410 REV1366:REV1410 ROR1366:ROR1410 RYN1366:RYN1410 SIJ1366:SIJ1410 SSF1366:SSF1410 TCB1366:TCB1410 TLX1366:TLX1410 TVT1366:TVT1410 UFP1366:UFP1410 UPL1366:UPL1410 UZH1366:UZH1410 VJD1366:VJD1410 VSZ1366:VSZ1410 WCV1366:WCV1410 WMR1366:WMR1410 WWN1366:WWN1410 AN1467:AN1474 JU1439:JU1446 TQ1439:TQ1446 ADM1439:ADM1446 ANI1439:ANI1446 AXE1439:AXE1446 BHA1439:BHA1446 BQW1439:BQW1446 CAS1439:CAS1446 CKO1439:CKO1446 CUK1439:CUK1446 DEG1439:DEG1446 DOC1439:DOC1446 DXY1439:DXY1446 EHU1439:EHU1446 ERQ1439:ERQ1446 FBM1439:FBM1446 FLI1439:FLI1446 FVE1439:FVE1446 GFA1439:GFA1446 GOW1439:GOW1446 GYS1439:GYS1446 HIO1439:HIO1446 HSK1439:HSK1446 ICG1439:ICG1446 IMC1439:IMC1446 IVY1439:IVY1446 JFU1439:JFU1446 JPQ1439:JPQ1446 JZM1439:JZM1446 KJI1439:KJI1446 KTE1439:KTE1446 LDA1439:LDA1446 LMW1439:LMW1446 LWS1439:LWS1446 MGO1439:MGO1446 MQK1439:MQK1446 NAG1439:NAG1446 NKC1439:NKC1446 NTY1439:NTY1446 ODU1439:ODU1446 ONQ1439:ONQ1446 OXM1439:OXM1446 PHI1439:PHI1446 PRE1439:PRE1446 QBA1439:QBA1446 QKW1439:QKW1446 QUS1439:QUS1446 REO1439:REO1446 ROK1439:ROK1446 RYG1439:RYG1446 SIC1439:SIC1446 SRY1439:SRY1446 TBU1439:TBU1446 TLQ1439:TLQ1446 TVM1439:TVM1446 UFI1439:UFI1446 UPE1439:UPE1446 UZA1439:UZA1446 VIW1439:VIW1446 VSS1439:VSS1446 WCO1439:WCO1446 WMK1439:WMK1446 WWG1439:WWG1446 AB1473:AB1474 JI1445:JI1446 TE1445:TE1446 ADA1445:ADA1446 AMW1445:AMW1446 AWS1445:AWS1446 BGO1445:BGO1446 BQK1445:BQK1446 CAG1445:CAG1446 CKC1445:CKC1446 CTY1445:CTY1446 DDU1445:DDU1446 DNQ1445:DNQ1446 DXM1445:DXM1446 EHI1445:EHI1446 ERE1445:ERE1446 FBA1445:FBA1446 FKW1445:FKW1446 FUS1445:FUS1446 GEO1445:GEO1446 GOK1445:GOK1446 GYG1445:GYG1446 HIC1445:HIC1446 HRY1445:HRY1446 IBU1445:IBU1446 ILQ1445:ILQ1446 IVM1445:IVM1446 JFI1445:JFI1446 JPE1445:JPE1446 JZA1445:JZA1446 KIW1445:KIW1446 KSS1445:KSS1446 LCO1445:LCO1446 LMK1445:LMK1446 LWG1445:LWG1446 MGC1445:MGC1446 MPY1445:MPY1446 MZU1445:MZU1446 NJQ1445:NJQ1446 NTM1445:NTM1446 ODI1445:ODI1446 ONE1445:ONE1446 OXA1445:OXA1446 PGW1445:PGW1446 PQS1445:PQS1446 QAO1445:QAO1446 QKK1445:QKK1446 QUG1445:QUG1446 REC1445:REC1446 RNY1445:RNY1446 RXU1445:RXU1446 SHQ1445:SHQ1446 SRM1445:SRM1446 TBI1445:TBI1446 TLE1445:TLE1446 TVA1445:TVA1446 UEW1445:UEW1446 UOS1445:UOS1446 UYO1445:UYO1446 VIK1445:VIK1446 VSG1445:VSG1446 WCC1445:WCC1446 WLY1445:WLY1446 WVU1445:WVU1446 AQ1467:AQ1474 JX1439:JX1446 TT1439:TT1446 ADP1439:ADP1446 ANL1439:ANL1446 AXH1439:AXH1446 BHD1439:BHD1446 BQZ1439:BQZ1446 CAV1439:CAV1446 CKR1439:CKR1446 CUN1439:CUN1446 DEJ1439:DEJ1446 DOF1439:DOF1446 DYB1439:DYB1446 EHX1439:EHX1446 ERT1439:ERT1446 FBP1439:FBP1446 FLL1439:FLL1446 FVH1439:FVH1446 GFD1439:GFD1446 GOZ1439:GOZ1446 GYV1439:GYV1446 HIR1439:HIR1446 HSN1439:HSN1446 ICJ1439:ICJ1446 IMF1439:IMF1446 IWB1439:IWB1446 JFX1439:JFX1446 JPT1439:JPT1446 JZP1439:JZP1446 KJL1439:KJL1446 KTH1439:KTH1446 LDD1439:LDD1446 LMZ1439:LMZ1446 LWV1439:LWV1446 MGR1439:MGR1446 MQN1439:MQN1446 NAJ1439:NAJ1446 NKF1439:NKF1446 NUB1439:NUB1446 ODX1439:ODX1446 ONT1439:ONT1446 OXP1439:OXP1446 PHL1439:PHL1446 PRH1439:PRH1446 QBD1439:QBD1446 QKZ1439:QKZ1446 QUV1439:QUV1446 RER1439:RER1446 RON1439:RON1446 RYJ1439:RYJ1446 SIF1439:SIF1446 SSB1439:SSB1446 TBX1439:TBX1446 TLT1439:TLT1446 TVP1439:TVP1446 UFL1439:UFL1446 UPH1439:UPH1446 UZD1439:UZD1446 VIZ1439:VIZ1446 VSV1439:VSV1446 WCR1439:WCR1446 WMN1439:WMN1446 WWJ1439:WWJ1446 AE1473:AE1474 JL1445:JL1446 TH1445:TH1446 ADD1445:ADD1446 AMZ1445:AMZ1446 AWV1445:AWV1446 BGR1445:BGR1446 BQN1445:BQN1446 CAJ1445:CAJ1446 CKF1445:CKF1446 CUB1445:CUB1446 DDX1445:DDX1446 DNT1445:DNT1446 DXP1445:DXP1446 EHL1445:EHL1446 ERH1445:ERH1446 FBD1445:FBD1446 FKZ1445:FKZ1446 FUV1445:FUV1446 GER1445:GER1446 GON1445:GON1446 GYJ1445:GYJ1446 HIF1445:HIF1446 HSB1445:HSB1446 IBX1445:IBX1446 ILT1445:ILT1446 IVP1445:IVP1446 JFL1445:JFL1446 JPH1445:JPH1446 JZD1445:JZD1446 KIZ1445:KIZ1446 KSV1445:KSV1446 LCR1445:LCR1446 LMN1445:LMN1446 LWJ1445:LWJ1446 MGF1445:MGF1446 MQB1445:MQB1446 MZX1445:MZX1446 NJT1445:NJT1446 NTP1445:NTP1446 ODL1445:ODL1446 ONH1445:ONH1446 OXD1445:OXD1446 PGZ1445:PGZ1446 PQV1445:PQV1446 QAR1445:QAR1446 QKN1445:QKN1446 QUJ1445:QUJ1446 REF1445:REF1446 ROB1445:ROB1446 RXX1445:RXX1446 SHT1445:SHT1446 SRP1445:SRP1446 TBL1445:TBL1446 TLH1445:TLH1446 TVD1445:TVD1446 UEZ1445:UEZ1446 UOV1445:UOV1446 UYR1445:UYR1446 VIN1445:VIN1446 VSJ1445:VSJ1446 WCF1445:WCF1446 WMB1445:WMB1446 WVX1445:WVX1446 AH1473:AH1474 JO1445:JO1446 TK1445:TK1446 ADG1445:ADG1446 ANC1445:ANC1446 AWY1445:AWY1446 BGU1445:BGU1446 BQQ1445:BQQ1446 CAM1445:CAM1446 CKI1445:CKI1446 CUE1445:CUE1446 DEA1445:DEA1446 DNW1445:DNW1446 DXS1445:DXS1446 EHO1445:EHO1446 ERK1445:ERK1446 FBG1445:FBG1446 FLC1445:FLC1446 FUY1445:FUY1446 GEU1445:GEU1446 GOQ1445:GOQ1446 GYM1445:GYM1446 HII1445:HII1446 HSE1445:HSE1446 ICA1445:ICA1446 ILW1445:ILW1446 IVS1445:IVS1446 JFO1445:JFO1446 JPK1445:JPK1446 JZG1445:JZG1446 KJC1445:KJC1446 KSY1445:KSY1446 LCU1445:LCU1446 LMQ1445:LMQ1446 LWM1445:LWM1446 MGI1445:MGI1446 MQE1445:MQE1446 NAA1445:NAA1446 NJW1445:NJW1446 NTS1445:NTS1446 ODO1445:ODO1446 ONK1445:ONK1446 OXG1445:OXG1446 PHC1445:PHC1446 PQY1445:PQY1446 QAU1445:QAU1446 QKQ1445:QKQ1446 QUM1445:QUM1446 REI1445:REI1446 ROE1445:ROE1446 RYA1445:RYA1446 SHW1445:SHW1446 SRS1445:SRS1446 TBO1445:TBO1446 TLK1445:TLK1446 TVG1445:TVG1446 UFC1445:UFC1446 UOY1445:UOY1446 UYU1445:UYU1446 VIQ1445:VIQ1446 VSM1445:VSM1446 WCI1445:WCI1446 WME1445:WME1446 WWA1445:WWA1446 AK1467:AK1474 JR1439:JR1446 TN1439:TN1446 ADJ1439:ADJ1446 ANF1439:ANF1446 AXB1439:AXB1446 BGX1439:BGX1446 BQT1439:BQT1446 CAP1439:CAP1446 CKL1439:CKL1446 CUH1439:CUH1446 DED1439:DED1446 DNZ1439:DNZ1446 DXV1439:DXV1446 EHR1439:EHR1446 ERN1439:ERN1446 FBJ1439:FBJ1446 FLF1439:FLF1446 FVB1439:FVB1446 GEX1439:GEX1446 GOT1439:GOT1446 GYP1439:GYP1446 HIL1439:HIL1446 HSH1439:HSH1446 ICD1439:ICD1446 ILZ1439:ILZ1446 IVV1439:IVV1446 JFR1439:JFR1446 JPN1439:JPN1446 JZJ1439:JZJ1446 KJF1439:KJF1446 KTB1439:KTB1446 LCX1439:LCX1446 LMT1439:LMT1446 LWP1439:LWP1446 MGL1439:MGL1446 MQH1439:MQH1446 NAD1439:NAD1446 NJZ1439:NJZ1446 NTV1439:NTV1446 ODR1439:ODR1446 ONN1439:ONN1446 OXJ1439:OXJ1446 PHF1439:PHF1446 PRB1439:PRB1446 QAX1439:QAX1446 QKT1439:QKT1446 QUP1439:QUP1446 REL1439:REL1446 ROH1439:ROH1446 RYD1439:RYD1446 SHZ1439:SHZ1446 SRV1439:SRV1446 TBR1439:TBR1446 TLN1439:TLN1446 TVJ1439:TVJ1446 UFF1439:UFF1446 UPB1439:UPB1446 UYX1439:UYX1446 VIT1439:VIT1446 VSP1439:VSP1446 WCL1439:WCL1446 WMH1439:WMH1446 WWD1439:WWD1446 JP1366:JP1410" xr:uid="{85B74A93-E2E3-46C7-8583-3318503B3AA2}">
      <formula1>0</formula1>
      <formula2>100</formula2>
    </dataValidation>
    <dataValidation operator="greaterThanOrEqual" allowBlank="1" showInputMessage="1" showErrorMessage="1" errorTitle="Amortizacija" error="decimalno število!" sqref="R62" xr:uid="{7B2B530A-A030-4A99-A62A-82F44CBFC3D7}"/>
    <dataValidation type="decimal" errorStyle="warning" allowBlank="1" showInputMessage="1" showErrorMessage="1" errorTitle="Cena" error="mora biti enaka ali manjša od lastne cene" sqref="Q78:Q129 Q142 Q131:Q140 Q51:Q76 T903:U903 Q914:Q918 Q879:Q905 GP920:GP930 QL920:QL930 AAH920:AAH930 AKD920:AKD930 ATZ920:ATZ930 BDV920:BDV930 BNR920:BNR930 BXN920:BXN930 CHJ920:CHJ930 CRF920:CRF930 DBB920:DBB930 DKX920:DKX930 DUT920:DUT930 EEP920:EEP930 EOL920:EOL930 EYH920:EYH930 FID920:FID930 FRZ920:FRZ930 GBV920:GBV930 GLR920:GLR930 GVN920:GVN930 HFJ920:HFJ930 HPF920:HPF930 HZB920:HZB930 IIX920:IIX930 IST920:IST930 JCP920:JCP930 JML920:JML930 JWH920:JWH930 KGD920:KGD930 KPZ920:KPZ930 KZV920:KZV930 LJR920:LJR930 LTN920:LTN930 MDJ920:MDJ930 MNF920:MNF930 MXB920:MXB930 NGX920:NGX930 NQT920:NQT930 OAP920:OAP930 OKL920:OKL930 OUH920:OUH930 PED920:PED930 PNZ920:PNZ930 PXV920:PXV930 QHR920:QHR930 QRN920:QRN930 RBJ920:RBJ930 RLF920:RLF930 RVB920:RVB930 SEX920:SEX930 SOT920:SOT930 SYP920:SYP930 TIL920:TIL930 TSH920:TSH930 UCD920:UCD930 ULZ920:ULZ930 UVV920:UVV930 VFR920:VFR930 VPN920:VPN930 VZJ920:VZJ930 WJF920:WJF930 WTB920:WTB930 Q920:Q987 N186:O186 Q151:Q185 N181:O181 N178:O178 N176:O176 Q187:Q189 N156:O156 N164:O164 N161:O161 N167:O167 N169:O171 R164:T164 R156:T156 R167:T167 R169:T170 Q1492:Q1522 IX1464:IX1494 ST1464:ST1494 ACP1464:ACP1494 AML1464:AML1494 AWH1464:AWH1494 BGD1464:BGD1494 BPZ1464:BPZ1494 BZV1464:BZV1494 CJR1464:CJR1494 CTN1464:CTN1494 DDJ1464:DDJ1494 DNF1464:DNF1494 DXB1464:DXB1494 EGX1464:EGX1494 EQT1464:EQT1494 FAP1464:FAP1494 FKL1464:FKL1494 FUH1464:FUH1494 GED1464:GED1494 GNZ1464:GNZ1494 GXV1464:GXV1494 HHR1464:HHR1494 HRN1464:HRN1494 IBJ1464:IBJ1494 ILF1464:ILF1494 IVB1464:IVB1494 JEX1464:JEX1494 JOT1464:JOT1494 JYP1464:JYP1494 KIL1464:KIL1494 KSH1464:KSH1494 LCD1464:LCD1494 LLZ1464:LLZ1494 LVV1464:LVV1494 MFR1464:MFR1494 MPN1464:MPN1494 MZJ1464:MZJ1494 NJF1464:NJF1494 NTB1464:NTB1494 OCX1464:OCX1494 OMT1464:OMT1494 OWP1464:OWP1494 PGL1464:PGL1494 PQH1464:PQH1494 QAD1464:QAD1494 QJZ1464:QJZ1494 QTV1464:QTV1494 RDR1464:RDR1494 RNN1464:RNN1494 RXJ1464:RXJ1494 SHF1464:SHF1494 SRB1464:SRB1494 TAX1464:TAX1494 TKT1464:TKT1494 TUP1464:TUP1494 UEL1464:UEL1494 UOH1464:UOH1494 UYD1464:UYD1494 VHZ1464:VHZ1494 VRV1464:VRV1494 WBR1464:WBR1494 WLN1464:WLN1494 WVJ1464:WVJ1494 Q1392:Q1438 ST1366:ST1410 ACP1366:ACP1410 AML1366:AML1410 AWH1366:AWH1410 BGD1366:BGD1410 BPZ1366:BPZ1410 BZV1366:BZV1410 CJR1366:CJR1410 CTN1366:CTN1410 DDJ1366:DDJ1410 DNF1366:DNF1410 DXB1366:DXB1410 EGX1366:EGX1410 EQT1366:EQT1410 FAP1366:FAP1410 FKL1366:FKL1410 FUH1366:FUH1410 GED1366:GED1410 GNZ1366:GNZ1410 GXV1366:GXV1410 HHR1366:HHR1410 HRN1366:HRN1410 IBJ1366:IBJ1410 ILF1366:ILF1410 IVB1366:IVB1410 JEX1366:JEX1410 JOT1366:JOT1410 JYP1366:JYP1410 KIL1366:KIL1410 KSH1366:KSH1410 LCD1366:LCD1410 LLZ1366:LLZ1410 LVV1366:LVV1410 MFR1366:MFR1410 MPN1366:MPN1410 MZJ1366:MZJ1410 NJF1366:NJF1410 NTB1366:NTB1410 OCX1366:OCX1410 OMT1366:OMT1410 OWP1366:OWP1410 PGL1366:PGL1410 PQH1366:PQH1410 QAD1366:QAD1410 QJZ1366:QJZ1410 QTV1366:QTV1410 RDR1366:RDR1410 RNN1366:RNN1410 RXJ1366:RXJ1410 SHF1366:SHF1410 SRB1366:SRB1410 TAX1366:TAX1410 TKT1366:TKT1410 TUP1366:TUP1410 UEL1366:UEL1410 UOH1366:UOH1410 UYD1366:UYD1410 VHZ1366:VHZ1410 VRV1366:VRV1410 WBR1366:WBR1410 WLN1366:WLN1410 WVJ1366:WVJ1410 IX1366:IX1410" xr:uid="{49317C11-33FD-40B6-9790-B585B98E2D15}">
      <formula1>0</formula1>
      <formula2>R51</formula2>
    </dataValidation>
    <dataValidation type="decimal" errorStyle="warning" allowBlank="1" showInputMessage="1" showErrorMessage="1" errorTitle="Cena" error="mora biti enaka ali manjša od lastne cene" sqref="Q130 Q141:Q142 AQ151:AQ153" xr:uid="{4A9F855A-3D24-49ED-AAA0-7BEB50D6559B}">
      <formula1>0</formula1>
      <formula2>#REF!</formula2>
    </dataValidation>
    <dataValidation type="whole" allowBlank="1" showInputMessage="1" showErrorMessage="1" sqref="H51:H142" xr:uid="{F07A0AA4-C206-4B30-B066-C063A6E58B0F}">
      <formula1>1900</formula1>
      <formula2>2030</formula2>
    </dataValidation>
    <dataValidation type="list" allowBlank="1" showErrorMessage="1" errorTitle="Napaka" error="Vrednost mora biti iz seznama 'klasifikacija_meril'." sqref="AB51:AB142" xr:uid="{94B06531-43C0-42F0-9F83-5A9220A6098F}">
      <formula1>klasifikacija_meril</formula1>
    </dataValidation>
    <dataValidation type="whole" allowBlank="1" showInputMessage="1" showErrorMessage="1" errorTitle="Mesečna stopnja izkoriščenosti" error="odstotek (celoštevilska vrednost)" sqref="AF11:AF35 HE11:HE35 RA11:RA35 AAW11:AAW35 AKS11:AKS35 AUO11:AUO35 BEK11:BEK35 BOG11:BOG35 BYC11:BYC35 CHY11:CHY35 CRU11:CRU35 DBQ11:DBQ35 DLM11:DLM35 DVI11:DVI35 EFE11:EFE35 EPA11:EPA35 EYW11:EYW35 FIS11:FIS35 FSO11:FSO35 GCK11:GCK35 GMG11:GMG35 GWC11:GWC35 HFY11:HFY35 HPU11:HPU35 HZQ11:HZQ35 IJM11:IJM35 ITI11:ITI35 JDE11:JDE35 JNA11:JNA35 JWW11:JWW35 KGS11:KGS35 KQO11:KQO35 LAK11:LAK35 LKG11:LKG35 LUC11:LUC35 MDY11:MDY35 MNU11:MNU35 MXQ11:MXQ35 NHM11:NHM35 NRI11:NRI35 OBE11:OBE35 OLA11:OLA35 OUW11:OUW35 PES11:PES35 POO11:POO35 PYK11:PYK35 QIG11:QIG35 QSC11:QSC35 RBY11:RBY35 RLU11:RLU35 RVQ11:RVQ35 SFM11:SFM35 SPI11:SPI35 SZE11:SZE35 TJA11:TJA35 TSW11:TSW35 UCS11:UCS35 UMO11:UMO35 UWK11:UWK35 VGG11:VGG35 VQC11:VQC35 VZY11:VZY35 WJU11:WJU35 WTQ11:WTQ35 AF216 WTQ926 HE926 RA926 AAW926 AKS926 AUO926 BEK926 BOG926 BYC926 CHY926 CRU926 DBQ926 DLM926 DVI926 EFE926 EPA926 EYW926 FIS926 FSO926 GCK926 GMG926 GWC926 HFY926 HPU926 HZQ926 IJM926 ITI926 JDE926 JNA926 JWW926 KGS926 KQO926 LAK926 LKG926 LUC926 MDY926 MNU926 MXQ926 NHM926 NRI926 OBE926 OLA926 OUW926 PES926 POO926 PYK926 QIG926 QSC926 RBY926 RLU926 RVQ926 SFM926 SPI926 SZE926 TJA926 TSW926 UCS926 UMO926 UWK926 VGG926 VQC926 VZY926 WJU926 AF498 JM498 TI498 ADE498 ANA498 AWW498 BGS498 BQO498 CAK498 CKG498 CUC498 DDY498 DNU498 DXQ498 EHM498 ERI498 FBE498 FLA498 FUW498 GES498 GOO498 GYK498 HIG498 HSC498 IBY498 ILU498 IVQ498 JFM498 JPI498 JZE498 KJA498 KSW498 LCS498 LMO498 LWK498 MGG498 MQC498 MZY498 NJU498 NTQ498 ODM498 ONI498 OXE498 PHA498 PQW498 QAS498 QKO498 QUK498 REG498 ROC498 RXY498 SHU498 SRQ498 TBM498 TLI498 TVE498 UFA498 UOW498 UYS498 VIO498 VSK498 WCG498 WMC498 WVY498 AF844:AF847 JM844:JM847 TI844:TI847 ADE844:ADE847 ANA844:ANA847 AWW844:AWW847 BGS844:BGS847 BQO844:BQO847 CAK844:CAK847 CKG844:CKG847 CUC844:CUC847 DDY844:DDY847 DNU844:DNU847 DXQ844:DXQ847 EHM844:EHM847 ERI844:ERI847 FBE844:FBE847 FLA844:FLA847 FUW844:FUW847 GES844:GES847 GOO844:GOO847 GYK844:GYK847 HIG844:HIG847 HSC844:HSC847 IBY844:IBY847 ILU844:ILU847 IVQ844:IVQ847 JFM844:JFM847 JPI844:JPI847 JZE844:JZE847 KJA844:KJA847 KSW844:KSW847 LCS844:LCS847 LMO844:LMO847 LWK844:LWK847 MGG844:MGG847 MQC844:MQC847 MZY844:MZY847 NJU844:NJU847 NTQ844:NTQ847 ODM844:ODM847 ONI844:ONI847 OXE844:OXE847 PHA844:PHA847 PQW844:PQW847 QAS844:QAS847 QKO844:QKO847 QUK844:QUK847 REG844:REG847 ROC844:ROC847 RXY844:RXY847 SHU844:SHU847 SRQ844:SRQ847 TBM844:TBM847 TLI844:TLI847 TVE844:TVE847 UFA844:UFA847 UOW844:UOW847 UYS844:UYS847 VIO844:VIO847 VSK844:VSK847 WCG844:WCG847 WMC844:WMC847 WVY844:WVY847 AF850 JM850 TI850 ADE850 ANA850 AWW850 BGS850 BQO850 CAK850 CKG850 CUC850 DDY850 DNU850 DXQ850 EHM850 ERI850 FBE850 FLA850 FUW850 GES850 GOO850 GYK850 HIG850 HSC850 IBY850 ILU850 IVQ850 JFM850 JPI850 JZE850 KJA850 KSW850 LCS850 LMO850 LWK850 MGG850 MQC850 MZY850 NJU850 NTQ850 ODM850 ONI850 OXE850 PHA850 PQW850 QAS850 QKO850 QUK850 REG850 ROC850 RXY850 SHU850 SRQ850 TBM850 TLI850 TVE850 UFA850 UOW850 UYS850 VIO850 VSK850 WCG850 WMC850 WVY850 AWW852 BGS852 BQO852 CAK852 CKG852 CUC852 DDY852 DNU852 DXQ852 EHM852 ERI852 FBE852 FLA852 FUW852 GES852 GOO852 GYK852 HIG852 HSC852 IBY852 ILU852 IVQ852 JFM852 JPI852 JZE852 KJA852 KSW852 LCS852 LMO852 LWK852 MGG852 MQC852 MZY852 NJU852 NTQ852 ODM852 ONI852 OXE852 PHA852 PQW852 QAS852 QKO852 QUK852 REG852 ROC852 RXY852 SHU852 SRQ852 TBM852 TLI852 TVE852 UFA852 UOW852 UYS852 VIO852 VSK852 WCG852 WMC852 WVY852 AF852 JM852 TI852 ADE852 ANA852 AF1284 WWN1277 KB1277 TX1277 ADT1277 ANP1277 AXL1277 BHH1277 BRD1277 CAZ1277 CKV1277 CUR1277 DEN1277 DOJ1277 DYF1277 EIB1277 ERX1277 FBT1277 FLP1277 FVL1277 GFH1277 GPD1277 GYZ1277 HIV1277 HSR1277 ICN1277 IMJ1277 IWF1277 JGB1277 JPX1277 JZT1277 KJP1277 KTL1277 LDH1277 LND1277 LWZ1277 MGV1277 MQR1277 NAN1277 NKJ1277 NUF1277 OEB1277 ONX1277 OXT1277 PHP1277 PRL1277 QBH1277 QLD1277 QUZ1277 REV1277 ROR1277 RYN1277 SIJ1277 SSF1277 TCB1277 TLX1277 TVT1277 UFP1277 UPL1277 UZH1277 VJD1277 VSZ1277 WCV1277 WMR1277 AF1492 JM1464 TI1464 ADE1464 ANA1464 AWW1464 BGS1464 BQO1464 CAK1464 CKG1464 CUC1464 DDY1464 DNU1464 DXQ1464 EHM1464 ERI1464 FBE1464 FLA1464 FUW1464 GES1464 GOO1464 GYK1464 HIG1464 HSC1464 IBY1464 ILU1464 IVQ1464 JFM1464 JPI1464 JZE1464 KJA1464 KSW1464 LCS1464 LMO1464 LWK1464 MGG1464 MQC1464 MZY1464 NJU1464 NTQ1464 ODM1464 ONI1464 OXE1464 PHA1464 PQW1464 QAS1464 QKO1464 QUK1464 REG1464 ROC1464 RXY1464 SHU1464 SRQ1464 TBM1464 TLI1464 TVE1464 UFA1464 UOW1464 UYS1464 VIO1464 VSK1464 WCG1464 WMC1464 WVY1464 AF1523:AF1524 JM1495:JM1496 TI1495:TI1496 ADE1495:ADE1496 ANA1495:ANA1496 AWW1495:AWW1496 BGS1495:BGS1496 BQO1495:BQO1496 CAK1495:CAK1496 CKG1495:CKG1496 CUC1495:CUC1496 DDY1495:DDY1496 DNU1495:DNU1496 DXQ1495:DXQ1496 EHM1495:EHM1496 ERI1495:ERI1496 FBE1495:FBE1496 FLA1495:FLA1496 FUW1495:FUW1496 GES1495:GES1496 GOO1495:GOO1496 GYK1495:GYK1496 HIG1495:HIG1496 HSC1495:HSC1496 IBY1495:IBY1496 ILU1495:ILU1496 IVQ1495:IVQ1496 JFM1495:JFM1496 JPI1495:JPI1496 JZE1495:JZE1496 KJA1495:KJA1496 KSW1495:KSW1496 LCS1495:LCS1496 LMO1495:LMO1496 LWK1495:LWK1496 MGG1495:MGG1496 MQC1495:MQC1496 MZY1495:MZY1496 NJU1495:NJU1496 NTQ1495:NTQ1496 ODM1495:ODM1496 ONI1495:ONI1496 OXE1495:OXE1496 PHA1495:PHA1496 PQW1495:PQW1496 QAS1495:QAS1496 QKO1495:QKO1496 QUK1495:QUK1496 REG1495:REG1496 ROC1495:ROC1496 RXY1495:RXY1496 SHU1495:SHU1496 SRQ1495:SRQ1496 TBM1495:TBM1496 TLI1495:TLI1496 TVE1495:TVE1496 UFA1495:UFA1496 UOW1495:UOW1496 UYS1495:UYS1496 VIO1495:VIO1496 VSK1495:VSK1496 WCG1495:WCG1496 WMC1495:WMC1496 WVY1495:WVY1496 AF1480 JM1452 TI1452 ADE1452 ANA1452 AWW1452 BGS1452 BQO1452 CAK1452 CKG1452 CUC1452 DDY1452 DNU1452 DXQ1452 EHM1452 ERI1452 FBE1452 FLA1452 FUW1452 GES1452 GOO1452 GYK1452 HIG1452 HSC1452 IBY1452 ILU1452 IVQ1452 JFM1452 JPI1452 JZE1452 KJA1452 KSW1452 LCS1452 LMO1452 LWK1452 MGG1452 MQC1452 MZY1452 NJU1452 NTQ1452 ODM1452 ONI1452 OXE1452 PHA1452 PQW1452 QAS1452 QKO1452 QUK1452 REG1452 ROC1452 RXY1452 SHU1452 SRQ1452 TBM1452 TLI1452 TVE1452 UFA1452 UOW1452 UYS1452 VIO1452 VSK1452 WCG1452 WMC1452 WVY1452 AF1439:AF1466 JM1411:JM1438 TI1411:TI1438 ADE1411:ADE1438 ANA1411:ANA1438 AWW1411:AWW1438 BGS1411:BGS1438 BQO1411:BQO1438 CAK1411:CAK1438 CKG1411:CKG1438 CUC1411:CUC1438 DDY1411:DDY1438 DNU1411:DNU1438 DXQ1411:DXQ1438 EHM1411:EHM1438 ERI1411:ERI1438 FBE1411:FBE1438 FLA1411:FLA1438 FUW1411:FUW1438 GES1411:GES1438 GOO1411:GOO1438 GYK1411:GYK1438 HIG1411:HIG1438 HSC1411:HSC1438 IBY1411:IBY1438 ILU1411:ILU1438 IVQ1411:IVQ1438 JFM1411:JFM1438 JPI1411:JPI1438 JZE1411:JZE1438 KJA1411:KJA1438 KSW1411:KSW1438 LCS1411:LCS1438 LMO1411:LMO1438 LWK1411:LWK1438 MGG1411:MGG1438 MQC1411:MQC1438 MZY1411:MZY1438 NJU1411:NJU1438 NTQ1411:NTQ1438 ODM1411:ODM1438 ONI1411:ONI1438 OXE1411:OXE1438 PHA1411:PHA1438 PQW1411:PQW1438 QAS1411:QAS1438 QKO1411:QKO1438 QUK1411:QUK1438 REG1411:REG1438 ROC1411:ROC1438 RXY1411:RXY1438 SHU1411:SHU1438 SRQ1411:SRQ1438 TBM1411:TBM1438 TLI1411:TLI1438 TVE1411:TVE1438 UFA1411:UFA1438 UOW1411:UOW1438 UYS1411:UYS1438 VIO1411:VIO1438 VSK1411:VSK1438 WCG1411:WCG1438 WMC1411:WMC1438 WVY1411:WVY1438 AF1363:AF1364 AF1367 AF1349:AF1354 AF1358 KB1352 TX1352 ADT1352 ANP1352 AXL1352 BHH1352 BRD1352 CAZ1352 CKV1352 CUR1352 DEN1352 DOJ1352 DYF1352 EIB1352 ERX1352 FBT1352 FLP1352 FVL1352 GFH1352 GPD1352 GYZ1352 HIV1352 HSR1352 ICN1352 IMJ1352 IWF1352 JGB1352 JPX1352 JZT1352 KJP1352 KTL1352 LDH1352 LND1352 LWZ1352 MGV1352 MQR1352 NAN1352 NKJ1352 NUF1352 OEB1352 ONX1352 OXT1352 PHP1352 PRL1352 QBH1352 QLD1352 QUZ1352 REV1352 ROR1352 RYN1352 SIJ1352 SSF1352 TCB1352 TLX1352 TVT1352 UFP1352 UPL1352 UZH1352 VJD1352 VSZ1352 WCV1352 WMR1352 WWN1352" xr:uid="{E48DBB00-AD7C-4009-B2D3-6C5EDB72D328}">
      <formula1>0</formula1>
      <formula2>300</formula2>
    </dataValidation>
    <dataValidation type="textLength" allowBlank="1" showInputMessage="1" showErrorMessage="1" errorTitle="Equipment" error="Obvezen podatek!" prompt="Naslov opreme v angleškem jeziku - obvezen podatek_x000a_" sqref="I11:I35 GH11:GH35 QD11:QD35 ZZ11:ZZ35 AJV11:AJV35 ATR11:ATR35 BDN11:BDN35 BNJ11:BNJ35 BXF11:BXF35 CHB11:CHB35 CQX11:CQX35 DAT11:DAT35 DKP11:DKP35 DUL11:DUL35 EEH11:EEH35 EOD11:EOD35 EXZ11:EXZ35 FHV11:FHV35 FRR11:FRR35 GBN11:GBN35 GLJ11:GLJ35 GVF11:GVF35 HFB11:HFB35 HOX11:HOX35 HYT11:HYT35 IIP11:IIP35 ISL11:ISL35 JCH11:JCH35 JMD11:JMD35 JVZ11:JVZ35 KFV11:KFV35 KPR11:KPR35 KZN11:KZN35 LJJ11:LJJ35 LTF11:LTF35 MDB11:MDB35 MMX11:MMX35 MWT11:MWT35 NGP11:NGP35 NQL11:NQL35 OAH11:OAH35 OKD11:OKD35 OTZ11:OTZ35 PDV11:PDV35 PNR11:PNR35 PXN11:PXN35 QHJ11:QHJ35 QRF11:QRF35 RBB11:RBB35 RKX11:RKX35 RUT11:RUT35 SEP11:SEP35 SOL11:SOL35 SYH11:SYH35 TID11:TID35 TRZ11:TRZ35 UBV11:UBV35 ULR11:ULR35 UVN11:UVN35 VFJ11:VFJ35 VPF11:VPF35 VZB11:VZB35 WIX11:WIX35 WST11:WST35 I216 I921:I923 GH921:GH923 QD921:QD923 ZZ921:ZZ923 AJV921:AJV923 ATR921:ATR923 BDN921:BDN923 BNJ921:BNJ923 BXF921:BXF923 CHB921:CHB923 CQX921:CQX923 DAT921:DAT923 DKP921:DKP923 DUL921:DUL923 EEH921:EEH923 EOD921:EOD923 EXZ921:EXZ923 FHV921:FHV923 FRR921:FRR923 GBN921:GBN923 GLJ921:GLJ923 GVF921:GVF923 HFB921:HFB923 HOX921:HOX923 HYT921:HYT923 IIP921:IIP923 ISL921:ISL923 JCH921:JCH923 JMD921:JMD923 JVZ921:JVZ923 KFV921:KFV923 KPR921:KPR923 KZN921:KZN923 LJJ921:LJJ923 LTF921:LTF923 MDB921:MDB923 MMX921:MMX923 MWT921:MWT923 NGP921:NGP923 NQL921:NQL923 OAH921:OAH923 OKD921:OKD923 OTZ921:OTZ923 PDV921:PDV923 PNR921:PNR923 PXN921:PXN923 QHJ921:QHJ923 QRF921:QRF923 RBB921:RBB923 RKX921:RKX923 RUT921:RUT923 SEP921:SEP923 SOL921:SOL923 SYH921:SYH923 TID921:TID923 TRZ921:TRZ923 UBV921:UBV923 ULR921:ULR923 UVN921:UVN923 VFJ921:VFJ923 VPF921:VPF923 VZB921:VZB923 WIX921:WIX923 WST921:WST923 I926:I927 GH926:GH927 QD926:QD927 ZZ926:ZZ927 AJV926:AJV927 ATR926:ATR927 BDN926:BDN927 BNJ926:BNJ927 BXF926:BXF927 CHB926:CHB927 CQX926:CQX927 DAT926:DAT927 DKP926:DKP927 DUL926:DUL927 EEH926:EEH927 EOD926:EOD927 EXZ926:EXZ927 FHV926:FHV927 FRR926:FRR927 GBN926:GBN927 GLJ926:GLJ927 GVF926:GVF927 HFB926:HFB927 HOX926:HOX927 HYT926:HYT927 IIP926:IIP927 ISL926:ISL927 JCH926:JCH927 JMD926:JMD927 JVZ926:JVZ927 KFV926:KFV927 KPR926:KPR927 KZN926:KZN927 LJJ926:LJJ927 LTF926:LTF927 MDB926:MDB927 MMX926:MMX927 MWT926:MWT927 NGP926:NGP927 NQL926:NQL927 OAH926:OAH927 OKD926:OKD927 OTZ926:OTZ927 PDV926:PDV927 PNR926:PNR927 PXN926:PXN927 QHJ926:QHJ927 QRF926:QRF927 RBB926:RBB927 RKX926:RKX927 RUT926:RUT927 SEP926:SEP927 SOL926:SOL927 SYH926:SYH927 TID926:TID927 TRZ926:TRZ927 UBV926:UBV927 ULR926:ULR927 UVN926:UVN927 VFJ926:VFJ927 VPF926:VPF927 VZB926:VZB927 WIX926:WIX927 WST926:WST927 I929 GH929 QD929 ZZ929 AJV929 ATR929 BDN929 BNJ929 BXF929 CHB929 CQX929 DAT929 DKP929 DUL929 EEH929 EOD929 EXZ929 FHV929 FRR929 GBN929 GLJ929 GVF929 HFB929 HOX929 HYT929 IIP929 ISL929 JCH929 JMD929 JVZ929 KFV929 KPR929 KZN929 LJJ929 LTF929 MDB929 MMX929 MWT929 NGP929 NQL929 OAH929 OKD929 OTZ929 PDV929 PNR929 PXN929 QHJ929 QRF929 RBB929 RKX929 RUT929 SEP929 SOL929 SYH929 TID929 TRZ929 UBV929 ULR929 UVN929 VFJ929 VPF929 VZB929 WIX929 WST929 I935:I938 I931:I932 I9 IP9 SL9 ACH9 AMD9 AVZ9 BFV9 BPR9 BZN9 CJJ9 CTF9 DDB9 DMX9 DWT9 EGP9 EQL9 FAH9 FKD9 FTZ9 GDV9 GNR9 GXN9 HHJ9 HRF9 IBB9 IKX9 IUT9 JEP9 JOL9 JYH9 KID9 KRZ9 LBV9 LLR9 LVN9 MFJ9 MPF9 MZB9 NIX9 NST9 OCP9 OML9 OWH9 PGD9 PPZ9 PZV9 QJR9 QTN9 RDJ9 RNF9 RXB9 SGX9 SQT9 TAP9 TKL9 TUH9 UED9 UNZ9 UXV9 VHR9 VRN9 WBJ9 WLF9 WVB9 I498 IP498 SL498 ACH498 AMD498 AVZ498 BFV498 BPR498 BZN498 CJJ498 CTF498 DDB498 DMX498 DWT498 EGP498 EQL498 FAH498 FKD498 FTZ498 GDV498 GNR498 GXN498 HHJ498 HRF498 IBB498 IKX498 IUT498 JEP498 JOL498 JYH498 KID498 KRZ498 LBV498 LLR498 LVN498 MFJ498 MPF498 MZB498 NIX498 NST498 OCP498 OML498 OWH498 PGD498 PPZ498 PZV498 QJR498 QTN498 RDJ498 RNF498 RXB498 SGX498 SQT498 TAP498 TKL498 TUH498 UED498 UNZ498 UXV498 VHR498 VRN498 WBJ498 WLF498 WVB498 I844:I846 IP844:IP846 SL844:SL846 ACH844:ACH846 AMD844:AMD846 AVZ844:AVZ846 BFV844:BFV846 BPR844:BPR846 BZN844:BZN846 CJJ844:CJJ846 CTF844:CTF846 DDB844:DDB846 DMX844:DMX846 DWT844:DWT846 EGP844:EGP846 EQL844:EQL846 FAH844:FAH846 FKD844:FKD846 FTZ844:FTZ846 GDV844:GDV846 GNR844:GNR846 GXN844:GXN846 HHJ844:HHJ846 HRF844:HRF846 IBB844:IBB846 IKX844:IKX846 IUT844:IUT846 JEP844:JEP846 JOL844:JOL846 JYH844:JYH846 KID844:KID846 KRZ844:KRZ846 LBV844:LBV846 LLR844:LLR846 LVN844:LVN846 MFJ844:MFJ846 MPF844:MPF846 MZB844:MZB846 NIX844:NIX846 NST844:NST846 OCP844:OCP846 OML844:OML846 OWH844:OWH846 PGD844:PGD846 PPZ844:PPZ846 PZV844:PZV846 QJR844:QJR846 QTN844:QTN846 RDJ844:RDJ846 RNF844:RNF846 RXB844:RXB846 SGX844:SGX846 SQT844:SQT846 TAP844:TAP846 TKL844:TKL846 TUH844:TUH846 UED844:UED846 UNZ844:UNZ846 UXV844:UXV846 VHR844:VHR846 VRN844:VRN846 WBJ844:WBJ846 WLF844:WLF846 WVB844:WVB846 I850 IP850 SL850 ACH850 AMD850 AVZ850 BFV850 BPR850 BZN850 CJJ850 CTF850 DDB850 DMX850 DWT850 EGP850 EQL850 FAH850 FKD850 FTZ850 GDV850 GNR850 GXN850 HHJ850 HRF850 IBB850 IKX850 IUT850 JEP850 JOL850 JYH850 KID850 KRZ850 LBV850 LLR850 LVN850 MFJ850 MPF850 MZB850 NIX850 NST850 OCP850 OML850 OWH850 PGD850 PPZ850 PZV850 QJR850 QTN850 RDJ850 RNF850 RXB850 SGX850 SQT850 TAP850 TKL850 TUH850 UED850 UNZ850 UXV850 VHR850 VRN850 WBJ850 WLF850 WVB850 AVZ852 BFV852 BPR852 BZN852 CJJ852 CTF852 DDB852 DMX852 DWT852 EGP852 EQL852 FAH852 FKD852 FTZ852 GDV852 GNR852 GXN852 HHJ852 HRF852 IBB852 IKX852 IUT852 JEP852 JOL852 JYH852 KID852 KRZ852 LBV852 LLR852 LVN852 MFJ852 MPF852 MZB852 NIX852 NST852 OCP852 OML852 OWH852 PGD852 PPZ852 PZV852 QJR852 QTN852 RDJ852 RNF852 RXB852 SGX852 SQT852 TAP852 TKL852 TUH852 UED852 UNZ852 UXV852 VHR852 VRN852 WBJ852 WLF852 WVB852 I852 IP852 SL852 ACH852 AMD852 I1268 I1280 IP1269 I1284 JE1277 TA1277 ACW1277 AMS1277 AWO1277 BGK1277 BQG1277 CAC1277 CJY1277 CTU1277 DDQ1277 DNM1277 DXI1277 EHE1277 ERA1277 FAW1277 FKS1277 FUO1277 GEK1277 GOG1277 GYC1277 HHY1277 HRU1277 IBQ1277 ILM1277 IVI1277 JFE1277 JPA1277 JYW1277 KIS1277 KSO1277 LCK1277 LMG1277 LWC1277 MFY1277 MPU1277 MZQ1277 NJM1277 NTI1277 ODE1277 ONA1277 OWW1277 PGS1277 PQO1277 QAK1277 QKG1277 QUC1277 RDY1277 RNU1277 RXQ1277 SHM1277 SRI1277 TBE1277 TLA1277 TUW1277 UES1277 UOO1277 UYK1277 VIG1277 VSC1277 WBY1277 WLU1277 WVQ1277 I1349:I1352 I1475:I1478 IP1462:IP1465 SL1447:SL1450 ACH1447:ACH1450 AMD1447:AMD1450 AVZ1447:AVZ1450 BFV1447:BFV1450 BPR1447:BPR1450 BZN1447:BZN1450 CJJ1447:CJJ1450 CTF1447:CTF1450 DDB1447:DDB1450 DMX1447:DMX1450 DWT1447:DWT1450 EGP1447:EGP1450 EQL1447:EQL1450 FAH1447:FAH1450 FKD1447:FKD1450 FTZ1447:FTZ1450 GDV1447:GDV1450 GNR1447:GNR1450 GXN1447:GXN1450 HHJ1447:HHJ1450 HRF1447:HRF1450 IBB1447:IBB1450 IKX1447:IKX1450 IUT1447:IUT1450 JEP1447:JEP1450 JOL1447:JOL1450 JYH1447:JYH1450 KID1447:KID1450 KRZ1447:KRZ1450 LBV1447:LBV1450 LLR1447:LLR1450 LVN1447:LVN1450 MFJ1447:MFJ1450 MPF1447:MPF1450 MZB1447:MZB1450 NIX1447:NIX1450 NST1447:NST1450 OCP1447:OCP1450 OML1447:OML1450 OWH1447:OWH1450 PGD1447:PGD1450 PPZ1447:PPZ1450 PZV1447:PZV1450 QJR1447:QJR1450 QTN1447:QTN1450 RDJ1447:RDJ1450 RNF1447:RNF1450 RXB1447:RXB1450 SGX1447:SGX1450 SQT1447:SQT1450 TAP1447:TAP1450 TKL1447:TKL1450 TUH1447:TUH1450 UED1447:UED1450 UNZ1447:UNZ1450 UXV1447:UXV1450 VHR1447:VHR1450 VRN1447:VRN1450 WBJ1447:WBJ1450 WLF1447:WLF1450 WVB1447:WVB1450 IP1517:IP1521 SL1502:SL1506 ACH1502:ACH1506 AMD1502:AMD1506 AVZ1502:AVZ1506 BFV1502:BFV1506 BPR1502:BPR1506 BZN1502:BZN1506 CJJ1502:CJJ1506 CTF1502:CTF1506 DDB1502:DDB1506 DMX1502:DMX1506 DWT1502:DWT1506 EGP1502:EGP1506 EQL1502:EQL1506 FAH1502:FAH1506 FKD1502:FKD1506 FTZ1502:FTZ1506 GDV1502:GDV1506 GNR1502:GNR1506 GXN1502:GXN1506 HHJ1502:HHJ1506 HRF1502:HRF1506 IBB1502:IBB1506 IKX1502:IKX1506 IUT1502:IUT1506 JEP1502:JEP1506 JOL1502:JOL1506 JYH1502:JYH1506 KID1502:KID1506 KRZ1502:KRZ1506 LBV1502:LBV1506 LLR1502:LLR1506 LVN1502:LVN1506 MFJ1502:MFJ1506 MPF1502:MPF1506 MZB1502:MZB1506 NIX1502:NIX1506 NST1502:NST1506 OCP1502:OCP1506 OML1502:OML1506 OWH1502:OWH1506 PGD1502:PGD1506 PPZ1502:PPZ1506 PZV1502:PZV1506 QJR1502:QJR1506 QTN1502:QTN1506 RDJ1502:RDJ1506 RNF1502:RNF1506 RXB1502:RXB1506 SGX1502:SGX1506 SQT1502:SQT1506 TAP1502:TAP1506 TKL1502:TKL1506 TUH1502:TUH1506 UED1502:UED1506 UNZ1502:UNZ1506 UXV1502:UXV1506 VHR1502:VHR1506 VRN1502:VRN1506 WBJ1502:WBJ1506 WLF1502:WLF1506 WVB1502:WVB1506 I1524 IP1511 SL1496 ACH1496 AMD1496 AVZ1496 BFV1496 BPR1496 BZN1496 CJJ1496 CTF1496 DDB1496 DMX1496 DWT1496 EGP1496 EQL1496 FAH1496 FKD1496 FTZ1496 GDV1496 GNR1496 GXN1496 HHJ1496 HRF1496 IBB1496 IKX1496 IUT1496 JEP1496 JOL1496 JYH1496 KID1496 KRZ1496 LBV1496 LLR1496 LVN1496 MFJ1496 MPF1496 MZB1496 NIX1496 NST1496 OCP1496 OML1496 OWH1496 PGD1496 PPZ1496 PZV1496 QJR1496 QTN1496 RDJ1496 RNF1496 RXB1496 SGX1496 SQT1496 TAP1496 TKL1496 TUH1496 UED1496 UNZ1496 UXV1496 VHR1496 VRN1496 WBJ1496 WLF1496 WVB1496 I1354 WVQ1352 I1356:I1358 I1363 JE1352 TA1352 ACW1352 AMS1352 AWO1352 BGK1352 BQG1352 CAC1352 CJY1352 CTU1352 DDQ1352 DNM1352 DXI1352 EHE1352 ERA1352 FAW1352 FKS1352 FUO1352 GEK1352 GOG1352 GYC1352 HHY1352 HRU1352 IBQ1352 ILM1352 IVI1352 JFE1352 JPA1352 JYW1352 KIS1352 KSO1352 LCK1352 LMG1352 LWC1352 MFY1352 MPU1352 MZQ1352 NJM1352 NTI1352 ODE1352 ONA1352 OWW1352 PGS1352 PQO1352 QAK1352 QKG1352 QUC1352 RDY1352 RNU1352 RXQ1352 SHM1352 SRI1352 TBE1352 TLA1352 TUW1352 UES1352 UOO1352 UYK1352 VIG1352 VSC1352 WBY1352 WLU1352 K1365" xr:uid="{860DD6DC-858E-4987-931D-7C1AFF44465A}">
      <formula1>1</formula1>
      <formula2>500</formula2>
    </dataValidation>
    <dataValidation type="textLength" allowBlank="1" showInputMessage="1" showErrorMessage="1" errorTitle="opis dostopa " error="Obvezen podatek!" prompt="Obvezen podatek" sqref="L11:L37 GK11:GK37 QG11:QG37 AAC11:AAC37 AJY11:AJY37 ATU11:ATU37 BDQ11:BDQ37 BNM11:BNM37 BXI11:BXI37 CHE11:CHE37 CRA11:CRA37 DAW11:DAW37 DKS11:DKS37 DUO11:DUO37 EEK11:EEK37 EOG11:EOG37 EYC11:EYC37 FHY11:FHY37 FRU11:FRU37 GBQ11:GBQ37 GLM11:GLM37 GVI11:GVI37 HFE11:HFE37 HPA11:HPA37 HYW11:HYW37 IIS11:IIS37 ISO11:ISO37 JCK11:JCK37 JMG11:JMG37 JWC11:JWC37 KFY11:KFY37 KPU11:KPU37 KZQ11:KZQ37 LJM11:LJM37 LTI11:LTI37 MDE11:MDE37 MNA11:MNA37 MWW11:MWW37 NGS11:NGS37 NQO11:NQO37 OAK11:OAK37 OKG11:OKG37 OUC11:OUC37 PDY11:PDY37 PNU11:PNU37 PXQ11:PXQ37 QHM11:QHM37 QRI11:QRI37 RBE11:RBE37 RLA11:RLA37 RUW11:RUW37 SES11:SES37 SOO11:SOO37 SYK11:SYK37 TIG11:TIG37 TSC11:TSC37 UBY11:UBY37 ULU11:ULU37 UVQ11:UVQ37 VFM11:VFM37 VPI11:VPI37 VZE11:VZE37 WJA11:WJA37 WSW11:WSW37 L216 L922:L924 GK922:GK924 QG922:QG924 AAC922:AAC924 AJY922:AJY924 ATU922:ATU924 BDQ922:BDQ924 BNM922:BNM924 BXI922:BXI924 CHE922:CHE924 CRA922:CRA924 DAW922:DAW924 DKS922:DKS924 DUO922:DUO924 EEK922:EEK924 EOG922:EOG924 EYC922:EYC924 FHY922:FHY924 FRU922:FRU924 GBQ922:GBQ924 GLM922:GLM924 GVI922:GVI924 HFE922:HFE924 HPA922:HPA924 HYW922:HYW924 IIS922:IIS924 ISO922:ISO924 JCK922:JCK924 JMG922:JMG924 JWC922:JWC924 KFY922:KFY924 KPU922:KPU924 KZQ922:KZQ924 LJM922:LJM924 LTI922:LTI924 MDE922:MDE924 MNA922:MNA924 MWW922:MWW924 NGS922:NGS924 NQO922:NQO924 OAK922:OAK924 OKG922:OKG924 OUC922:OUC924 PDY922:PDY924 PNU922:PNU924 PXQ922:PXQ924 QHM922:QHM924 QRI922:QRI924 RBE922:RBE924 RLA922:RLA924 RUW922:RUW924 SES922:SES924 SOO922:SOO924 SYK922:SYK924 TIG922:TIG924 TSC922:TSC924 UBY922:UBY924 ULU922:ULU924 UVQ922:UVQ924 VFM922:VFM924 VPI922:VPI924 VZE922:VZE924 WJA922:WJA924 WSW922:WSW924 WSW920 WJA920 VZE920 VPI920 VFM920 UVQ920 ULU920 UBY920 TSC920 TIG920 SYK920 SOO920 SES920 RUW920 RLA920 RBE920 QRI920 QHM920 PXQ920 PNU920 PDY920 OUC920 OKG920 OAK920 NQO920 NGS920 MWW920 MNA920 MDE920 LTI920 LJM920 KZQ920 KPU920 KFY920 JWC920 JMG920 JCK920 ISO920 IIS920 HYW920 HPA920 HFE920 GVI920 GLM920 GBQ920 FRU920 FHY920 EYC920 EOG920 EEK920 DUO920 DKS920 DAW920 CRA920 CHE920 BXI920 BNM920 BDQ920 ATU920 AJY920 AAC920 QG920 GK920 L920 L926:L927 GK926:GK927 QG926:QG927 AAC926:AAC927 AJY926:AJY927 ATU926:ATU927 BDQ926:BDQ927 BNM926:BNM927 BXI926:BXI927 CHE926:CHE927 CRA926:CRA927 DAW926:DAW927 DKS926:DKS927 DUO926:DUO927 EEK926:EEK927 EOG926:EOG927 EYC926:EYC927 FHY926:FHY927 FRU926:FRU927 GBQ926:GBQ927 GLM926:GLM927 GVI926:GVI927 HFE926:HFE927 HPA926:HPA927 HYW926:HYW927 IIS926:IIS927 ISO926:ISO927 JCK926:JCK927 JMG926:JMG927 JWC926:JWC927 KFY926:KFY927 KPU926:KPU927 KZQ926:KZQ927 LJM926:LJM927 LTI926:LTI927 MDE926:MDE927 MNA926:MNA927 MWW926:MWW927 NGS926:NGS927 NQO926:NQO927 OAK926:OAK927 OKG926:OKG927 OUC926:OUC927 PDY926:PDY927 PNU926:PNU927 PXQ926:PXQ927 QHM926:QHM927 QRI926:QRI927 RBE926:RBE927 RLA926:RLA927 RUW926:RUW927 SES926:SES927 SOO926:SOO927 SYK926:SYK927 TIG926:TIG927 TSC926:TSC927 UBY926:UBY927 ULU926:ULU927 UVQ926:UVQ927 VFM926:VFM927 VPI926:VPI927 VZE926:VZE927 WJA926:WJA927 WSW926:WSW927 L929:L934 GK929:GK930 QG929:QG930 AAC929:AAC930 AJY929:AJY930 ATU929:ATU930 BDQ929:BDQ930 BNM929:BNM930 BXI929:BXI930 CHE929:CHE930 CRA929:CRA930 DAW929:DAW930 DKS929:DKS930 DUO929:DUO930 EEK929:EEK930 EOG929:EOG930 EYC929:EYC930 FHY929:FHY930 FRU929:FRU930 GBQ929:GBQ930 GLM929:GLM930 GVI929:GVI930 HFE929:HFE930 HPA929:HPA930 HYW929:HYW930 IIS929:IIS930 ISO929:ISO930 JCK929:JCK930 JMG929:JMG930 JWC929:JWC930 KFY929:KFY930 KPU929:KPU930 KZQ929:KZQ930 LJM929:LJM930 LTI929:LTI930 MDE929:MDE930 MNA929:MNA930 MWW929:MWW930 NGS929:NGS930 NQO929:NQO930 OAK929:OAK930 OKG929:OKG930 OUC929:OUC930 PDY929:PDY930 PNU929:PNU930 PXQ929:PXQ930 QHM929:QHM930 QRI929:QRI930 RBE929:RBE930 RLA929:RLA930 RUW929:RUW930 SES929:SES930 SOO929:SOO930 SYK929:SYK930 TIG929:TIG930 TSC929:TSC930 UBY929:UBY930 ULU929:ULU930 UVQ929:UVQ930 VFM929:VFM930 VPI929:VPI930 VZE929:VZE930 WJA929:WJA930 WSW929:WSW930 L936 L940 L943 L946 L9 IS9 SO9 ACK9 AMG9 AWC9 BFY9 BPU9 BZQ9 CJM9 CTI9 DDE9 DNA9 DWW9 EGS9 EQO9 FAK9 FKG9 FUC9 GDY9 GNU9 GXQ9 HHM9 HRI9 IBE9 ILA9 IUW9 JES9 JOO9 JYK9 KIG9 KSC9 LBY9 LLU9 LVQ9 MFM9 MPI9 MZE9 NJA9 NSW9 OCS9 OMO9 OWK9 PGG9 PQC9 PZY9 QJU9 QTQ9 RDM9 RNI9 RXE9 SHA9 SQW9 TAS9 TKO9 TUK9 UEG9 UOC9 UXY9 VHU9 VRQ9 WBM9 WLI9 WVE9 L498 IS498 SO498 ACK498 AMG498 AWC498 BFY498 BPU498 BZQ498 CJM498 CTI498 DDE498 DNA498 DWW498 EGS498 EQO498 FAK498 FKG498 FUC498 GDY498 GNU498 GXQ498 HHM498 HRI498 IBE498 ILA498 IUW498 JES498 JOO498 JYK498 KIG498 KSC498 LBY498 LLU498 LVQ498 MFM498 MPI498 MZE498 NJA498 NSW498 OCS498 OMO498 OWK498 PGG498 PQC498 PZY498 QJU498 QTQ498 RDM498 RNI498 RXE498 SHA498 SQW498 TAS498 TKO498 TUK498 UEG498 UOC498 UXY498 VHU498 VRQ498 WBM498 WLI498 WVE498 M845:N846 IT845:IU846 SP845:SQ846 ACL845:ACM846 AMH845:AMI846 AWD845:AWE846 BFZ845:BGA846 BPV845:BPW846 BZR845:BZS846 CJN845:CJO846 CTJ845:CTK846 DDF845:DDG846 DNB845:DNC846 DWX845:DWY846 EGT845:EGU846 EQP845:EQQ846 FAL845:FAM846 FKH845:FKI846 FUD845:FUE846 GDZ845:GEA846 GNV845:GNW846 GXR845:GXS846 HHN845:HHO846 HRJ845:HRK846 IBF845:IBG846 ILB845:ILC846 IUX845:IUY846 JET845:JEU846 JOP845:JOQ846 JYL845:JYM846 KIH845:KII846 KSD845:KSE846 LBZ845:LCA846 LLV845:LLW846 LVR845:LVS846 MFN845:MFO846 MPJ845:MPK846 MZF845:MZG846 NJB845:NJC846 NSX845:NSY846 OCT845:OCU846 OMP845:OMQ846 OWL845:OWM846 PGH845:PGI846 PQD845:PQE846 PZZ845:QAA846 QJV845:QJW846 QTR845:QTS846 RDN845:RDO846 RNJ845:RNK846 RXF845:RXG846 SHB845:SHC846 SQX845:SQY846 TAT845:TAU846 TKP845:TKQ846 TUL845:TUM846 UEH845:UEI846 UOD845:UOE846 UXZ845:UYA846 VHV845:VHW846 VRR845:VRS846 WBN845:WBO846 WLJ845:WLK846 WVF845:WVG846 L844:L847 IS844:IS847 SO844:SO847 ACK844:ACK847 AMG844:AMG847 AWC844:AWC847 BFY844:BFY847 BPU844:BPU847 BZQ844:BZQ847 CJM844:CJM847 CTI844:CTI847 DDE844:DDE847 DNA844:DNA847 DWW844:DWW847 EGS844:EGS847 EQO844:EQO847 FAK844:FAK847 FKG844:FKG847 FUC844:FUC847 GDY844:GDY847 GNU844:GNU847 GXQ844:GXQ847 HHM844:HHM847 HRI844:HRI847 IBE844:IBE847 ILA844:ILA847 IUW844:IUW847 JES844:JES847 JOO844:JOO847 JYK844:JYK847 KIG844:KIG847 KSC844:KSC847 LBY844:LBY847 LLU844:LLU847 LVQ844:LVQ847 MFM844:MFM847 MPI844:MPI847 MZE844:MZE847 NJA844:NJA847 NSW844:NSW847 OCS844:OCS847 OMO844:OMO847 OWK844:OWK847 PGG844:PGG847 PQC844:PQC847 PZY844:PZY847 QJU844:QJU847 QTQ844:QTQ847 RDM844:RDM847 RNI844:RNI847 RXE844:RXE847 SHA844:SHA847 SQW844:SQW847 TAS844:TAS847 TKO844:TKO847 TUK844:TUK847 UEG844:UEG847 UOC844:UOC847 UXY844:UXY847 VHU844:VHU847 VRQ844:VRQ847 WBM844:WBM847 WLI844:WLI847 WVE844:WVE847 AWC852 BFY852 BPU852 BZQ852 CJM852 CTI852 DDE852 DNA852 DWW852 EGS852 EQO852 FAK852 FKG852 FUC852 GDY852 GNU852 GXQ852 HHM852 HRI852 IBE852 ILA852 IUW852 JES852 JOO852 JYK852 KIG852 KSC852 LBY852 LLU852 LVQ852 MFM852 MPI852 MZE852 NJA852 NSW852 OCS852 OMO852 OWK852 PGG852 PQC852 PZY852 QJU852 QTQ852 RDM852 RNI852 RXE852 SHA852 SQW852 TAS852 TKO852 TUK852 UEG852 UOC852 UXY852 VHU852 VRQ852 WBM852 WLI852 WVE852 L852 IS852 SO852 L850 IS850 SO850 ACK850 AMG850 AWC850 BFY850 BPU850 BZQ850 CJM850 CTI850 DDE850 DNA850 DWW850 EGS850 EQO850 FAK850 FKG850 FUC850 GDY850 GNU850 GXQ850 HHM850 HRI850 IBE850 ILA850 IUW850 JES850 JOO850 JYK850 KIG850 KSC850 LBY850 LLU850 LVQ850 MFM850 MPI850 MZE850 NJA850 NSW850 OCS850 OMO850 OWK850 PGG850 PQC850 PZY850 QJU850 QTQ850 RDM850 RNI850 RXE850 SHA850 SQW850 TAS850 TKO850 TUK850 UEG850 UOC850 UXY850 VHU850 VRQ850 WBM850 WLI850 WVE850 ACK852 AMG852 L1280 IS1269 L1284:L1286 JH1277 TD1277 ACZ1277 AMV1277 AWR1277 BGN1277 BQJ1277 CAF1277 CKB1277 CTX1277 DDT1277 DNP1277 DXL1277 EHH1277 ERD1277 FAZ1277 FKV1277 FUR1277 GEN1277 GOJ1277 GYF1277 HIB1277 HRX1277 IBT1277 ILP1277 IVL1277 JFH1277 JPD1277 JYZ1277 KIV1277 KSR1277 LCN1277 LMJ1277 LWF1277 MGB1277 MPX1277 MZT1277 NJP1277 NTL1277 ODH1277 OND1277 OWZ1277 PGV1277 PQR1277 QAN1277 QKJ1277 QUF1277 REB1277 RNX1277 RXT1277 SHP1277 SRL1277 TBH1277 TLD1277 TUZ1277 UEV1277 UOR1277 UYN1277 VIJ1277 VSF1277 WCB1277 WLX1277 WVT1277 L1363 L1475:L1478 IS1462:IS1465 SO1447:SO1450 ACK1447:ACK1450 AMG1447:AMG1450 AWC1447:AWC1450 BFY1447:BFY1450 BPU1447:BPU1450 BZQ1447:BZQ1450 CJM1447:CJM1450 CTI1447:CTI1450 DDE1447:DDE1450 DNA1447:DNA1450 DWW1447:DWW1450 EGS1447:EGS1450 EQO1447:EQO1450 FAK1447:FAK1450 FKG1447:FKG1450 FUC1447:FUC1450 GDY1447:GDY1450 GNU1447:GNU1450 GXQ1447:GXQ1450 HHM1447:HHM1450 HRI1447:HRI1450 IBE1447:IBE1450 ILA1447:ILA1450 IUW1447:IUW1450 JES1447:JES1450 JOO1447:JOO1450 JYK1447:JYK1450 KIG1447:KIG1450 KSC1447:KSC1450 LBY1447:LBY1450 LLU1447:LLU1450 LVQ1447:LVQ1450 MFM1447:MFM1450 MPI1447:MPI1450 MZE1447:MZE1450 NJA1447:NJA1450 NSW1447:NSW1450 OCS1447:OCS1450 OMO1447:OMO1450 OWK1447:OWK1450 PGG1447:PGG1450 PQC1447:PQC1450 PZY1447:PZY1450 QJU1447:QJU1450 QTQ1447:QTQ1450 RDM1447:RDM1450 RNI1447:RNI1450 RXE1447:RXE1450 SHA1447:SHA1450 SQW1447:SQW1450 TAS1447:TAS1450 TKO1447:TKO1450 TUK1447:TUK1450 UEG1447:UEG1450 UOC1447:UOC1450 UXY1447:UXY1450 VHU1447:VHU1450 VRQ1447:VRQ1450 WBM1447:WBM1450 WLI1447:WLI1450 WVE1447:WVE1450 L1524 IS1511 SO1496 ACK1496 AMG1496 AWC1496 BFY1496 BPU1496 BZQ1496 CJM1496 CTI1496 DDE1496 DNA1496 DWW1496 EGS1496 EQO1496 FAK1496 FKG1496 FUC1496 GDY1496 GNU1496 GXQ1496 HHM1496 HRI1496 IBE1496 ILA1496 IUW1496 JES1496 JOO1496 JYK1496 KIG1496 KSC1496 LBY1496 LLU1496 LVQ1496 MFM1496 MPI1496 MZE1496 NJA1496 NSW1496 OCS1496 OMO1496 OWK1496 PGG1496 PQC1496 PZY1496 QJU1496 QTQ1496 RDM1496 RNI1496 RXE1496 SHA1496 SQW1496 TAS1496 TKO1496 TUK1496 UEG1496 UOC1496 UXY1496 VHU1496 VRQ1496 WBM1496 WLI1496 WVE1496 N1364 L1358 JH1352 TD1352 ACZ1352 AMV1352 AWR1352 BGN1352 BQJ1352 CAF1352 CKB1352 CTX1352 DDT1352 DNP1352 DXL1352 EHH1352 ERD1352 FAZ1352 FKV1352 FUR1352 GEN1352 GOJ1352 GYF1352 HIB1352 HRX1352 IBT1352 ILP1352 IVL1352 JFH1352 JPD1352 JYZ1352 KIV1352 KSR1352 LCN1352 LMJ1352 LWF1352 MGB1352 MPX1352 MZT1352 NJP1352 NTL1352 ODH1352 OND1352 OWZ1352 PGV1352 PQR1352 QAN1352 QKJ1352 QUF1352 REB1352 RNX1352 RXT1352 SHP1352 SRL1352 TBH1352 TLD1352 TUZ1352 UEV1352 UOR1352 UYN1352 VIJ1352 VSF1352 WCB1352 WLX1352 WVT1352 L1349:L1354" xr:uid="{DEE7CEB5-98CA-4E4D-A837-D2973B9F2CE9}">
      <formula1>1</formula1>
      <formula2>300</formula2>
    </dataValidation>
    <dataValidation type="textLength" allowBlank="1" showInputMessage="1" showErrorMessage="1" errorTitle="Access" error="Obvezen podatek - v angleškem jeziku" prompt="Obvezen podatek" sqref="M9:M37 GL11:GL37 QH11:QH37 AAD11:AAD37 AJZ11:AJZ37 ATV11:ATV37 BDR11:BDR37 BNN11:BNN37 BXJ11:BXJ37 CHF11:CHF37 CRB11:CRB37 DAX11:DAX37 DKT11:DKT37 DUP11:DUP37 EEL11:EEL37 EOH11:EOH37 EYD11:EYD37 FHZ11:FHZ37 FRV11:FRV37 GBR11:GBR37 GLN11:GLN37 GVJ11:GVJ37 HFF11:HFF37 HPB11:HPB37 HYX11:HYX37 IIT11:IIT37 ISP11:ISP37 JCL11:JCL37 JMH11:JMH37 JWD11:JWD37 KFZ11:KFZ37 KPV11:KPV37 KZR11:KZR37 LJN11:LJN37 LTJ11:LTJ37 MDF11:MDF37 MNB11:MNB37 MWX11:MWX37 NGT11:NGT37 NQP11:NQP37 OAL11:OAL37 OKH11:OKH37 OUD11:OUD37 PDZ11:PDZ37 PNV11:PNV37 PXR11:PXR37 QHN11:QHN37 QRJ11:QRJ37 RBF11:RBF37 RLB11:RLB37 RUX11:RUX37 SET11:SET37 SOP11:SOP37 SYL11:SYL37 TIH11:TIH37 TSD11:TSD37 UBZ11:UBZ37 ULV11:ULV37 UVR11:UVR37 VFN11:VFN37 VPJ11:VPJ37 VZF11:VZF37 WJB11:WJB37 WSX11:WSX37 M216 M922 GL922 QH922 AAD922 AJZ922 ATV922 BDR922 BNN922 BXJ922 CHF922 CRB922 DAX922 DKT922 DUP922 EEL922 EOH922 EYD922 FHZ922 FRV922 GBR922 GLN922 GVJ922 HFF922 HPB922 HYX922 IIT922 ISP922 JCL922 JMH922 JWD922 KFZ922 KPV922 KZR922 LJN922 LTJ922 MDF922 MNB922 MWX922 NGT922 NQP922 OAL922 OKH922 OUD922 PDZ922 PNV922 PXR922 QHN922 QRJ922 RBF922 RLB922 RUX922 SET922 SOP922 SYL922 TIH922 TSD922 UBZ922 ULV922 UVR922 VFN922 VPJ922 VZF922 WJB922 WSX922 M924 GL924 QH924 AAD924 AJZ924 ATV924 BDR924 BNN924 BXJ924 CHF924 CRB924 DAX924 DKT924 DUP924 EEL924 EOH924 EYD924 FHZ924 FRV924 GBR924 GLN924 GVJ924 HFF924 HPB924 HYX924 IIT924 ISP924 JCL924 JMH924 JWD924 KFZ924 KPV924 KZR924 LJN924 LTJ924 MDF924 MNB924 MWX924 NGT924 NQP924 OAL924 OKH924 OUD924 PDZ924 PNV924 PXR924 QHN924 QRJ924 RBF924 RLB924 RUX924 SET924 SOP924 SYL924 TIH924 TSD924 UBZ924 ULV924 UVR924 VFN924 VPJ924 VZF924 WJB924 WSX924 WSX920 WJB920 VZF920 VPJ920 VFN920 UVR920 ULV920 UBZ920 TSD920 TIH920 SYL920 SOP920 SET920 RUX920 RLB920 RBF920 QRJ920 QHN920 PXR920 PNV920 PDZ920 OUD920 OKH920 OAL920 NQP920 NGT920 MWX920 MNB920 MDF920 LTJ920 LJN920 KZR920 KPV920 KFZ920 JWD920 JMH920 JCL920 ISP920 IIT920 HYX920 HPB920 HFF920 GVJ920 GLN920 GBR920 FRV920 FHZ920 EYD920 EOH920 EEL920 DUP920 DKT920 DAX920 CRB920 CHF920 BXJ920 BNN920 BDR920 ATV920 AJZ920 AAD920 QH920 GL920 M920 M926:M927 GL926:GL927 QH926:QH927 AAD926:AAD927 AJZ926:AJZ927 ATV926:ATV927 BDR926:BDR927 BNN926:BNN927 BXJ926:BXJ927 CHF926:CHF927 CRB926:CRB927 DAX926:DAX927 DKT926:DKT927 DUP926:DUP927 EEL926:EEL927 EOH926:EOH927 EYD926:EYD927 FHZ926:FHZ927 FRV926:FRV927 GBR926:GBR927 GLN926:GLN927 GVJ926:GVJ927 HFF926:HFF927 HPB926:HPB927 HYX926:HYX927 IIT926:IIT927 ISP926:ISP927 JCL926:JCL927 JMH926:JMH927 JWD926:JWD927 KFZ926:KFZ927 KPV926:KPV927 KZR926:KZR927 LJN926:LJN927 LTJ926:LTJ927 MDF926:MDF927 MNB926:MNB927 MWX926:MWX927 NGT926:NGT927 NQP926:NQP927 OAL926:OAL927 OKH926:OKH927 OUD926:OUD927 PDZ926:PDZ927 PNV926:PNV927 PXR926:PXR927 QHN926:QHN927 QRJ926:QRJ927 RBF926:RBF927 RLB926:RLB927 RUX926:RUX927 SET926:SET927 SOP926:SOP927 SYL926:SYL927 TIH926:TIH927 TSD926:TSD927 UBZ926:UBZ927 ULV926:ULV927 UVR926:UVR927 VFN926:VFN927 VPJ926:VPJ927 VZF926:VZF927 WJB926:WJB927 WSX926:WSX927 M929:M932 GL929:GL930 QH929:QH930 AAD929:AAD930 AJZ929:AJZ930 ATV929:ATV930 BDR929:BDR930 BNN929:BNN930 BXJ929:BXJ930 CHF929:CHF930 CRB929:CRB930 DAX929:DAX930 DKT929:DKT930 DUP929:DUP930 EEL929:EEL930 EOH929:EOH930 EYD929:EYD930 FHZ929:FHZ930 FRV929:FRV930 GBR929:GBR930 GLN929:GLN930 GVJ929:GVJ930 HFF929:HFF930 HPB929:HPB930 HYX929:HYX930 IIT929:IIT930 ISP929:ISP930 JCL929:JCL930 JMH929:JMH930 JWD929:JWD930 KFZ929:KFZ930 KPV929:KPV930 KZR929:KZR930 LJN929:LJN930 LTJ929:LTJ930 MDF929:MDF930 MNB929:MNB930 MWX929:MWX930 NGT929:NGT930 NQP929:NQP930 OAL929:OAL930 OKH929:OKH930 OUD929:OUD930 PDZ929:PDZ930 PNV929:PNV930 PXR929:PXR930 QHN929:QHN930 QRJ929:QRJ930 RBF929:RBF930 RLB929:RLB930 RUX929:RUX930 SET929:SET930 SOP929:SOP930 SYL929:SYL930 TIH929:TIH930 TSD929:TSD930 UBZ929:UBZ930 ULV929:ULV930 UVR929:UVR930 VFN929:VFN930 VPJ929:VPJ930 VZF929:VZF930 WJB929:WJB930 WSX929:WSX930 M936 M934 M940 M943 IT9:IT10 SP9:SP10 ACL9:ACL10 AMH9:AMH10 AWD9:AWD10 BFZ9:BFZ10 BPV9:BPV10 BZR9:BZR10 CJN9:CJN10 CTJ9:CTJ10 DDF9:DDF10 DNB9:DNB10 DWX9:DWX10 EGT9:EGT10 EQP9:EQP10 FAL9:FAL10 FKH9:FKH10 FUD9:FUD10 GDZ9:GDZ10 GNV9:GNV10 GXR9:GXR10 HHN9:HHN10 HRJ9:HRJ10 IBF9:IBF10 ILB9:ILB10 IUX9:IUX10 JET9:JET10 JOP9:JOP10 JYL9:JYL10 KIH9:KIH10 KSD9:KSD10 LBZ9:LBZ10 LLV9:LLV10 LVR9:LVR10 MFN9:MFN10 MPJ9:MPJ10 MZF9:MZF10 NJB9:NJB10 NSX9:NSX10 OCT9:OCT10 OMP9:OMP10 OWL9:OWL10 PGH9:PGH10 PQD9:PQD10 PZZ9:PZZ10 QJV9:QJV10 QTR9:QTR10 RDN9:RDN10 RNJ9:RNJ10 RXF9:RXF10 SHB9:SHB10 SQX9:SQX10 TAT9:TAT10 TKP9:TKP10 TUL9:TUL10 UEH9:UEH10 UOD9:UOD10 UXZ9:UXZ10 VHV9:VHV10 VRR9:VRR10 WBN9:WBN10 WLJ9:WLJ10 WVF9:WVF10 M498 IT498 SP498 ACL498 AMH498 AWD498 BFZ498 BPV498 BZR498 CJN498 CTJ498 DDF498 DNB498 DWX498 EGT498 EQP498 FAL498 FKH498 FUD498 GDZ498 GNV498 GXR498 HHN498 HRJ498 IBF498 ILB498 IUX498 JET498 JOP498 JYL498 KIH498 KSD498 LBZ498 LLV498 LVR498 MFN498 MPJ498 MZF498 NJB498 NSX498 OCT498 OMP498 OWL498 PGH498 PQD498 PZZ498 QJV498 QTR498 RDN498 RNJ498 RXF498 SHB498 SQX498 TAT498 TKP498 TUL498 UEH498 UOD498 UXZ498 VHV498 VRR498 WBN498 WLJ498 WVF498 M844 IT844 SP844 ACL844 AMH844 AWD844 BFZ844 BPV844 BZR844 CJN844 CTJ844 DDF844 DNB844 DWX844 EGT844 EQP844 FAL844 FKH844 FUD844 GDZ844 GNV844 GXR844 HHN844 HRJ844 IBF844 ILB844 IUX844 JET844 JOP844 JYL844 KIH844 KSD844 LBZ844 LLV844 LVR844 MFN844 MPJ844 MZF844 NJB844 NSX844 OCT844 OMP844 OWL844 PGH844 PQD844 PZZ844 QJV844 QTR844 RDN844 RNJ844 RXF844 SHB844 SQX844 TAT844 TKP844 TUL844 UEH844 UOD844 UXZ844 VHV844 VRR844 WBN844 WLJ844 WVF844 AWD852 BFZ852 BPV852 BZR852 CJN852 CTJ852 DDF852 DNB852 DWX852 EGT852 EQP852 FAL852 FKH852 FUD852 GDZ852 GNV852 GXR852 HHN852 HRJ852 IBF852 ILB852 IUX852 JET852 JOP852 JYL852 KIH852 KSD852 LBZ852 LLV852 LVR852 MFN852 MPJ852 MZF852 NJB852 NSX852 OCT852 OMP852 OWL852 PGH852 PQD852 PZZ852 QJV852 QTR852 RDN852 RNJ852 RXF852 SHB852 SQX852 TAT852 TKP852 TUL852 UEH852 UOD852 UXZ852 VHV852 VRR852 WBN852 WLJ852 WVF852 M852 IT852 SP852 M850 IT850 SP850 ACL850 AMH850 AWD850 BFZ850 BPV850 BZR850 CJN850 CTJ850 DDF850 DNB850 DWX850 EGT850 EQP850 FAL850 FKH850 FUD850 GDZ850 GNV850 GXR850 HHN850 HRJ850 IBF850 ILB850 IUX850 JET850 JOP850 JYL850 KIH850 KSD850 LBZ850 LLV850 LVR850 MFN850 MPJ850 MZF850 NJB850 NSX850 OCT850 OMP850 OWL850 PGH850 PQD850 PZZ850 QJV850 QTR850 RDN850 RNJ850 RXF850 SHB850 SQX850 TAT850 TKP850 TUL850 UEH850 UOD850 UXZ850 VHV850 VRR850 WBN850 WLJ850 WVF850 ACL852 AMH852 M1280 IT1269 M1284 M1286 JI1277 TE1277 ADA1277 AMW1277 AWS1277 BGO1277 BQK1277 CAG1277 CKC1277 CTY1277 DDU1277 DNQ1277 DXM1277 EHI1277 ERE1277 FBA1277 FKW1277 FUS1277 GEO1277 GOK1277 GYG1277 HIC1277 HRY1277 IBU1277 ILQ1277 IVM1277 JFI1277 JPE1277 JZA1277 KIW1277 KSS1277 LCO1277 LMK1277 LWG1277 MGC1277 MPY1277 MZU1277 NJQ1277 NTM1277 ODI1277 ONE1277 OXA1277 PGW1277 PQS1277 QAO1277 QKK1277 QUG1277 REC1277 RNY1277 RXU1277 SHQ1277 SRM1277 TBI1277 TLE1277 TVA1277 UEW1277 UOS1277 UYO1277 VIK1277 VSG1277 WCC1277 WLY1277 WVU1277 M1363 M1475:M1478 IT1462:IT1465 SP1447:SP1450 ACL1447:ACL1450 AMH1447:AMH1450 AWD1447:AWD1450 BFZ1447:BFZ1450 BPV1447:BPV1450 BZR1447:BZR1450 CJN1447:CJN1450 CTJ1447:CTJ1450 DDF1447:DDF1450 DNB1447:DNB1450 DWX1447:DWX1450 EGT1447:EGT1450 EQP1447:EQP1450 FAL1447:FAL1450 FKH1447:FKH1450 FUD1447:FUD1450 GDZ1447:GDZ1450 GNV1447:GNV1450 GXR1447:GXR1450 HHN1447:HHN1450 HRJ1447:HRJ1450 IBF1447:IBF1450 ILB1447:ILB1450 IUX1447:IUX1450 JET1447:JET1450 JOP1447:JOP1450 JYL1447:JYL1450 KIH1447:KIH1450 KSD1447:KSD1450 LBZ1447:LBZ1450 LLV1447:LLV1450 LVR1447:LVR1450 MFN1447:MFN1450 MPJ1447:MPJ1450 MZF1447:MZF1450 NJB1447:NJB1450 NSX1447:NSX1450 OCT1447:OCT1450 OMP1447:OMP1450 OWL1447:OWL1450 PGH1447:PGH1450 PQD1447:PQD1450 PZZ1447:PZZ1450 QJV1447:QJV1450 QTR1447:QTR1450 RDN1447:RDN1450 RNJ1447:RNJ1450 RXF1447:RXF1450 SHB1447:SHB1450 SQX1447:SQX1450 TAT1447:TAT1450 TKP1447:TKP1450 TUL1447:TUL1450 UEH1447:UEH1450 UOD1447:UOD1450 UXZ1447:UXZ1450 VHV1447:VHV1450 VRR1447:VRR1450 WBN1447:WBN1450 WLJ1447:WLJ1450 WVF1447:WVF1450 M1524 IT1511 SP1496 ACL1496 AMH1496 AWD1496 BFZ1496 BPV1496 BZR1496 CJN1496 CTJ1496 DDF1496 DNB1496 DWX1496 EGT1496 EQP1496 FAL1496 FKH1496 FUD1496 GDZ1496 GNV1496 GXR1496 HHN1496 HRJ1496 IBF1496 ILB1496 IUX1496 JET1496 JOP1496 JYL1496 KIH1496 KSD1496 LBZ1496 LLV1496 LVR1496 MFN1496 MPJ1496 MZF1496 NJB1496 NSX1496 OCT1496 OMP1496 OWL1496 PGH1496 PQD1496 PZZ1496 QJV1496 QTR1496 RDN1496 RNJ1496 RXF1496 SHB1496 SQX1496 TAT1496 TKP1496 TUL1496 UEH1496 UOD1496 UXZ1496 VHV1496 VRR1496 WBN1496 WLJ1496 WVF1496 O1364 WVU1352 M1358 JI1352 TE1352 ADA1352 AMW1352 AWS1352 BGO1352 BQK1352 CAG1352 CKC1352 CTY1352 DDU1352 DNQ1352 DXM1352 EHI1352 ERE1352 FBA1352 FKW1352 FUS1352 GEO1352 GOK1352 GYG1352 HIC1352 HRY1352 IBU1352 ILQ1352 IVM1352 JFI1352 JPE1352 JZA1352 KIW1352 KSS1352 LCO1352 LMK1352 LWG1352 MGC1352 MPY1352 MZU1352 NJQ1352 NTM1352 ODI1352 ONE1352 OXA1352 PGW1352 PQS1352 QAO1352 QKK1352 QUG1352 REC1352 RNY1352 RXU1352 SHQ1352 SRM1352 TBI1352 TLE1352 TVA1352 UEW1352 UOS1352 UYO1352 VIK1352 VSG1352 WCC1352 WLY1352 M1349:M1354" xr:uid="{EE9782D8-CF38-4108-A18B-E485081E78F8}">
      <formula1>1</formula1>
      <formula2>300</formula2>
    </dataValidation>
    <dataValidation type="whole" showInputMessage="1" showErrorMessage="1" errorTitle="Stopnja odpisanosti" error="odstotek (celoštevilska vrednost)" prompt="Obvezen podatek" sqref="W11:W35 GV11:GV35 QR11:QR35 AAN11:AAN35 AKJ11:AKJ35 AUF11:AUF35 BEB11:BEB35 BNX11:BNX35 BXT11:BXT35 CHP11:CHP35 CRL11:CRL35 DBH11:DBH35 DLD11:DLD35 DUZ11:DUZ35 EEV11:EEV35 EOR11:EOR35 EYN11:EYN35 FIJ11:FIJ35 FSF11:FSF35 GCB11:GCB35 GLX11:GLX35 GVT11:GVT35 HFP11:HFP35 HPL11:HPL35 HZH11:HZH35 IJD11:IJD35 ISZ11:ISZ35 JCV11:JCV35 JMR11:JMR35 JWN11:JWN35 KGJ11:KGJ35 KQF11:KQF35 LAB11:LAB35 LJX11:LJX35 LTT11:LTT35 MDP11:MDP35 MNL11:MNL35 MXH11:MXH35 NHD11:NHD35 NQZ11:NQZ35 OAV11:OAV35 OKR11:OKR35 OUN11:OUN35 PEJ11:PEJ35 POF11:POF35 PYB11:PYB35 QHX11:QHX35 QRT11:QRT35 RBP11:RBP35 RLL11:RLL35 RVH11:RVH35 SFD11:SFD35 SOZ11:SOZ35 SYV11:SYV35 TIR11:TIR35 TSN11:TSN35 UCJ11:UCJ35 UMF11:UMF35 UWB11:UWB35 VFX11:VFX35 VPT11:VPT35 VZP11:VZP35 WJL11:WJL35 WTH11:WTH35 W216 WTH926:WTH927 GV926:GV927 QR926:QR927 AAN926:AAN927 AKJ926:AKJ927 AUF926:AUF927 BEB926:BEB927 BNX926:BNX927 BXT926:BXT927 CHP926:CHP927 CRL926:CRL927 DBH926:DBH927 DLD926:DLD927 DUZ926:DUZ927 EEV926:EEV927 EOR926:EOR927 EYN926:EYN927 FIJ926:FIJ927 FSF926:FSF927 GCB926:GCB927 GLX926:GLX927 GVT926:GVT927 HFP926:HFP927 HPL926:HPL927 HZH926:HZH927 IJD926:IJD927 ISZ926:ISZ927 JCV926:JCV927 JMR926:JMR927 JWN926:JWN927 KGJ926:KGJ927 KQF926:KQF927 LAB926:LAB927 LJX926:LJX927 LTT926:LTT927 MDP926:MDP927 MNL926:MNL927 MXH926:MXH927 NHD926:NHD927 NQZ926:NQZ927 OAV926:OAV927 OKR926:OKR927 OUN926:OUN927 PEJ926:PEJ927 POF926:POF927 PYB926:PYB927 QHX926:QHX927 QRT926:QRT927 RBP926:RBP927 RLL926:RLL927 RVH926:RVH927 SFD926:SFD927 SOZ926:SOZ927 SYV926:SYV927 TIR926:TIR927 TSN926:TSN927 UCJ926:UCJ927 UMF926:UMF927 UWB926:UWB927 VFX926:VFX927 VPT926:VPT927 VZP926:VZP927 WJL926:WJL927 W926:W927 W9 JD9 SZ9 ACV9 AMR9 AWN9 BGJ9 BQF9 CAB9 CJX9 CTT9 DDP9 DNL9 DXH9 EHD9 EQZ9 FAV9 FKR9 FUN9 GEJ9 GOF9 GYB9 HHX9 HRT9 IBP9 ILL9 IVH9 JFD9 JOZ9 JYV9 KIR9 KSN9 LCJ9 LMF9 LWB9 MFX9 MPT9 MZP9 NJL9 NTH9 ODD9 OMZ9 OWV9 PGR9 PQN9 QAJ9 QKF9 QUB9 RDX9 RNT9 RXP9 SHL9 SRH9 TBD9 TKZ9 TUV9 UER9 UON9 UYJ9 VIF9 VSB9 WBX9 WLT9 WVP9 W498 JD498 SZ498 ACV498 AMR498 AWN498 BGJ498 BQF498 CAB498 CJX498 CTT498 DDP498 DNL498 DXH498 EHD498 EQZ498 FAV498 FKR498 FUN498 GEJ498 GOF498 GYB498 HHX498 HRT498 IBP498 ILL498 IVH498 JFD498 JOZ498 JYV498 KIR498 KSN498 LCJ498 LMF498 LWB498 MFX498 MPT498 MZP498 NJL498 NTH498 ODD498 OMZ498 OWV498 PGR498 PQN498 QAJ498 QKF498 QUB498 RDX498 RNT498 RXP498 SHL498 SRH498 TBD498 TKZ498 TUV498 UER498 UON498 UYJ498 VIF498 VSB498 WBX498 WLT498 WVP498 W844:W847 JD844:JD847 SZ844:SZ847 ACV844:ACV847 AMR844:AMR847 AWN844:AWN847 BGJ844:BGJ847 BQF844:BQF847 CAB844:CAB847 CJX844:CJX847 CTT844:CTT847 DDP844:DDP847 DNL844:DNL847 DXH844:DXH847 EHD844:EHD847 EQZ844:EQZ847 FAV844:FAV847 FKR844:FKR847 FUN844:FUN847 GEJ844:GEJ847 GOF844:GOF847 GYB844:GYB847 HHX844:HHX847 HRT844:HRT847 IBP844:IBP847 ILL844:ILL847 IVH844:IVH847 JFD844:JFD847 JOZ844:JOZ847 JYV844:JYV847 KIR844:KIR847 KSN844:KSN847 LCJ844:LCJ847 LMF844:LMF847 LWB844:LWB847 MFX844:MFX847 MPT844:MPT847 MZP844:MZP847 NJL844:NJL847 NTH844:NTH847 ODD844:ODD847 OMZ844:OMZ847 OWV844:OWV847 PGR844:PGR847 PQN844:PQN847 QAJ844:QAJ847 QKF844:QKF847 QUB844:QUB847 RDX844:RDX847 RNT844:RNT847 RXP844:RXP847 SHL844:SHL847 SRH844:SRH847 TBD844:TBD847 TKZ844:TKZ847 TUV844:TUV847 UER844:UER847 UON844:UON847 UYJ844:UYJ847 VIF844:VIF847 VSB844:VSB847 WBX844:WBX847 WLT844:WLT847 WVP844:WVP847 W850 JD850 SZ850 ACV850 AMR850 AWN850 BGJ850 BQF850 CAB850 CJX850 CTT850 DDP850 DNL850 DXH850 EHD850 EQZ850 FAV850 FKR850 FUN850 GEJ850 GOF850 GYB850 HHX850 HRT850 IBP850 ILL850 IVH850 JFD850 JOZ850 JYV850 KIR850 KSN850 LCJ850 LMF850 LWB850 MFX850 MPT850 MZP850 NJL850 NTH850 ODD850 OMZ850 OWV850 PGR850 PQN850 QAJ850 QKF850 QUB850 RDX850 RNT850 RXP850 SHL850 SRH850 TBD850 TKZ850 TUV850 UER850 UON850 UYJ850 VIF850 VSB850 WBX850 WLT850 WVP850 AWN852 BGJ852 BQF852 CAB852 CJX852 CTT852 DDP852 DNL852 DXH852 EHD852 EQZ852 FAV852 FKR852 FUN852 GEJ852 GOF852 GYB852 HHX852 HRT852 IBP852 ILL852 IVH852 JFD852 JOZ852 JYV852 KIR852 KSN852 LCJ852 LMF852 LWB852 MFX852 MPT852 MZP852 NJL852 NTH852 ODD852 OMZ852 OWV852 PGR852 PQN852 QAJ852 QKF852 QUB852 RDX852 RNT852 RXP852 SHL852 SRH852 TBD852 TKZ852 TUV852 UER852 UON852 UYJ852 VIF852 VSB852 WBX852 WLT852 WVP852 W852 JD852 SZ852 ACV852 AMR852 W1271 W1275 W1280 W1284 JS1277 TO1277 ADK1277 ANG1277 AXC1277 BGY1277 BQU1277 CAQ1277 CKM1277 CUI1277 DEE1277 DOA1277 DXW1277 EHS1277 ERO1277 FBK1277 FLG1277 FVC1277 GEY1277 GOU1277 GYQ1277 HIM1277 HSI1277 ICE1277 IMA1277 IVW1277 JFS1277 JPO1277 JZK1277 KJG1277 KTC1277 LCY1277 LMU1277 LWQ1277 MGM1277 MQI1277 NAE1277 NKA1277 NTW1277 ODS1277 ONO1277 OXK1277 PHG1277 PRC1277 QAY1277 QKU1277 QUQ1277 REM1277 ROI1277 RYE1277 SIA1277 SRW1277 TBS1277 TLO1277 TVK1277 UFG1277 UPC1277 UYY1277 VIU1277 VSQ1277 WCM1277 WMI1277 WWE1277 W1475:W1478 JD1447:JD1450 SZ1447:SZ1450 ACV1447:ACV1450 AMR1447:AMR1450 AWN1447:AWN1450 BGJ1447:BGJ1450 BQF1447:BQF1450 CAB1447:CAB1450 CJX1447:CJX1450 CTT1447:CTT1450 DDP1447:DDP1450 DNL1447:DNL1450 DXH1447:DXH1450 EHD1447:EHD1450 EQZ1447:EQZ1450 FAV1447:FAV1450 FKR1447:FKR1450 FUN1447:FUN1450 GEJ1447:GEJ1450 GOF1447:GOF1450 GYB1447:GYB1450 HHX1447:HHX1450 HRT1447:HRT1450 IBP1447:IBP1450 ILL1447:ILL1450 IVH1447:IVH1450 JFD1447:JFD1450 JOZ1447:JOZ1450 JYV1447:JYV1450 KIR1447:KIR1450 KSN1447:KSN1450 LCJ1447:LCJ1450 LMF1447:LMF1450 LWB1447:LWB1450 MFX1447:MFX1450 MPT1447:MPT1450 MZP1447:MZP1450 NJL1447:NJL1450 NTH1447:NTH1450 ODD1447:ODD1450 OMZ1447:OMZ1450 OWV1447:OWV1450 PGR1447:PGR1450 PQN1447:PQN1450 QAJ1447:QAJ1450 QKF1447:QKF1450 QUB1447:QUB1450 RDX1447:RDX1450 RNT1447:RNT1450 RXP1447:RXP1450 SHL1447:SHL1450 SRH1447:SRH1450 TBD1447:TBD1450 TKZ1447:TKZ1450 TUV1447:TUV1450 UER1447:UER1450 UON1447:UON1450 UYJ1447:UYJ1450 VIF1447:VIF1450 VSB1447:VSB1450 WBX1447:WBX1450 WLT1447:WLT1450 WVP1447:WVP1450 W1523:W1524 JD1495:JD1496 SZ1495:SZ1496 ACV1495:ACV1496 AMR1495:AMR1496 AWN1495:AWN1496 BGJ1495:BGJ1496 BQF1495:BQF1496 CAB1495:CAB1496 CJX1495:CJX1496 CTT1495:CTT1496 DDP1495:DDP1496 DNL1495:DNL1496 DXH1495:DXH1496 EHD1495:EHD1496 EQZ1495:EQZ1496 FAV1495:FAV1496 FKR1495:FKR1496 FUN1495:FUN1496 GEJ1495:GEJ1496 GOF1495:GOF1496 GYB1495:GYB1496 HHX1495:HHX1496 HRT1495:HRT1496 IBP1495:IBP1496 ILL1495:ILL1496 IVH1495:IVH1496 JFD1495:JFD1496 JOZ1495:JOZ1496 JYV1495:JYV1496 KIR1495:KIR1496 KSN1495:KSN1496 LCJ1495:LCJ1496 LMF1495:LMF1496 LWB1495:LWB1496 MFX1495:MFX1496 MPT1495:MPT1496 MZP1495:MZP1496 NJL1495:NJL1496 NTH1495:NTH1496 ODD1495:ODD1496 OMZ1495:OMZ1496 OWV1495:OWV1496 PGR1495:PGR1496 PQN1495:PQN1496 QAJ1495:QAJ1496 QKF1495:QKF1496 QUB1495:QUB1496 RDX1495:RDX1496 RNT1495:RNT1496 RXP1495:RXP1496 SHL1495:SHL1496 SRH1495:SRH1496 TBD1495:TBD1496 TKZ1495:TKZ1496 TUV1495:TUV1496 UER1495:UER1496 UON1495:UON1496 UYJ1495:UYJ1496 VIF1495:VIF1496 VSB1495:VSB1496 WBX1495:WBX1496 WLT1495:WLT1496 WVP1495:WVP1496 JD1502:JD1503 SZ1502:SZ1503 ACV1502:ACV1503 AMR1502:AMR1503 AWN1502:AWN1503 BGJ1502:BGJ1503 BQF1502:BQF1503 CAB1502:CAB1503 CJX1502:CJX1503 CTT1502:CTT1503 DDP1502:DDP1503 DNL1502:DNL1503 DXH1502:DXH1503 EHD1502:EHD1503 EQZ1502:EQZ1503 FAV1502:FAV1503 FKR1502:FKR1503 FUN1502:FUN1503 GEJ1502:GEJ1503 GOF1502:GOF1503 GYB1502:GYB1503 HHX1502:HHX1503 HRT1502:HRT1503 IBP1502:IBP1503 ILL1502:ILL1503 IVH1502:IVH1503 JFD1502:JFD1503 JOZ1502:JOZ1503 JYV1502:JYV1503 KIR1502:KIR1503 KSN1502:KSN1503 LCJ1502:LCJ1503 LMF1502:LMF1503 LWB1502:LWB1503 MFX1502:MFX1503 MPT1502:MPT1503 MZP1502:MZP1503 NJL1502:NJL1503 NTH1502:NTH1503 ODD1502:ODD1503 OMZ1502:OMZ1503 OWV1502:OWV1503 PGR1502:PGR1503 PQN1502:PQN1503 QAJ1502:QAJ1503 QKF1502:QKF1503 QUB1502:QUB1503 RDX1502:RDX1503 RNT1502:RNT1503 RXP1502:RXP1503 SHL1502:SHL1503 SRH1502:SRH1503 TBD1502:TBD1503 TKZ1502:TKZ1503 TUV1502:TUV1503 UER1502:UER1503 UON1502:UON1503 UYJ1502:UYJ1503 VIF1502:VIF1503 VSB1502:VSB1503 WBX1502:WBX1503 WLT1502:WLT1503 WVP1502:WVP1503 W1354 W1363:W1364 W1367 W1349:W1352 W1358 JS1352 TO1352 ADK1352 ANG1352 AXC1352 BGY1352 BQU1352 CAQ1352 CKM1352 CUI1352 DEE1352 DOA1352 DXW1352 EHS1352 ERO1352 FBK1352 FLG1352 FVC1352 GEY1352 GOU1352 GYQ1352 HIM1352 HSI1352 ICE1352 IMA1352 IVW1352 JFS1352 JPO1352 JZK1352 KJG1352 KTC1352 LCY1352 LMU1352 LWQ1352 MGM1352 MQI1352 NAE1352 NKA1352 NTW1352 ODS1352 ONO1352 OXK1352 PHG1352 PRC1352 QAY1352 QKU1352 QUQ1352 REM1352 ROI1352 RYE1352 SIA1352 SRW1352 TBS1352 TLO1352 TVK1352 UFG1352 UPC1352 UYY1352 VIU1352 VSQ1352 WCM1352 WMI1352 WWE1352" xr:uid="{E7EB55FC-7933-44A3-8D01-92ED96682044}">
      <formula1>0</formula1>
      <formula2>100</formula2>
    </dataValidation>
    <dataValidation type="whole" allowBlank="1" showInputMessage="1" showErrorMessage="1" errorTitle="Letna stopnja izkoriščenosti" error="odstotek (celoštevilska vrednost)" prompt="Obvezen podatek" sqref="V9:V35 GU11:GU35 QQ11:QQ35 AAM11:AAM35 AKI11:AKI35 AUE11:AUE35 BEA11:BEA35 BNW11:BNW35 BXS11:BXS35 CHO11:CHO35 CRK11:CRK35 DBG11:DBG35 DLC11:DLC35 DUY11:DUY35 EEU11:EEU35 EOQ11:EOQ35 EYM11:EYM35 FII11:FII35 FSE11:FSE35 GCA11:GCA35 GLW11:GLW35 GVS11:GVS35 HFO11:HFO35 HPK11:HPK35 HZG11:HZG35 IJC11:IJC35 ISY11:ISY35 JCU11:JCU35 JMQ11:JMQ35 JWM11:JWM35 KGI11:KGI35 KQE11:KQE35 LAA11:LAA35 LJW11:LJW35 LTS11:LTS35 MDO11:MDO35 MNK11:MNK35 MXG11:MXG35 NHC11:NHC35 NQY11:NQY35 OAU11:OAU35 OKQ11:OKQ35 OUM11:OUM35 PEI11:PEI35 POE11:POE35 PYA11:PYA35 QHW11:QHW35 QRS11:QRS35 RBO11:RBO35 RLK11:RLK35 RVG11:RVG35 SFC11:SFC35 SOY11:SOY35 SYU11:SYU35 TIQ11:TIQ35 TSM11:TSM35 UCI11:UCI35 UME11:UME35 UWA11:UWA35 VFW11:VFW35 VPS11:VPS35 VZO11:VZO35 WJK11:WJK35 WTG11:WTG35 V216 JC9:JC10 SY9:SY10 ACU9:ACU10 AMQ9:AMQ10 AWM9:AWM10 BGI9:BGI10 BQE9:BQE10 CAA9:CAA10 CJW9:CJW10 CTS9:CTS10 DDO9:DDO10 DNK9:DNK10 DXG9:DXG10 EHC9:EHC10 EQY9:EQY10 FAU9:FAU10 FKQ9:FKQ10 FUM9:FUM10 GEI9:GEI10 GOE9:GOE10 GYA9:GYA10 HHW9:HHW10 HRS9:HRS10 IBO9:IBO10 ILK9:ILK10 IVG9:IVG10 JFC9:JFC10 JOY9:JOY10 JYU9:JYU10 KIQ9:KIQ10 KSM9:KSM10 LCI9:LCI10 LME9:LME10 LWA9:LWA10 MFW9:MFW10 MPS9:MPS10 MZO9:MZO10 NJK9:NJK10 NTG9:NTG10 ODC9:ODC10 OMY9:OMY10 OWU9:OWU10 PGQ9:PGQ10 PQM9:PQM10 QAI9:QAI10 QKE9:QKE10 QUA9:QUA10 RDW9:RDW10 RNS9:RNS10 RXO9:RXO10 SHK9:SHK10 SRG9:SRG10 TBC9:TBC10 TKY9:TKY10 TUU9:TUU10 UEQ9:UEQ10 UOM9:UOM10 UYI9:UYI10 VIE9:VIE10 VSA9:VSA10 WBW9:WBW10 WLS9:WLS10 WVO9:WVO10 WVO498 WLS498 WBW498 VSA498 VIE498 UYI498 UOM498 UEQ498 TUU498 TKY498 TBC498 SRG498 SHK498 RXO498 RNS498 RDW498 QUA498 QKE498 QAI498 PQM498 PGQ498 OWU498 OMY498 ODC498 NTG498 NJK498 MZO498 MPS498 MFW498 LWA498 LME498 LCI498 KSM498 KIQ498 JYU498 JOY498 JFC498 IVG498 ILK498 IBO498 HRS498 HHW498 GYA498 GOE498 GEI498 FUM498 FKQ498 FAU498 EQY498 EHC498 DXG498 DNK498 DDO498 CTS498 CJW498 CAA498 BQE498 BGI498 AWM498 AMQ498 ACU498 SY498 JC498 V498 V844:V847 JC844:JC847 SY844:SY847 ACU844:ACU847 AMQ844:AMQ847 AWM844:AWM847 BGI844:BGI847 BQE844:BQE847 CAA844:CAA847 CJW844:CJW847 CTS844:CTS847 DDO844:DDO847 DNK844:DNK847 DXG844:DXG847 EHC844:EHC847 EQY844:EQY847 FAU844:FAU847 FKQ844:FKQ847 FUM844:FUM847 GEI844:GEI847 GOE844:GOE847 GYA844:GYA847 HHW844:HHW847 HRS844:HRS847 IBO844:IBO847 ILK844:ILK847 IVG844:IVG847 JFC844:JFC847 JOY844:JOY847 JYU844:JYU847 KIQ844:KIQ847 KSM844:KSM847 LCI844:LCI847 LME844:LME847 LWA844:LWA847 MFW844:MFW847 MPS844:MPS847 MZO844:MZO847 NJK844:NJK847 NTG844:NTG847 ODC844:ODC847 OMY844:OMY847 OWU844:OWU847 PGQ844:PGQ847 PQM844:PQM847 QAI844:QAI847 QKE844:QKE847 QUA844:QUA847 RDW844:RDW847 RNS844:RNS847 RXO844:RXO847 SHK844:SHK847 SRG844:SRG847 TBC844:TBC847 TKY844:TKY847 TUU844:TUU847 UEQ844:UEQ847 UOM844:UOM847 UYI844:UYI847 VIE844:VIE847 VSA844:VSA847 WBW844:WBW847 WLS844:WLS847 WVO844:WVO847 V850 JC850 SY850 ACU850 AMQ850 AWM850 BGI850 BQE850 CAA850 CJW850 CTS850 DDO850 DNK850 DXG850 EHC850 EQY850 FAU850 FKQ850 FUM850 GEI850 GOE850 GYA850 HHW850 HRS850 IBO850 ILK850 IVG850 JFC850 JOY850 JYU850 KIQ850 KSM850 LCI850 LME850 LWA850 MFW850 MPS850 MZO850 NJK850 NTG850 ODC850 OMY850 OWU850 PGQ850 PQM850 QAI850 QKE850 QUA850 RDW850 RNS850 RXO850 SHK850 SRG850 TBC850 TKY850 TUU850 UEQ850 UOM850 UYI850 VIE850 VSA850 WBW850 WLS850 WVO850 AWM852 BGI852 BQE852 CAA852 CJW852 CTS852 DDO852 DNK852 DXG852 EHC852 EQY852 FAU852 FKQ852 FUM852 GEI852 GOE852 GYA852 HHW852 HRS852 IBO852 ILK852 IVG852 JFC852 JOY852 JYU852 KIQ852 KSM852 LCI852 LME852 LWA852 MFW852 MPS852 MZO852 NJK852 NTG852 ODC852 OMY852 OWU852 PGQ852 PQM852 QAI852 QKE852 QUA852 RDW852 RNS852 RXO852 SHK852 SRG852 TBC852 TKY852 TUU852 UEQ852 UOM852 UYI852 VIE852 VSA852 WBW852 WLS852 WVO852 V852 JC852 SY852 ACU852 AMQ852 V1271 V1275 V1280 V1284 JR1277 TN1277 ADJ1277 ANF1277 AXB1277 BGX1277 BQT1277 CAP1277 CKL1277 CUH1277 DED1277 DNZ1277 DXV1277 EHR1277 ERN1277 FBJ1277 FLF1277 FVB1277 GEX1277 GOT1277 GYP1277 HIL1277 HSH1277 ICD1277 ILZ1277 IVV1277 JFR1277 JPN1277 JZJ1277 KJF1277 KTB1277 LCX1277 LMT1277 LWP1277 MGL1277 MQH1277 NAD1277 NJZ1277 NTV1277 ODR1277 ONN1277 OXJ1277 PHF1277 PRB1277 QAX1277 QKT1277 QUP1277 REL1277 ROH1277 RYD1277 SHZ1277 SRV1277 TBR1277 TLN1277 TVJ1277 UFF1277 UPB1277 UYX1277 VIT1277 VSP1277 WCL1277 WMH1277 WWD1277 V1475:V1478 JC1447:JC1450 SY1447:SY1450 ACU1447:ACU1450 AMQ1447:AMQ1450 AWM1447:AWM1450 BGI1447:BGI1450 BQE1447:BQE1450 CAA1447:CAA1450 CJW1447:CJW1450 CTS1447:CTS1450 DDO1447:DDO1450 DNK1447:DNK1450 DXG1447:DXG1450 EHC1447:EHC1450 EQY1447:EQY1450 FAU1447:FAU1450 FKQ1447:FKQ1450 FUM1447:FUM1450 GEI1447:GEI1450 GOE1447:GOE1450 GYA1447:GYA1450 HHW1447:HHW1450 HRS1447:HRS1450 IBO1447:IBO1450 ILK1447:ILK1450 IVG1447:IVG1450 JFC1447:JFC1450 JOY1447:JOY1450 JYU1447:JYU1450 KIQ1447:KIQ1450 KSM1447:KSM1450 LCI1447:LCI1450 LME1447:LME1450 LWA1447:LWA1450 MFW1447:MFW1450 MPS1447:MPS1450 MZO1447:MZO1450 NJK1447:NJK1450 NTG1447:NTG1450 ODC1447:ODC1450 OMY1447:OMY1450 OWU1447:OWU1450 PGQ1447:PGQ1450 PQM1447:PQM1450 QAI1447:QAI1450 QKE1447:QKE1450 QUA1447:QUA1450 RDW1447:RDW1450 RNS1447:RNS1450 RXO1447:RXO1450 SHK1447:SHK1450 SRG1447:SRG1450 TBC1447:TBC1450 TKY1447:TKY1450 TUU1447:TUU1450 UEQ1447:UEQ1450 UOM1447:UOM1450 UYI1447:UYI1450 VIE1447:VIE1450 VSA1447:VSA1450 WBW1447:WBW1450 WLS1447:WLS1450 WVO1447:WVO1450 V1523:V1524 JC1495:JC1496 SY1495:SY1496 ACU1495:ACU1496 AMQ1495:AMQ1496 AWM1495:AWM1496 BGI1495:BGI1496 BQE1495:BQE1496 CAA1495:CAA1496 CJW1495:CJW1496 CTS1495:CTS1496 DDO1495:DDO1496 DNK1495:DNK1496 DXG1495:DXG1496 EHC1495:EHC1496 EQY1495:EQY1496 FAU1495:FAU1496 FKQ1495:FKQ1496 FUM1495:FUM1496 GEI1495:GEI1496 GOE1495:GOE1496 GYA1495:GYA1496 HHW1495:HHW1496 HRS1495:HRS1496 IBO1495:IBO1496 ILK1495:ILK1496 IVG1495:IVG1496 JFC1495:JFC1496 JOY1495:JOY1496 JYU1495:JYU1496 KIQ1495:KIQ1496 KSM1495:KSM1496 LCI1495:LCI1496 LME1495:LME1496 LWA1495:LWA1496 MFW1495:MFW1496 MPS1495:MPS1496 MZO1495:MZO1496 NJK1495:NJK1496 NTG1495:NTG1496 ODC1495:ODC1496 OMY1495:OMY1496 OWU1495:OWU1496 PGQ1495:PGQ1496 PQM1495:PQM1496 QAI1495:QAI1496 QKE1495:QKE1496 QUA1495:QUA1496 RDW1495:RDW1496 RNS1495:RNS1496 RXO1495:RXO1496 SHK1495:SHK1496 SRG1495:SRG1496 TBC1495:TBC1496 TKY1495:TKY1496 TUU1495:TUU1496 UEQ1495:UEQ1496 UOM1495:UOM1496 UYI1495:UYI1496 VIE1495:VIE1496 VSA1495:VSA1496 WBW1495:WBW1496 WLS1495:WLS1496 WVO1495:WVO1496 JC1502:JC1503 SY1502:SY1503 ACU1502:ACU1503 AMQ1502:AMQ1503 AWM1502:AWM1503 BGI1502:BGI1503 BQE1502:BQE1503 CAA1502:CAA1503 CJW1502:CJW1503 CTS1502:CTS1503 DDO1502:DDO1503 DNK1502:DNK1503 DXG1502:DXG1503 EHC1502:EHC1503 EQY1502:EQY1503 FAU1502:FAU1503 FKQ1502:FKQ1503 FUM1502:FUM1503 GEI1502:GEI1503 GOE1502:GOE1503 GYA1502:GYA1503 HHW1502:HHW1503 HRS1502:HRS1503 IBO1502:IBO1503 ILK1502:ILK1503 IVG1502:IVG1503 JFC1502:JFC1503 JOY1502:JOY1503 JYU1502:JYU1503 KIQ1502:KIQ1503 KSM1502:KSM1503 LCI1502:LCI1503 LME1502:LME1503 LWA1502:LWA1503 MFW1502:MFW1503 MPS1502:MPS1503 MZO1502:MZO1503 NJK1502:NJK1503 NTG1502:NTG1503 ODC1502:ODC1503 OMY1502:OMY1503 OWU1502:OWU1503 PGQ1502:PGQ1503 PQM1502:PQM1503 QAI1502:QAI1503 QKE1502:QKE1503 QUA1502:QUA1503 RDW1502:RDW1503 RNS1502:RNS1503 RXO1502:RXO1503 SHK1502:SHK1503 SRG1502:SRG1503 TBC1502:TBC1503 TKY1502:TKY1503 TUU1502:TUU1503 UEQ1502:UEQ1503 UOM1502:UOM1503 UYI1502:UYI1503 VIE1502:VIE1503 VSA1502:VSA1503 WBW1502:WBW1503 WLS1502:WLS1503 WVO1502:WVO1503 V1354 V1367 V1363:V1364 WWD1352 V1349:V1352 V1358 JR1352 TN1352 ADJ1352 ANF1352 AXB1352 BGX1352 BQT1352 CAP1352 CKL1352 CUH1352 DED1352 DNZ1352 DXV1352 EHR1352 ERN1352 FBJ1352 FLF1352 FVB1352 GEX1352 GOT1352 GYP1352 HIL1352 HSH1352 ICD1352 ILZ1352 IVV1352 JFR1352 JPN1352 JZJ1352 KJF1352 KTB1352 LCX1352 LMT1352 LWP1352 MGL1352 MQH1352 NAD1352 NJZ1352 NTV1352 ODR1352 ONN1352 OXJ1352 PHF1352 PRB1352 QAX1352 QKT1352 QUP1352 REL1352 ROH1352 RYD1352 SHZ1352 SRV1352 TBR1352 TLN1352 TVJ1352 UFF1352 UPB1352 UYX1352 VIT1352 VSP1352 WCL1352 WMH1352" xr:uid="{8EBAA153-7822-44BA-B79F-FBD3A31A6965}">
      <formula1>0</formula1>
      <formula2>300</formula2>
    </dataValidation>
    <dataValidation type="textLength" allowBlank="1" showInputMessage="1" showErrorMessage="1" errorTitle="spletna stran" error="obvezen podatek!" promptTitle="spletna stran " prompt="navedite spletno stran, kjer je predstavljena raziskovalna oprema, cenik, pogoji dostopa, OBVEZEN PODATEK!" sqref="X9:X35 GW11:GW35 QS11:QS35 AAO11:AAO35 AKK11:AKK35 AUG11:AUG35 BEC11:BEC35 BNY11:BNY35 BXU11:BXU35 CHQ11:CHQ35 CRM11:CRM35 DBI11:DBI35 DLE11:DLE35 DVA11:DVA35 EEW11:EEW35 EOS11:EOS35 EYO11:EYO35 FIK11:FIK35 FSG11:FSG35 GCC11:GCC35 GLY11:GLY35 GVU11:GVU35 HFQ11:HFQ35 HPM11:HPM35 HZI11:HZI35 IJE11:IJE35 ITA11:ITA35 JCW11:JCW35 JMS11:JMS35 JWO11:JWO35 KGK11:KGK35 KQG11:KQG35 LAC11:LAC35 LJY11:LJY35 LTU11:LTU35 MDQ11:MDQ35 MNM11:MNM35 MXI11:MXI35 NHE11:NHE35 NRA11:NRA35 OAW11:OAW35 OKS11:OKS35 OUO11:OUO35 PEK11:PEK35 POG11:POG35 PYC11:PYC35 QHY11:QHY35 QRU11:QRU35 RBQ11:RBQ35 RLM11:RLM35 RVI11:RVI35 SFE11:SFE35 SPA11:SPA35 SYW11:SYW35 TIS11:TIS35 TSO11:TSO35 UCK11:UCK35 UMG11:UMG35 UWC11:UWC35 VFY11:VFY35 VPU11:VPU35 VZQ11:VZQ35 WJM11:WJM35 WTI11:WTI35 X931 JE9:JE10 TA9:TA10 ACW9:ACW10 AMS9:AMS10 AWO9:AWO10 BGK9:BGK10 BQG9:BQG10 CAC9:CAC10 CJY9:CJY10 CTU9:CTU10 DDQ9:DDQ10 DNM9:DNM10 DXI9:DXI10 EHE9:EHE10 ERA9:ERA10 FAW9:FAW10 FKS9:FKS10 FUO9:FUO10 GEK9:GEK10 GOG9:GOG10 GYC9:GYC10 HHY9:HHY10 HRU9:HRU10 IBQ9:IBQ10 ILM9:ILM10 IVI9:IVI10 JFE9:JFE10 JPA9:JPA10 JYW9:JYW10 KIS9:KIS10 KSO9:KSO10 LCK9:LCK10 LMG9:LMG10 LWC9:LWC10 MFY9:MFY10 MPU9:MPU10 MZQ9:MZQ10 NJM9:NJM10 NTI9:NTI10 ODE9:ODE10 ONA9:ONA10 OWW9:OWW10 PGS9:PGS10 PQO9:PQO10 QAK9:QAK10 QKG9:QKG10 QUC9:QUC10 RDY9:RDY10 RNU9:RNU10 RXQ9:RXQ10 SHM9:SHM10 SRI9:SRI10 TBE9:TBE10 TLA9:TLA10 TUW9:TUW10 UES9:UES10 UOO9:UOO10 UYK9:UYK10 VIG9:VIG10 VSC9:VSC10 WBY9:WBY10 WLU9:WLU10 WVQ9:WVQ10 WLU498 WBY498 VSC498 VIG498 UYK498 UOO498 UES498 TUW498 TLA498 TBE498 SRI498 SHM498 RXQ498 RNU498 RDY498 QUC498 QKG498 QAK498 PQO498 PGS498 OWW498 ONA498 ODE498 NTI498 NJM498 MZQ498 MPU498 MFY498 LWC498 LMG498 LCK498 KSO498 KIS498 JYW498 JPA498 JFE498 IVI498 ILM498 IBQ498 HRU498 HHY498 GYC498 GOG498 GEK498 FUO498 FKS498 FAW498 ERA498 EHE498 DXI498 DNM498 DDQ498 CTU498 CJY498 CAC498 BQG498 BGK498 AWO498 AMS498 ACW498 TA498 JE498 X498 WVQ498 X844:X847 JE844:JE847 TA844:TA847 ACW844:ACW847 AMS844:AMS847 AWO844:AWO847 BGK844:BGK847 BQG844:BQG847 CAC844:CAC847 CJY844:CJY847 CTU844:CTU847 DDQ844:DDQ847 DNM844:DNM847 DXI844:DXI847 EHE844:EHE847 ERA844:ERA847 FAW844:FAW847 FKS844:FKS847 FUO844:FUO847 GEK844:GEK847 GOG844:GOG847 GYC844:GYC847 HHY844:HHY847 HRU844:HRU847 IBQ844:IBQ847 ILM844:ILM847 IVI844:IVI847 JFE844:JFE847 JPA844:JPA847 JYW844:JYW847 KIS844:KIS847 KSO844:KSO847 LCK844:LCK847 LMG844:LMG847 LWC844:LWC847 MFY844:MFY847 MPU844:MPU847 MZQ844:MZQ847 NJM844:NJM847 NTI844:NTI847 ODE844:ODE847 ONA844:ONA847 OWW844:OWW847 PGS844:PGS847 PQO844:PQO847 QAK844:QAK847 QKG844:QKG847 QUC844:QUC847 RDY844:RDY847 RNU844:RNU847 RXQ844:RXQ847 SHM844:SHM847 SRI844:SRI847 TBE844:TBE847 TLA844:TLA847 TUW844:TUW847 UES844:UES847 UOO844:UOO847 UYK844:UYK847 VIG844:VIG847 VSC844:VSC847 WBY844:WBY847 WLU844:WLU847 WVQ844:WVQ847 AWO852 BGK852 BQG852 CAC852 CJY852 CTU852 DDQ852 DNM852 DXI852 EHE852 ERA852 FAW852 FKS852 FUO852 GEK852 GOG852 GYC852 HHY852 HRU852 IBQ852 ILM852 IVI852 JFE852 JPA852 JYW852 KIS852 KSO852 LCK852 LMG852 LWC852 MFY852 MPU852 MZQ852 NJM852 NTI852 ODE852 ONA852 OWW852 PGS852 PQO852 QAK852 QKG852 QUC852 RDY852 RNU852 RXQ852 SHM852 SRI852 TBE852 TLA852 TUW852 UES852 UOO852 UYK852 VIG852 VSC852 WBY852 WLU852 WVQ852 X852 JE852 TA852 X850 JE850 TA850 ACW850 AMS850 AWO850 BGK850 BQG850 CAC850 CJY850 CTU850 DDQ850 DNM850 DXI850 EHE850 ERA850 FAW850 FKS850 FUO850 GEK850 GOG850 GYC850 HHY850 HRU850 IBQ850 ILM850 IVI850 JFE850 JPA850 JYW850 KIS850 KSO850 LCK850 LMG850 LWC850 MFY850 MPU850 MZQ850 NJM850 NTI850 ODE850 ONA850 OWW850 PGS850 PQO850 QAK850 QKG850 QUC850 RDY850 RNU850 RXQ850 SHM850 SRI850 TBE850 TLA850 TUW850 UES850 UOO850 UYK850 VIG850 VSC850 WBY850 WLU850 WVQ850 ACW852 AMS852 X1280 X1284 WWF1277:WWF1282 JT1277:JT1282 TP1277:TP1282 ADL1277:ADL1282 ANH1277:ANH1282 AXD1277:AXD1282 BGZ1277:BGZ1282 BQV1277:BQV1282 CAR1277:CAR1282 CKN1277:CKN1282 CUJ1277:CUJ1282 DEF1277:DEF1282 DOB1277:DOB1282 DXX1277:DXX1282 EHT1277:EHT1282 ERP1277:ERP1282 FBL1277:FBL1282 FLH1277:FLH1282 FVD1277:FVD1282 GEZ1277:GEZ1282 GOV1277:GOV1282 GYR1277:GYR1282 HIN1277:HIN1282 HSJ1277:HSJ1282 ICF1277:ICF1282 IMB1277:IMB1282 IVX1277:IVX1282 JFT1277:JFT1282 JPP1277:JPP1282 JZL1277:JZL1282 KJH1277:KJH1282 KTD1277:KTD1282 LCZ1277:LCZ1282 LMV1277:LMV1282 LWR1277:LWR1282 MGN1277:MGN1282 MQJ1277:MQJ1282 NAF1277:NAF1282 NKB1277:NKB1282 NTX1277:NTX1282 ODT1277:ODT1282 ONP1277:ONP1282 OXL1277:OXL1282 PHH1277:PHH1282 PRD1277:PRD1282 QAZ1277:QAZ1282 QKV1277:QKV1282 QUR1277:QUR1282 REN1277:REN1282 ROJ1277:ROJ1282 RYF1277:RYF1282 SIB1277:SIB1282 SRX1277:SRX1282 TBT1277:TBT1282 TLP1277:TLP1282 TVL1277:TVL1282 UFH1277:UFH1282 UPD1277:UPD1282 UYZ1277:UYZ1282 VIV1277:VIV1282 VSR1277:VSR1282 WCN1277:WCN1282 WMJ1277:WMJ1282 X1523:X1524 JE1495:JE1496 TA1495:TA1496 ACW1495:ACW1496 AMS1495:AMS1496 AWO1495:AWO1496 BGK1495:BGK1496 BQG1495:BQG1496 CAC1495:CAC1496 CJY1495:CJY1496 CTU1495:CTU1496 DDQ1495:DDQ1496 DNM1495:DNM1496 DXI1495:DXI1496 EHE1495:EHE1496 ERA1495:ERA1496 FAW1495:FAW1496 FKS1495:FKS1496 FUO1495:FUO1496 GEK1495:GEK1496 GOG1495:GOG1496 GYC1495:GYC1496 HHY1495:HHY1496 HRU1495:HRU1496 IBQ1495:IBQ1496 ILM1495:ILM1496 IVI1495:IVI1496 JFE1495:JFE1496 JPA1495:JPA1496 JYW1495:JYW1496 KIS1495:KIS1496 KSO1495:KSO1496 LCK1495:LCK1496 LMG1495:LMG1496 LWC1495:LWC1496 MFY1495:MFY1496 MPU1495:MPU1496 MZQ1495:MZQ1496 NJM1495:NJM1496 NTI1495:NTI1496 ODE1495:ODE1496 ONA1495:ONA1496 OWW1495:OWW1496 PGS1495:PGS1496 PQO1495:PQO1496 QAK1495:QAK1496 QKG1495:QKG1496 QUC1495:QUC1496 RDY1495:RDY1496 RNU1495:RNU1496 RXQ1495:RXQ1496 SHM1495:SHM1496 SRI1495:SRI1496 TBE1495:TBE1496 TLA1495:TLA1496 TUW1495:TUW1496 UES1495:UES1496 UOO1495:UOO1496 UYK1495:UYK1496 VIG1495:VIG1496 VSC1495:VSC1496 WBY1495:WBY1496 WLU1495:WLU1496 WVQ1495:WVQ1496 X1475:X1478 JE1447:JE1450 TA1447:TA1450 ACW1447:ACW1450 AMS1447:AMS1450 AWO1447:AWO1450 BGK1447:BGK1450 BQG1447:BQG1450 CAC1447:CAC1450 CJY1447:CJY1450 CTU1447:CTU1450 DDQ1447:DDQ1450 DNM1447:DNM1450 DXI1447:DXI1450 EHE1447:EHE1450 ERA1447:ERA1450 FAW1447:FAW1450 FKS1447:FKS1450 FUO1447:FUO1450 GEK1447:GEK1450 GOG1447:GOG1450 GYC1447:GYC1450 HHY1447:HHY1450 HRU1447:HRU1450 IBQ1447:IBQ1450 ILM1447:ILM1450 IVI1447:IVI1450 JFE1447:JFE1450 JPA1447:JPA1450 JYW1447:JYW1450 KIS1447:KIS1450 KSO1447:KSO1450 LCK1447:LCK1450 LMG1447:LMG1450 LWC1447:LWC1450 MFY1447:MFY1450 MPU1447:MPU1450 MZQ1447:MZQ1450 NJM1447:NJM1450 NTI1447:NTI1450 ODE1447:ODE1450 ONA1447:ONA1450 OWW1447:OWW1450 PGS1447:PGS1450 PQO1447:PQO1450 QAK1447:QAK1450 QKG1447:QKG1450 QUC1447:QUC1450 RDY1447:RDY1450 RNU1447:RNU1450 RXQ1447:RXQ1450 SHM1447:SHM1450 SRI1447:SRI1450 TBE1447:TBE1450 TLA1447:TLA1450 TUW1447:TUW1450 UES1447:UES1450 UOO1447:UOO1450 UYK1447:UYK1450 VIG1447:VIG1450 VSC1447:VSC1450 WBY1447:WBY1450 WLU1447:WLU1450 WVQ1447:WVQ1450 X1367 X1363:X1365 X1349:X1354 X1358 JT1352 TP1352 ADL1352 ANH1352 AXD1352 BGZ1352 BQV1352 CAR1352 CKN1352 CUJ1352 DEF1352 DOB1352 DXX1352 EHT1352 ERP1352 FBL1352 FLH1352 FVD1352 GEZ1352 GOV1352 GYR1352 HIN1352 HSJ1352 ICF1352 IMB1352 IVX1352 JFT1352 JPP1352 JZL1352 KJH1352 KTD1352 LCZ1352 LMV1352 LWR1352 MGN1352 MQJ1352 NAF1352 NKB1352 NTX1352 ODT1352 ONP1352 OXL1352 PHH1352 PRD1352 QAZ1352 QKV1352 QUR1352 REN1352 ROJ1352 RYF1352 SIB1352 SRX1352 TBT1352 TLP1352 TVL1352 UFH1352 UPD1352 UYZ1352 VIV1352 VSR1352 WCN1352 WMJ1352 WWF1352" xr:uid="{9E81C4EC-5450-4FE0-9E4E-B7CFB477C9F9}">
      <formula1>0</formula1>
      <formula2>200</formula2>
    </dataValidation>
    <dataValidation allowBlank="1" showInputMessage="1" showErrorMessage="1" prompt="Vpišite samo prvo leto nakupa" sqref="H11:H36 GG11:GG36 QC11:QC36 ZY11:ZY36 AJU11:AJU36 ATQ11:ATQ36 BDM11:BDM36 BNI11:BNI36 BXE11:BXE36 CHA11:CHA36 CQW11:CQW36 DAS11:DAS36 DKO11:DKO36 DUK11:DUK36 EEG11:EEG36 EOC11:EOC36 EXY11:EXY36 FHU11:FHU36 FRQ11:FRQ36 GBM11:GBM36 GLI11:GLI36 GVE11:GVE36 HFA11:HFA36 HOW11:HOW36 HYS11:HYS36 IIO11:IIO36 ISK11:ISK36 JCG11:JCG36 JMC11:JMC36 JVY11:JVY36 KFU11:KFU36 KPQ11:KPQ36 KZM11:KZM36 LJI11:LJI36 LTE11:LTE36 MDA11:MDA36 MMW11:MMW36 MWS11:MWS36 NGO11:NGO36 NQK11:NQK36 OAG11:OAG36 OKC11:OKC36 OTY11:OTY36 PDU11:PDU36 PNQ11:PNQ36 PXM11:PXM36 QHI11:QHI36 QRE11:QRE36 RBA11:RBA36 RKW11:RKW36 RUS11:RUS36 SEO11:SEO36 SOK11:SOK36 SYG11:SYG36 TIC11:TIC36 TRY11:TRY36 UBU11:UBU36 ULQ11:ULQ36 UVM11:UVM36 VFI11:VFI36 VPE11:VPE36 VZA11:VZA36 WIW11:WIW36 WSS11:WSS36 H216 H920:H924 WSS920:WSS924 WIW920:WIW924 VZA920:VZA924 VPE920:VPE924 VFI920:VFI924 UVM920:UVM924 ULQ920:ULQ924 UBU920:UBU924 TRY920:TRY924 TIC920:TIC924 SYG920:SYG924 SOK920:SOK924 SEO920:SEO924 RUS920:RUS924 RKW920:RKW924 RBA920:RBA924 QRE920:QRE924 QHI920:QHI924 PXM920:PXM924 PNQ920:PNQ924 PDU920:PDU924 OTY920:OTY924 OKC920:OKC924 OAG920:OAG924 NQK920:NQK924 NGO920:NGO924 MWS920:MWS924 MMW920:MMW924 MDA920:MDA924 LTE920:LTE924 LJI920:LJI924 KZM920:KZM924 KPQ920:KPQ924 KFU920:KFU924 JVY920:JVY924 JMC920:JMC924 JCG920:JCG924 ISK920:ISK924 IIO920:IIO924 HYS920:HYS924 HOW920:HOW924 HFA920:HFA924 GVE920:GVE924 GLI920:GLI924 GBM920:GBM924 FRQ920:FRQ924 FHU920:FHU924 EXY920:EXY924 EOC920:EOC924 EEG920:EEG924 DUK920:DUK924 DKO920:DKO924 DAS920:DAS924 CQW920:CQW924 CHA920:CHA924 BXE920:BXE924 BNI920:BNI924 BDM920:BDM924 ATQ920:ATQ924 AJU920:AJU924 ZY920:ZY924 QC920:QC924 GG920:GG924 H926:H927 GG926:GG927 QC926:QC927 ZY926:ZY927 AJU926:AJU927 ATQ926:ATQ927 BDM926:BDM927 BNI926:BNI927 BXE926:BXE927 CHA926:CHA927 CQW926:CQW927 DAS926:DAS927 DKO926:DKO927 DUK926:DUK927 EEG926:EEG927 EOC926:EOC927 EXY926:EXY927 FHU926:FHU927 FRQ926:FRQ927 GBM926:GBM927 GLI926:GLI927 GVE926:GVE927 HFA926:HFA927 HOW926:HOW927 HYS926:HYS927 IIO926:IIO927 ISK926:ISK927 JCG926:JCG927 JMC926:JMC927 JVY926:JVY927 KFU926:KFU927 KPQ926:KPQ927 KZM926:KZM927 LJI926:LJI927 LTE926:LTE927 MDA926:MDA927 MMW926:MMW927 MWS926:MWS927 NGO926:NGO927 NQK926:NQK927 OAG926:OAG927 OKC926:OKC927 OTY926:OTY927 PDU926:PDU927 PNQ926:PNQ927 PXM926:PXM927 QHI926:QHI927 QRE926:QRE927 RBA926:RBA927 RKW926:RKW927 RUS926:RUS927 SEO926:SEO927 SOK926:SOK927 SYG926:SYG927 TIC926:TIC927 TRY926:TRY927 UBU926:UBU927 ULQ926:ULQ927 UVM926:UVM927 VFI926:VFI927 VPE926:VPE927 VZA926:VZA927 WIW926:WIW927 WSS926:WSS927 H929 GG929 QC929 ZY929 AJU929 ATQ929 BDM929 BNI929 BXE929 CHA929 CQW929 DAS929 DKO929 DUK929 EEG929 EOC929 EXY929 FHU929 FRQ929 GBM929 GLI929 GVE929 HFA929 HOW929 HYS929 IIO929 ISK929 JCG929 JMC929 JVY929 KFU929 KPQ929 KZM929 LJI929 LTE929 MDA929 MMW929 MWS929 NGO929 NQK929 OAG929 OKC929 OTY929 PDU929 PNQ929 PXM929 QHI929 QRE929 RBA929 RKW929 RUS929 SEO929 SOK929 SYG929 TIC929 TRY929 UBU929 ULQ929 UVM929 VFI929 VPE929 VZA929 WIW929 WSS929 H931:H938 H498 IO498 SK498 ACG498 AMC498 AVY498 BFU498 BPQ498 BZM498 CJI498 CTE498 DDA498 DMW498 DWS498 EGO498 EQK498 FAG498 FKC498 FTY498 GDU498 GNQ498 GXM498 HHI498 HRE498 IBA498 IKW498 IUS498 JEO498 JOK498 JYG498 KIC498 KRY498 LBU498 LLQ498 LVM498 MFI498 MPE498 MZA498 NIW498 NSS498 OCO498 OMK498 OWG498 PGC498 PPY498 PZU498 QJQ498 QTM498 RDI498 RNE498 RXA498 SGW498 SQS498 TAO498 TKK498 TUG498 UEC498 UNY498 UXU498 VHQ498 VRM498 WBI498 WLE498 WVA498 H844:H847 IO844:IO847 SK844:SK847 ACG844:ACG847 AMC844:AMC847 AVY844:AVY847 BFU844:BFU847 BPQ844:BPQ847 BZM844:BZM847 CJI844:CJI847 CTE844:CTE847 DDA844:DDA847 DMW844:DMW847 DWS844:DWS847 EGO844:EGO847 EQK844:EQK847 FAG844:FAG847 FKC844:FKC847 FTY844:FTY847 GDU844:GDU847 GNQ844:GNQ847 GXM844:GXM847 HHI844:HHI847 HRE844:HRE847 IBA844:IBA847 IKW844:IKW847 IUS844:IUS847 JEO844:JEO847 JOK844:JOK847 JYG844:JYG847 KIC844:KIC847 KRY844:KRY847 LBU844:LBU847 LLQ844:LLQ847 LVM844:LVM847 MFI844:MFI847 MPE844:MPE847 MZA844:MZA847 NIW844:NIW847 NSS844:NSS847 OCO844:OCO847 OMK844:OMK847 OWG844:OWG847 PGC844:PGC847 PPY844:PPY847 PZU844:PZU847 QJQ844:QJQ847 QTM844:QTM847 RDI844:RDI847 RNE844:RNE847 RXA844:RXA847 SGW844:SGW847 SQS844:SQS847 TAO844:TAO847 TKK844:TKK847 TUG844:TUG847 UEC844:UEC847 UNY844:UNY847 UXU844:UXU847 VHQ844:VHQ847 VRM844:VRM847 WBI844:WBI847 WLE844:WLE847 WVA844:WVA847 H850 IO850 SK850 ACG850 AMC850 AVY850 BFU850 BPQ850 BZM850 CJI850 CTE850 DDA850 DMW850 DWS850 EGO850 EQK850 FAG850 FKC850 FTY850 GDU850 GNQ850 GXM850 HHI850 HRE850 IBA850 IKW850 IUS850 JEO850 JOK850 JYG850 KIC850 KRY850 LBU850 LLQ850 LVM850 MFI850 MPE850 MZA850 NIW850 NSS850 OCO850 OMK850 OWG850 PGC850 PPY850 PZU850 QJQ850 QTM850 RDI850 RNE850 RXA850 SGW850 SQS850 TAO850 TKK850 TUG850 UEC850 UNY850 UXU850 VHQ850 VRM850 WBI850 WLE850 WVA850 AVY852 BFU852 BPQ852 BZM852 CJI852 CTE852 DDA852 DMW852 DWS852 EGO852 EQK852 FAG852 FKC852 FTY852 GDU852 GNQ852 GXM852 HHI852 HRE852 IBA852 IKW852 IUS852 JEO852 JOK852 JYG852 KIC852 KRY852 LBU852 LLQ852 LVM852 MFI852 MPE852 MZA852 NIW852 NSS852 OCO852 OMK852 OWG852 PGC852 PPY852 PZU852 QJQ852 QTM852 RDI852 RNE852 RXA852 SGW852 SQS852 TAO852 TKK852 TUG852 UEC852 UNY852 UXU852 VHQ852 VRM852 WBI852 WLE852 WVA852 H852 IO852 SK852 ACG852 AMC852 H1284 JD1277 SZ1277 ACV1277 AMR1277 AWN1277 BGJ1277 BQF1277 CAB1277 CJX1277 CTT1277 DDP1277 DNL1277 DXH1277 EHD1277 EQZ1277 FAV1277 FKR1277 FUN1277 GEJ1277 GOF1277 GYB1277 HHX1277 HRT1277 IBP1277 ILL1277 IVH1277 JFD1277 JOZ1277 JYV1277 KIR1277 KSN1277 LCJ1277 LMF1277 LWB1277 MFX1277 MPT1277 MZP1277 NJL1277 NTH1277 ODD1277 OMZ1277 OWV1277 PGR1277 PQN1277 QAJ1277 QKF1277 QUB1277 RDX1277 RNT1277 RXP1277 SHL1277 SRH1277 TBD1277 TKZ1277 TUV1277 UER1277 UON1277 UYJ1277 VIF1277 VSB1277 WBX1277 WLT1277 WVP1277 H1473:H1478 IO1460:IO1465 SK1445:SK1450 ACG1445:ACG1450 AMC1445:AMC1450 AVY1445:AVY1450 BFU1445:BFU1450 BPQ1445:BPQ1450 BZM1445:BZM1450 CJI1445:CJI1450 CTE1445:CTE1450 DDA1445:DDA1450 DMW1445:DMW1450 DWS1445:DWS1450 EGO1445:EGO1450 EQK1445:EQK1450 FAG1445:FAG1450 FKC1445:FKC1450 FTY1445:FTY1450 GDU1445:GDU1450 GNQ1445:GNQ1450 GXM1445:GXM1450 HHI1445:HHI1450 HRE1445:HRE1450 IBA1445:IBA1450 IKW1445:IKW1450 IUS1445:IUS1450 JEO1445:JEO1450 JOK1445:JOK1450 JYG1445:JYG1450 KIC1445:KIC1450 KRY1445:KRY1450 LBU1445:LBU1450 LLQ1445:LLQ1450 LVM1445:LVM1450 MFI1445:MFI1450 MPE1445:MPE1450 MZA1445:MZA1450 NIW1445:NIW1450 NSS1445:NSS1450 OCO1445:OCO1450 OMK1445:OMK1450 OWG1445:OWG1450 PGC1445:PGC1450 PPY1445:PPY1450 PZU1445:PZU1450 QJQ1445:QJQ1450 QTM1445:QTM1450 RDI1445:RDI1450 RNE1445:RNE1450 RXA1445:RXA1450 SGW1445:SGW1450 SQS1445:SQS1450 TAO1445:TAO1450 TKK1445:TKK1450 TUG1445:TUG1450 UEC1445:UEC1450 UNY1445:UNY1450 UXU1445:UXU1450 VHQ1445:VHQ1450 VRM1445:VRM1450 WBI1445:WBI1450 WLE1445:WLE1450 WVA1445:WVA1450 H1523:H1524 IO1510:IO1511 SK1495:SK1496 ACG1495:ACG1496 AMC1495:AMC1496 AVY1495:AVY1496 BFU1495:BFU1496 BPQ1495:BPQ1496 BZM1495:BZM1496 CJI1495:CJI1496 CTE1495:CTE1496 DDA1495:DDA1496 DMW1495:DMW1496 DWS1495:DWS1496 EGO1495:EGO1496 EQK1495:EQK1496 FAG1495:FAG1496 FKC1495:FKC1496 FTY1495:FTY1496 GDU1495:GDU1496 GNQ1495:GNQ1496 GXM1495:GXM1496 HHI1495:HHI1496 HRE1495:HRE1496 IBA1495:IBA1496 IKW1495:IKW1496 IUS1495:IUS1496 JEO1495:JEO1496 JOK1495:JOK1496 JYG1495:JYG1496 KIC1495:KIC1496 KRY1495:KRY1496 LBU1495:LBU1496 LLQ1495:LLQ1496 LVM1495:LVM1496 MFI1495:MFI1496 MPE1495:MPE1496 MZA1495:MZA1496 NIW1495:NIW1496 NSS1495:NSS1496 OCO1495:OCO1496 OMK1495:OMK1496 OWG1495:OWG1496 PGC1495:PGC1496 PPY1495:PPY1496 PZU1495:PZU1496 QJQ1495:QJQ1496 QTM1495:QTM1496 RDI1495:RDI1496 RNE1495:RNE1496 RXA1495:RXA1496 SGW1495:SGW1496 SQS1495:SQS1496 TAO1495:TAO1496 TKK1495:TKK1496 TUG1495:TUG1496 UEC1495:UEC1496 UNY1495:UNY1496 UXU1495:UXU1496 VHQ1495:VHQ1496 VRM1495:VRM1496 WBI1495:WBI1496 WLE1495:WLE1496 WVA1495:WVA1496 H1349:H1352 H1354 J1364 H1367 H1356:H1358 H1363 JD1352 SZ1352 ACV1352 AMR1352 AWN1352 BGJ1352 BQF1352 CAB1352 CJX1352 CTT1352 DDP1352 DNL1352 DXH1352 EHD1352 EQZ1352 FAV1352 FKR1352 FUN1352 GEJ1352 GOF1352 GYB1352 HHX1352 HRT1352 IBP1352 ILL1352 IVH1352 JFD1352 JOZ1352 JYV1352 KIR1352 KSN1352 LCJ1352 LMF1352 LWB1352 MFX1352 MPT1352 MZP1352 NJL1352 NTH1352 ODD1352 OMZ1352 OWV1352 PGR1352 PQN1352 QAJ1352 QKF1352 QUB1352 RDX1352 RNT1352 RXP1352 SHL1352 SRH1352 TBD1352 TKZ1352 TUV1352 UER1352 UON1352 UYJ1352 VIF1352 VSB1352 WBX1352 WLT1352 WVP1352" xr:uid="{18C4DDA6-995B-4770-953D-D78AECFECEBC}"/>
    <dataValidation type="decimal" allowBlank="1" showInputMessage="1" showErrorMessage="1" prompt="obvezen podatek" sqref="R11:T35 GQ11:GS35 QM11:QO35 AAI11:AAK35 AKE11:AKG35 AUA11:AUC35 BDW11:BDY35 BNS11:BNU35 BXO11:BXQ35 CHK11:CHM35 CRG11:CRI35 DBC11:DBE35 DKY11:DLA35 DUU11:DUW35 EEQ11:EES35 EOM11:EOO35 EYI11:EYK35 FIE11:FIG35 FSA11:FSC35 GBW11:GBY35 GLS11:GLU35 GVO11:GVQ35 HFK11:HFM35 HPG11:HPI35 HZC11:HZE35 IIY11:IJA35 ISU11:ISW35 JCQ11:JCS35 JMM11:JMO35 JWI11:JWK35 KGE11:KGG35 KQA11:KQC35 KZW11:KZY35 LJS11:LJU35 LTO11:LTQ35 MDK11:MDM35 MNG11:MNI35 MXC11:MXE35 NGY11:NHA35 NQU11:NQW35 OAQ11:OAS35 OKM11:OKO35 OUI11:OUK35 PEE11:PEG35 POA11:POC35 PXW11:PXY35 QHS11:QHU35 QRO11:QRQ35 RBK11:RBM35 RLG11:RLI35 RVC11:RVE35 SEY11:SFA35 SOU11:SOW35 SYQ11:SYS35 TIM11:TIO35 TSI11:TSK35 UCE11:UCG35 UMA11:UMC35 UVW11:UVY35 VFS11:VFU35 VPO11:VPQ35 VZK11:VZM35 WJG11:WJI35 WTC11:WTE35 U11:U50 GT11:GT50 QP11:QP50 AAL11:AAL50 AKH11:AKH50 AUD11:AUD50 BDZ11:BDZ50 BNV11:BNV50 BXR11:BXR50 CHN11:CHN50 CRJ11:CRJ50 DBF11:DBF50 DLB11:DLB50 DUX11:DUX50 EET11:EET50 EOP11:EOP50 EYL11:EYL50 FIH11:FIH50 FSD11:FSD50 GBZ11:GBZ50 GLV11:GLV50 GVR11:GVR50 HFN11:HFN50 HPJ11:HPJ50 HZF11:HZF50 IJB11:IJB50 ISX11:ISX50 JCT11:JCT50 JMP11:JMP50 JWL11:JWL50 KGH11:KGH50 KQD11:KQD50 KZZ11:KZZ50 LJV11:LJV50 LTR11:LTR50 MDN11:MDN50 MNJ11:MNJ50 MXF11:MXF50 NHB11:NHB50 NQX11:NQX50 OAT11:OAT50 OKP11:OKP50 OUL11:OUL50 PEH11:PEH50 POD11:POD50 PXZ11:PXZ50 QHV11:QHV50 QRR11:QRR50 RBN11:RBN50 RLJ11:RLJ50 RVF11:RVF50 SFB11:SFB50 SOX11:SOX50 SYT11:SYT50 TIP11:TIP50 TSL11:TSL50 UCH11:UCH50 UMD11:UMD50 UVZ11:UVZ50 VFV11:VFV50 VPR11:VPR50 VZN11:VZN50 WJJ11:WJJ50 WTF11:WTF50 Q216 R307:R308 R259 R256:R257 S216:U216 Q9:U9 IX9:JB9 ST9:SX9 ACP9:ACT9 AML9:AMP9 AWH9:AWL9 BGD9:BGH9 BPZ9:BQD9 BZV9:BZZ9 CJR9:CJV9 CTN9:CTR9 DDJ9:DDN9 DNF9:DNJ9 DXB9:DXF9 EGX9:EHB9 EQT9:EQX9 FAP9:FAT9 FKL9:FKP9 FUH9:FUL9 GED9:GEH9 GNZ9:GOD9 GXV9:GXZ9 HHR9:HHV9 HRN9:HRR9 IBJ9:IBN9 ILF9:ILJ9 IVB9:IVF9 JEX9:JFB9 JOT9:JOX9 JYP9:JYT9 KIL9:KIP9 KSH9:KSL9 LCD9:LCH9 LLZ9:LMD9 LVV9:LVZ9 MFR9:MFV9 MPN9:MPR9 MZJ9:MZN9 NJF9:NJJ9 NTB9:NTF9 OCX9:ODB9 OMT9:OMX9 OWP9:OWT9 PGL9:PGP9 PQH9:PQL9 QAD9:QAH9 QJZ9:QKD9 QTV9:QTZ9 RDR9:RDV9 RNN9:RNR9 RXJ9:RXN9 SHF9:SHJ9 SRB9:SRF9 TAX9:TBB9 TKT9:TKX9 TUP9:TUT9 UEL9:UEP9 UOH9:UOL9 UYD9:UYH9 VHZ9:VID9 VRV9:VRZ9 WBR9:WBV9 WLN9:WLR9 WVJ9:WVN9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S10:U10 IZ10:JB10 SV10:SX10 ACR10:ACT10 AMN10:AMP10 AWJ10:AWL10 BGF10:BGH10 BQB10:BQD10 BZX10:BZZ10 CJT10:CJV10 CTP10:CTR10 DDL10:DDN10 DNH10:DNJ10 DXD10:DXF10 EGZ10:EHB10 EQV10:EQX10 FAR10:FAT10 FKN10:FKP10 FUJ10:FUL10 GEF10:GEH10 GOB10:GOD10 GXX10:GXZ10 HHT10:HHV10 HRP10:HRR10 IBL10:IBN10 ILH10:ILJ10 IVD10:IVF10 JEZ10:JFB10 JOV10:JOX10 JYR10:JYT10 KIN10:KIP10 KSJ10:KSL10 LCF10:LCH10 LMB10:LMD10 LVX10:LVZ10 MFT10:MFV10 MPP10:MPR10 MZL10:MZN10 NJH10:NJJ10 NTD10:NTF10 OCZ10:ODB10 OMV10:OMX10 OWR10:OWT10 PGN10:PGP10 PQJ10:PQL10 QAF10:QAH10 QKB10:QKD10 QTX10:QTZ10 RDT10:RDV10 RNP10:RNR10 RXL10:RXN10 SHH10:SHJ10 SRD10:SRF10 TAZ10:TBB10 TKV10:TKX10 TUR10:TUT10 UEN10:UEP10 UOJ10:UOL10 UYF10:UYH10 VIB10:VID10 VRX10:VRZ10 WBT10:WBV10 WLP10:WLR10 WVL10:WVN10 Q10 IX10 Q498:U498 IX498:JB498 ST498:SX498 ACP498:ACT498 AML498:AMP498 AWH498:AWL498 BGD498:BGH498 BPZ498:BQD498 BZV498:BZZ498 CJR498:CJV498 CTN498:CTR498 DDJ498:DDN498 DNF498:DNJ498 DXB498:DXF498 EGX498:EHB498 EQT498:EQX498 FAP498:FAT498 FKL498:FKP498 FUH498:FUL498 GED498:GEH498 GNZ498:GOD498 GXV498:GXZ498 HHR498:HHV498 HRN498:HRR498 IBJ498:IBN498 ILF498:ILJ498 IVB498:IVF498 JEX498:JFB498 JOT498:JOX498 JYP498:JYT498 KIL498:KIP498 KSH498:KSL498 LCD498:LCH498 LLZ498:LMD498 LVV498:LVZ498 MFR498:MFV498 MPN498:MPR498 MZJ498:MZN498 NJF498:NJJ498 NTB498:NTF498 OCX498:ODB498 OMT498:OMX498 OWP498:OWT498 PGL498:PGP498 PQH498:PQL498 QAD498:QAH498 QJZ498:QKD498 QTV498:QTZ498 RDR498:RDV498 RNN498:RNR498 RXJ498:RXN498 SHF498:SHJ498 SRB498:SRF498 TAX498:TBB498 TKT498:TKX498 TUP498:TUT498 UEL498:UEP498 UOH498:UOL498 UYD498:UYH498 VHZ498:VID498 VRV498:VRZ498 WBR498:WBV498 WLN498:WLR498 WVJ498:WVN498 Q844:U847 IX844:JB847 ST844:SX847 ACP844:ACT847 AML844:AMP847 AWH844:AWL847 BGD844:BGH847 BPZ844:BQD847 BZV844:BZZ847 CJR844:CJV847 CTN844:CTR847 DDJ844:DDN847 DNF844:DNJ847 DXB844:DXF847 EGX844:EHB847 EQT844:EQX847 FAP844:FAT847 FKL844:FKP847 FUH844:FUL847 GED844:GEH847 GNZ844:GOD847 GXV844:GXZ847 HHR844:HHV847 HRN844:HRR847 IBJ844:IBN847 ILF844:ILJ847 IVB844:IVF847 JEX844:JFB847 JOT844:JOX847 JYP844:JYT847 KIL844:KIP847 KSH844:KSL847 LCD844:LCH847 LLZ844:LMD847 LVV844:LVZ847 MFR844:MFV847 MPN844:MPR847 MZJ844:MZN847 NJF844:NJJ847 NTB844:NTF847 OCX844:ODB847 OMT844:OMX847 OWP844:OWT847 PGL844:PGP847 PQH844:PQL847 QAD844:QAH847 QJZ844:QKD847 QTV844:QTZ847 RDR844:RDV847 RNN844:RNR847 RXJ844:RXN847 SHF844:SHJ847 SRB844:SRF847 TAX844:TBB847 TKT844:TKX847 TUP844:TUT847 UEL844:UEP847 UOH844:UOL847 UYD844:UYH847 VHZ844:VID847 VRV844:VRZ847 WBR844:WBV847 WLN844:WLR847 WVJ844:WVN847 Q850:U850 IX850:JB850 ST850:SX850 ACP850:ACT850 AML850:AMP850 AWH850:AWL850 BGD850:BGH850 BPZ850:BQD850 BZV850:BZZ850 CJR850:CJV850 CTN850:CTR850 DDJ850:DDN850 DNF850:DNJ850 DXB850:DXF850 EGX850:EHB850 EQT850:EQX850 FAP850:FAT850 FKL850:FKP850 FUH850:FUL850 GED850:GEH850 GNZ850:GOD850 GXV850:GXZ850 HHR850:HHV850 HRN850:HRR850 IBJ850:IBN850 ILF850:ILJ850 IVB850:IVF850 JEX850:JFB850 JOT850:JOX850 JYP850:JYT850 KIL850:KIP850 KSH850:KSL850 LCD850:LCH850 LLZ850:LMD850 LVV850:LVZ850 MFR850:MFV850 MPN850:MPR850 MZJ850:MZN850 NJF850:NJJ850 NTB850:NTF850 OCX850:ODB850 OMT850:OMX850 OWP850:OWT850 PGL850:PGP850 PQH850:PQL850 QAD850:QAH850 QJZ850:QKD850 QTV850:QTZ850 RDR850:RDV850 RNN850:RNR850 RXJ850:RXN850 SHF850:SHJ850 SRB850:SRF850 TAX850:TBB850 TKT850:TKX850 TUP850:TUT850 UEL850:UEP850 UOH850:UOL850 UYD850:UYH850 VHZ850:VID850 VRV850:VRZ850 WBR850:WBV850 WLN850:WLR850 WVJ850:WVN850 AWH852:AWL852 BGD852:BGH852 BPZ852:BQD852 BZV852:BZZ852 CJR852:CJV852 CTN852:CTR852 DDJ852:DDN852 DNF852:DNJ852 DXB852:DXF852 EGX852:EHB852 EQT852:EQX852 FAP852:FAT852 FKL852:FKP852 FUH852:FUL852 GED852:GEH852 GNZ852:GOD852 GXV852:GXZ852 HHR852:HHV852 HRN852:HRR852 IBJ852:IBN852 ILF852:ILJ852 IVB852:IVF852 JEX852:JFB852 JOT852:JOX852 JYP852:JYT852 KIL852:KIP852 KSH852:KSL852 LCD852:LCH852 LLZ852:LMD852 LVV852:LVZ852 MFR852:MFV852 MPN852:MPR852 MZJ852:MZN852 NJF852:NJJ852 NTB852:NTF852 OCX852:ODB852 OMT852:OMX852 OWP852:OWT852 PGL852:PGP852 PQH852:PQL852 QAD852:QAH852 QJZ852:QKD852 QTV852:QTZ852 RDR852:RDV852 RNN852:RNR852 RXJ852:RXN852 SHF852:SHJ852 SRB852:SRF852 TAX852:TBB852 TKT852:TKX852 TUP852:TUT852 UEL852:UEP852 UOH852:UOL852 UYD852:UYH852 VHZ852:VID852 VRV852:VRZ852 WBR852:WBV852 WLN852:WLR852 WVJ852:WVN852 Q852:U852 IX852:JB852 ST852:SX852 ACP852:ACT852 AML852:AMP852 Q1271:U1271 Q1275:U1275 Q1280:U1280 Q1284:U1284 JM1277:JQ1277 TI1277:TM1277 ADE1277:ADI1277 ANA1277:ANE1277 AWW1277:AXA1277 BGS1277:BGW1277 BQO1277:BQS1277 CAK1277:CAO1277 CKG1277:CKK1277 CUC1277:CUG1277 DDY1277:DEC1277 DNU1277:DNY1277 DXQ1277:DXU1277 EHM1277:EHQ1277 ERI1277:ERM1277 FBE1277:FBI1277 FLA1277:FLE1277 FUW1277:FVA1277 GES1277:GEW1277 GOO1277:GOS1277 GYK1277:GYO1277 HIG1277:HIK1277 HSC1277:HSG1277 IBY1277:ICC1277 ILU1277:ILY1277 IVQ1277:IVU1277 JFM1277:JFQ1277 JPI1277:JPM1277 JZE1277:JZI1277 KJA1277:KJE1277 KSW1277:KTA1277 LCS1277:LCW1277 LMO1277:LMS1277 LWK1277:LWO1277 MGG1277:MGK1277 MQC1277:MQG1277 MZY1277:NAC1277 NJU1277:NJY1277 NTQ1277:NTU1277 ODM1277:ODQ1277 ONI1277:ONM1277 OXE1277:OXI1277 PHA1277:PHE1277 PQW1277:PRA1277 QAS1277:QAW1277 QKO1277:QKS1277 QUK1277:QUO1277 REG1277:REK1277 ROC1277:ROG1277 RXY1277:RYC1277 SHU1277:SHY1277 SRQ1277:SRU1277 TBM1277:TBQ1277 TLI1277:TLM1277 TVE1277:TVI1277 UFA1277:UFE1277 UOW1277:UPA1277 UYS1277:UYW1277 VIO1277:VIS1277 VSK1277:VSO1277 WCG1277:WCK1277 WMC1277:WMG1277 WVY1277:WWC1277 JN1278:JQ1281 TJ1278:TM1281 ADF1278:ADI1281 ANB1278:ANE1281 AWX1278:AXA1281 BGT1278:BGW1281 BQP1278:BQS1281 CAL1278:CAO1281 CKH1278:CKK1281 CUD1278:CUG1281 DDZ1278:DEC1281 DNV1278:DNY1281 DXR1278:DXU1281 EHN1278:EHQ1281 ERJ1278:ERM1281 FBF1278:FBI1281 FLB1278:FLE1281 FUX1278:FVA1281 GET1278:GEW1281 GOP1278:GOS1281 GYL1278:GYO1281 HIH1278:HIK1281 HSD1278:HSG1281 IBZ1278:ICC1281 ILV1278:ILY1281 IVR1278:IVU1281 JFN1278:JFQ1281 JPJ1278:JPM1281 JZF1278:JZI1281 KJB1278:KJE1281 KSX1278:KTA1281 LCT1278:LCW1281 LMP1278:LMS1281 LWL1278:LWO1281 MGH1278:MGK1281 MQD1278:MQG1281 MZZ1278:NAC1281 NJV1278:NJY1281 NTR1278:NTU1281 ODN1278:ODQ1281 ONJ1278:ONM1281 OXF1278:OXI1281 PHB1278:PHE1281 PQX1278:PRA1281 QAT1278:QAW1281 QKP1278:QKS1281 QUL1278:QUO1281 REH1278:REK1281 ROD1278:ROG1281 RXZ1278:RYC1281 SHV1278:SHY1281 SRR1278:SRU1281 TBN1278:TBQ1281 TLJ1278:TLM1281 TVF1278:TVI1281 UFB1278:UFE1281 UOX1278:UPA1281 UYT1278:UYW1281 VIP1278:VIS1281 VSL1278:VSO1281 WCH1278:WCK1281 WMD1278:WMG1281 WVZ1278:WWC1281 JP1282:JQ1286 TL1282:TM1286 ADH1282:ADI1286 AND1282:ANE1286 AWZ1282:AXA1286 BGV1282:BGW1286 BQR1282:BQS1286 CAN1282:CAO1286 CKJ1282:CKK1286 CUF1282:CUG1286 DEB1282:DEC1286 DNX1282:DNY1286 DXT1282:DXU1286 EHP1282:EHQ1286 ERL1282:ERM1286 FBH1282:FBI1286 FLD1282:FLE1286 FUZ1282:FVA1286 GEV1282:GEW1286 GOR1282:GOS1286 GYN1282:GYO1286 HIJ1282:HIK1286 HSF1282:HSG1286 ICB1282:ICC1286 ILX1282:ILY1286 IVT1282:IVU1286 JFP1282:JFQ1286 JPL1282:JPM1286 JZH1282:JZI1286 KJD1282:KJE1286 KSZ1282:KTA1286 LCV1282:LCW1286 LMR1282:LMS1286 LWN1282:LWO1286 MGJ1282:MGK1286 MQF1282:MQG1286 NAB1282:NAC1286 NJX1282:NJY1286 NTT1282:NTU1286 ODP1282:ODQ1286 ONL1282:ONM1286 OXH1282:OXI1286 PHD1282:PHE1286 PQZ1282:PRA1286 QAV1282:QAW1286 QKR1282:QKS1286 QUN1282:QUO1286 REJ1282:REK1286 ROF1282:ROG1286 RYB1282:RYC1286 SHX1282:SHY1286 SRT1282:SRU1286 TBP1282:TBQ1286 TLL1282:TLM1286 TVH1282:TVI1286 UFD1282:UFE1286 UOZ1282:UPA1286 UYV1282:UYW1286 VIR1282:VIS1286 VSN1282:VSO1286 WCJ1282:WCK1286 WMF1282:WMG1286 WWB1282:WWC1286 JO1283:JO1286 TK1283:TK1286 ADG1283:ADG1286 ANC1283:ANC1286 AWY1283:AWY1286 BGU1283:BGU1286 BQQ1283:BQQ1286 CAM1283:CAM1286 CKI1283:CKI1286 CUE1283:CUE1286 DEA1283:DEA1286 DNW1283:DNW1286 DXS1283:DXS1286 EHO1283:EHO1286 ERK1283:ERK1286 FBG1283:FBG1286 FLC1283:FLC1286 FUY1283:FUY1286 GEU1283:GEU1286 GOQ1283:GOQ1286 GYM1283:GYM1286 HII1283:HII1286 HSE1283:HSE1286 ICA1283:ICA1286 ILW1283:ILW1286 IVS1283:IVS1286 JFO1283:JFO1286 JPK1283:JPK1286 JZG1283:JZG1286 KJC1283:KJC1286 KSY1283:KSY1286 LCU1283:LCU1286 LMQ1283:LMQ1286 LWM1283:LWM1286 MGI1283:MGI1286 MQE1283:MQE1286 NAA1283:NAA1286 NJW1283:NJW1286 NTS1283:NTS1286 ODO1283:ODO1286 ONK1283:ONK1286 OXG1283:OXG1286 PHC1283:PHC1286 PQY1283:PQY1286 QAU1283:QAU1286 QKQ1283:QKQ1286 QUM1283:QUM1286 REI1283:REI1286 ROE1283:ROE1286 RYA1283:RYA1286 SHW1283:SHW1286 SRS1283:SRS1286 TBO1283:TBO1286 TLK1283:TLK1286 TVG1283:TVG1286 UFC1283:UFC1286 UOY1283:UOY1286 UYU1283:UYU1286 VIQ1283:VIQ1286 VSM1283:VSM1286 WCI1283:WCI1286 WME1283:WME1286 WWA1283:WWA1286 Q1367:U1367 Q1475:U1478 IX1447:JB1450 ST1447:SX1450 ACP1447:ACT1450 AML1447:AMP1450 AWH1447:AWL1450 BGD1447:BGH1450 BPZ1447:BQD1450 BZV1447:BZZ1450 CJR1447:CJV1450 CTN1447:CTR1450 DDJ1447:DDN1450 DNF1447:DNJ1450 DXB1447:DXF1450 EGX1447:EHB1450 EQT1447:EQX1450 FAP1447:FAT1450 FKL1447:FKP1450 FUH1447:FUL1450 GED1447:GEH1450 GNZ1447:GOD1450 GXV1447:GXZ1450 HHR1447:HHV1450 HRN1447:HRR1450 IBJ1447:IBN1450 ILF1447:ILJ1450 IVB1447:IVF1450 JEX1447:JFB1450 JOT1447:JOX1450 JYP1447:JYT1450 KIL1447:KIP1450 KSH1447:KSL1450 LCD1447:LCH1450 LLZ1447:LMD1450 LVV1447:LVZ1450 MFR1447:MFV1450 MPN1447:MPR1450 MZJ1447:MZN1450 NJF1447:NJJ1450 NTB1447:NTF1450 OCX1447:ODB1450 OMT1447:OMX1450 OWP1447:OWT1450 PGL1447:PGP1450 PQH1447:PQL1450 QAD1447:QAH1450 QJZ1447:QKD1450 QTV1447:QTZ1450 RDR1447:RDV1450 RNN1447:RNR1450 RXJ1447:RXN1450 SHF1447:SHJ1450 SRB1447:SRF1450 TAX1447:TBB1450 TKT1447:TKX1450 TUP1447:TUT1450 UEL1447:UEP1450 UOH1447:UOL1450 UYD1447:UYH1450 VHZ1447:VID1450 VRV1447:VRZ1450 WBR1447:WBV1450 WLN1447:WLR1450 WVJ1447:WVN1450 Q1523:U1524 IX1495:JB1496 ST1495:SX1496 ACP1495:ACT1496 AML1495:AMP1496 AWH1495:AWL1496 BGD1495:BGH1496 BPZ1495:BQD1496 BZV1495:BZZ1496 CJR1495:CJV1496 CTN1495:CTR1496 DDJ1495:DDN1496 DNF1495:DNJ1496 DXB1495:DXF1496 EGX1495:EHB1496 EQT1495:EQX1496 FAP1495:FAT1496 FKL1495:FKP1496 FUH1495:FUL1496 GED1495:GEH1496 GNZ1495:GOD1496 GXV1495:GXZ1496 HHR1495:HHV1496 HRN1495:HRR1496 IBJ1495:IBN1496 ILF1495:ILJ1496 IVB1495:IVF1496 JEX1495:JFB1496 JOT1495:JOX1496 JYP1495:JYT1496 KIL1495:KIP1496 KSH1495:KSL1496 LCD1495:LCH1496 LLZ1495:LMD1496 LVV1495:LVZ1496 MFR1495:MFV1496 MPN1495:MPR1496 MZJ1495:MZN1496 NJF1495:NJJ1496 NTB1495:NTF1496 OCX1495:ODB1496 OMT1495:OMX1496 OWP1495:OWT1496 PGL1495:PGP1496 PQH1495:PQL1496 QAD1495:QAH1496 QJZ1495:QKD1496 QTV1495:QTZ1496 RDR1495:RDV1496 RNN1495:RNR1496 RXJ1495:RXN1496 SHF1495:SHJ1496 SRB1495:SRF1496 TAX1495:TBB1496 TKT1495:TKX1496 TUP1495:TUT1496 UEL1495:UEP1496 UOH1495:UOL1496 UYD1495:UYH1496 VHZ1495:VID1496 VRV1495:VRZ1496 WBR1495:WBV1496 WLN1495:WLR1496 WVJ1495:WVN1496 Q1480:T1491 IX1452:JA1463 ST1452:SW1463 ACP1452:ACS1463 AML1452:AMO1463 AWH1452:AWK1463 BGD1452:BGG1463 BPZ1452:BQC1463 BZV1452:BZY1463 CJR1452:CJU1463 CTN1452:CTQ1463 DDJ1452:DDM1463 DNF1452:DNI1463 DXB1452:DXE1463 EGX1452:EHA1463 EQT1452:EQW1463 FAP1452:FAS1463 FKL1452:FKO1463 FUH1452:FUK1463 GED1452:GEG1463 GNZ1452:GOC1463 GXV1452:GXY1463 HHR1452:HHU1463 HRN1452:HRQ1463 IBJ1452:IBM1463 ILF1452:ILI1463 IVB1452:IVE1463 JEX1452:JFA1463 JOT1452:JOW1463 JYP1452:JYS1463 KIL1452:KIO1463 KSH1452:KSK1463 LCD1452:LCG1463 LLZ1452:LMC1463 LVV1452:LVY1463 MFR1452:MFU1463 MPN1452:MPQ1463 MZJ1452:MZM1463 NJF1452:NJI1463 NTB1452:NTE1463 OCX1452:ODA1463 OMT1452:OMW1463 OWP1452:OWS1463 PGL1452:PGO1463 PQH1452:PQK1463 QAD1452:QAG1463 QJZ1452:QKC1463 QTV1452:QTY1463 RDR1452:RDU1463 RNN1452:RNQ1463 RXJ1452:RXM1463 SHF1452:SHI1463 SRB1452:SRE1463 TAX1452:TBA1463 TKT1452:TKW1463 TUP1452:TUS1463 UEL1452:UEO1463 UOH1452:UOK1463 UYD1452:UYG1463 VHZ1452:VIC1463 VRV1452:VRY1463 WBR1452:WBU1463 WLN1452:WLQ1463 WVJ1452:WVM1463 Q1473 IX1445 ST1445 ACP1445 AML1445 AWH1445 BGD1445 BPZ1445 BZV1445 CJR1445 CTN1445 DDJ1445 DNF1445 DXB1445 EGX1445 EQT1445 FAP1445 FKL1445 FUH1445 GED1445 GNZ1445 GXV1445 HHR1445 HRN1445 IBJ1445 ILF1445 IVB1445 JEX1445 JOT1445 JYP1445 KIL1445 KSH1445 LCD1445 LLZ1445 LVV1445 MFR1445 MPN1445 MZJ1445 NJF1445 NTB1445 OCX1445 OMT1445 OWP1445 PGL1445 PQH1445 QAD1445 QJZ1445 QTV1445 RDR1445 RNN1445 RXJ1445 SHF1445 SRB1445 TAX1445 TKT1445 TUP1445 UEL1445 UOH1445 UYD1445 VHZ1445 VRV1445 WBR1445 WLN1445 WVJ1445 R1473:T1474 IY1445:JA1446 SU1445:SW1446 ACQ1445:ACS1446 AMM1445:AMO1446 AWI1445:AWK1446 BGE1445:BGG1446 BQA1445:BQC1446 BZW1445:BZY1446 CJS1445:CJU1446 CTO1445:CTQ1446 DDK1445:DDM1446 DNG1445:DNI1446 DXC1445:DXE1446 EGY1445:EHA1446 EQU1445:EQW1446 FAQ1445:FAS1446 FKM1445:FKO1446 FUI1445:FUK1446 GEE1445:GEG1446 GOA1445:GOC1446 GXW1445:GXY1446 HHS1445:HHU1446 HRO1445:HRQ1446 IBK1445:IBM1446 ILG1445:ILI1446 IVC1445:IVE1446 JEY1445:JFA1446 JOU1445:JOW1446 JYQ1445:JYS1446 KIM1445:KIO1446 KSI1445:KSK1446 LCE1445:LCG1446 LMA1445:LMC1446 LVW1445:LVY1446 MFS1445:MFU1446 MPO1445:MPQ1446 MZK1445:MZM1446 NJG1445:NJI1446 NTC1445:NTE1446 OCY1445:ODA1446 OMU1445:OMW1446 OWQ1445:OWS1446 PGM1445:PGO1446 PQI1445:PQK1446 QAE1445:QAG1446 QKA1445:QKC1446 QTW1445:QTY1446 RDS1445:RDU1446 RNO1445:RNQ1446 RXK1445:RXM1446 SHG1445:SHI1446 SRC1445:SRE1446 TAY1445:TBA1446 TKU1445:TKW1446 TUQ1445:TUS1446 UEM1445:UEO1446 UOI1445:UOK1446 UYE1445:UYG1446 VIA1445:VIC1446 VRW1445:VRY1446 WBS1445:WBU1446 WLO1445:WLQ1446 WVK1445:WVM1446 U1473 JB1445 SX1445 ACT1445 AMP1445 AWL1445 BGH1445 BQD1445 BZZ1445 CJV1445 CTR1445 DDN1445 DNJ1445 DXF1445 EHB1445 EQX1445 FAT1445 FKP1445 FUL1445 GEH1445 GOD1445 GXZ1445 HHV1445 HRR1445 IBN1445 ILJ1445 IVF1445 JFB1445 JOX1445 JYT1445 KIP1445 KSL1445 LCH1445 LMD1445 LVZ1445 MFV1445 MPR1445 MZN1445 NJJ1445 NTF1445 ODB1445 OMX1445 OWT1445 PGP1445 PQL1445 QAH1445 QKD1445 QTZ1445 RDV1445 RNR1445 RXN1445 SHJ1445 SRF1445 TBB1445 TKX1445 TUT1445 UEP1445 UOL1445 UYH1445 VID1445 VRZ1445 WBV1445 WLR1445 WVN1445 Q1363:U1364 WVY1352:WWC1352 Q1349:U1354 Q1358:U1358 JM1352:JQ1352 TI1352:TM1352 ADE1352:ADI1352 ANA1352:ANE1352 AWW1352:AXA1352 BGS1352:BGW1352 BQO1352:BQS1352 CAK1352:CAO1352 CKG1352:CKK1352 CUC1352:CUG1352 DDY1352:DEC1352 DNU1352:DNY1352 DXQ1352:DXU1352 EHM1352:EHQ1352 ERI1352:ERM1352 FBE1352:FBI1352 FLA1352:FLE1352 FUW1352:FVA1352 GES1352:GEW1352 GOO1352:GOS1352 GYK1352:GYO1352 HIG1352:HIK1352 HSC1352:HSG1352 IBY1352:ICC1352 ILU1352:ILY1352 IVQ1352:IVU1352 JFM1352:JFQ1352 JPI1352:JPM1352 JZE1352:JZI1352 KJA1352:KJE1352 KSW1352:KTA1352 LCS1352:LCW1352 LMO1352:LMS1352 LWK1352:LWO1352 MGG1352:MGK1352 MQC1352:MQG1352 MZY1352:NAC1352 NJU1352:NJY1352 NTQ1352:NTU1352 ODM1352:ODQ1352 ONI1352:ONM1352 OXE1352:OXI1352 PHA1352:PHE1352 PQW1352:PRA1352 QAS1352:QAW1352 QKO1352:QKS1352 QUK1352:QUO1352 REG1352:REK1352 ROC1352:ROG1352 RXY1352:RYC1352 SHU1352:SHY1352 SRQ1352:SRU1352 TBM1352:TBQ1352 TLI1352:TLM1352 TVE1352:TVI1352 UFA1352:UFE1352 UOW1352:UPA1352 UYS1352:UYW1352 VIO1352:VIS1352 VSK1352:VSO1352 WCG1352:WCK1352 WMC1352:WMG1352" xr:uid="{BB6DBD08-7F60-4EFC-B4B0-3734A967CFB6}">
      <formula1>0</formula1>
      <formula2>10000</formula2>
    </dataValidation>
    <dataValidation allowBlank="1" showInputMessage="1" showErrorMessage="1" prompt="Vpišite šifro raziskovalnega oz. infrastrukturnega programa, ne navajajte dveh programov_x000a_ " sqref="D41:D42 GC41:GC42 PY41:PY42 ZU41:ZU42 AJQ41:AJQ42 ATM41:ATM42 BDI41:BDI42 BNE41:BNE42 BXA41:BXA42 CGW41:CGW42 CQS41:CQS42 DAO41:DAO42 DKK41:DKK42 DUG41:DUG42 EEC41:EEC42 ENY41:ENY42 EXU41:EXU42 FHQ41:FHQ42 FRM41:FRM42 GBI41:GBI42 GLE41:GLE42 GVA41:GVA42 HEW41:HEW42 HOS41:HOS42 HYO41:HYO42 IIK41:IIK42 ISG41:ISG42 JCC41:JCC42 JLY41:JLY42 JVU41:JVU42 KFQ41:KFQ42 KPM41:KPM42 KZI41:KZI42 LJE41:LJE42 LTA41:LTA42 MCW41:MCW42 MMS41:MMS42 MWO41:MWO42 NGK41:NGK42 NQG41:NQG42 OAC41:OAC42 OJY41:OJY42 OTU41:OTU42 PDQ41:PDQ42 PNM41:PNM42 PXI41:PXI42 QHE41:QHE42 QRA41:QRA42 RAW41:RAW42 RKS41:RKS42 RUO41:RUO42 SEK41:SEK42 SOG41:SOG42 SYC41:SYC42 THY41:THY42 TRU41:TRU42 UBQ41:UBQ42 ULM41:ULM42 UVI41:UVI42 VFE41:VFE42 VPA41:VPA42 VYW41:VYW42 WIS41:WIS42 WSO41:WSO42 D50 GC50 PY50 ZU50 AJQ50 ATM50 BDI50 BNE50 BXA50 CGW50 CQS50 DAO50 DKK50 DUG50 EEC50 ENY50 EXU50 FHQ50 FRM50 GBI50 GLE50 GVA50 HEW50 HOS50 HYO50 IIK50 ISG50 JCC50 JLY50 JVU50 KFQ50 KPM50 KZI50 LJE50 LTA50 MCW50 MMS50 MWO50 NGK50 NQG50 OAC50 OJY50 OTU50 PDQ50 PNM50 PXI50 QHE50 QRA50 RAW50 RKS50 RUO50 SEK50 SOG50 SYC50 THY50 TRU50 UBQ50 ULM50 UVI50 VFE50 VPA50 VYW50 WIS50 WSO50 D11:D37 GC11:GC37 PY11:PY37 ZU11:ZU37 AJQ11:AJQ37 ATM11:ATM37 BDI11:BDI37 BNE11:BNE37 BXA11:BXA37 CGW11:CGW37 CQS11:CQS37 DAO11:DAO37 DKK11:DKK37 DUG11:DUG37 EEC11:EEC37 ENY11:ENY37 EXU11:EXU37 FHQ11:FHQ37 FRM11:FRM37 GBI11:GBI37 GLE11:GLE37 GVA11:GVA37 HEW11:HEW37 HOS11:HOS37 HYO11:HYO37 IIK11:IIK37 ISG11:ISG37 JCC11:JCC37 JLY11:JLY37 JVU11:JVU37 KFQ11:KFQ37 KPM11:KPM37 KZI11:KZI37 LJE11:LJE37 LTA11:LTA37 MCW11:MCW37 MMS11:MMS37 MWO11:MWO37 NGK11:NGK37 NQG11:NQG37 OAC11:OAC37 OJY11:OJY37 OTU11:OTU37 PDQ11:PDQ37 PNM11:PNM37 PXI11:PXI37 QHE11:QHE37 QRA11:QRA37 RAW11:RAW37 RKS11:RKS37 RUO11:RUO37 SEK11:SEK37 SOG11:SOG37 SYC11:SYC37 THY11:THY37 TRU11:TRU37 UBQ11:UBQ37 ULM11:ULM37 UVI11:UVI37 VFE11:VFE37 VPA11:VPA37 VYW11:VYW37 WIS11:WIS37 WSO11:WSO37 D216 D931 WSO920:WSO924 WIS920:WIS924 VYW920:VYW924 VPA920:VPA924 VFE920:VFE924 UVI920:UVI924 ULM920:ULM924 UBQ920:UBQ924 TRU920:TRU924 THY920:THY924 SYC920:SYC924 SOG920:SOG924 SEK920:SEK924 RUO920:RUO924 RKS920:RKS924 RAW920:RAW924 QRA920:QRA924 QHE920:QHE924 PXI920:PXI924 PNM920:PNM924 PDQ920:PDQ924 OTU920:OTU924 OJY920:OJY924 OAC920:OAC924 NQG920:NQG924 NGK920:NGK924 MWO920:MWO924 MMS920:MMS924 MCW920:MCW924 LTA920:LTA924 LJE920:LJE924 KZI920:KZI924 KPM920:KPM924 KFQ920:KFQ924 JVU920:JVU924 JLY920:JLY924 JCC920:JCC924 ISG920:ISG924 IIK920:IIK924 HYO920:HYO924 HOS920:HOS924 HEW920:HEW924 GVA920:GVA924 GLE920:GLE924 GBI920:GBI924 FRM920:FRM924 FHQ920:FHQ924 EXU920:EXU924 ENY920:ENY924 EEC920:EEC924 DUG920:DUG924 DKK920:DKK924 DAO920:DAO924 CQS920:CQS924 CGW920:CGW924 BXA920:BXA924 BNE920:BNE924 BDI920:BDI924 ATM920:ATM924 AJQ920:AJQ924 ZU920:ZU924 PY920:PY924 GC920:GC924 D926:D927 GC926:GC927 PY926:PY927 ZU926:ZU927 AJQ926:AJQ927 ATM926:ATM927 BDI926:BDI927 BNE926:BNE927 BXA926:BXA927 CGW926:CGW927 CQS926:CQS927 DAO926:DAO927 DKK926:DKK927 DUG926:DUG927 EEC926:EEC927 ENY926:ENY927 EXU926:EXU927 FHQ926:FHQ927 FRM926:FRM927 GBI926:GBI927 GLE926:GLE927 GVA926:GVA927 HEW926:HEW927 HOS926:HOS927 HYO926:HYO927 IIK926:IIK927 ISG926:ISG927 JCC926:JCC927 JLY926:JLY927 JVU926:JVU927 KFQ926:KFQ927 KPM926:KPM927 KZI926:KZI927 LJE926:LJE927 LTA926:LTA927 MCW926:MCW927 MMS926:MMS927 MWO926:MWO927 NGK926:NGK927 NQG926:NQG927 OAC926:OAC927 OJY926:OJY927 OTU926:OTU927 PDQ926:PDQ927 PNM926:PNM927 PXI926:PXI927 QHE926:QHE927 QRA926:QRA927 RAW926:RAW927 RKS926:RKS927 RUO926:RUO927 SEK926:SEK927 SOG926:SOG927 SYC926:SYC927 THY926:THY927 TRU926:TRU927 UBQ926:UBQ927 ULM926:ULM927 UVI926:UVI927 VFE926:VFE927 VPA926:VPA927 VYW926:VYW927 WIS926:WIS927 WSO926:WSO927 D929 GC929 PY929 ZU929 AJQ929 ATM929 BDI929 BNE929 BXA929 CGW929 CQS929 DAO929 DKK929 DUG929 EEC929 ENY929 EXU929 FHQ929 FRM929 GBI929 GLE929 GVA929 HEW929 HOS929 HYO929 IIK929 ISG929 JCC929 JLY929 JVU929 KFQ929 KPM929 KZI929 LJE929 LTA929 MCW929 MMS929 MWO929 NGK929 NQG929 OAC929 OJY929 OTU929 PDQ929 PNM929 PXI929 QHE929 QRA929 RAW929 RKS929 RUO929 SEK929 SOG929 SYC929 THY929 TRU929 UBQ929 ULM929 UVI929 VFE929 VPA929 VYW929 WIS929 WSO929 D921:D924 D498 IK498 SG498 ACC498 ALY498 AVU498 BFQ498 BPM498 BZI498 CJE498 CTA498 DCW498 DMS498 DWO498 EGK498 EQG498 FAC498 FJY498 FTU498 GDQ498 GNM498 GXI498 HHE498 HRA498 IAW498 IKS498 IUO498 JEK498 JOG498 JYC498 KHY498 KRU498 LBQ498 LLM498 LVI498 MFE498 MPA498 MYW498 NIS498 NSO498 OCK498 OMG498 OWC498 PFY498 PPU498 PZQ498 QJM498 QTI498 RDE498 RNA498 RWW498 SGS498 SQO498 TAK498 TKG498 TUC498 UDY498 UNU498 UXQ498 VHM498 VRI498 WBE498 WLA498 WUW498 D506 IK506 SG506 ACC506 ALY506 AVU506 BFQ506 BPM506 BZI506 CJE506 CTA506 DCW506 DMS506 DWO506 EGK506 EQG506 FAC506 FJY506 FTU506 GDQ506 GNM506 GXI506 HHE506 HRA506 IAW506 IKS506 IUO506 JEK506 JOG506 JYC506 KHY506 KRU506 LBQ506 LLM506 LVI506 MFE506 MPA506 MYW506 NIS506 NSO506 OCK506 OMG506 OWC506 PFY506 PPU506 PZQ506 QJM506 QTI506 RDE506 RNA506 RWW506 SGS506 SQO506 TAK506 TKG506 TUC506 UDY506 UNU506 UXQ506 VHM506 VRI506 WBE506 WLA506 WUW506 IK844:IK848 SG844:SG848 ACC844:ACC848 ALY844:ALY848 AVU844:AVU848 BFQ844:BFQ848 BPM844:BPM848 BZI844:BZI848 CJE844:CJE848 CTA844:CTA848 DCW844:DCW848 DMS844:DMS848 DWO844:DWO848 EGK844:EGK848 EQG844:EQG848 FAC844:FAC848 FJY844:FJY848 FTU844:FTU848 GDQ844:GDQ848 GNM844:GNM848 GXI844:GXI848 HHE844:HHE848 HRA844:HRA848 IAW844:IAW848 IKS844:IKS848 IUO844:IUO848 JEK844:JEK848 JOG844:JOG848 JYC844:JYC848 KHY844:KHY848 KRU844:KRU848 LBQ844:LBQ848 LLM844:LLM848 LVI844:LVI848 MFE844:MFE848 MPA844:MPA848 MYW844:MYW848 NIS844:NIS848 NSO844:NSO848 OCK844:OCK848 OMG844:OMG848 OWC844:OWC848 PFY844:PFY848 PPU844:PPU848 PZQ844:PZQ848 QJM844:QJM848 QTI844:QTI848 RDE844:RDE848 RNA844:RNA848 RWW844:RWW848 SGS844:SGS848 SQO844:SQO848 TAK844:TAK848 TKG844:TKG848 TUC844:TUC848 UDY844:UDY848 UNU844:UNU848 UXQ844:UXQ848 VHM844:VHM848 VRI844:VRI848 WBE844:WBE848 WLA844:WLA848 WUW844:WUW848 D850 IK850 SG850 ACC850 ALY850 AVU850 BFQ850 BPM850 BZI850 CJE850 CTA850 DCW850 DMS850 DWO850 EGK850 EQG850 FAC850 FJY850 FTU850 GDQ850 GNM850 GXI850 HHE850 HRA850 IAW850 IKS850 IUO850 JEK850 JOG850 JYC850 KHY850 KRU850 LBQ850 LLM850 LVI850 MFE850 MPA850 MYW850 NIS850 NSO850 OCK850 OMG850 OWC850 PFY850 PPU850 PZQ850 QJM850 QTI850 RDE850 RNA850 RWW850 SGS850 SQO850 TAK850 TKG850 TUC850 UDY850 UNU850 UXQ850 VHM850 VRI850 WBE850 WLA850 WUW850 AVU852 BFQ852 BPM852 BZI852 CJE852 CTA852 DCW852 DMS852 DWO852 EGK852 EQG852 FAC852 FJY852 FTU852 GDQ852 GNM852 GXI852 HHE852 HRA852 IAW852 IKS852 IUO852 JEK852 JOG852 JYC852 KHY852 KRU852 LBQ852 LLM852 LVI852 MFE852 MPA852 MYW852 NIS852 NSO852 OCK852 OMG852 OWC852 PFY852 PPU852 PZQ852 QJM852 QTI852 RDE852 RNA852 RWW852 SGS852 SQO852 TAK852 TKG852 TUC852 UDY852 UNU852 UXQ852 VHM852 VRI852 WBE852 WLA852 WUW852 D852 IK852 SG852 ACC852 D848 D844:D846 ALY852 D1284 WVL1277 IZ1277 SV1277 ACR1277 AMN1277 AWJ1277 BGF1277 BQB1277 BZX1277 CJT1277 CTP1277 DDL1277 DNH1277 DXD1277 EGZ1277 EQV1277 FAR1277 FKN1277 FUJ1277 GEF1277 GOB1277 GXX1277 HHT1277 HRP1277 IBL1277 ILH1277 IVD1277 JEZ1277 JOV1277 JYR1277 KIN1277 KSJ1277 LCF1277 LMB1277 LVX1277 MFT1277 MPP1277 MZL1277 NJH1277 NTD1277 OCZ1277 OMV1277 OWR1277 PGN1277 PQJ1277 QAF1277 QKB1277 QTX1277 RDT1277 RNP1277 RXL1277 SHH1277 SRD1277 TAZ1277 TKV1277 TUR1277 UEN1277 UOJ1277 UYF1277 VIB1277 VRX1277 WBT1277 WLP1277 D1475 IK1462 SG1447 ACC1447 ALY1447 AVU1447 BFQ1447 BPM1447 BZI1447 CJE1447 CTA1447 DCW1447 DMS1447 DWO1447 EGK1447 EQG1447 FAC1447 FJY1447 FTU1447 GDQ1447 GNM1447 GXI1447 HHE1447 HRA1447 IAW1447 IKS1447 IUO1447 JEK1447 JOG1447 JYC1447 KHY1447 KRU1447 LBQ1447 LLM1447 LVI1447 MFE1447 MPA1447 MYW1447 NIS1447 NSO1447 OCK1447 OMG1447 OWC1447 PFY1447 PPU1447 PZQ1447 QJM1447 QTI1447 RDE1447 RNA1447 RWW1447 SGS1447 SQO1447 TAK1447 TKG1447 TUC1447 UDY1447 UNU1447 UXQ1447 VHM1447 VRI1447 WBE1447 WLA1447 WUW1447 D1492 IK1479 SG1464 ACC1464 ALY1464 AVU1464 BFQ1464 BPM1464 BZI1464 CJE1464 CTA1464 DCW1464 DMS1464 DWO1464 EGK1464 EQG1464 FAC1464 FJY1464 FTU1464 GDQ1464 GNM1464 GXI1464 HHE1464 HRA1464 IAW1464 IKS1464 IUO1464 JEK1464 JOG1464 JYC1464 KHY1464 KRU1464 LBQ1464 LLM1464 LVI1464 MFE1464 MPA1464 MYW1464 NIS1464 NSO1464 OCK1464 OMG1464 OWC1464 PFY1464 PPU1464 PZQ1464 QJM1464 QTI1464 RDE1464 RNA1464 RWW1464 SGS1464 SQO1464 TAK1464 TKG1464 TUC1464 UDY1464 UNU1464 UXQ1464 VHM1464 VRI1464 WBE1464 WLA1464 WUW1464 D1523:D1524 IK1510:IK1512 SG1495:SG1497 ACC1495:ACC1497 ALY1495:ALY1497 AVU1495:AVU1497 BFQ1495:BFQ1497 BPM1495:BPM1497 BZI1495:BZI1497 CJE1495:CJE1497 CTA1495:CTA1497 DCW1495:DCW1497 DMS1495:DMS1497 DWO1495:DWO1497 EGK1495:EGK1497 EQG1495:EQG1497 FAC1495:FAC1497 FJY1495:FJY1497 FTU1495:FTU1497 GDQ1495:GDQ1497 GNM1495:GNM1497 GXI1495:GXI1497 HHE1495:HHE1497 HRA1495:HRA1497 IAW1495:IAW1497 IKS1495:IKS1497 IUO1495:IUO1497 JEK1495:JEK1497 JOG1495:JOG1497 JYC1495:JYC1497 KHY1495:KHY1497 KRU1495:KRU1497 LBQ1495:LBQ1497 LLM1495:LLM1497 LVI1495:LVI1497 MFE1495:MFE1497 MPA1495:MPA1497 MYW1495:MYW1497 NIS1495:NIS1497 NSO1495:NSO1497 OCK1495:OCK1497 OMG1495:OMG1497 OWC1495:OWC1497 PFY1495:PFY1497 PPU1495:PPU1497 PZQ1495:PZQ1497 QJM1495:QJM1497 QTI1495:QTI1497 RDE1495:RDE1497 RNA1495:RNA1497 RWW1495:RWW1497 SGS1495:SGS1497 SQO1495:SQO1497 TAK1495:TAK1497 TKG1495:TKG1497 TUC1495:TUC1497 UDY1495:UDY1497 UNU1495:UNU1497 UXQ1495:UXQ1497 VHM1495:VHM1497 VRI1495:VRI1497 WBE1495:WBE1497 WLA1495:WLA1497 WUW1495:WUW1497 F1364 D1349:D1354 D1356:D1358 D1363 IZ1352 SV1352 ACR1352 AMN1352 AWJ1352 BGF1352 BQB1352 BZX1352 CJT1352 CTP1352 DDL1352 DNH1352 DXD1352 EGZ1352 EQV1352 FAR1352 FKN1352 FUJ1352 GEF1352 GOB1352 GXX1352 HHT1352 HRP1352 IBL1352 ILH1352 IVD1352 JEZ1352 JOV1352 JYR1352 KIN1352 KSJ1352 LCF1352 LMB1352 LVX1352 MFT1352 MPP1352 MZL1352 NJH1352 NTD1352 OCZ1352 OMV1352 OWR1352 PGN1352 PQJ1352 QAF1352 QKB1352 QTX1352 RDT1352 RNP1352 RXL1352 SHH1352 SRD1352 TAZ1352 TKV1352 TUR1352 UEN1352 UOJ1352 UYF1352 VIB1352 VRX1352 WBT1352 WLP1352 WVL1352" xr:uid="{C7DD7DE9-F936-4BDD-A66C-B802EF233D19}"/>
    <dataValidation allowBlank="1" showInputMessage="1" promptTitle="Šifra programa oz. projekta" prompt="Vpišite šifro programa oz. projekta, ki je opremo uporabljal, npr. P1-0000_x000a_" sqref="AG34 HF34 RB34 AAX34 AKT34 AUP34 BEL34 BOH34 BYD34 CHZ34 CRV34 DBR34 DLN34 DVJ34 EFF34 EPB34 EYX34 FIT34 FSP34 GCL34 GMH34 GWD34 HFZ34 HPV34 HZR34 IJN34 ITJ34 JDF34 JNB34 JWX34 KGT34 KQP34 LAL34 LKH34 LUD34 MDZ34 MNV34 MXR34 NHN34 NRJ34 OBF34 OLB34 OUX34 PET34 POP34 PYL34 QIH34 QSD34 RBZ34 RLV34 RVR34 SFN34 SPJ34 SZF34 TJB34 TSX34 UCT34 UMP34 UWL34 VGH34 VQD34 VZZ34 WJV34 WTR34" xr:uid="{5CBB3A14-4D37-45C9-82D0-50E7CEA7C9F6}"/>
    <dataValidation type="textLength" allowBlank="1" showInputMessage="1" showErrorMessage="1" promptTitle="Šifra programa oz. projekta" prompt="Vpišite šifro programa oz. projekta, ki je opremo uporabljal, npr. P1-0000_x000a_" sqref="AG35 HF35 RB35 AAX35 AKT35 AUP35 BEL35 BOH35 BYD35 CHZ35 CRV35 DBR35 DLN35 DVJ35 EFF35 EPB35 EYX35 FIT35 FSP35 GCL35 GMH35 GWD35 HFZ35 HPV35 HZR35 IJN35 ITJ35 JDF35 JNB35 JWX35 KGT35 KQP35 LAL35 LKH35 LUD35 MDZ35 MNV35 MXR35 NHN35 NRJ35 OBF35 OLB35 OUX35 PET35 POP35 PYL35 QIH35 QSD35 RBZ35 RLV35 RVR35 SFN35 SPJ35 SZF35 TJB35 TSX35 UCT35 UMP35 UWL35 VGH35 VQD35 VZZ35 WJV35 WTR35 AP11:AP25 HO11:HO25 RK11:RK25 ABG11:ABG25 ALC11:ALC25 AUY11:AUY25 BEU11:BEU25 BOQ11:BOQ25 BYM11:BYM25 CII11:CII25 CSE11:CSE25 DCA11:DCA25 DLW11:DLW25 DVS11:DVS25 EFO11:EFO25 EPK11:EPK25 EZG11:EZG25 FJC11:FJC25 FSY11:FSY25 GCU11:GCU25 GMQ11:GMQ25 GWM11:GWM25 HGI11:HGI25 HQE11:HQE25 IAA11:IAA25 IJW11:IJW25 ITS11:ITS25 JDO11:JDO25 JNK11:JNK25 JXG11:JXG25 KHC11:KHC25 KQY11:KQY25 LAU11:LAU25 LKQ11:LKQ25 LUM11:LUM25 MEI11:MEI25 MOE11:MOE25 MYA11:MYA25 NHW11:NHW25 NRS11:NRS25 OBO11:OBO25 OLK11:OLK25 OVG11:OVG25 PFC11:PFC25 POY11:POY25 PYU11:PYU25 QIQ11:QIQ25 QSM11:QSM25 RCI11:RCI25 RME11:RME25 RWA11:RWA25 SFW11:SFW25 SPS11:SPS25 SZO11:SZO25 TJK11:TJK25 TTG11:TTG25 UDC11:UDC25 UMY11:UMY25 UWU11:UWU25 VGQ11:VGQ25 VQM11:VQM25 WAI11:WAI25 WKE11:WKE25 WUA11:WUA25 AJ11:AJ13 HI11:HI13 RE11:RE13 ABA11:ABA13 AKW11:AKW13 AUS11:AUS13 BEO11:BEO13 BOK11:BOK13 BYG11:BYG13 CIC11:CIC13 CRY11:CRY13 DBU11:DBU13 DLQ11:DLQ13 DVM11:DVM13 EFI11:EFI13 EPE11:EPE13 EZA11:EZA13 FIW11:FIW13 FSS11:FSS13 GCO11:GCO13 GMK11:GMK13 GWG11:GWG13 HGC11:HGC13 HPY11:HPY13 HZU11:HZU13 IJQ11:IJQ13 ITM11:ITM13 JDI11:JDI13 JNE11:JNE13 JXA11:JXA13 KGW11:KGW13 KQS11:KQS13 LAO11:LAO13 LKK11:LKK13 LUG11:LUG13 MEC11:MEC13 MNY11:MNY13 MXU11:MXU13 NHQ11:NHQ13 NRM11:NRM13 OBI11:OBI13 OLE11:OLE13 OVA11:OVA13 PEW11:PEW13 POS11:POS13 PYO11:PYO13 QIK11:QIK13 QSG11:QSG13 RCC11:RCC13 RLY11:RLY13 RVU11:RVU13 SFQ11:SFQ13 SPM11:SPM13 SZI11:SZI13 TJE11:TJE13 TTA11:TTA13 UCW11:UCW13 UMS11:UMS13 UWO11:UWO13 VGK11:VGK13 VQG11:VQG13 WAC11:WAC13 WJY11:WJY13 WTU11:WTU13 AG9:AG33 HF11:HF33 RB11:RB33 AAX11:AAX33 AKT11:AKT33 AUP11:AUP33 BEL11:BEL33 BOH11:BOH33 BYD11:BYD33 CHZ11:CHZ33 CRV11:CRV33 DBR11:DBR33 DLN11:DLN33 DVJ11:DVJ33 EFF11:EFF33 EPB11:EPB33 EYX11:EYX33 FIT11:FIT33 FSP11:FSP33 GCL11:GCL33 GMH11:GMH33 GWD11:GWD33 HFZ11:HFZ33 HPV11:HPV33 HZR11:HZR33 IJN11:IJN33 ITJ11:ITJ33 JDF11:JDF33 JNB11:JNB33 JWX11:JWX33 KGT11:KGT33 KQP11:KQP33 LAL11:LAL33 LKH11:LKH33 LUD11:LUD33 MDZ11:MDZ33 MNV11:MNV33 MXR11:MXR33 NHN11:NHN33 NRJ11:NRJ33 OBF11:OBF33 OLB11:OLB33 OUX11:OUX33 PET11:PET33 POP11:POP33 PYL11:PYL33 QIH11:QIH33 QSD11:QSD33 RBZ11:RBZ33 RLV11:RLV33 RVR11:RVR33 SFN11:SFN33 SPJ11:SPJ33 SZF11:SZF33 TJB11:TJB33 TSX11:TSX33 UCT11:UCT33 UMP11:UMP33 UWL11:UWL33 VGH11:VGH33 VQD11:VQD33 VZZ11:VZZ33 WJV11:WJV33 WTR11:WTR33 AM11:AM34 HL11:HL34 RH11:RH34 ABD11:ABD34 AKZ11:AKZ34 AUV11:AUV34 BER11:BER34 BON11:BON34 BYJ11:BYJ34 CIF11:CIF34 CSB11:CSB34 DBX11:DBX34 DLT11:DLT34 DVP11:DVP34 EFL11:EFL34 EPH11:EPH34 EZD11:EZD34 FIZ11:FIZ34 FSV11:FSV34 GCR11:GCR34 GMN11:GMN34 GWJ11:GWJ34 HGF11:HGF34 HQB11:HQB34 HZX11:HZX34 IJT11:IJT34 ITP11:ITP34 JDL11:JDL34 JNH11:JNH34 JXD11:JXD34 KGZ11:KGZ34 KQV11:KQV34 LAR11:LAR34 LKN11:LKN34 LUJ11:LUJ34 MEF11:MEF34 MOB11:MOB34 MXX11:MXX34 NHT11:NHT34 NRP11:NRP34 OBL11:OBL34 OLH11:OLH34 OVD11:OVD34 PEZ11:PEZ34 POV11:POV34 PYR11:PYR34 QIN11:QIN34 QSJ11:QSJ34 RCF11:RCF34 RMB11:RMB34 RVX11:RVX34 SFT11:SFT34 SPP11:SPP34 SZL11:SZL34 TJH11:TJH34 TTD11:TTD34 UCZ11:UCZ34 UMV11:UMV34 UWR11:UWR34 VGN11:VGN34 VQJ11:VQJ34 WAF11:WAF34 WKB11:WKB34 WTX11:WTX34 AJ15:AJ34 HI15:HI34 RE15:RE34 ABA15:ABA34 AKW15:AKW34 AUS15:AUS34 BEO15:BEO34 BOK15:BOK34 BYG15:BYG34 CIC15:CIC34 CRY15:CRY34 DBU15:DBU34 DLQ15:DLQ34 DVM15:DVM34 EFI15:EFI34 EPE15:EPE34 EZA15:EZA34 FIW15:FIW34 FSS15:FSS34 GCO15:GCO34 GMK15:GMK34 GWG15:GWG34 HGC15:HGC34 HPY15:HPY34 HZU15:HZU34 IJQ15:IJQ34 ITM15:ITM34 JDI15:JDI34 JNE15:JNE34 JXA15:JXA34 KGW15:KGW34 KQS15:KQS34 LAO15:LAO34 LKK15:LKK34 LUG15:LUG34 MEC15:MEC34 MNY15:MNY34 MXU15:MXU34 NHQ15:NHQ34 NRM15:NRM34 OBI15:OBI34 OLE15:OLE34 OVA15:OVA34 PEW15:PEW34 POS15:POS34 PYO15:PYO34 QIK15:QIK34 QSG15:QSG34 RCC15:RCC34 RLY15:RLY34 RVU15:RVU34 SFQ15:SFQ34 SPM15:SPM34 SZI15:SZI34 TJE15:TJE34 TTA15:TTA34 UCW15:UCW34 UMS15:UMS34 UWO15:UWO34 VGK15:VGK34 VQG15:VQG34 WAC15:WAC34 WJY15:WJY34 WTU15:WTU34 AP28:AP34 HO28:HO34 RK28:RK34 ABG28:ABG34 ALC28:ALC34 AUY28:AUY34 BEU28:BEU34 BOQ28:BOQ34 BYM28:BYM34 CII28:CII34 CSE28:CSE34 DCA28:DCA34 DLW28:DLW34 DVS28:DVS34 EFO28:EFO34 EPK28:EPK34 EZG28:EZG34 FJC28:FJC34 FSY28:FSY34 GCU28:GCU34 GMQ28:GMQ34 GWM28:GWM34 HGI28:HGI34 HQE28:HQE34 IAA28:IAA34 IJW28:IJW34 ITS28:ITS34 JDO28:JDO34 JNK28:JNK34 JXG28:JXG34 KHC28:KHC34 KQY28:KQY34 LAU28:LAU34 LKQ28:LKQ34 LUM28:LUM34 MEI28:MEI34 MOE28:MOE34 MYA28:MYA34 NHW28:NHW34 NRS28:NRS34 OBO28:OBO34 OLK28:OLK34 OVG28:OVG34 PFC28:PFC34 POY28:POY34 PYU28:PYU34 QIQ28:QIQ34 QSM28:QSM34 RCI28:RCI34 RME28:RME34 RWA28:RWA34 SFW28:SFW34 SPS28:SPS34 SZO28:SZO34 TJK28:TJK34 TTG28:TTG34 UDC28:UDC34 UMY28:UMY34 UWU28:UWU34 VGQ28:VGQ34 VQM28:VQM34 WAI28:WAI34 WKE28:WKE34 WUA28:WUA34 AJ216 AG216 AP216 AM216 VQJ926 HI926 RE926 ABA926 AKW926 AUS926 BEO926 BOK926 BYG926 CIC926 CRY926 DBU926 DLQ926 DVM926 EFI926 EPE926 EZA926 FIW926 FSS926 GCO926 GMK926 GWG926 HGC926 HPY926 HZU926 IJQ926 ITM926 JDI926 JNE926 JXA926 KGW926 KQS926 LAO926 LKK926 LUG926 MEC926 MNY926 MXU926 NHQ926 NRM926 OBI926 OLE926 OVA926 PEW926 POS926 PYO926 QIK926 QSG926 RCC926 RLY926 RVU926 SFQ926 SPM926 SZI926 TJE926 TTA926 UCW926 UMS926 UWO926 VGK926 VQG926 WAC926 WJY926 WTU926 WAF926 HF926 RB926 AAX926 AKT926 AUP926 BEL926 BOH926 BYD926 CHZ926 CRV926 DBR926 DLN926 DVJ926 EFF926 EPB926 EYX926 FIT926 FSP926 GCL926 GMH926 GWD926 HFZ926 HPV926 HZR926 IJN926 ITJ926 JDF926 JNB926 JWX926 KGT926 KQP926 LAL926 LKH926 LUD926 MDZ926 MNV926 MXR926 NHN926 NRJ926 OBF926 OLB926 OUX926 PET926 POP926 PYL926 QIH926 QSD926 RBZ926 RLV926 RVR926 SFN926 SPJ926 SZF926 TJB926 TSX926 UCT926 UMP926 UWL926 VGH926 VQD926 VZZ926 WJV926 WTR926 WKB926 HO926 RK926 ABG926 ALC926 AUY926 BEU926 BOQ926 BYM926 CII926 CSE926 DCA926 DLW926 DVS926 EFO926 EPK926 EZG926 FJC926 FSY926 GCU926 GMQ926 GWM926 HGI926 HQE926 IAA926 IJW926 ITS926 JDO926 JNK926 JXG926 KHC926 KQY926 LAU926 LKQ926 LUM926 MEI926 MOE926 MYA926 NHW926 NRS926 OBO926 OLK926 OVG926 PFC926 POY926 PYU926 QIQ926 QSM926 RCI926 RME926 RWA926 SFW926 SPS926 SZO926 TJK926 TTG926 UDC926 UMY926 UWU926 VGQ926 VQM926 WAI926 WKE926 WUA926 WTX926 HL926 RH926 ABD926 AKZ926 AUV926 BER926 BON926 BYJ926 CIF926 CSB926 DBX926 DLT926 DVP926 EFL926 EPH926 EZD926 FIZ926 FSV926 GCR926 GMN926 GWJ926 HGF926 HQB926 HZX926 IJT926 ITP926 JDL926 JNH926 JXD926 KGZ926 KQV926 LAR926 LKN926 LUJ926 MEF926 MOB926 MXX926 NHT926 NRP926 OBL926 OLH926 OVD926 PEZ926 POV926 PYR926 QIN926 QSJ926 RCF926 RMB926 RVX926 SFT926 SPP926 SZL926 TJH926 TTD926 UCZ926 UMV926 UWR926 VGN926 AJ9 JQ9 TM9 ADI9 ANE9 AXA9 BGW9 BQS9 CAO9 CKK9 CUG9 DEC9 DNY9 DXU9 EHQ9 ERM9 FBI9 FLE9 FVA9 GEW9 GOS9 GYO9 HIK9 HSG9 ICC9 ILY9 IVU9 JFQ9 JPM9 JZI9 KJE9 KTA9 LCW9 LMS9 LWO9 MGK9 MQG9 NAC9 NJY9 NTU9 ODQ9 ONM9 OXI9 PHE9 PRA9 QAW9 QKS9 QUO9 REK9 ROG9 RYC9 SHY9 SRU9 TBQ9 TLM9 TVI9 UFE9 UPA9 UYW9 VIS9 VSO9 WCK9 WMG9 WWC9 AM9 JT9 TP9 ADL9 ANH9 AXD9 BGZ9 BQV9 CAR9 CKN9 CUJ9 DEF9 DOB9 DXX9 EHT9 ERP9 FBL9 FLH9 FVD9 GEZ9 GOV9 GYR9 HIN9 HSJ9 ICF9 IMB9 IVX9 JFT9 JPP9 JZL9 KJH9 KTD9 LCZ9 LMV9 LWR9 MGN9 MQJ9 NAF9 NKB9 NTX9 ODT9 ONP9 OXL9 PHH9 PRD9 QAZ9 QKV9 QUR9 REN9 ROJ9 RYF9 SIB9 SRX9 TBT9 TLP9 TVL9 UFH9 UPD9 UYZ9 VIV9 VSR9 WCN9 WMJ9 WWF9 AP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S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JN9:JN10 TJ9:TJ10 ADF9:ADF10 ANB9:ANB10 AWX9:AWX10 BGT9:BGT10 BQP9:BQP10 CAL9:CAL10 CKH9:CKH10 CUD9:CUD10 DDZ9:DDZ10 DNV9:DNV10 DXR9:DXR10 EHN9:EHN10 ERJ9:ERJ10 FBF9:FBF10 FLB9:FLB10 FUX9:FUX10 GET9:GET10 GOP9:GOP10 GYL9:GYL10 HIH9:HIH10 HSD9:HSD10 IBZ9:IBZ10 ILV9:ILV10 IVR9:IVR10 JFN9:JFN10 JPJ9:JPJ10 JZF9:JZF10 KJB9:KJB10 KSX9:KSX10 LCT9:LCT10 LMP9:LMP10 LWL9:LWL10 MGH9:MGH10 MQD9:MQD10 MZZ9:MZZ10 NJV9:NJV10 NTR9:NTR10 ODN9:ODN10 ONJ9:ONJ10 OXF9:OXF10 PHB9:PHB10 PQX9:PQX10 QAT9:QAT10 QKP9:QKP10 QUL9:QUL10 REH9:REH10 ROD9:ROD10 RXZ9:RXZ10 SHV9:SHV10 SRR9:SRR10 TBN9:TBN10 TLJ9:TLJ10 TVF9:TVF10 UFB9:UFB10 UOX9:UOX10 UYT9:UYT10 VIP9:VIP10 VSL9:VSL10 WCH9:WCH10 WMD9:WMD10 WVZ9:WVZ10 AM498 JT498 TP498 ADL498 ANH498 AXD498 BGZ498 BQV498 CAR498 CKN498 CUJ498 DEF498 DOB498 DXX498 EHT498 ERP498 FBL498 FLH498 FVD498 GEZ498 GOV498 GYR498 HIN498 HSJ498 ICF498 IMB498 IVX498 JFT498 JPP498 JZL498 KJH498 KTD498 LCZ498 LMV498 LWR498 MGN498 MQJ498 NAF498 NKB498 NTX498 ODT498 ONP498 OXL498 PHH498 PRD498 QAZ498 QKV498 QUR498 REN498 ROJ498 RYF498 SIB498 SRX498 TBT498 TLP498 TVL498 UFH498 UPD498 UYZ498 VIV498 VSR498 WCN498 WMJ498 WWF498 WMD498 WCH498 VSL498 VIP498 UYT498 UOX498 UFB498 TVF498 TLJ498 TBN498 SRR498 SHV498 RXZ498 ROD498 REH498 QUL498 QKP498 QAT498 PQX498 PHB498 OXF498 ONJ498 ODN498 NTR498 NJV498 MZZ498 MQD498 MGH498 LWL498 LMP498 LCT498 KSX498 KJB498 JZF498 JPJ498 JFN498 IVR498 ILV498 IBZ498 HSD498 HIH498 GYL498 GOP498 GET498 FUX498 FLB498 FBF498 ERJ498 EHN498 DXR498 DNV498 DDZ498 CUD498 CKH498 CAL498 BQP498 BGT498 AWX498 ANB498 ADF498 TJ498 JN498 AG498 WWI498 WMM498 WCQ498 VSU498 VIY498 UZC498 UPG498 UFK498 TVO498 TLS498 TBW498 SSA498 SIE498 RYI498 ROM498 REQ498 QUU498 QKY498 QBC498 PRG498 PHK498 OXO498 ONS498 ODW498 NUA498 NKE498 NAI498 MQM498 MGQ498 LWU498 LMY498 LDC498 KTG498 KJK498 JZO498 JPS498 JFW498 IWA498 IME498 ICI498 HSM498 HIQ498 GYU498 GOY498 GFC498 FVG498 FLK498 FBO498 ERS498 EHW498 DYA498 DOE498 DEI498 CUM498 CKQ498 CAU498 BQY498 BHC498 AXG498 ANK498 ADO498 TS498 JW498 WWC498 WMG498 WCK498 VSO498 VIS498 UYW498 UPA498 UFE498 TVI498 TLM498 TBQ498 SRU498 SHY498 RYC498 ROG498 REK498 QUO498 QKS498 QAW498 PRA498 PHE498 OXI498 ONM498 ODQ498 NTU498 NJY498 NAC498 MQG498 MGK498 LWO498 LMS498 LCW498 KTA498 KJE498 JZI498 JPM498 JFQ498 IVU498 ILY498 ICC498 HSG498 HIK498 GYO498 GOS498 GEW498 FVA498 FLE498 FBI498 ERM498 EHQ498 DXU498 DNY498 DEC498 CUG498 CKK498 CAO498 BQS498 BGW498 AXA498 ANE498 ADI498 TM498 JQ498 AJ498 AP498 WVZ498 AM844:AM847 JT844:JT847 TP844:TP847 ADL844:ADL847 ANH844:ANH847 AXD844:AXD847 BGZ844:BGZ847 BQV844:BQV847 CAR844:CAR847 CKN844:CKN847 CUJ844:CUJ847 DEF844:DEF847 DOB844:DOB847 DXX844:DXX847 EHT844:EHT847 ERP844:ERP847 FBL844:FBL847 FLH844:FLH847 FVD844:FVD847 GEZ844:GEZ847 GOV844:GOV847 GYR844:GYR847 HIN844:HIN847 HSJ844:HSJ847 ICF844:ICF847 IMB844:IMB847 IVX844:IVX847 JFT844:JFT847 JPP844:JPP847 JZL844:JZL847 KJH844:KJH847 KTD844:KTD847 LCZ844:LCZ847 LMV844:LMV847 LWR844:LWR847 MGN844:MGN847 MQJ844:MQJ847 NAF844:NAF847 NKB844:NKB847 NTX844:NTX847 ODT844:ODT847 ONP844:ONP847 OXL844:OXL847 PHH844:PHH847 PRD844:PRD847 QAZ844:QAZ847 QKV844:QKV847 QUR844:QUR847 REN844:REN847 ROJ844:ROJ847 RYF844:RYF847 SIB844:SIB847 SRX844:SRX847 TBT844:TBT847 TLP844:TLP847 TVL844:TVL847 UFH844:UFH847 UPD844:UPD847 UYZ844:UYZ847 VIV844:VIV847 VSR844:VSR847 WCN844:WCN847 WMJ844:WMJ847 WWF844:WWF847 AP844:AP847 JW844:JW847 TS844:TS847 ADO844:ADO847 ANK844:ANK847 AXG844:AXG847 BHC844:BHC847 BQY844:BQY847 CAU844:CAU847 CKQ844:CKQ847 CUM844:CUM847 DEI844:DEI847 DOE844:DOE847 DYA844:DYA847 EHW844:EHW847 ERS844:ERS847 FBO844:FBO847 FLK844:FLK847 FVG844:FVG847 GFC844:GFC847 GOY844:GOY847 GYU844:GYU847 HIQ844:HIQ847 HSM844:HSM847 ICI844:ICI847 IME844:IME847 IWA844:IWA847 JFW844:JFW847 JPS844:JPS847 JZO844:JZO847 KJK844:KJK847 KTG844:KTG847 LDC844:LDC847 LMY844:LMY847 LWU844:LWU847 MGQ844:MGQ847 MQM844:MQM847 NAI844:NAI847 NKE844:NKE847 NUA844:NUA847 ODW844:ODW847 ONS844:ONS847 OXO844:OXO847 PHK844:PHK847 PRG844:PRG847 QBC844:QBC847 QKY844:QKY847 QUU844:QUU847 REQ844:REQ847 ROM844:ROM847 RYI844:RYI847 SIE844:SIE847 SSA844:SSA847 TBW844:TBW847 TLS844:TLS847 TVO844:TVO847 UFK844:UFK847 UPG844:UPG847 UZC844:UZC847 VIY844:VIY847 VSU844:VSU847 WCQ844:WCQ847 WMM844:WMM847 WWI844:WWI847 AXD850:AXD852 BGZ850:BGZ852 BQV850:BQV852 CAR850:CAR852 CKN850:CKN852 CUJ850:CUJ852 DEF850:DEF852 DOB850:DOB852 DXX850:DXX852 EHT850:EHT852 ERP850:ERP852 FBL850:FBL852 FLH850:FLH852 FVD850:FVD852 GEZ850:GEZ852 GOV850:GOV852 GYR850:GYR852 HIN850:HIN852 HSJ850:HSJ852 ICF850:ICF852 IMB850:IMB852 IVX850:IVX852 JFT850:JFT852 JPP850:JPP852 JZL850:JZL852 KJH850:KJH852 KTD850:KTD852 LCZ850:LCZ852 LMV850:LMV852 LWR850:LWR852 MGN850:MGN852 MQJ850:MQJ852 NAF850:NAF852 NKB850:NKB852 NTX850:NTX852 ODT850:ODT852 ONP850:ONP852 OXL850:OXL852 PHH850:PHH852 PRD850:PRD852 QAZ850:QAZ852 QKV850:QKV852 QUR850:QUR852 REN850:REN852 ROJ850:ROJ852 RYF850:RYF852 SIB850:SIB852 SRX850:SRX852 TBT850:TBT852 TLP850:TLP852 TVL850:TVL852 UFH850:UFH852 UPD850:UPD852 UYZ850:UYZ852 VIV850:VIV852 VSR850:VSR852 WCN850:WCN852 WMJ850:WMJ852 WWF850:WWF852 JN844:JN852 TJ844:TJ852 ADF844:ADF852 ANB844:ANB852 AWX844:AWX852 BGT844:BGT852 BQP844:BQP852 CAL844:CAL852 CKH844:CKH852 CUD844:CUD852 DDZ844:DDZ852 DNV844:DNV852 DXR844:DXR852 EHN844:EHN852 ERJ844:ERJ852 FBF844:FBF852 FLB844:FLB852 FUX844:FUX852 GET844:GET852 GOP844:GOP852 GYL844:GYL852 HIH844:HIH852 HSD844:HSD852 IBZ844:IBZ852 ILV844:ILV852 IVR844:IVR852 JFN844:JFN852 JPJ844:JPJ852 JZF844:JZF852 KJB844:KJB852 KSX844:KSX852 LCT844:LCT852 LMP844:LMP852 LWL844:LWL852 MGH844:MGH852 MQD844:MQD852 MZZ844:MZZ852 NJV844:NJV852 NTR844:NTR852 ODN844:ODN852 ONJ844:ONJ852 OXF844:OXF852 PHB844:PHB852 PQX844:PQX852 QAT844:QAT852 QKP844:QKP852 QUL844:QUL852 REH844:REH852 ROD844:ROD852 RXZ844:RXZ852 SHV844:SHV852 SRR844:SRR852 TBN844:TBN852 TLJ844:TLJ852 TVF844:TVF852 UFB844:UFB852 UOX844:UOX852 UYT844:UYT852 VIP844:VIP852 VSL844:VSL852 WCH844:WCH852 WMD844:WMD852 WVZ844:WVZ852 JQ844:JQ852 TM844:TM852 ADI844:ADI852 ANE844:ANE852 AXA844:AXA852 BGW844:BGW852 BQS844:BQS852 CAO844:CAO852 CKK844:CKK852 CUG844:CUG852 DEC844:DEC852 DNY844:DNY852 DXU844:DXU852 EHQ844:EHQ852 ERM844:ERM852 FBI844:FBI852 FLE844:FLE852 FVA844:FVA852 GEW844:GEW852 GOS844:GOS852 GYO844:GYO852 HIK844:HIK852 HSG844:HSG852 ICC844:ICC852 ILY844:ILY852 IVU844:IVU852 JFQ844:JFQ852 JPM844:JPM852 JZI844:JZI852 KJE844:KJE852 KTA844:KTA852 LCW844:LCW852 LMS844:LMS852 LWO844:LWO852 MGK844:MGK852 MQG844:MQG852 NAC844:NAC852 NJY844:NJY852 NTU844:NTU852 ODQ844:ODQ852 ONM844:ONM852 OXI844:OXI852 PHE844:PHE852 PRA844:PRA852 QAW844:QAW852 QKS844:QKS852 QUO844:QUO852 REK844:REK852 ROG844:ROG852 RYC844:RYC852 SHY844:SHY852 SRU844:SRU852 TBQ844:TBQ852 TLM844:TLM852 TVI844:TVI852 UFE844:UFE852 UPA844:UPA852 UYW844:UYW852 VIS844:VIS852 VSO844:VSO852 WCK844:WCK852 WMG844:WMG852 WWC844:WWC852 JW850:JW852 TS850:TS852 ADO850:ADO852 ANK850:ANK852 AXG850:AXG852 BHC850:BHC852 BQY850:BQY852 CAU850:CAU852 CKQ850:CKQ852 CUM850:CUM852 DEI850:DEI852 DOE850:DOE852 DYA850:DYA852 EHW850:EHW852 ERS850:ERS852 FBO850:FBO852 FLK850:FLK852 FVG850:FVG852 GFC850:GFC852 GOY850:GOY852 GYU850:GYU852 HIQ850:HIQ852 HSM850:HSM852 ICI850:ICI852 IME850:IME852 IWA850:IWA852 JFW850:JFW852 JPS850:JPS852 JZO850:JZO852 KJK850:KJK852 KTG850:KTG852 LDC850:LDC852 LMY850:LMY852 LWU850:LWU852 MGQ850:MGQ852 MQM850:MQM852 NAI850:NAI852 NKE850:NKE852 NUA850:NUA852 ODW850:ODW852 ONS850:ONS852 OXO850:OXO852 PHK850:PHK852 PRG850:PRG852 QBC850:QBC852 QKY850:QKY852 QUU850:QUU852 REQ850:REQ852 ROM850:ROM852 RYI850:RYI852 SIE850:SIE852 SSA850:SSA852 TBW850:TBW852 TLS850:TLS852 TVO850:TVO852 UFK850:UFK852 UPG850:UPG852 UZC850:UZC852 VIY850:VIY852 VSU850:VSU852 WCQ850:WCQ852 WMM850:WMM852 WWI850:WWI852 AM850:AM852 AP850:AP852 AJ844:AJ852 AG844:AG852 JT850:JT852 TP850:TP852 ADL850:ADL852 ANH850:ANH852 AM1268 AP1268 AJ1271 AM1271 AP1271 AJ1280 AM1280 AP1280 AJ1268 AP1284 KL1287 UH1287 AED1287 ANZ1287 AXV1287 BHR1287 BRN1287 CBJ1287 CLF1287 CVB1287 DEX1287 DOT1287 DYP1287 EIL1287 ESH1287 FCD1287 FLZ1287 FVV1287 GFR1287 GPN1287 GZJ1287 HJF1287 HTB1287 ICX1287 IMT1287 IWP1287 JGL1287 JQH1287 KAD1287 KJZ1287 KTV1287 LDR1287 LNN1287 LXJ1287 MHF1287 MRB1287 NAX1287 NKT1287 NUP1287 OEL1287 OOH1287 OYD1287 PHZ1287 PRV1287 QBR1287 QLN1287 QVJ1287 RFF1287 RPB1287 RYX1287 SIT1287 SSP1287 TCL1287 TMH1287 TWD1287 UFZ1287 UPV1287 UZR1287 VJN1287 VTJ1287 WDF1287 WNB1287 WWX1287 WWU1277 KF1277 UB1277 ADX1277 ANT1277 AXP1277 BHL1277 BRH1277 CBD1277 CKZ1277 CUV1277 DER1277 DON1277 DYJ1277 EIF1277 ESB1277 FBX1277 FLT1277 FVP1277 GFL1277 GPH1277 GZD1277 HIZ1277 HSV1277 ICR1277 IMN1277 IWJ1277 JGF1277 JQB1277 JZX1277 KJT1277 KTP1277 LDL1277 LNH1277 LXD1277 MGZ1277 MQV1277 NAR1277 NKN1277 NUJ1277 OEF1277 OOB1277 OXX1277 PHT1277 PRP1277 QBL1277 QLH1277 QVD1277 REZ1277 ROV1277 RYR1277 SIN1277 SSJ1277 TCF1277 TMB1277 TVX1277 UFT1277 UPP1277 UZL1277 VJH1277 VTD1277 WCZ1277 WMV1277 WWR1277 KC1277 TY1277 ADU1277 ANQ1277 AXM1277 BHI1277 BRE1277 CBA1277 CKW1277 CUS1277 DEO1277 DOK1277 DYG1277 EIC1277 ERY1277 FBU1277 FLQ1277 FVM1277 GFI1277 GPE1277 GZA1277 HIW1277 HSS1277 ICO1277 IMK1277 IWG1277 JGC1277 JPY1277 JZU1277 KJQ1277 KTM1277 LDI1277 LNE1277 LXA1277 MGW1277 MQS1277 NAO1277 NKK1277 NUG1277 OEC1277 ONY1277 OXU1277 PHQ1277 PRM1277 QBI1277 QLE1277 QVA1277 REW1277 ROS1277 RYO1277 SIK1277 SSG1277 TCC1277 TLY1277 TVU1277 UFQ1277 UPM1277 UZI1277 VJE1277 VTA1277 WCW1277 WMS1277 WWO1277 KL1277:KL1279 UH1277:UH1279 AED1277:AED1279 ANZ1277:ANZ1279 AXV1277:AXV1279 BHR1277:BHR1279 BRN1277:BRN1279 CBJ1277:CBJ1279 CLF1277:CLF1279 CVB1277:CVB1279 DEX1277:DEX1279 DOT1277:DOT1279 DYP1277:DYP1279 EIL1277:EIL1279 ESH1277:ESH1279 FCD1277:FCD1279 FLZ1277:FLZ1279 FVV1277:FVV1279 GFR1277:GFR1279 GPN1277:GPN1279 GZJ1277:GZJ1279 HJF1277:HJF1279 HTB1277:HTB1279 ICX1277:ICX1279 IMT1277:IMT1279 IWP1277:IWP1279 JGL1277:JGL1279 JQH1277:JQH1279 KAD1277:KAD1279 KJZ1277:KJZ1279 KTV1277:KTV1279 LDR1277:LDR1279 LNN1277:LNN1279 LXJ1277:LXJ1279 MHF1277:MHF1279 MRB1277:MRB1279 NAX1277:NAX1279 NKT1277:NKT1279 NUP1277:NUP1279 OEL1277:OEL1279 OOH1277:OOH1279 OYD1277:OYD1279 PHZ1277:PHZ1279 PRV1277:PRV1279 QBR1277:QBR1279 QLN1277:QLN1279 QVJ1277:QVJ1279 RFF1277:RFF1279 RPB1277:RPB1279 RYX1277:RYX1279 SIT1277:SIT1279 SSP1277:SSP1279 TCL1277:TCL1279 TMH1277:TMH1279 TWD1277:TWD1279 UFZ1277:UFZ1279 UPV1277:UPV1279 UZR1277:UZR1279 VJN1277:VJN1279 VTJ1277:VTJ1279 WDF1277:WDF1279 WNB1277:WNB1279 WWX1277:WWX1279 KI1277 UE1277 AEA1277 ANW1277 AXS1277 BHO1277 BRK1277 CBG1277 CLC1277 CUY1277 DEU1277 DOQ1277 DYM1277 EII1277 ESE1277 FCA1277 FLW1277 FVS1277 GFO1277 GPK1277 GZG1277 HJC1277 HSY1277 ICU1277 IMQ1277 IWM1277 JGI1277 JQE1277 KAA1277 KJW1277 KTS1277 LDO1277 LNK1277 LXG1277 MHC1277 MQY1277 NAU1277 NKQ1277 NUM1277 OEI1277 OOE1277 OYA1277 PHW1277 PRS1277 QBO1277 QLK1277 QVG1277 RFC1277 ROY1277 RYU1277 SIQ1277 SSM1277 TCI1277 TME1277 TWA1277 UFW1277 UPS1277 UZO1277 VJK1277 VTG1277 WDC1277 WMY1277 AM1367 AJ1475 JQ1447 TM1447 ADI1447 ANE1447 AXA1447 BGW1447 BQS1447 CAO1447 CKK1447 CUG1447 DEC1447 DNY1447 DXU1447 EHQ1447 ERM1447 FBI1447 FLE1447 FVA1447 GEW1447 GOS1447 GYO1447 HIK1447 HSG1447 ICC1447 ILY1447 IVU1447 JFQ1447 JPM1447 JZI1447 KJE1447 KTA1447 LCW1447 LMS1447 LWO1447 MGK1447 MQG1447 NAC1447 NJY1447 NTU1447 ODQ1447 ONM1447 OXI1447 PHE1447 PRA1447 QAW1447 QKS1447 QUO1447 REK1447 ROG1447 RYC1447 SHY1447 SRU1447 TBQ1447 TLM1447 TVI1447 UFE1447 UPA1447 UYW1447 VIS1447 VSO1447 WCK1447 WMG1447 WWC1447 AM1475 JT1447 TP1447 ADL1447 ANH1447 AXD1447 BGZ1447 BQV1447 CAR1447 CKN1447 CUJ1447 DEF1447 DOB1447 DXX1447 EHT1447 ERP1447 FBL1447 FLH1447 FVD1447 GEZ1447 GOV1447 GYR1447 HIN1447 HSJ1447 ICF1447 IMB1447 IVX1447 JFT1447 JPP1447 JZL1447 KJH1447 KTD1447 LCZ1447 LMV1447 LWR1447 MGN1447 MQJ1447 NAF1447 NKB1447 NTX1447 ODT1447 ONP1447 OXL1447 PHH1447 PRD1447 QAZ1447 QKV1447 QUR1447 REN1447 ROJ1447 RYF1447 SIB1447 SRX1447 TBT1447 TLP1447 TVL1447 UFH1447 UPD1447 UYZ1447 VIV1447 VSR1447 WCN1447 WMJ1447 WWF1447 AP1475 JW1447 TS1447 ADO1447 ANK1447 AXG1447 BHC1447 BQY1447 CAU1447 CKQ1447 CUM1447 DEI1447 DOE1447 DYA1447 EHW1447 ERS1447 FBO1447 FLK1447 FVG1447 GFC1447 GOY1447 GYU1447 HIQ1447 HSM1447 ICI1447 IME1447 IWA1447 JFW1447 JPS1447 JZO1447 KJK1447 KTG1447 LDC1447 LMY1447 LWU1447 MGQ1447 MQM1447 NAI1447 NKE1447 NUA1447 ODW1447 ONS1447 OXO1447 PHK1447 PRG1447 QBC1447 QKY1447 QUU1447 REQ1447 ROM1447 RYI1447 SIE1447 SSA1447 TBW1447 TLS1447 TVO1447 UFK1447 UPG1447 UZC1447 VIY1447 VSU1447 WCQ1447 WMM1447 WWI1447 AJ1492 JQ1464 TM1464 ADI1464 ANE1464 AXA1464 BGW1464 BQS1464 CAO1464 CKK1464 CUG1464 DEC1464 DNY1464 DXU1464 EHQ1464 ERM1464 FBI1464 FLE1464 FVA1464 GEW1464 GOS1464 GYO1464 HIK1464 HSG1464 ICC1464 ILY1464 IVU1464 JFQ1464 JPM1464 JZI1464 KJE1464 KTA1464 LCW1464 LMS1464 LWO1464 MGK1464 MQG1464 NAC1464 NJY1464 NTU1464 ODQ1464 ONM1464 OXI1464 PHE1464 PRA1464 QAW1464 QKS1464 QUO1464 REK1464 ROG1464 RYC1464 SHY1464 SRU1464 TBQ1464 TLM1464 TVI1464 UFE1464 UPA1464 UYW1464 VIS1464 VSO1464 WCK1464 WMG1464 WWC1464 AG1492 JN1464 TJ1464 ADF1464 ANB1464 AWX1464 BGT1464 BQP1464 CAL1464 CKH1464 CUD1464 DDZ1464 DNV1464 DXR1464 EHN1464 ERJ1464 FBF1464 FLB1464 FUX1464 GET1464 GOP1464 GYL1464 HIH1464 HSD1464 IBZ1464 ILV1464 IVR1464 JFN1464 JPJ1464 JZF1464 KJB1464 KSX1464 LCT1464 LMP1464 LWL1464 MGH1464 MQD1464 MZZ1464 NJV1464 NTR1464 ODN1464 ONJ1464 OXF1464 PHB1464 PQX1464 QAT1464 QKP1464 QUL1464 REH1464 ROD1464 RXZ1464 SHV1464 SRR1464 TBN1464 TLJ1464 TVF1464 UFB1464 UOX1464 UYT1464 VIP1464 VSL1464 WCH1464 WMD1464 WVZ1464 AP1492 JW1464 TS1464 ADO1464 ANK1464 AXG1464 BHC1464 BQY1464 CAU1464 CKQ1464 CUM1464 DEI1464 DOE1464 DYA1464 EHW1464 ERS1464 FBO1464 FLK1464 FVG1464 GFC1464 GOY1464 GYU1464 HIQ1464 HSM1464 ICI1464 IME1464 IWA1464 JFW1464 JPS1464 JZO1464 KJK1464 KTG1464 LDC1464 LMY1464 LWU1464 MGQ1464 MQM1464 NAI1464 NKE1464 NUA1464 ODW1464 ONS1464 OXO1464 PHK1464 PRG1464 QBC1464 QKY1464 QUU1464 REQ1464 ROM1464 RYI1464 SIE1464 SSA1464 TBW1464 TLS1464 TVO1464 UFK1464 UPG1464 UZC1464 VIY1464 VSU1464 WCQ1464 WMM1464 WWI1464 AM1492 JT1464 TP1464 ADL1464 ANH1464 AXD1464 BGZ1464 BQV1464 CAR1464 CKN1464 CUJ1464 DEF1464 DOB1464 DXX1464 EHT1464 ERP1464 FBL1464 FLH1464 FVD1464 GEZ1464 GOV1464 GYR1464 HIN1464 HSJ1464 ICF1464 IMB1464 IVX1464 JFT1464 JPP1464 JZL1464 KJH1464 KTD1464 LCZ1464 LMV1464 LWR1464 MGN1464 MQJ1464 NAF1464 NKB1464 NTX1464 ODT1464 ONP1464 OXL1464 PHH1464 PRD1464 QAZ1464 QKV1464 QUR1464 REN1464 ROJ1464 RYF1464 SIB1464 SRX1464 TBT1464 TLP1464 TVL1464 UFH1464 UPD1464 UYZ1464 VIV1464 VSR1464 WCN1464 WMJ1464 WWF1464 AP1523:AP1524 JW1495:JW1496 TS1495:TS1496 ADO1495:ADO1496 ANK1495:ANK1496 AXG1495:AXG1496 BHC1495:BHC1496 BQY1495:BQY1496 CAU1495:CAU1496 CKQ1495:CKQ1496 CUM1495:CUM1496 DEI1495:DEI1496 DOE1495:DOE1496 DYA1495:DYA1496 EHW1495:EHW1496 ERS1495:ERS1496 FBO1495:FBO1496 FLK1495:FLK1496 FVG1495:FVG1496 GFC1495:GFC1496 GOY1495:GOY1496 GYU1495:GYU1496 HIQ1495:HIQ1496 HSM1495:HSM1496 ICI1495:ICI1496 IME1495:IME1496 IWA1495:IWA1496 JFW1495:JFW1496 JPS1495:JPS1496 JZO1495:JZO1496 KJK1495:KJK1496 KTG1495:KTG1496 LDC1495:LDC1496 LMY1495:LMY1496 LWU1495:LWU1496 MGQ1495:MGQ1496 MQM1495:MQM1496 NAI1495:NAI1496 NKE1495:NKE1496 NUA1495:NUA1496 ODW1495:ODW1496 ONS1495:ONS1496 OXO1495:OXO1496 PHK1495:PHK1496 PRG1495:PRG1496 QBC1495:QBC1496 QKY1495:QKY1496 QUU1495:QUU1496 REQ1495:REQ1496 ROM1495:ROM1496 RYI1495:RYI1496 SIE1495:SIE1496 SSA1495:SSA1496 TBW1495:TBW1496 TLS1495:TLS1496 TVO1495:TVO1496 UFK1495:UFK1496 UPG1495:UPG1496 UZC1495:UZC1496 VIY1495:VIY1496 VSU1495:VSU1496 WCQ1495:WCQ1496 WMM1495:WMM1496 WWI1495:WWI1496 JQ1502:JQ1503 TM1502:TM1503 ADI1502:ADI1503 ANE1502:ANE1503 AXA1502:AXA1503 BGW1502:BGW1503 BQS1502:BQS1503 CAO1502:CAO1503 CKK1502:CKK1503 CUG1502:CUG1503 DEC1502:DEC1503 DNY1502:DNY1503 DXU1502:DXU1503 EHQ1502:EHQ1503 ERM1502:ERM1503 FBI1502:FBI1503 FLE1502:FLE1503 FVA1502:FVA1503 GEW1502:GEW1503 GOS1502:GOS1503 GYO1502:GYO1503 HIK1502:HIK1503 HSG1502:HSG1503 ICC1502:ICC1503 ILY1502:ILY1503 IVU1502:IVU1503 JFQ1502:JFQ1503 JPM1502:JPM1503 JZI1502:JZI1503 KJE1502:KJE1503 KTA1502:KTA1503 LCW1502:LCW1503 LMS1502:LMS1503 LWO1502:LWO1503 MGK1502:MGK1503 MQG1502:MQG1503 NAC1502:NAC1503 NJY1502:NJY1503 NTU1502:NTU1503 ODQ1502:ODQ1503 ONM1502:ONM1503 OXI1502:OXI1503 PHE1502:PHE1503 PRA1502:PRA1503 QAW1502:QAW1503 QKS1502:QKS1503 QUO1502:QUO1503 REK1502:REK1503 ROG1502:ROG1503 RYC1502:RYC1503 SHY1502:SHY1503 SRU1502:SRU1503 TBQ1502:TBQ1503 TLM1502:TLM1503 TVI1502:TVI1503 UFE1502:UFE1503 UPA1502:UPA1503 UYW1502:UYW1503 VIS1502:VIS1503 VSO1502:VSO1503 WCK1502:WCK1503 WMG1502:WMG1503 WWC1502:WWC1503 JN1502:JN1503 TJ1502:TJ1503 ADF1502:ADF1503 ANB1502:ANB1503 AWX1502:AWX1503 BGT1502:BGT1503 BQP1502:BQP1503 CAL1502:CAL1503 CKH1502:CKH1503 CUD1502:CUD1503 DDZ1502:DDZ1503 DNV1502:DNV1503 DXR1502:DXR1503 EHN1502:EHN1503 ERJ1502:ERJ1503 FBF1502:FBF1503 FLB1502:FLB1503 FUX1502:FUX1503 GET1502:GET1503 GOP1502:GOP1503 GYL1502:GYL1503 HIH1502:HIH1503 HSD1502:HSD1503 IBZ1502:IBZ1503 ILV1502:ILV1503 IVR1502:IVR1503 JFN1502:JFN1503 JPJ1502:JPJ1503 JZF1502:JZF1503 KJB1502:KJB1503 KSX1502:KSX1503 LCT1502:LCT1503 LMP1502:LMP1503 LWL1502:LWL1503 MGH1502:MGH1503 MQD1502:MQD1503 MZZ1502:MZZ1503 NJV1502:NJV1503 NTR1502:NTR1503 ODN1502:ODN1503 ONJ1502:ONJ1503 OXF1502:OXF1503 PHB1502:PHB1503 PQX1502:PQX1503 QAT1502:QAT1503 QKP1502:QKP1503 QUL1502:QUL1503 REH1502:REH1503 ROD1502:ROD1503 RXZ1502:RXZ1503 SHV1502:SHV1503 SRR1502:SRR1503 TBN1502:TBN1503 TLJ1502:TLJ1503 TVF1502:TVF1503 UFB1502:UFB1503 UOX1502:UOX1503 UYT1502:UYT1503 VIP1502:VIP1503 VSL1502:VSL1503 WCH1502:WCH1503 WMD1502:WMD1503 WVZ1502:WVZ1503 JW1502:JW1503 TS1502:TS1503 ADO1502:ADO1503 ANK1502:ANK1503 AXG1502:AXG1503 BHC1502:BHC1503 BQY1502:BQY1503 CAU1502:CAU1503 CKQ1502:CKQ1503 CUM1502:CUM1503 DEI1502:DEI1503 DOE1502:DOE1503 DYA1502:DYA1503 EHW1502:EHW1503 ERS1502:ERS1503 FBO1502:FBO1503 FLK1502:FLK1503 FVG1502:FVG1503 GFC1502:GFC1503 GOY1502:GOY1503 GYU1502:GYU1503 HIQ1502:HIQ1503 HSM1502:HSM1503 ICI1502:ICI1503 IME1502:IME1503 IWA1502:IWA1503 JFW1502:JFW1503 JPS1502:JPS1503 JZO1502:JZO1503 KJK1502:KJK1503 KTG1502:KTG1503 LDC1502:LDC1503 LMY1502:LMY1503 LWU1502:LWU1503 MGQ1502:MGQ1503 MQM1502:MQM1503 NAI1502:NAI1503 NKE1502:NKE1503 NUA1502:NUA1503 ODW1502:ODW1503 ONS1502:ONS1503 OXO1502:OXO1503 PHK1502:PHK1503 PRG1502:PRG1503 QBC1502:QBC1503 QKY1502:QKY1503 QUU1502:QUU1503 REQ1502:REQ1503 ROM1502:ROM1503 RYI1502:RYI1503 SIE1502:SIE1503 SSA1502:SSA1503 TBW1502:TBW1503 TLS1502:TLS1503 TVO1502:TVO1503 UFK1502:UFK1503 UPG1502:UPG1503 UZC1502:UZC1503 VIY1502:VIY1503 VSU1502:VSU1503 WCQ1502:WCQ1503 WMM1502:WMM1503 WWI1502:WWI1503 JT1502:JT1503 TP1502:TP1503 ADL1502:ADL1503 ANH1502:ANH1503 AXD1502:AXD1503 BGZ1502:BGZ1503 BQV1502:BQV1503 CAR1502:CAR1503 CKN1502:CKN1503 CUJ1502:CUJ1503 DEF1502:DEF1503 DOB1502:DOB1503 DXX1502:DXX1503 EHT1502:EHT1503 ERP1502:ERP1503 FBL1502:FBL1503 FLH1502:FLH1503 FVD1502:FVD1503 GEZ1502:GEZ1503 GOV1502:GOV1503 GYR1502:GYR1503 HIN1502:HIN1503 HSJ1502:HSJ1503 ICF1502:ICF1503 IMB1502:IMB1503 IVX1502:IVX1503 JFT1502:JFT1503 JPP1502:JPP1503 JZL1502:JZL1503 KJH1502:KJH1503 KTD1502:KTD1503 LCZ1502:LCZ1503 LMV1502:LMV1503 LWR1502:LWR1503 MGN1502:MGN1503 MQJ1502:MQJ1503 NAF1502:NAF1503 NKB1502:NKB1503 NTX1502:NTX1503 ODT1502:ODT1503 ONP1502:ONP1503 OXL1502:OXL1503 PHH1502:PHH1503 PRD1502:PRD1503 QAZ1502:QAZ1503 QKV1502:QKV1503 QUR1502:QUR1503 REN1502:REN1503 ROJ1502:ROJ1503 RYF1502:RYF1503 SIB1502:SIB1503 SRX1502:SRX1503 TBT1502:TBT1503 TLP1502:TLP1503 TVL1502:TVL1503 UFH1502:UFH1503 UPD1502:UPD1503 UYZ1502:UYZ1503 VIV1502:VIV1503 VSR1502:VSR1503 WCN1502:WCN1503 WMJ1502:WMJ1503 WWF1502:WWF1503 AJ1524 JQ1496 TM1496 ADI1496 ANE1496 AXA1496 BGW1496 BQS1496 CAO1496 CKK1496 CUG1496 DEC1496 DNY1496 DXU1496 EHQ1496 ERM1496 FBI1496 FLE1496 FVA1496 GEW1496 GOS1496 GYO1496 HIK1496 HSG1496 ICC1496 ILY1496 IVU1496 JFQ1496 JPM1496 JZI1496 KJE1496 KTA1496 LCW1496 LMS1496 LWO1496 MGK1496 MQG1496 NAC1496 NJY1496 NTU1496 ODQ1496 ONM1496 OXI1496 PHE1496 PRA1496 QAW1496 QKS1496 QUO1496 REK1496 ROG1496 RYC1496 SHY1496 SRU1496 TBQ1496 TLM1496 TVI1496 UFE1496 UPA1496 UYW1496 VIS1496 VSO1496 WCK1496 WMG1496 WWC1496 AG1524 JN1496 TJ1496 ADF1496 ANB1496 AWX1496 BGT1496 BQP1496 CAL1496 CKH1496 CUD1496 DDZ1496 DNV1496 DXR1496 EHN1496 ERJ1496 FBF1496 FLB1496 FUX1496 GET1496 GOP1496 GYL1496 HIH1496 HSD1496 IBZ1496 ILV1496 IVR1496 JFN1496 JPJ1496 JZF1496 KJB1496 KSX1496 LCT1496 LMP1496 LWL1496 MGH1496 MQD1496 MZZ1496 NJV1496 NTR1496 ODN1496 ONJ1496 OXF1496 PHB1496 PQX1496 QAT1496 QKP1496 QUL1496 REH1496 ROD1496 RXZ1496 SHV1496 SRR1496 TBN1496 TLJ1496 TVF1496 UFB1496 UOX1496 UYT1496 VIP1496 VSL1496 WCH1496 WMD1496 WVZ1496 AJ1480 JQ1452 TM1452 ADI1452 ANE1452 AXA1452 BGW1452 BQS1452 CAO1452 CKK1452 CUG1452 DEC1452 DNY1452 DXU1452 EHQ1452 ERM1452 FBI1452 FLE1452 FVA1452 GEW1452 GOS1452 GYO1452 HIK1452 HSG1452 ICC1452 ILY1452 IVU1452 JFQ1452 JPM1452 JZI1452 KJE1452 KTA1452 LCW1452 LMS1452 LWO1452 MGK1452 MQG1452 NAC1452 NJY1452 NTU1452 ODQ1452 ONM1452 OXI1452 PHE1452 PRA1452 QAW1452 QKS1452 QUO1452 REK1452 ROG1452 RYC1452 SHY1452 SRU1452 TBQ1452 TLM1452 TVI1452 UFE1452 UPA1452 UYW1452 VIS1452 VSO1452 WCK1452 WMG1452 WWC1452 AG1480 JN1452 TJ1452 ADF1452 ANB1452 AWX1452 BGT1452 BQP1452 CAL1452 CKH1452 CUD1452 DDZ1452 DNV1452 DXR1452 EHN1452 ERJ1452 FBF1452 FLB1452 FUX1452 GET1452 GOP1452 GYL1452 HIH1452 HSD1452 IBZ1452 ILV1452 IVR1452 JFN1452 JPJ1452 JZF1452 KJB1452 KSX1452 LCT1452 LMP1452 LWL1452 MGH1452 MQD1452 MZZ1452 NJV1452 NTR1452 ODN1452 ONJ1452 OXF1452 PHB1452 PQX1452 QAT1452 QKP1452 QUL1452 REH1452 ROD1452 RXZ1452 SHV1452 SRR1452 TBN1452 TLJ1452 TVF1452 UFB1452 UOX1452 UYT1452 VIP1452 VSL1452 WCH1452 WMD1452 WVZ1452 AP1480 JW1452 TS1452 ADO1452 ANK1452 AXG1452 BHC1452 BQY1452 CAU1452 CKQ1452 CUM1452 DEI1452 DOE1452 DYA1452 EHW1452 ERS1452 FBO1452 FLK1452 FVG1452 GFC1452 GOY1452 GYU1452 HIQ1452 HSM1452 ICI1452 IME1452 IWA1452 JFW1452 JPS1452 JZO1452 KJK1452 KTG1452 LDC1452 LMY1452 LWU1452 MGQ1452 MQM1452 NAI1452 NKE1452 NUA1452 ODW1452 ONS1452 OXO1452 PHK1452 PRG1452 QBC1452 QKY1452 QUU1452 REQ1452 ROM1452 RYI1452 SIE1452 SSA1452 TBW1452 TLS1452 TVO1452 UFK1452 UPG1452 UZC1452 VIY1452 VSU1452 WCQ1452 WMM1452 WWI1452 AM1480 JT1452 TP1452 ADL1452 ANH1452 AXD1452 BGZ1452 BQV1452 CAR1452 CKN1452 CUJ1452 DEF1452 DOB1452 DXX1452 EHT1452 ERP1452 FBL1452 FLH1452 FVD1452 GEZ1452 GOV1452 GYR1452 HIN1452 HSJ1452 ICF1452 IMB1452 IVX1452 JFT1452 JPP1452 JZL1452 KJH1452 KTD1452 LCZ1452 LMV1452 LWR1452 MGN1452 MQJ1452 NAF1452 NKB1452 NTX1452 ODT1452 ONP1452 OXL1452 PHH1452 PRD1452 QAZ1452 QKV1452 QUR1452 REN1452 ROJ1452 RYF1452 SIB1452 SRX1452 TBT1452 TLP1452 TVL1452 UFH1452 UPD1452 UYZ1452 VIV1452 VSR1452 WCN1452 WMJ1452 WWF1452 AG1439:AG1466 JN1411:JN1438 TJ1411:TJ1438 ADF1411:ADF1438 ANB1411:ANB1438 AWX1411:AWX1438 BGT1411:BGT1438 BQP1411:BQP1438 CAL1411:CAL1438 CKH1411:CKH1438 CUD1411:CUD1438 DDZ1411:DDZ1438 DNV1411:DNV1438 DXR1411:DXR1438 EHN1411:EHN1438 ERJ1411:ERJ1438 FBF1411:FBF1438 FLB1411:FLB1438 FUX1411:FUX1438 GET1411:GET1438 GOP1411:GOP1438 GYL1411:GYL1438 HIH1411:HIH1438 HSD1411:HSD1438 IBZ1411:IBZ1438 ILV1411:ILV1438 IVR1411:IVR1438 JFN1411:JFN1438 JPJ1411:JPJ1438 JZF1411:JZF1438 KJB1411:KJB1438 KSX1411:KSX1438 LCT1411:LCT1438 LMP1411:LMP1438 LWL1411:LWL1438 MGH1411:MGH1438 MQD1411:MQD1438 MZZ1411:MZZ1438 NJV1411:NJV1438 NTR1411:NTR1438 ODN1411:ODN1438 ONJ1411:ONJ1438 OXF1411:OXF1438 PHB1411:PHB1438 PQX1411:PQX1438 QAT1411:QAT1438 QKP1411:QKP1438 QUL1411:QUL1438 REH1411:REH1438 ROD1411:ROD1438 RXZ1411:RXZ1438 SHV1411:SHV1438 SRR1411:SRR1438 TBN1411:TBN1438 TLJ1411:TLJ1438 TVF1411:TVF1438 UFB1411:UFB1438 UOX1411:UOX1438 UYT1411:UYT1438 VIP1411:VIP1438 VSL1411:VSL1438 WCH1411:WCH1438 WMD1411:WMD1438 WVZ1411:WVZ1438 AJ1439:AJ1466 JQ1411:JQ1438 TM1411:TM1438 ADI1411:ADI1438 ANE1411:ANE1438 AXA1411:AXA1438 BGW1411:BGW1438 BQS1411:BQS1438 CAO1411:CAO1438 CKK1411:CKK1438 CUG1411:CUG1438 DEC1411:DEC1438 DNY1411:DNY1438 DXU1411:DXU1438 EHQ1411:EHQ1438 ERM1411:ERM1438 FBI1411:FBI1438 FLE1411:FLE1438 FVA1411:FVA1438 GEW1411:GEW1438 GOS1411:GOS1438 GYO1411:GYO1438 HIK1411:HIK1438 HSG1411:HSG1438 ICC1411:ICC1438 ILY1411:ILY1438 IVU1411:IVU1438 JFQ1411:JFQ1438 JPM1411:JPM1438 JZI1411:JZI1438 KJE1411:KJE1438 KTA1411:KTA1438 LCW1411:LCW1438 LMS1411:LMS1438 LWO1411:LWO1438 MGK1411:MGK1438 MQG1411:MQG1438 NAC1411:NAC1438 NJY1411:NJY1438 NTU1411:NTU1438 ODQ1411:ODQ1438 ONM1411:ONM1438 OXI1411:OXI1438 PHE1411:PHE1438 PRA1411:PRA1438 QAW1411:QAW1438 QKS1411:QKS1438 QUO1411:QUO1438 REK1411:REK1438 ROG1411:ROG1438 RYC1411:RYC1438 SHY1411:SHY1438 SRU1411:SRU1438 TBQ1411:TBQ1438 TLM1411:TLM1438 TVI1411:TVI1438 UFE1411:UFE1438 UPA1411:UPA1438 UYW1411:UYW1438 VIS1411:VIS1438 VSO1411:VSO1438 WCK1411:WCK1438 WMG1411:WMG1438 WWC1411:WWC1438 AP1439:AP1466 JW1411:JW1438 TS1411:TS1438 ADO1411:ADO1438 ANK1411:ANK1438 AXG1411:AXG1438 BHC1411:BHC1438 BQY1411:BQY1438 CAU1411:CAU1438 CKQ1411:CKQ1438 CUM1411:CUM1438 DEI1411:DEI1438 DOE1411:DOE1438 DYA1411:DYA1438 EHW1411:EHW1438 ERS1411:ERS1438 FBO1411:FBO1438 FLK1411:FLK1438 FVG1411:FVG1438 GFC1411:GFC1438 GOY1411:GOY1438 GYU1411:GYU1438 HIQ1411:HIQ1438 HSM1411:HSM1438 ICI1411:ICI1438 IME1411:IME1438 IWA1411:IWA1438 JFW1411:JFW1438 JPS1411:JPS1438 JZO1411:JZO1438 KJK1411:KJK1438 KTG1411:KTG1438 LDC1411:LDC1438 LMY1411:LMY1438 LWU1411:LWU1438 MGQ1411:MGQ1438 MQM1411:MQM1438 NAI1411:NAI1438 NKE1411:NKE1438 NUA1411:NUA1438 ODW1411:ODW1438 ONS1411:ONS1438 OXO1411:OXO1438 PHK1411:PHK1438 PRG1411:PRG1438 QBC1411:QBC1438 QKY1411:QKY1438 QUU1411:QUU1438 REQ1411:REQ1438 ROM1411:ROM1438 RYI1411:RYI1438 SIE1411:SIE1438 SSA1411:SSA1438 TBW1411:TBW1438 TLS1411:TLS1438 TVO1411:TVO1438 UFK1411:UFK1438 UPG1411:UPG1438 UZC1411:UZC1438 VIY1411:VIY1438 VSU1411:VSU1438 WCQ1411:WCQ1438 WMM1411:WMM1438 WWI1411:WWI1438 AM1439:AM1466 JT1411:JT1438 TP1411:TP1438 ADL1411:ADL1438 ANH1411:ANH1438 AXD1411:AXD1438 BGZ1411:BGZ1438 BQV1411:BQV1438 CAR1411:CAR1438 CKN1411:CKN1438 CUJ1411:CUJ1438 DEF1411:DEF1438 DOB1411:DOB1438 DXX1411:DXX1438 EHT1411:EHT1438 ERP1411:ERP1438 FBL1411:FBL1438 FLH1411:FLH1438 FVD1411:FVD1438 GEZ1411:GEZ1438 GOV1411:GOV1438 GYR1411:GYR1438 HIN1411:HIN1438 HSJ1411:HSJ1438 ICF1411:ICF1438 IMB1411:IMB1438 IVX1411:IVX1438 JFT1411:JFT1438 JPP1411:JPP1438 JZL1411:JZL1438 KJH1411:KJH1438 KTD1411:KTD1438 LCZ1411:LCZ1438 LMV1411:LMV1438 LWR1411:LWR1438 MGN1411:MGN1438 MQJ1411:MQJ1438 NAF1411:NAF1438 NKB1411:NKB1438 NTX1411:NTX1438 ODT1411:ODT1438 ONP1411:ONP1438 OXL1411:OXL1438 PHH1411:PHH1438 PRD1411:PRD1438 QAZ1411:QAZ1438 QKV1411:QKV1438 QUR1411:QUR1438 REN1411:REN1438 ROJ1411:ROJ1438 RYF1411:RYF1438 SIB1411:SIB1438 SRX1411:SRX1438 TBT1411:TBT1438 TLP1411:TLP1438 TVL1411:TVL1438 UFH1411:UFH1438 UPD1411:UPD1438 UYZ1411:UYZ1438 VIV1411:VIV1438 VSR1411:VSR1438 WCN1411:WCN1438 WMJ1411:WMJ1438 WWF1411:WWF1438 AJ1354:AJ1355 AP1363:AP1364 AM1363:AM1364 AJ1363:AJ1364 AG1364 AJ1367 AG1367 AP1367 AM1349:AM1355 AP1349:AP1355 AG1349:AG1354 AJ1349 AP1358:AP1359 AJ1358:AJ1359 AG1358 AM1358 KF1352 UB1352 ADX1352 ANT1352 AXP1352 BHL1352 BRH1352 CBD1352 CKZ1352 CUV1352 DER1352 DON1352 DYJ1352 EIF1352 ESB1352 FBX1352 FLT1352 FVP1352 GFL1352 GPH1352 GZD1352 HIZ1352 HSV1352 ICR1352 IMN1352 IWJ1352 JGF1352 JQB1352 JZX1352 KJT1352 KTP1352 LDL1352 LNH1352 LXD1352 MGZ1352 MQV1352 NAR1352 NKN1352 NUJ1352 OEF1352 OOB1352 OXX1352 PHT1352 PRP1352 QBL1352 QLH1352 QVD1352 REZ1352 ROV1352 RYR1352 SIN1352 SSJ1352 TCF1352 TMB1352 TVX1352 UFT1352 UPP1352 UZL1352 VJH1352 VTD1352 WCZ1352 WMV1352 WWR1352 KI1352 UE1352 AEA1352 ANW1352 AXS1352 BHO1352 BRK1352 CBG1352 CLC1352 CUY1352 DEU1352 DOQ1352 DYM1352 EII1352 ESE1352 FCA1352 FLW1352 FVS1352 GFO1352 GPK1352 GZG1352 HJC1352 HSY1352 ICU1352 IMQ1352 IWM1352 JGI1352 JQE1352 KAA1352 KJW1352 KTS1352 LDO1352 LNK1352 LXG1352 MHC1352 MQY1352 NAU1352 NKQ1352 NUM1352 OEI1352 OOE1352 OYA1352 PHW1352 PRS1352 QBO1352 QLK1352 QVG1352 RFC1352 ROY1352 RYU1352 SIQ1352 SSM1352 TCI1352 TME1352 TWA1352 UFW1352 UPS1352 UZO1352 VJK1352 VTG1352 WDC1352 WMY1352 WWU1352 KL1352 UH1352 AED1352 ANZ1352 AXV1352 BHR1352 BRN1352 CBJ1352 CLF1352 CVB1352 DEX1352 DOT1352 DYP1352 EIL1352 ESH1352 FCD1352 FLZ1352 FVV1352 GFR1352 GPN1352 GZJ1352 HJF1352 HTB1352 ICX1352 IMT1352 IWP1352 JGL1352 JQH1352 KAD1352 KJZ1352 KTV1352 LDR1352 LNN1352 LXJ1352 MHF1352 MRB1352 NAX1352 NKT1352 NUP1352 OEL1352 OOH1352 OYD1352 PHZ1352 PRV1352 QBR1352 QLN1352 QVJ1352 RFF1352 RPB1352 RYX1352 SIT1352 SSP1352 TCL1352 TMH1352 TWD1352 UFZ1352 UPV1352 UZR1352 VJN1352 VTJ1352 WDF1352 WNB1352 WWX1352" xr:uid="{F0E5B5C2-3A6B-4395-9795-F517DC7D6A49}">
      <formula1>0</formula1>
      <formula2>7</formula2>
    </dataValidation>
    <dataValidation type="whole" allowBlank="1" showInputMessage="1" showErrorMessage="1" errorTitle="Odstotek uporabe" error="odstotek (celoštevilska vrednost)" prompt="vpišite kolikšna je bila angažiranost v procentih, oblika besedila je celoštevilska vrednost" sqref="AL34 HK34 RG34 ABC34 AKY34 AUU34 BEQ34 BOM34 BYI34 CIE34 CSA34 DBW34 DLS34 DVO34 EFK34 EPG34 EZC34 FIY34 FSU34 GCQ34 GMM34 GWI34 HGE34 HQA34 HZW34 IJS34 ITO34 JDK34 JNG34 JXC34 KGY34 KQU34 LAQ34 LKM34 LUI34 MEE34 MOA34 MXW34 NHS34 NRO34 OBK34 OLG34 OVC34 PEY34 POU34 PYQ34 QIM34 QSI34 RCE34 RMA34 RVW34 SFS34 SPO34 SZK34 TJG34 TTC34 UCY34 UMU34 UWQ34 VGM34 VQI34 WAE34 WKA34 WTW34 AL11:AL13 HK11:HK13 RG11:RG13 ABC11:ABC13 AKY11:AKY13 AUU11:AUU13 BEQ11:BEQ13 BOM11:BOM13 BYI11:BYI13 CIE11:CIE13 CSA11:CSA13 DBW11:DBW13 DLS11:DLS13 DVO11:DVO13 EFK11:EFK13 EPG11:EPG13 EZC11:EZC13 FIY11:FIY13 FSU11:FSU13 GCQ11:GCQ13 GMM11:GMM13 GWI11:GWI13 HGE11:HGE13 HQA11:HQA13 HZW11:HZW13 IJS11:IJS13 ITO11:ITO13 JDK11:JDK13 JNG11:JNG13 JXC11:JXC13 KGY11:KGY13 KQU11:KQU13 LAQ11:LAQ13 LKM11:LKM13 LUI11:LUI13 MEE11:MEE13 MOA11:MOA13 MXW11:MXW13 NHS11:NHS13 NRO11:NRO13 OBK11:OBK13 OLG11:OLG13 OVC11:OVC13 PEY11:PEY13 POU11:POU13 PYQ11:PYQ13 QIM11:QIM13 QSI11:QSI13 RCE11:RCE13 RMA11:RMA13 RVW11:RVW13 SFS11:SFS13 SPO11:SPO13 SZK11:SZK13 TJG11:TJG13 TTC11:TTC13 UCY11:UCY13 UMU11:UMU13 UWQ11:UWQ13 VGM11:VGM13 VQI11:VQI13 WAE11:WAE13 WKA11:WKA13 WTW11:WTW13 AL15:AL31 HK15:HK31 RG15:RG31 ABC15:ABC31 AKY15:AKY31 AUU15:AUU31 BEQ15:BEQ31 BOM15:BOM31 BYI15:BYI31 CIE15:CIE31 CSA15:CSA31 DBW15:DBW31 DLS15:DLS31 DVO15:DVO31 EFK15:EFK31 EPG15:EPG31 EZC15:EZC31 FIY15:FIY31 FSU15:FSU31 GCQ15:GCQ31 GMM15:GMM31 GWI15:GWI31 HGE15:HGE31 HQA15:HQA31 HZW15:HZW31 IJS15:IJS31 ITO15:ITO31 JDK15:JDK31 JNG15:JNG31 JXC15:JXC31 KGY15:KGY31 KQU15:KQU31 LAQ15:LAQ31 LKM15:LKM31 LUI15:LUI31 MEE15:MEE31 MOA15:MOA31 MXW15:MXW31 NHS15:NHS31 NRO15:NRO31 OBK15:OBK31 OLG15:OLG31 OVC15:OVC31 PEY15:PEY31 POU15:POU31 PYQ15:PYQ31 QIM15:QIM31 QSI15:QSI31 RCE15:RCE31 RMA15:RMA31 RVW15:RVW31 SFS15:SFS31 SPO15:SPO31 SZK15:SZK31 TJG15:TJG31 TTC15:TTC31 UCY15:UCY31 UMU15:UMU31 UWQ15:UWQ31 VGM15:VGM31 VQI15:VQI31 WAE15:WAE31 WKA15:WKA31 WTW15:WTW31 AL216 WTW926 HK926 RG926 ABC926 AKY926 AUU926 BEQ926 BOM926 BYI926 CIE926 CSA926 DBW926 DLS926 DVO926 EFK926 EPG926 EZC926 FIY926 FSU926 GCQ926 GMM926 GWI926 HGE926 HQA926 HZW926 IJS926 ITO926 JDK926 JNG926 JXC926 KGY926 KQU926 LAQ926 LKM926 LUI926 MEE926 MOA926 MXW926 NHS926 NRO926 OBK926 OLG926 OVC926 PEY926 POU926 PYQ926 QIM926 QSI926 RCE926 RMA926 RVW926 SFS926 SPO926 SZK926 TJG926 TTC926 UCY926 UMU926 UWQ926 VGM926 VQI926 WAE926 WKA926 AL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WWE498 WMI498 WCM498 VSQ498 VIU498 UYY498 UPC498 UFG498 TVK498 TLO498 TBS498 SRW498 SIA498 RYE498 ROI498 REM498 QUQ498 QKU498 QAY498 PRC498 PHG498 OXK498 ONO498 ODS498 NTW498 NKA498 NAE498 MQI498 MGM498 LWQ498 LMU498 LCY498 KTC498 KJG498 JZK498 JPO498 JFS498 IVW498 IMA498 ICE498 HSI498 HIM498 GYQ498 GOU498 GEY498 FVC498 FLG498 FBK498 ERO498 EHS498 DXW498 DOA498 DEE498 CUI498 CKM498 CAQ498 BQU498 BGY498 AXC498 ANG498 ADK498 TO498 JS498 AL498 AXC844:AXC852 BGY844:BGY852 BQU844:BQU852 CAQ844:CAQ852 CKM844:CKM852 CUI844:CUI852 DEE844:DEE852 DOA844:DOA852 DXW844:DXW852 EHS844:EHS852 ERO844:ERO852 FBK844:FBK852 FLG844:FLG852 FVC844:FVC852 GEY844:GEY852 GOU844:GOU852 GYQ844:GYQ852 HIM844:HIM852 HSI844:HSI852 ICE844:ICE852 IMA844:IMA852 IVW844:IVW852 JFS844:JFS852 JPO844:JPO852 JZK844:JZK852 KJG844:KJG852 KTC844:KTC852 LCY844:LCY852 LMU844:LMU852 LWQ844:LWQ852 MGM844:MGM852 MQI844:MQI852 NAE844:NAE852 NKA844:NKA852 NTW844:NTW852 ODS844:ODS852 ONO844:ONO852 OXK844:OXK852 PHG844:PHG852 PRC844:PRC852 QAY844:QAY852 QKU844:QKU852 QUQ844:QUQ852 REM844:REM852 ROI844:ROI852 RYE844:RYE852 SIA844:SIA852 SRW844:SRW852 TBS844:TBS852 TLO844:TLO852 TVK844:TVK852 UFG844:UFG852 UPC844:UPC852 UYY844:UYY852 VIU844:VIU852 VSQ844:VSQ852 WCM844:WCM852 WMI844:WMI852 WWE844:WWE852 AL844:AL852 JS844:JS852 TO844:TO852 ADK844:ADK852 ANG844:ANG852 AL1268 AL1271 AL1280 AL1284 KH1277 UD1277 ADZ1277 ANV1277 AXR1277 BHN1277 BRJ1277 CBF1277 CLB1277 CUX1277 DET1277 DOP1277 DYL1277 EIH1277 ESD1277 FBZ1277 FLV1277 FVR1277 GFN1277 GPJ1277 GZF1277 HJB1277 HSX1277 ICT1277 IMP1277 IWL1277 JGH1277 JQD1277 JZZ1277 KJV1277 KTR1277 LDN1277 LNJ1277 LXF1277 MHB1277 MQX1277 NAT1277 NKP1277 NUL1277 OEH1277 OOD1277 OXZ1277 PHV1277 PRR1277 QBN1277 QLJ1277 QVF1277 RFB1277 ROX1277 RYT1277 SIP1277 SSL1277 TCH1277 TMD1277 TVZ1277 UFV1277 UPR1277 UZN1277 VJJ1277 VTF1277 WDB1277 WMX1277 WWT1277 AL1475 JS1447 TO1447 ADK1447 ANG1447 AXC1447 BGY1447 BQU1447 CAQ1447 CKM1447 CUI1447 DEE1447 DOA1447 DXW1447 EHS1447 ERO1447 FBK1447 FLG1447 FVC1447 GEY1447 GOU1447 GYQ1447 HIM1447 HSI1447 ICE1447 IMA1447 IVW1447 JFS1447 JPO1447 JZK1447 KJG1447 KTC1447 LCY1447 LMU1447 LWQ1447 MGM1447 MQI1447 NAE1447 NKA1447 NTW1447 ODS1447 ONO1447 OXK1447 PHG1447 PRC1447 QAY1447 QKU1447 QUQ1447 REM1447 ROI1447 RYE1447 SIA1447 SRW1447 TBS1447 TLO1447 TVK1447 UFG1447 UPC1447 UYY1447 VIU1447 VSQ1447 WCM1447 WMI1447 WWE1447 AL1492 JS1464 TO1464 ADK1464 ANG1464 AXC1464 BGY1464 BQU1464 CAQ1464 CKM1464 CUI1464 DEE1464 DOA1464 DXW1464 EHS1464 ERO1464 FBK1464 FLG1464 FVC1464 GEY1464 GOU1464 GYQ1464 HIM1464 HSI1464 ICE1464 IMA1464 IVW1464 JFS1464 JPO1464 JZK1464 KJG1464 KTC1464 LCY1464 LMU1464 LWQ1464 MGM1464 MQI1464 NAE1464 NKA1464 NTW1464 ODS1464 ONO1464 OXK1464 PHG1464 PRC1464 QAY1464 QKU1464 QUQ1464 REM1464 ROI1464 RYE1464 SIA1464 SRW1464 TBS1464 TLO1464 TVK1464 UFG1464 UPC1464 UYY1464 VIU1464 VSQ1464 WCM1464 WMI1464 WWE1464 JS1502:JS1503 TO1502:TO1503 ADK1502:ADK1503 ANG1502:ANG1503 AXC1502:AXC1503 BGY1502:BGY1503 BQU1502:BQU1503 CAQ1502:CAQ1503 CKM1502:CKM1503 CUI1502:CUI1503 DEE1502:DEE1503 DOA1502:DOA1503 DXW1502:DXW1503 EHS1502:EHS1503 ERO1502:ERO1503 FBK1502:FBK1503 FLG1502:FLG1503 FVC1502:FVC1503 GEY1502:GEY1503 GOU1502:GOU1503 GYQ1502:GYQ1503 HIM1502:HIM1503 HSI1502:HSI1503 ICE1502:ICE1503 IMA1502:IMA1503 IVW1502:IVW1503 JFS1502:JFS1503 JPO1502:JPO1503 JZK1502:JZK1503 KJG1502:KJG1503 KTC1502:KTC1503 LCY1502:LCY1503 LMU1502:LMU1503 LWQ1502:LWQ1503 MGM1502:MGM1503 MQI1502:MQI1503 NAE1502:NAE1503 NKA1502:NKA1503 NTW1502:NTW1503 ODS1502:ODS1503 ONO1502:ONO1503 OXK1502:OXK1503 PHG1502:PHG1503 PRC1502:PRC1503 QAY1502:QAY1503 QKU1502:QKU1503 QUQ1502:QUQ1503 REM1502:REM1503 ROI1502:ROI1503 RYE1502:RYE1503 SIA1502:SIA1503 SRW1502:SRW1503 TBS1502:TBS1503 TLO1502:TLO1503 TVK1502:TVK1503 UFG1502:UFG1503 UPC1502:UPC1503 UYY1502:UYY1503 VIU1502:VIU1503 VSQ1502:VSQ1503 WCM1502:WCM1503 WMI1502:WMI1503 WWE1502:WWE1503 AL1524 JS1496 TO1496 ADK1496 ANG1496 AXC1496 BGY1496 BQU1496 CAQ1496 CKM1496 CUI1496 DEE1496 DOA1496 DXW1496 EHS1496 ERO1496 FBK1496 FLG1496 FVC1496 GEY1496 GOU1496 GYQ1496 HIM1496 HSI1496 ICE1496 IMA1496 IVW1496 JFS1496 JPO1496 JZK1496 KJG1496 KTC1496 LCY1496 LMU1496 LWQ1496 MGM1496 MQI1496 NAE1496 NKA1496 NTW1496 ODS1496 ONO1496 OXK1496 PHG1496 PRC1496 QAY1496 QKU1496 QUQ1496 REM1496 ROI1496 RYE1496 SIA1496 SRW1496 TBS1496 TLO1496 TVK1496 UFG1496 UPC1496 UYY1496 VIU1496 VSQ1496 WCM1496 WMI1496 WWE1496 AL1480 JS1452 TO1452 ADK1452 ANG1452 AXC1452 BGY1452 BQU1452 CAQ1452 CKM1452 CUI1452 DEE1452 DOA1452 DXW1452 EHS1452 ERO1452 FBK1452 FLG1452 FVC1452 GEY1452 GOU1452 GYQ1452 HIM1452 HSI1452 ICE1452 IMA1452 IVW1452 JFS1452 JPO1452 JZK1452 KJG1452 KTC1452 LCY1452 LMU1452 LWQ1452 MGM1452 MQI1452 NAE1452 NKA1452 NTW1452 ODS1452 ONO1452 OXK1452 PHG1452 PRC1452 QAY1452 QKU1452 QUQ1452 REM1452 ROI1452 RYE1452 SIA1452 SRW1452 TBS1452 TLO1452 TVK1452 UFG1452 UPC1452 UYY1452 VIU1452 VSQ1452 WCM1452 WMI1452 WWE1452 AL1439:AL1466 JS1411:JS1438 TO1411:TO1438 ADK1411:ADK1438 ANG1411:ANG1438 AXC1411:AXC1438 BGY1411:BGY1438 BQU1411:BQU1438 CAQ1411:CAQ1438 CKM1411:CKM1438 CUI1411:CUI1438 DEE1411:DEE1438 DOA1411:DOA1438 DXW1411:DXW1438 EHS1411:EHS1438 ERO1411:ERO1438 FBK1411:FBK1438 FLG1411:FLG1438 FVC1411:FVC1438 GEY1411:GEY1438 GOU1411:GOU1438 GYQ1411:GYQ1438 HIM1411:HIM1438 HSI1411:HSI1438 ICE1411:ICE1438 IMA1411:IMA1438 IVW1411:IVW1438 JFS1411:JFS1438 JPO1411:JPO1438 JZK1411:JZK1438 KJG1411:KJG1438 KTC1411:KTC1438 LCY1411:LCY1438 LMU1411:LMU1438 LWQ1411:LWQ1438 MGM1411:MGM1438 MQI1411:MQI1438 NAE1411:NAE1438 NKA1411:NKA1438 NTW1411:NTW1438 ODS1411:ODS1438 ONO1411:ONO1438 OXK1411:OXK1438 PHG1411:PHG1438 PRC1411:PRC1438 QAY1411:QAY1438 QKU1411:QKU1438 QUQ1411:QUQ1438 REM1411:REM1438 ROI1411:ROI1438 RYE1411:RYE1438 SIA1411:SIA1438 SRW1411:SRW1438 TBS1411:TBS1438 TLO1411:TLO1438 TVK1411:TVK1438 UFG1411:UFG1438 UPC1411:UPC1438 UYY1411:UYY1438 VIU1411:VIU1438 VSQ1411:VSQ1438 WCM1411:WCM1438 WMI1411:WMI1438 WWE1411:WWE1438 AL1354:AL1355 AL1367 AL1349 AL1363:AL1364 KH1352 UD1352 ADZ1352 ANV1352 AXR1352 BHN1352 BRJ1352 CBF1352 CLB1352 CUX1352 DET1352 DOP1352 DYL1352 EIH1352 ESD1352 FBZ1352 FLV1352 FVR1352 GFN1352 GPJ1352 GZF1352 HJB1352 HSX1352 ICT1352 IMP1352 IWL1352 JGH1352 JQD1352 JZZ1352 KJV1352 KTR1352 LDN1352 LNJ1352 LXF1352 MHB1352 MQX1352 NAT1352 NKP1352 NUL1352 OEH1352 OOD1352 OXZ1352 PHV1352 PRR1352 QBN1352 QLJ1352 QVF1352 RFB1352 ROX1352 RYT1352 SIP1352 SSL1352 TCH1352 TMD1352 TVZ1352 UFV1352 UPR1352 UZN1352 VJJ1352 VTF1352 WDB1352 WMX1352 WWT1352" xr:uid="{D85F3D40-1688-49FC-85E0-465FCF952DEF}">
      <formula1>0</formula1>
      <formula2>100</formula2>
    </dataValidation>
    <dataValidation type="whole" allowBlank="1" showInputMessage="1" showErrorMessage="1" errorTitle="Odstotek uporabe" error="odstotek (celoštevilska vrednost)" prompt="vpišite kolikšna je bila angažiranost v procentih,  celoštevilska vrednost" sqref="AL32:AL33 HK32:HK33 RG32:RG33 ABC32:ABC33 AKY32:AKY33 AUU32:AUU33 BEQ32:BEQ33 BOM32:BOM33 BYI32:BYI33 CIE32:CIE33 CSA32:CSA33 DBW32:DBW33 DLS32:DLS33 DVO32:DVO33 EFK32:EFK33 EPG32:EPG33 EZC32:EZC33 FIY32:FIY33 FSU32:FSU33 GCQ32:GCQ33 GMM32:GMM33 GWI32:GWI33 HGE32:HGE33 HQA32:HQA33 HZW32:HZW33 IJS32:IJS33 ITO32:ITO33 JDK32:JDK33 JNG32:JNG33 JXC32:JXC33 KGY32:KGY33 KQU32:KQU33 LAQ32:LAQ33 LKM32:LKM33 LUI32:LUI33 MEE32:MEE33 MOA32:MOA33 MXW32:MXW33 NHS32:NHS33 NRO32:NRO33 OBK32:OBK33 OLG32:OLG33 OVC32:OVC33 PEY32:PEY33 POU32:POU33 PYQ32:PYQ33 QIM32:QIM33 QSI32:QSI33 RCE32:RCE33 RMA32:RMA33 RVW32:RVW33 SFS32:SFS33 SPO32:SPO33 SZK32:SZK33 TJG32:TJG33 TTC32:TTC33 UCY32:UCY33 UMU32:UMU33 UWQ32:UWQ33 VGM32:VGM33 VQI32:VQI33 WAE32:WAE33 WKA32:WKA33 WTW32:WTW33 AU29 HT29 RP29 ABL29 ALH29 AVD29 BEZ29 BOV29 BYR29 CIN29 CSJ29 DCF29 DMB29 DVX29 EFT29 EPP29 EZL29 FJH29 FTD29 GCZ29 GMV29 GWR29 HGN29 HQJ29 IAF29 IKB29 ITX29 JDT29 JNP29 JXL29 KHH29 KRD29 LAZ29 LKV29 LUR29 MEN29 MOJ29 MYF29 NIB29 NRX29 OBT29 OLP29 OVL29 PFH29 PPD29 PYZ29 QIV29 QSR29 RCN29 RMJ29 RWF29 SGB29 SPX29 SZT29 TJP29 TTL29 UDH29 UND29 UWZ29 VGV29 VQR29 WAN29 WKJ29 WUF29 AS30:AU34 HR30:HT34 RN30:RP34 ABJ30:ABL34 ALF30:ALH34 AVB30:AVD34 BEX30:BEZ34 BOT30:BOV34 BYP30:BYR34 CIL30:CIN34 CSH30:CSJ34 DCD30:DCF34 DLZ30:DMB34 DVV30:DVX34 EFR30:EFT34 EPN30:EPP34 EZJ30:EZL34 FJF30:FJH34 FTB30:FTD34 GCX30:GCZ34 GMT30:GMV34 GWP30:GWR34 HGL30:HGN34 HQH30:HQJ34 IAD30:IAF34 IJZ30:IKB34 ITV30:ITX34 JDR30:JDT34 JNN30:JNP34 JXJ30:JXL34 KHF30:KHH34 KRB30:KRD34 LAX30:LAZ34 LKT30:LKV34 LUP30:LUR34 MEL30:MEN34 MOH30:MOJ34 MYD30:MYF34 NHZ30:NIB34 NRV30:NRX34 OBR30:OBT34 OLN30:OLP34 OVJ30:OVL34 PFF30:PFH34 PPB30:PPD34 PYX30:PYZ34 QIT30:QIV34 QSP30:QSR34 RCL30:RCN34 RMH30:RMJ34 RWD30:RWF34 SFZ30:SGB34 SPV30:SPX34 SZR30:SZT34 TJN30:TJP34 TTJ30:TTL34 UDF30:UDH34 UNB30:UND34 UWX30:UWZ34 VGT30:VGV34 VQP30:VQR34 WAL30:WAN34 WKH30:WKJ34 WUD30:WUF34 AS11:AU28 HR11:HT28 RN11:RP28 ABJ11:ABL28 ALF11:ALH28 AVB11:AVD28 BEX11:BEZ28 BOT11:BOV28 BYP11:BYR28 CIL11:CIN28 CSH11:CSJ28 DCD11:DCF28 DLZ11:DMB28 DVV11:DVX28 EFR11:EFT28 EPN11:EPP28 EZJ11:EZL28 FJF11:FJH28 FTB11:FTD28 GCX11:GCZ28 GMT11:GMV28 GWP11:GWR28 HGL11:HGN28 HQH11:HQJ28 IAD11:IAF28 IJZ11:IKB28 ITV11:ITX28 JDR11:JDT28 JNN11:JNP28 JXJ11:JXL28 KHF11:KHH28 KRB11:KRD28 LAX11:LAZ28 LKT11:LKV28 LUP11:LUR28 MEL11:MEN28 MOH11:MOJ28 MYD11:MYF28 NHZ11:NIB28 NRV11:NRX28 OBR11:OBT28 OLN11:OLP28 OVJ11:OVL28 PFF11:PFH28 PPB11:PPD28 PYX11:PYZ28 QIT11:QIV28 QSP11:QSR28 RCL11:RCN28 RMH11:RMJ28 RWD11:RWF28 SFZ11:SGB28 SPV11:SPX28 SZR11:SZT28 TJN11:TJP28 TTJ11:TTL28 UDF11:UDH28 UNB11:UND28 UWX11:UWZ28 VGT11:VGV28 VQP11:VQR28 WAL11:WAN28 WKH11:WKJ28 WUD11:WUF28 AI11:AI35 HH11:HH35 RD11:RD35 AAZ11:AAZ35 AKV11:AKV35 AUR11:AUR35 BEN11:BEN35 BOJ11:BOJ35 BYF11:BYF35 CIB11:CIB35 CRX11:CRX35 DBT11:DBT35 DLP11:DLP35 DVL11:DVL35 EFH11:EFH35 EPD11:EPD35 EYZ11:EYZ35 FIV11:FIV35 FSR11:FSR35 GCN11:GCN35 GMJ11:GMJ35 GWF11:GWF35 HGB11:HGB35 HPX11:HPX35 HZT11:HZT35 IJP11:IJP35 ITL11:ITL35 JDH11:JDH35 JND11:JND35 JWZ11:JWZ35 KGV11:KGV35 KQR11:KQR35 LAN11:LAN35 LKJ11:LKJ35 LUF11:LUF35 MEB11:MEB35 MNX11:MNX35 MXT11:MXT35 NHP11:NHP35 NRL11:NRL35 OBH11:OBH35 OLD11:OLD35 OUZ11:OUZ35 PEV11:PEV35 POR11:POR35 PYN11:PYN35 QIJ11:QIJ35 QSF11:QSF35 RCB11:RCB35 RLX11:RLX35 RVT11:RVT35 SFP11:SFP35 SPL11:SPL35 SZH11:SZH35 TJD11:TJD35 TSZ11:TSZ35 UCV11:UCV35 UMR11:UMR35 UWN11:UWN35 VGJ11:VGJ35 VQF11:VQF35 WAB11:WAB35 WJX11:WJX35 WTT11:WTT35 AO11:AO34 HN11:HN34 RJ11:RJ34 ABF11:ABF34 ALB11:ALB34 AUX11:AUX34 BET11:BET34 BOP11:BOP34 BYL11:BYL34 CIH11:CIH34 CSD11:CSD34 DBZ11:DBZ34 DLV11:DLV34 DVR11:DVR34 EFN11:EFN34 EPJ11:EPJ34 EZF11:EZF34 FJB11:FJB34 FSX11:FSX34 GCT11:GCT34 GMP11:GMP34 GWL11:GWL34 HGH11:HGH34 HQD11:HQD34 HZZ11:HZZ34 IJV11:IJV34 ITR11:ITR34 JDN11:JDN34 JNJ11:JNJ34 JXF11:JXF34 KHB11:KHB34 KQX11:KQX34 LAT11:LAT34 LKP11:LKP34 LUL11:LUL34 MEH11:MEH34 MOD11:MOD34 MXZ11:MXZ34 NHV11:NHV34 NRR11:NRR34 OBN11:OBN34 OLJ11:OLJ34 OVF11:OVF34 PFB11:PFB34 POX11:POX34 PYT11:PYT34 QIP11:QIP34 QSL11:QSL34 RCH11:RCH34 RMD11:RMD34 RVZ11:RVZ34 SFV11:SFV34 SPR11:SPR34 SZN11:SZN34 TJJ11:TJJ34 TTF11:TTF34 UDB11:UDB34 UMX11:UMX34 UWT11:UWT34 VGP11:VGP34 VQL11:VQL34 WAH11:WAH34 WKD11:WKD34 WTZ11:WTZ34 AR11:AR34 HQ11:HQ34 RM11:RM34 ABI11:ABI34 ALE11:ALE34 AVA11:AVA34 BEW11:BEW34 BOS11:BOS34 BYO11:BYO34 CIK11:CIK34 CSG11:CSG34 DCC11:DCC34 DLY11:DLY34 DVU11:DVU34 EFQ11:EFQ34 EPM11:EPM34 EZI11:EZI34 FJE11:FJE34 FTA11:FTA34 GCW11:GCW34 GMS11:GMS34 GWO11:GWO34 HGK11:HGK34 HQG11:HQG34 IAC11:IAC34 IJY11:IJY34 ITU11:ITU34 JDQ11:JDQ34 JNM11:JNM34 JXI11:JXI34 KHE11:KHE34 KRA11:KRA34 LAW11:LAW34 LKS11:LKS34 LUO11:LUO34 MEK11:MEK34 MOG11:MOG34 MYC11:MYC34 NHY11:NHY34 NRU11:NRU34 OBQ11:OBQ34 OLM11:OLM34 OVI11:OVI34 PFE11:PFE34 PPA11:PPA34 PYW11:PYW34 QIS11:QIS34 QSO11:QSO34 RCK11:RCK34 RMG11:RMG34 RWC11:RWC34 SFY11:SFY34 SPU11:SPU34 SZQ11:SZQ34 TJM11:TJM34 TTI11:TTI34 UDE11:UDE34 UNA11:UNA34 UWW11:UWW34 VGS11:VGS34 VQO11:VQO34 WAK11:WAK34 WKG11:WKG34 WUC11:WUC34 AR216 AO216 AI216 WAB926 HQ926 RM926 ABI926 ALE926 AVA926 BEW926 BOS926 BYO926 CIK926 CSG926 DCC926 DLY926 DVU926 EFQ926 EPM926 EZI926 FJE926 FTA926 GCW926 GMS926 GWO926 HGK926 HQG926 IAC926 IJY926 ITU926 JDQ926 JNM926 JXI926 KHE926 KRA926 LAW926 LKS926 LUO926 MEK926 MOG926 MYC926 NHY926 NRU926 OBQ926 OLM926 OVI926 PFE926 PPA926 PYW926 QIS926 QSO926 RCK926 RMG926 RWC926 SFY926 SPU926 SZQ926 TJM926 TTI926 UDE926 UNA926 UWW926 VGS926 VQO926 WAK926 WKG926 WUC926 WJX926 HN926 RJ926 ABF926 ALB926 AUX926 BET926 BOP926 BYL926 CIH926 CSD926 DBZ926 DLV926 DVR926 EFN926 EPJ926 EZF926 FJB926 FSX926 GCT926 GMP926 GWL926 HGH926 HQD926 HZZ926 IJV926 ITR926 JDN926 JNJ926 JXF926 KHB926 KQX926 LAT926 LKP926 LUL926 MEH926 MOD926 MXZ926 NHV926 NRR926 OBN926 OLJ926 OVF926 PFB926 POX926 PYT926 QIP926 QSL926 RCH926 RMD926 RVZ926 SFV926 SPR926 SZN926 TJJ926 TTF926 UDB926 UMX926 UWT926 VGP926 VQL926 WAH926 WKD926 WTZ926 WTT926 HH926 RD926 AAZ926 AKV926 AUR926 BEN926 BOJ926 BYF926 CIB926 CRX926 DBT926 DLP926 DVL926 EFH926 EPD926 EYZ926 FIV926 FSR926 GCN926 GMJ926 GWF926 HGB926 HPX926 HZT926 IJP926 ITL926 JDH926 JND926 JWZ926 KGV926 KQR926 LAN926 LKJ926 LUF926 MEB926 MNX926 MXT926 NHP926 NRL926 OBH926 OLD926 OUZ926 PEV926 POR926 PYN926 QIJ926 QSF926 RCB926 RLX926 RVT926 SFP926 SPL926 SZH926 TJD926 TSZ926 UCV926 UMR926 UWN926 VGJ926 VQF926 AI9 JP9 TL9 ADH9 AND9 AWZ9 BGV9 BQR9 CAN9 CKJ9 CUF9 DEB9 DNX9 DXT9 EHP9 ERL9 FBH9 FLD9 FUZ9 GEV9 GOR9 GYN9 HIJ9 HSF9 ICB9 ILX9 IVT9 JFP9 JPL9 JZH9 KJD9 KSZ9 LCV9 LMR9 LWN9 MGJ9 MQF9 NAB9 NJX9 NTT9 ODP9 ONL9 OXH9 PHD9 PQZ9 QAV9 QKR9 QUN9 REJ9 ROF9 RYB9 SHX9 SRT9 TBP9 TLL9 TVH9 UFD9 UOZ9 UYV9 VIR9 VSN9 WCJ9 WMF9 WWB9 AO9 JV9 TR9 ADN9 ANJ9 AXF9 BHB9 BQX9 CAT9 CKP9 CUL9 DEH9 DOD9 DXZ9 EHV9 ERR9 FBN9 FLJ9 FVF9 GFB9 GOX9 GYT9 HIP9 HSL9 ICH9 IMD9 IVZ9 JFV9 JPR9 JZN9 KJJ9 KTF9 LDB9 LMX9 LWT9 MGP9 MQL9 NAH9 NKD9 NTZ9 ODV9 ONR9 OXN9 PHJ9 PRF9 QBB9 QKX9 QUT9 REP9 ROL9 RYH9 SID9 SRZ9 TBV9 TLR9 TVN9 UFJ9 UPF9 UZB9 VIX9 VST9 WCP9 WML9 WWH9 AR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WWB498 WMF498 WCJ498 VSN498 VIR498 UYV498 UOZ498 UFD498 TVH498 TLL498 TBP498 SRT498 SHX498 RYB498 ROF498 REJ498 QUN498 QKR498 QAV498 PQZ498 PHD498 OXH498 ONL498 ODP498 NTT498 NJX498 NAB498 MQF498 MGJ498 LWN498 LMR498 LCV498 KSZ498 KJD498 JZH498 JPL498 JFP498 IVT498 ILX498 ICB498 HSF498 HIJ498 GYN498 GOR498 GEV498 FUZ498 FLD498 FBH498 ERL498 EHP498 DXT498 DNX498 DEB498 CUF498 CKJ498 CAN498 BQR498 BGV498 AWZ498 AND498 ADH498 TL498 JP498 WWH498 WML498 WCP498 VST498 VIX498 UZB498 UPF498 UFJ498 TVN498 TLR498 TBV498 SRZ498 SID498 RYH498 ROL498 REP498 QUT498 QKX498 QBB498 PRF498 PHJ498 OXN498 ONR498 ODV498 NTZ498 NKD498 NAH498 MQL498 MGP498 LWT498 LMX498 LDB498 KTF498 KJJ498 JZN498 JPR498 JFV498 IVZ498 IMD498 ICH498 HSL498 HIP498 GYT498 GOX498 GFB498 FVF498 FLJ498 FBN498 ERR498 EHV498 DXZ498 DOD498 DEH498 CUL498 CKP498 CAT498 BQX498 BHB498 AXF498 ANJ498 ADN498 TR498 JV498 WWK498 WMO498 WCS498 VSW498 VJA498 UZE498 UPI498 UFM498 TVQ498 TLU498 TBY498 SSC498 SIG498 RYK498 ROO498 RES498 QUW498 QLA498 QBE498 PRI498 PHM498 OXQ498 ONU498 ODY498 NUC498 NKG498 NAK498 MQO498 MGS498 LWW498 LNA498 LDE498 KTI498 KJM498 JZQ498 JPU498 JFY498 IWC498 IMG498 ICK498 HSO498 HIS498 GYW498 GPA498 GFE498 FVI498 FLM498 FBQ498 ERU498 EHY498 DYC498 DOG498 DEK498 CUO498 CKS498 CAW498 BRA498 BHE498 AXI498 ANM498 ADQ498 TU498 JY498 AR498 AO498 AI498 AO844:AO847 JV844:JV847 TR844:TR847 ADN844:ADN847 ANJ844:ANJ847 AXF844:AXF847 BHB844:BHB847 BQX844:BQX847 CAT844:CAT847 CKP844:CKP847 CUL844:CUL847 DEH844:DEH847 DOD844:DOD847 DXZ844:DXZ847 EHV844:EHV847 ERR844:ERR847 FBN844:FBN847 FLJ844:FLJ847 FVF844:FVF847 GFB844:GFB847 GOX844:GOX847 GYT844:GYT847 HIP844:HIP847 HSL844:HSL847 ICH844:ICH847 IMD844:IMD847 IVZ844:IVZ847 JFV844:JFV847 JPR844:JPR847 JZN844:JZN847 KJJ844:KJJ847 KTF844:KTF847 LDB844:LDB847 LMX844:LMX847 LWT844:LWT847 MGP844:MGP847 MQL844:MQL847 NAH844:NAH847 NKD844:NKD847 NTZ844:NTZ847 ODV844:ODV847 ONR844:ONR847 OXN844:OXN847 PHJ844:PHJ847 PRF844:PRF847 QBB844:QBB847 QKX844:QKX847 QUT844:QUT847 REP844:REP847 ROL844:ROL847 RYH844:RYH847 SID844:SID847 SRZ844:SRZ847 TBV844:TBV847 TLR844:TLR847 TVN844:TVN847 UFJ844:UFJ847 UPF844:UPF847 UZB844:UZB847 VIX844:VIX847 VST844:VST847 WCP844:WCP847 WML844:WML847 WWH844:WWH847 AR844:AR847 JY844:JY847 TU844:TU847 ADQ844:ADQ847 ANM844:ANM847 AXI844:AXI847 BHE844:BHE847 BRA844:BRA847 CAW844:CAW847 CKS844:CKS847 CUO844:CUO847 DEK844:DEK847 DOG844:DOG847 DYC844:DYC847 EHY844:EHY847 ERU844:ERU847 FBQ844:FBQ847 FLM844:FLM847 FVI844:FVI847 GFE844:GFE847 GPA844:GPA847 GYW844:GYW847 HIS844:HIS847 HSO844:HSO847 ICK844:ICK847 IMG844:IMG847 IWC844:IWC847 JFY844:JFY847 JPU844:JPU847 JZQ844:JZQ847 KJM844:KJM847 KTI844:KTI847 LDE844:LDE847 LNA844:LNA847 LWW844:LWW847 MGS844:MGS847 MQO844:MQO847 NAK844:NAK847 NKG844:NKG847 NUC844:NUC847 ODY844:ODY847 ONU844:ONU847 OXQ844:OXQ847 PHM844:PHM847 PRI844:PRI847 QBE844:QBE847 QLA844:QLA847 QUW844:QUW847 RES844:RES847 ROO844:ROO847 RYK844:RYK847 SIG844:SIG847 SSC844:SSC847 TBY844:TBY847 TLU844:TLU847 TVQ844:TVQ847 UFM844:UFM847 UPI844:UPI847 UZE844:UZE847 VJA844:VJA847 VSW844:VSW847 WCS844:WCS847 WMO844:WMO847 WWK844:WWK847 AXF850:AXF852 BHB850:BHB852 BQX850:BQX852 CAT850:CAT852 CKP850:CKP852 CUL850:CUL852 DEH850:DEH852 DOD850:DOD852 DXZ850:DXZ852 EHV850:EHV852 ERR850:ERR852 FBN850:FBN852 FLJ850:FLJ852 FVF850:FVF852 GFB850:GFB852 GOX850:GOX852 GYT850:GYT852 HIP850:HIP852 HSL850:HSL852 ICH850:ICH852 IMD850:IMD852 IVZ850:IVZ852 JFV850:JFV852 JPR850:JPR852 JZN850:JZN852 KJJ850:KJJ852 KTF850:KTF852 LDB850:LDB852 LMX850:LMX852 LWT850:LWT852 MGP850:MGP852 MQL850:MQL852 NAH850:NAH852 NKD850:NKD852 NTZ850:NTZ852 ODV850:ODV852 ONR850:ONR852 OXN850:OXN852 PHJ850:PHJ852 PRF850:PRF852 QBB850:QBB852 QKX850:QKX852 QUT850:QUT852 REP850:REP852 ROL850:ROL852 RYH850:RYH852 SID850:SID852 SRZ850:SRZ852 TBV850:TBV852 TLR850:TLR852 TVN850:TVN852 UFJ850:UFJ852 UPF850:UPF852 UZB850:UZB852 VIX850:VIX852 VST850:VST852 WCP850:WCP852 WML850:WML852 WWH850:WWH852 JP844:JP852 TL844:TL852 ADH844:ADH852 AND844:AND852 AWZ844:AWZ852 BGV844:BGV852 BQR844:BQR852 CAN844:CAN852 CKJ844:CKJ852 CUF844:CUF852 DEB844:DEB852 DNX844:DNX852 DXT844:DXT852 EHP844:EHP852 ERL844:ERL852 FBH844:FBH852 FLD844:FLD852 FUZ844:FUZ852 GEV844:GEV852 GOR844:GOR852 GYN844:GYN852 HIJ844:HIJ852 HSF844:HSF852 ICB844:ICB852 ILX844:ILX852 IVT844:IVT852 JFP844:JFP852 JPL844:JPL852 JZH844:JZH852 KJD844:KJD852 KSZ844:KSZ852 LCV844:LCV852 LMR844:LMR852 LWN844:LWN852 MGJ844:MGJ852 MQF844:MQF852 NAB844:NAB852 NJX844:NJX852 NTT844:NTT852 ODP844:ODP852 ONL844:ONL852 OXH844:OXH852 PHD844:PHD852 PQZ844:PQZ852 QAV844:QAV852 QKR844:QKR852 QUN844:QUN852 REJ844:REJ852 ROF844:ROF852 RYB844:RYB852 SHX844:SHX852 SRT844:SRT852 TBP844:TBP852 TLL844:TLL852 TVH844:TVH852 UFD844:UFD852 UOZ844:UOZ852 UYV844:UYV852 VIR844:VIR852 VSN844:VSN852 WCJ844:WCJ852 WMF844:WMF852 WWB844:WWB852 JY850:JY852 TU850:TU852 ADQ850:ADQ852 ANM850:ANM852 AXI850:AXI852 BHE850:BHE852 BRA850:BRA852 CAW850:CAW852 CKS850:CKS852 CUO850:CUO852 DEK850:DEK852 DOG850:DOG852 DYC850:DYC852 EHY850:EHY852 ERU850:ERU852 FBQ850:FBQ852 FLM850:FLM852 FVI850:FVI852 GFE850:GFE852 GPA850:GPA852 GYW850:GYW852 HIS850:HIS852 HSO850:HSO852 ICK850:ICK852 IMG850:IMG852 IWC850:IWC852 JFY850:JFY852 JPU850:JPU852 JZQ850:JZQ852 KJM850:KJM852 KTI850:KTI852 LDE850:LDE852 LNA850:LNA852 LWW850:LWW852 MGS850:MGS852 MQO850:MQO852 NAK850:NAK852 NKG850:NKG852 NUC850:NUC852 ODY850:ODY852 ONU850:ONU852 OXQ850:OXQ852 PHM850:PHM852 PRI850:PRI852 QBE850:QBE852 QLA850:QLA852 QUW850:QUW852 RES850:RES852 ROO850:ROO852 RYK850:RYK852 SIG850:SIG852 SSC850:SSC852 TBY850:TBY852 TLU850:TLU852 TVQ850:TVQ852 UFM850:UFM852 UPI850:UPI852 UZE850:UZE852 VJA850:VJA852 VSW850:VSW852 WCS850:WCS852 WMO850:WMO852 WWK850:WWK852 AO850:AO852 AR850:AR852 AI844:AI852 JV850:JV852 TR850:TR852 ADN850:ADN852 ANJ850:ANJ852 AO1268 AR1268 AO1271 AR1271 AI1280 AO1280 AR1280 AI1284 AO1284 AR1284 WWZ1279 KN1277 UJ1277 AEF1277 AOB1277 AXX1277 BHT1277 BRP1277 CBL1277 CLH1277 CVD1277 DEZ1277 DOV1277 DYR1277 EIN1277 ESJ1277 FCF1277 FMB1277 FVX1277 GFT1277 GPP1277 GZL1277 HJH1277 HTD1277 ICZ1277 IMV1277 IWR1277 JGN1277 JQJ1277 KAF1277 KKB1277 KTX1277 LDT1277 LNP1277 LXL1277 MHH1277 MRD1277 NAZ1277 NKV1277 NUR1277 OEN1277 OOJ1277 OYF1277 PIB1277 PRX1277 QBT1277 QLP1277 QVL1277 RFH1277 RPD1277 RYZ1277 SIV1277 SSR1277 TCN1277 TMJ1277 TWF1277 UGB1277 UPX1277 UZT1277 VJP1277 VTL1277 WDH1277 WND1277 WWZ1277 KK1277 UG1277 AEC1277 ANY1277 AXU1277 BHQ1277 BRM1277 CBI1277 CLE1277 CVA1277 DEW1277 DOS1277 DYO1277 EIK1277 ESG1277 FCC1277 FLY1277 FVU1277 GFQ1277 GPM1277 GZI1277 HJE1277 HTA1277 ICW1277 IMS1277 IWO1277 JGK1277 JQG1277 KAC1277 KJY1277 KTU1277 LDQ1277 LNM1277 LXI1277 MHE1277 MRA1277 NAW1277 NKS1277 NUO1277 OEK1277 OOG1277 OYC1277 PHY1277 PRU1277 QBQ1277 QLM1277 QVI1277 RFE1277 RPA1277 RYW1277 SIS1277 SSO1277 TCK1277 TMG1277 TWC1277 UFY1277 UPU1277 UZQ1277 VJM1277 VTI1277 WDE1277 WNA1277 WWW1277 KE1277 UA1277 ADW1277 ANS1277 AXO1277 BHK1277 BRG1277 CBC1277 CKY1277 CUU1277 DEQ1277 DOM1277 DYI1277 EIE1277 ESA1277 FBW1277 FLS1277 FVO1277 GFK1277 GPG1277 GZC1277 HIY1277 HSU1277 ICQ1277 IMM1277 IWI1277 JGE1277 JQA1277 JZW1277 KJS1277 KTO1277 LDK1277 LNG1277 LXC1277 MGY1277 MQU1277 NAQ1277 NKM1277 NUI1277 OEE1277 OOA1277 OXW1277 PHS1277 PRO1277 QBK1277 QLG1277 QVC1277 REY1277 ROU1277 RYQ1277 SIM1277 SSI1277 TCE1277 TMA1277 TVW1277 UFS1277 UPO1277 UZK1277 VJG1277 VTC1277 WCY1277 WMU1277 WWQ1277 KN1279 UJ1279 AEF1279 AOB1279 AXX1279 BHT1279 BRP1279 CBL1279 CLH1279 CVD1279 DEZ1279 DOV1279 DYR1279 EIN1279 ESJ1279 FCF1279 FMB1279 FVX1279 GFT1279 GPP1279 GZL1279 HJH1279 HTD1279 ICZ1279 IMV1279 IWR1279 JGN1279 JQJ1279 KAF1279 KKB1279 KTX1279 LDT1279 LNP1279 LXL1279 MHH1279 MRD1279 NAZ1279 NKV1279 NUR1279 OEN1279 OOJ1279 OYF1279 PIB1279 PRX1279 QBT1279 QLP1279 QVL1279 RFH1279 RPD1279 RYZ1279 SIV1279 SSR1279 TCN1279 TMJ1279 TWF1279 UGB1279 UPX1279 UZT1279 VJP1279 VTL1279 WDH1279 WND1279 AR1475 JY1447 TU1447 ADQ1447 ANM1447 AXI1447 BHE1447 BRA1447 CAW1447 CKS1447 CUO1447 DEK1447 DOG1447 DYC1447 EHY1447 ERU1447 FBQ1447 FLM1447 FVI1447 GFE1447 GPA1447 GYW1447 HIS1447 HSO1447 ICK1447 IMG1447 IWC1447 JFY1447 JPU1447 JZQ1447 KJM1447 KTI1447 LDE1447 LNA1447 LWW1447 MGS1447 MQO1447 NAK1447 NKG1447 NUC1447 ODY1447 ONU1447 OXQ1447 PHM1447 PRI1447 QBE1447 QLA1447 QUW1447 RES1447 ROO1447 RYK1447 SIG1447 SSC1447 TBY1447 TLU1447 TVQ1447 UFM1447 UPI1447 UZE1447 VJA1447 VSW1447 WCS1447 WMO1447 WWK1447 AO1475 JV1447 TR1447 ADN1447 ANJ1447 AXF1447 BHB1447 BQX1447 CAT1447 CKP1447 CUL1447 DEH1447 DOD1447 DXZ1447 EHV1447 ERR1447 FBN1447 FLJ1447 FVF1447 GFB1447 GOX1447 GYT1447 HIP1447 HSL1447 ICH1447 IMD1447 IVZ1447 JFV1447 JPR1447 JZN1447 KJJ1447 KTF1447 LDB1447 LMX1447 LWT1447 MGP1447 MQL1447 NAH1447 NKD1447 NTZ1447 ODV1447 ONR1447 OXN1447 PHJ1447 PRF1447 QBB1447 QKX1447 QUT1447 REP1447 ROL1447 RYH1447 SID1447 SRZ1447 TBV1447 TLR1447 TVN1447 UFJ1447 UPF1447 UZB1447 VIX1447 VST1447 WCP1447 WML1447 WWH1447 AR1492 JY1464 TU1464 ADQ1464 ANM1464 AXI1464 BHE1464 BRA1464 CAW1464 CKS1464 CUO1464 DEK1464 DOG1464 DYC1464 EHY1464 ERU1464 FBQ1464 FLM1464 FVI1464 GFE1464 GPA1464 GYW1464 HIS1464 HSO1464 ICK1464 IMG1464 IWC1464 JFY1464 JPU1464 JZQ1464 KJM1464 KTI1464 LDE1464 LNA1464 LWW1464 MGS1464 MQO1464 NAK1464 NKG1464 NUC1464 ODY1464 ONU1464 OXQ1464 PHM1464 PRI1464 QBE1464 QLA1464 QUW1464 RES1464 ROO1464 RYK1464 SIG1464 SSC1464 TBY1464 TLU1464 TVQ1464 UFM1464 UPI1464 UZE1464 VJA1464 VSW1464 WCS1464 WMO1464 WWK1464 AO1492 JV1464 TR1464 ADN1464 ANJ1464 AXF1464 BHB1464 BQX1464 CAT1464 CKP1464 CUL1464 DEH1464 DOD1464 DXZ1464 EHV1464 ERR1464 FBN1464 FLJ1464 FVF1464 GFB1464 GOX1464 GYT1464 HIP1464 HSL1464 ICH1464 IMD1464 IVZ1464 JFV1464 JPR1464 JZN1464 KJJ1464 KTF1464 LDB1464 LMX1464 LWT1464 MGP1464 MQL1464 NAH1464 NKD1464 NTZ1464 ODV1464 ONR1464 OXN1464 PHJ1464 PRF1464 QBB1464 QKX1464 QUT1464 REP1464 ROL1464 RYH1464 SID1464 SRZ1464 TBV1464 TLR1464 TVN1464 UFJ1464 UPF1464 UZB1464 VIX1464 VST1464 WCP1464 WML1464 WWH1464 AI1492 JP1464 TL1464 ADH1464 AND1464 AWZ1464 BGV1464 BQR1464 CAN1464 CKJ1464 CUF1464 DEB1464 DNX1464 DXT1464 EHP1464 ERL1464 FBH1464 FLD1464 FUZ1464 GEV1464 GOR1464 GYN1464 HIJ1464 HSF1464 ICB1464 ILX1464 IVT1464 JFP1464 JPL1464 JZH1464 KJD1464 KSZ1464 LCV1464 LMR1464 LWN1464 MGJ1464 MQF1464 NAB1464 NJX1464 NTT1464 ODP1464 ONL1464 OXH1464 PHD1464 PQZ1464 QAV1464 QKR1464 QUN1464 REJ1464 ROF1464 RYB1464 SHX1464 SRT1464 TBP1464 TLL1464 TVH1464 UFD1464 UOZ1464 UYV1464 VIR1464 VSN1464 WCJ1464 WMF1464 WWB1464 AR1523:AR1524 JY1495:JY1496 TU1495:TU1496 ADQ1495:ADQ1496 ANM1495:ANM1496 AXI1495:AXI1496 BHE1495:BHE1496 BRA1495:BRA1496 CAW1495:CAW1496 CKS1495:CKS1496 CUO1495:CUO1496 DEK1495:DEK1496 DOG1495:DOG1496 DYC1495:DYC1496 EHY1495:EHY1496 ERU1495:ERU1496 FBQ1495:FBQ1496 FLM1495:FLM1496 FVI1495:FVI1496 GFE1495:GFE1496 GPA1495:GPA1496 GYW1495:GYW1496 HIS1495:HIS1496 HSO1495:HSO1496 ICK1495:ICK1496 IMG1495:IMG1496 IWC1495:IWC1496 JFY1495:JFY1496 JPU1495:JPU1496 JZQ1495:JZQ1496 KJM1495:KJM1496 KTI1495:KTI1496 LDE1495:LDE1496 LNA1495:LNA1496 LWW1495:LWW1496 MGS1495:MGS1496 MQO1495:MQO1496 NAK1495:NAK1496 NKG1495:NKG1496 NUC1495:NUC1496 ODY1495:ODY1496 ONU1495:ONU1496 OXQ1495:OXQ1496 PHM1495:PHM1496 PRI1495:PRI1496 QBE1495:QBE1496 QLA1495:QLA1496 QUW1495:QUW1496 RES1495:RES1496 ROO1495:ROO1496 RYK1495:RYK1496 SIG1495:SIG1496 SSC1495:SSC1496 TBY1495:TBY1496 TLU1495:TLU1496 TVQ1495:TVQ1496 UFM1495:UFM1496 UPI1495:UPI1496 UZE1495:UZE1496 VJA1495:VJA1496 VSW1495:VSW1496 WCS1495:WCS1496 WMO1495:WMO1496 WWK1495:WWK1496 JY1502:JY1503 TU1502:TU1503 ADQ1502:ADQ1503 ANM1502:ANM1503 AXI1502:AXI1503 BHE1502:BHE1503 BRA1502:BRA1503 CAW1502:CAW1503 CKS1502:CKS1503 CUO1502:CUO1503 DEK1502:DEK1503 DOG1502:DOG1503 DYC1502:DYC1503 EHY1502:EHY1503 ERU1502:ERU1503 FBQ1502:FBQ1503 FLM1502:FLM1503 FVI1502:FVI1503 GFE1502:GFE1503 GPA1502:GPA1503 GYW1502:GYW1503 HIS1502:HIS1503 HSO1502:HSO1503 ICK1502:ICK1503 IMG1502:IMG1503 IWC1502:IWC1503 JFY1502:JFY1503 JPU1502:JPU1503 JZQ1502:JZQ1503 KJM1502:KJM1503 KTI1502:KTI1503 LDE1502:LDE1503 LNA1502:LNA1503 LWW1502:LWW1503 MGS1502:MGS1503 MQO1502:MQO1503 NAK1502:NAK1503 NKG1502:NKG1503 NUC1502:NUC1503 ODY1502:ODY1503 ONU1502:ONU1503 OXQ1502:OXQ1503 PHM1502:PHM1503 PRI1502:PRI1503 QBE1502:QBE1503 QLA1502:QLA1503 QUW1502:QUW1503 RES1502:RES1503 ROO1502:ROO1503 RYK1502:RYK1503 SIG1502:SIG1503 SSC1502:SSC1503 TBY1502:TBY1503 TLU1502:TLU1503 TVQ1502:TVQ1503 UFM1502:UFM1503 UPI1502:UPI1503 UZE1502:UZE1503 VJA1502:VJA1503 VSW1502:VSW1503 WCS1502:WCS1503 WMO1502:WMO1503 WWK1502:WWK1503 JV1502:JV1503 TR1502:TR1503 ADN1502:ADN1503 ANJ1502:ANJ1503 AXF1502:AXF1503 BHB1502:BHB1503 BQX1502:BQX1503 CAT1502:CAT1503 CKP1502:CKP1503 CUL1502:CUL1503 DEH1502:DEH1503 DOD1502:DOD1503 DXZ1502:DXZ1503 EHV1502:EHV1503 ERR1502:ERR1503 FBN1502:FBN1503 FLJ1502:FLJ1503 FVF1502:FVF1503 GFB1502:GFB1503 GOX1502:GOX1503 GYT1502:GYT1503 HIP1502:HIP1503 HSL1502:HSL1503 ICH1502:ICH1503 IMD1502:IMD1503 IVZ1502:IVZ1503 JFV1502:JFV1503 JPR1502:JPR1503 JZN1502:JZN1503 KJJ1502:KJJ1503 KTF1502:KTF1503 LDB1502:LDB1503 LMX1502:LMX1503 LWT1502:LWT1503 MGP1502:MGP1503 MQL1502:MQL1503 NAH1502:NAH1503 NKD1502:NKD1503 NTZ1502:NTZ1503 ODV1502:ODV1503 ONR1502:ONR1503 OXN1502:OXN1503 PHJ1502:PHJ1503 PRF1502:PRF1503 QBB1502:QBB1503 QKX1502:QKX1503 QUT1502:QUT1503 REP1502:REP1503 ROL1502:ROL1503 RYH1502:RYH1503 SID1502:SID1503 SRZ1502:SRZ1503 TBV1502:TBV1503 TLR1502:TLR1503 TVN1502:TVN1503 UFJ1502:UFJ1503 UPF1502:UPF1503 UZB1502:UZB1503 VIX1502:VIX1503 VST1502:VST1503 WCP1502:WCP1503 WML1502:WML1503 WWH1502:WWH1503 JP1502:JP1504 TL1502:TL1504 ADH1502:ADH1504 AND1502:AND1504 AWZ1502:AWZ1504 BGV1502:BGV1504 BQR1502:BQR1504 CAN1502:CAN1504 CKJ1502:CKJ1504 CUF1502:CUF1504 DEB1502:DEB1504 DNX1502:DNX1504 DXT1502:DXT1504 EHP1502:EHP1504 ERL1502:ERL1504 FBH1502:FBH1504 FLD1502:FLD1504 FUZ1502:FUZ1504 GEV1502:GEV1504 GOR1502:GOR1504 GYN1502:GYN1504 HIJ1502:HIJ1504 HSF1502:HSF1504 ICB1502:ICB1504 ILX1502:ILX1504 IVT1502:IVT1504 JFP1502:JFP1504 JPL1502:JPL1504 JZH1502:JZH1504 KJD1502:KJD1504 KSZ1502:KSZ1504 LCV1502:LCV1504 LMR1502:LMR1504 LWN1502:LWN1504 MGJ1502:MGJ1504 MQF1502:MQF1504 NAB1502:NAB1504 NJX1502:NJX1504 NTT1502:NTT1504 ODP1502:ODP1504 ONL1502:ONL1504 OXH1502:OXH1504 PHD1502:PHD1504 PQZ1502:PQZ1504 QAV1502:QAV1504 QKR1502:QKR1504 QUN1502:QUN1504 REJ1502:REJ1504 ROF1502:ROF1504 RYB1502:RYB1504 SHX1502:SHX1504 SRT1502:SRT1504 TBP1502:TBP1504 TLL1502:TLL1504 TVH1502:TVH1504 UFD1502:UFD1504 UOZ1502:UOZ1504 UYV1502:UYV1504 VIR1502:VIR1504 VSN1502:VSN1504 WCJ1502:WCJ1504 WMF1502:WMF1504 WWB1502:WWB1504 AI1524 JP1496 TL1496 ADH1496 AND1496 AWZ1496 BGV1496 BQR1496 CAN1496 CKJ1496 CUF1496 DEB1496 DNX1496 DXT1496 EHP1496 ERL1496 FBH1496 FLD1496 FUZ1496 GEV1496 GOR1496 GYN1496 HIJ1496 HSF1496 ICB1496 ILX1496 IVT1496 JFP1496 JPL1496 JZH1496 KJD1496 KSZ1496 LCV1496 LMR1496 LWN1496 MGJ1496 MQF1496 NAB1496 NJX1496 NTT1496 ODP1496 ONL1496 OXH1496 PHD1496 PQZ1496 QAV1496 QKR1496 QUN1496 REJ1496 ROF1496 RYB1496 SHX1496 SRT1496 TBP1496 TLL1496 TVH1496 UFD1496 UOZ1496 UYV1496 VIR1496 VSN1496 WCJ1496 WMF1496 WWB1496 AU1524 KB1496 TX1496 ADT1496 ANP1496 AXL1496 BHH1496 BRD1496 CAZ1496 CKV1496 CUR1496 DEN1496 DOJ1496 DYF1496 EIB1496 ERX1496 FBT1496 FLP1496 FVL1496 GFH1496 GPD1496 GYZ1496 HIV1496 HSR1496 ICN1496 IMJ1496 IWF1496 JGB1496 JPX1496 JZT1496 KJP1496 KTL1496 LDH1496 LND1496 LWZ1496 MGV1496 MQR1496 NAN1496 NKJ1496 NUF1496 OEB1496 ONX1496 OXT1496 PHP1496 PRL1496 QBH1496 QLD1496 QUZ1496 REV1496 ROR1496 RYN1496 SIJ1496 SSF1496 TCB1496 TLX1496 TVT1496 UFP1496 UPL1496 UZH1496 VJD1496 VSZ1496 WCV1496 WMR1496 WWN1496 AX1524 KE1496 UA1496 ADW1496 ANS1496 AXO1496 BHK1496 BRG1496 CBC1496 CKY1496 CUU1496 DEQ1496 DOM1496 DYI1496 EIE1496 ESA1496 FBW1496 FLS1496 FVO1496 GFK1496 GPG1496 GZC1496 HIY1496 HSU1496 ICQ1496 IMM1496 IWI1496 JGE1496 JQA1496 JZW1496 KJS1496 KTO1496 LDK1496 LNG1496 LXC1496 MGY1496 MQU1496 NAQ1496 NKM1496 NUI1496 OEE1496 OOA1496 OXW1496 PHS1496 PRO1496 QBK1496 QLG1496 QVC1496 REY1496 ROU1496 RYQ1496 SIM1496 SSI1496 TCE1496 TMA1496 TVW1496 UFS1496 UPO1496 UZK1496 VJG1496 VTC1496 WCY1496 WMU1496 WWQ1496 JP1506 TL1506 ADH1506 AND1506 AWZ1506 BGV1506 BQR1506 CAN1506 CKJ1506 CUF1506 DEB1506 DNX1506 DXT1506 EHP1506 ERL1506 FBH1506 FLD1506 FUZ1506 GEV1506 GOR1506 GYN1506 HIJ1506 HSF1506 ICB1506 ILX1506 IVT1506 JFP1506 JPL1506 JZH1506 KJD1506 KSZ1506 LCV1506 LMR1506 LWN1506 MGJ1506 MQF1506 NAB1506 NJX1506 NTT1506 ODP1506 ONL1506 OXH1506 PHD1506 PQZ1506 QAV1506 QKR1506 QUN1506 REJ1506 ROF1506 RYB1506 SHX1506 SRT1506 TBP1506 TLL1506 TVH1506 UFD1506 UOZ1506 UYV1506 VIR1506 VSN1506 WCJ1506 WMF1506 WWB1506 AR1480 JY1452 TU1452 ADQ1452 ANM1452 AXI1452 BHE1452 BRA1452 CAW1452 CKS1452 CUO1452 DEK1452 DOG1452 DYC1452 EHY1452 ERU1452 FBQ1452 FLM1452 FVI1452 GFE1452 GPA1452 GYW1452 HIS1452 HSO1452 ICK1452 IMG1452 IWC1452 JFY1452 JPU1452 JZQ1452 KJM1452 KTI1452 LDE1452 LNA1452 LWW1452 MGS1452 MQO1452 NAK1452 NKG1452 NUC1452 ODY1452 ONU1452 OXQ1452 PHM1452 PRI1452 QBE1452 QLA1452 QUW1452 RES1452 ROO1452 RYK1452 SIG1452 SSC1452 TBY1452 TLU1452 TVQ1452 UFM1452 UPI1452 UZE1452 VJA1452 VSW1452 WCS1452 WMO1452 WWK1452 AO1480 JV1452 TR1452 ADN1452 ANJ1452 AXF1452 BHB1452 BQX1452 CAT1452 CKP1452 CUL1452 DEH1452 DOD1452 DXZ1452 EHV1452 ERR1452 FBN1452 FLJ1452 FVF1452 GFB1452 GOX1452 GYT1452 HIP1452 HSL1452 ICH1452 IMD1452 IVZ1452 JFV1452 JPR1452 JZN1452 KJJ1452 KTF1452 LDB1452 LMX1452 LWT1452 MGP1452 MQL1452 NAH1452 NKD1452 NTZ1452 ODV1452 ONR1452 OXN1452 PHJ1452 PRF1452 QBB1452 QKX1452 QUT1452 REP1452 ROL1452 RYH1452 SID1452 SRZ1452 TBV1452 TLR1452 TVN1452 UFJ1452 UPF1452 UZB1452 VIX1452 VST1452 WCP1452 WML1452 WWH1452 AI1480 JP1452 TL1452 ADH1452 AND1452 AWZ1452 BGV1452 BQR1452 CAN1452 CKJ1452 CUF1452 DEB1452 DNX1452 DXT1452 EHP1452 ERL1452 FBH1452 FLD1452 FUZ1452 GEV1452 GOR1452 GYN1452 HIJ1452 HSF1452 ICB1452 ILX1452 IVT1452 JFP1452 JPL1452 JZH1452 KJD1452 KSZ1452 LCV1452 LMR1452 LWN1452 MGJ1452 MQF1452 NAB1452 NJX1452 NTT1452 ODP1452 ONL1452 OXH1452 PHD1452 PQZ1452 QAV1452 QKR1452 QUN1452 REJ1452 ROF1452 RYB1452 SHX1452 SRT1452 TBP1452 TLL1452 TVH1452 UFD1452 UOZ1452 UYV1452 VIR1452 VSN1452 WCJ1452 WMF1452 WWB1452 AI1439:AI1466 JP1411:JP1438 TL1411:TL1438 ADH1411:ADH1438 AND1411:AND1438 AWZ1411:AWZ1438 BGV1411:BGV1438 BQR1411:BQR1438 CAN1411:CAN1438 CKJ1411:CKJ1438 CUF1411:CUF1438 DEB1411:DEB1438 DNX1411:DNX1438 DXT1411:DXT1438 EHP1411:EHP1438 ERL1411:ERL1438 FBH1411:FBH1438 FLD1411:FLD1438 FUZ1411:FUZ1438 GEV1411:GEV1438 GOR1411:GOR1438 GYN1411:GYN1438 HIJ1411:HIJ1438 HSF1411:HSF1438 ICB1411:ICB1438 ILX1411:ILX1438 IVT1411:IVT1438 JFP1411:JFP1438 JPL1411:JPL1438 JZH1411:JZH1438 KJD1411:KJD1438 KSZ1411:KSZ1438 LCV1411:LCV1438 LMR1411:LMR1438 LWN1411:LWN1438 MGJ1411:MGJ1438 MQF1411:MQF1438 NAB1411:NAB1438 NJX1411:NJX1438 NTT1411:NTT1438 ODP1411:ODP1438 ONL1411:ONL1438 OXH1411:OXH1438 PHD1411:PHD1438 PQZ1411:PQZ1438 QAV1411:QAV1438 QKR1411:QKR1438 QUN1411:QUN1438 REJ1411:REJ1438 ROF1411:ROF1438 RYB1411:RYB1438 SHX1411:SHX1438 SRT1411:SRT1438 TBP1411:TBP1438 TLL1411:TLL1438 TVH1411:TVH1438 UFD1411:UFD1438 UOZ1411:UOZ1438 UYV1411:UYV1438 VIR1411:VIR1438 VSN1411:VSN1438 WCJ1411:WCJ1438 WMF1411:WMF1438 WWB1411:WWB1438 AO1439:AO1466 JV1411:JV1438 TR1411:TR1438 ADN1411:ADN1438 ANJ1411:ANJ1438 AXF1411:AXF1438 BHB1411:BHB1438 BQX1411:BQX1438 CAT1411:CAT1438 CKP1411:CKP1438 CUL1411:CUL1438 DEH1411:DEH1438 DOD1411:DOD1438 DXZ1411:DXZ1438 EHV1411:EHV1438 ERR1411:ERR1438 FBN1411:FBN1438 FLJ1411:FLJ1438 FVF1411:FVF1438 GFB1411:GFB1438 GOX1411:GOX1438 GYT1411:GYT1438 HIP1411:HIP1438 HSL1411:HSL1438 ICH1411:ICH1438 IMD1411:IMD1438 IVZ1411:IVZ1438 JFV1411:JFV1438 JPR1411:JPR1438 JZN1411:JZN1438 KJJ1411:KJJ1438 KTF1411:KTF1438 LDB1411:LDB1438 LMX1411:LMX1438 LWT1411:LWT1438 MGP1411:MGP1438 MQL1411:MQL1438 NAH1411:NAH1438 NKD1411:NKD1438 NTZ1411:NTZ1438 ODV1411:ODV1438 ONR1411:ONR1438 OXN1411:OXN1438 PHJ1411:PHJ1438 PRF1411:PRF1438 QBB1411:QBB1438 QKX1411:QKX1438 QUT1411:QUT1438 REP1411:REP1438 ROL1411:ROL1438 RYH1411:RYH1438 SID1411:SID1438 SRZ1411:SRZ1438 TBV1411:TBV1438 TLR1411:TLR1438 TVN1411:TVN1438 UFJ1411:UFJ1438 UPF1411:UPF1438 UZB1411:UZB1438 VIX1411:VIX1438 VST1411:VST1438 WCP1411:WCP1438 WML1411:WML1438 WWH1411:WWH1438 AR1439:AR1466 JY1411:JY1438 TU1411:TU1438 ADQ1411:ADQ1438 ANM1411:ANM1438 AXI1411:AXI1438 BHE1411:BHE1438 BRA1411:BRA1438 CAW1411:CAW1438 CKS1411:CKS1438 CUO1411:CUO1438 DEK1411:DEK1438 DOG1411:DOG1438 DYC1411:DYC1438 EHY1411:EHY1438 ERU1411:ERU1438 FBQ1411:FBQ1438 FLM1411:FLM1438 FVI1411:FVI1438 GFE1411:GFE1438 GPA1411:GPA1438 GYW1411:GYW1438 HIS1411:HIS1438 HSO1411:HSO1438 ICK1411:ICK1438 IMG1411:IMG1438 IWC1411:IWC1438 JFY1411:JFY1438 JPU1411:JPU1438 JZQ1411:JZQ1438 KJM1411:KJM1438 KTI1411:KTI1438 LDE1411:LDE1438 LNA1411:LNA1438 LWW1411:LWW1438 MGS1411:MGS1438 MQO1411:MQO1438 NAK1411:NAK1438 NKG1411:NKG1438 NUC1411:NUC1438 ODY1411:ODY1438 ONU1411:ONU1438 OXQ1411:OXQ1438 PHM1411:PHM1438 PRI1411:PRI1438 QBE1411:QBE1438 QLA1411:QLA1438 QUW1411:QUW1438 RES1411:RES1438 ROO1411:ROO1438 RYK1411:RYK1438 SIG1411:SIG1438 SSC1411:SSC1438 TBY1411:TBY1438 TLU1411:TLU1438 TVQ1411:TVQ1438 UFM1411:UFM1438 UPI1411:UPI1438 UZE1411:UZE1438 VJA1411:VJA1438 VSW1411:VSW1438 WCS1411:WCS1438 WMO1411:WMO1438 WWK1411:WWK1438 AR1363:AR1364 AO1363:AO1364 AI1363:AI1364 AR1367 AO1367 AI1367 AR1349:AR1355 AO1349:AO1355 AI1349:AI1354 AR1358:AR1359 AL1358:AL1359 AI1358:AI1359 AO1358:AO1359 KN1352 UJ1352 AEF1352 AOB1352 AXX1352 BHT1352 BRP1352 CBL1352 CLH1352 CVD1352 DEZ1352 DOV1352 DYR1352 EIN1352 ESJ1352 FCF1352 FMB1352 FVX1352 GFT1352 GPP1352 GZL1352 HJH1352 HTD1352 ICZ1352 IMV1352 IWR1352 JGN1352 JQJ1352 KAF1352 KKB1352 KTX1352 LDT1352 LNP1352 LXL1352 MHH1352 MRD1352 NAZ1352 NKV1352 NUR1352 OEN1352 OOJ1352 OYF1352 PIB1352 PRX1352 QBT1352 QLP1352 QVL1352 RFH1352 RPD1352 RYZ1352 SIV1352 SSR1352 TCN1352 TMJ1352 TWF1352 UGB1352 UPX1352 UZT1352 VJP1352 VTL1352 WDH1352 WND1352 WWZ1352 KK1352 UG1352 AEC1352 ANY1352 AXU1352 BHQ1352 BRM1352 CBI1352 CLE1352 CVA1352 DEW1352 DOS1352 DYO1352 EIK1352 ESG1352 FCC1352 FLY1352 FVU1352 GFQ1352 GPM1352 GZI1352 HJE1352 HTA1352 ICW1352 IMS1352 IWO1352 JGK1352 JQG1352 KAC1352 KJY1352 KTU1352 LDQ1352 LNM1352 LXI1352 MHE1352 MRA1352 NAW1352 NKS1352 NUO1352 OEK1352 OOG1352 OYC1352 PHY1352 PRU1352 QBQ1352 QLM1352 QVI1352 RFE1352 RPA1352 RYW1352 SIS1352 SSO1352 TCK1352 TMG1352 TWC1352 UFY1352 UPU1352 UZQ1352 VJM1352 VTI1352 WDE1352 WNA1352 WWW1352 KE1352 UA1352 ADW1352 ANS1352 AXO1352 BHK1352 BRG1352 CBC1352 CKY1352 CUU1352 DEQ1352 DOM1352 DYI1352 EIE1352 ESA1352 FBW1352 FLS1352 FVO1352 GFK1352 GPG1352 GZC1352 HIY1352 HSU1352 ICQ1352 IMM1352 IWI1352 JGE1352 JQA1352 JZW1352 KJS1352 KTO1352 LDK1352 LNG1352 LXC1352 MGY1352 MQU1352 NAQ1352 NKM1352 NUI1352 OEE1352 OOA1352 OXW1352 PHS1352 PRO1352 QBK1352 QLG1352 QVC1352 REY1352 ROU1352 RYQ1352 SIM1352 SSI1352 TCE1352 TMA1352 TVW1352 UFS1352 UPO1352 UZK1352 VJG1352 VTC1352 WCY1352 WMU1352 WWQ1352" xr:uid="{C9E7B4D4-FEC3-4DCB-A3AD-B6C1FBF42FC8}">
      <formula1>0</formula1>
      <formula2>100</formula2>
    </dataValidation>
    <dataValidation type="textLength" allowBlank="1" showInputMessage="1" showErrorMessage="1" errorTitle="namembnost" error="Obvezen podatek!" prompt="Obvezen podatek" sqref="N33:N35 GM33:GM35 QI33:QI35 AAE33:AAE35 AKA33:AKA35 ATW33:ATW35 BDS33:BDS35 BNO33:BNO35 BXK33:BXK35 CHG33:CHG35 CRC33:CRC35 DAY33:DAY35 DKU33:DKU35 DUQ33:DUQ35 EEM33:EEM35 EOI33:EOI35 EYE33:EYE35 FIA33:FIA35 FRW33:FRW35 GBS33:GBS35 GLO33:GLO35 GVK33:GVK35 HFG33:HFG35 HPC33:HPC35 HYY33:HYY35 IIU33:IIU35 ISQ33:ISQ35 JCM33:JCM35 JMI33:JMI35 JWE33:JWE35 KGA33:KGA35 KPW33:KPW35 KZS33:KZS35 LJO33:LJO35 LTK33:LTK35 MDG33:MDG35 MNC33:MNC35 MWY33:MWY35 NGU33:NGU35 NQQ33:NQQ35 OAM33:OAM35 OKI33:OKI35 OUE33:OUE35 PEA33:PEA35 PNW33:PNW35 PXS33:PXS35 QHO33:QHO35 QRK33:QRK35 RBG33:RBG35 RLC33:RLC35 RUY33:RUY35 SEU33:SEU35 SOQ33:SOQ35 SYM33:SYM35 TII33:TII35 TSE33:TSE35 UCA33:UCA35 ULW33:ULW35 UVS33:UVS35 VFO33:VFO35 VPK33:VPK35 VZG33:VZG35 WJC33:WJC35 WSY33:WSY35 N11:N31 GM11:GM31 QI11:QI31 AAE11:AAE31 AKA11:AKA31 ATW11:ATW31 BDS11:BDS31 BNO11:BNO31 BXK11:BXK31 CHG11:CHG31 CRC11:CRC31 DAY11:DAY31 DKU11:DKU31 DUQ11:DUQ31 EEM11:EEM31 EOI11:EOI31 EYE11:EYE31 FIA11:FIA31 FRW11:FRW31 GBS11:GBS31 GLO11:GLO31 GVK11:GVK31 HFG11:HFG31 HPC11:HPC31 HYY11:HYY31 IIU11:IIU31 ISQ11:ISQ31 JCM11:JCM31 JMI11:JMI31 JWE11:JWE31 KGA11:KGA31 KPW11:KPW31 KZS11:KZS31 LJO11:LJO31 LTK11:LTK31 MDG11:MDG31 MNC11:MNC31 MWY11:MWY31 NGU11:NGU31 NQQ11:NQQ31 OAM11:OAM31 OKI11:OKI31 OUE11:OUE31 PEA11:PEA31 PNW11:PNW31 PXS11:PXS31 QHO11:QHO31 QRK11:QRK31 RBG11:RBG31 RLC11:RLC31 RUY11:RUY31 SEU11:SEU31 SOQ11:SOQ31 SYM11:SYM31 TII11:TII31 TSE11:TSE31 UCA11:UCA31 ULW11:ULW31 UVS11:UVS31 VFO11:VFO31 VPK11:VPK31 VZG11:VZG31 WJC11:WJC31 WSY11:WSY31 N216 N623 GM623 QI623 AAE623 AKA623 ATW623 BDS623 BNO623 BXK623 CHG623 CRC623 DAY623 DKU623 DUQ623 EEM623 EOI623 EYE623 FIA623 FRW623 GBS623 GLO623 GVK623 HFG623 HPC623 HYY623 IIU623 ISQ623 JCM623 JMI623 JWE623 KGA623 KPW623 KZS623 LJO623 LTK623 MDG623 MNC623 MWY623 NGU623 NQQ623 OAM623 OKI623 OUE623 PEA623 PNW623 PXS623 QHO623 QRK623 RBG623 RLC623 RUY623 SEU623 SOQ623 SYM623 TII623 TSE623 UCA623 ULW623 UVS623 VFO623 VPK623 VZG623 WJC623 WSY623 N920:N924 WSY920:WSY924 WJC920:WJC924 VZG920:VZG924 VPK920:VPK924 VFO920:VFO924 UVS920:UVS924 ULW920:ULW924 UCA920:UCA924 TSE920:TSE924 TII920:TII924 SYM920:SYM924 SOQ920:SOQ924 SEU920:SEU924 RUY920:RUY924 RLC920:RLC924 RBG920:RBG924 QRK920:QRK924 QHO920:QHO924 PXS920:PXS924 PNW920:PNW924 PEA920:PEA924 OUE920:OUE924 OKI920:OKI924 OAM920:OAM924 NQQ920:NQQ924 NGU920:NGU924 MWY920:MWY924 MNC920:MNC924 MDG920:MDG924 LTK920:LTK924 LJO920:LJO924 KZS920:KZS924 KPW920:KPW924 KGA920:KGA924 JWE920:JWE924 JMI920:JMI924 JCM920:JCM924 ISQ920:ISQ924 IIU920:IIU924 HYY920:HYY924 HPC920:HPC924 HFG920:HFG924 GVK920:GVK924 GLO920:GLO924 GBS920:GBS924 FRW920:FRW924 FIA920:FIA924 EYE920:EYE924 EOI920:EOI924 EEM920:EEM924 DUQ920:DUQ924 DKU920:DKU924 DAY920:DAY924 CRC920:CRC924 CHG920:CHG924 BXK920:BXK924 BNO920:BNO924 BDS920:BDS924 ATW920:ATW924 AKA920:AKA924 AAE920:AAE924 QI920:QI924 GM920:GM924 N926:N927 GM926:GM927 QI926:QI927 AAE926:AAE927 AKA926:AKA927 ATW926:ATW927 BDS926:BDS927 BNO926:BNO927 BXK926:BXK927 CHG926:CHG927 CRC926:CRC927 DAY926:DAY927 DKU926:DKU927 DUQ926:DUQ927 EEM926:EEM927 EOI926:EOI927 EYE926:EYE927 FIA926:FIA927 FRW926:FRW927 GBS926:GBS927 GLO926:GLO927 GVK926:GVK927 HFG926:HFG927 HPC926:HPC927 HYY926:HYY927 IIU926:IIU927 ISQ926:ISQ927 JCM926:JCM927 JMI926:JMI927 JWE926:JWE927 KGA926:KGA927 KPW926:KPW927 KZS926:KZS927 LJO926:LJO927 LTK926:LTK927 MDG926:MDG927 MNC926:MNC927 MWY926:MWY927 NGU926:NGU927 NQQ926:NQQ927 OAM926:OAM927 OKI926:OKI927 OUE926:OUE927 PEA926:PEA927 PNW926:PNW927 PXS926:PXS927 QHO926:QHO927 QRK926:QRK927 RBG926:RBG927 RLC926:RLC927 RUY926:RUY927 SEU926:SEU927 SOQ926:SOQ927 SYM926:SYM927 TII926:TII927 TSE926:TSE927 UCA926:UCA927 ULW926:ULW927 UVS926:UVS927 VFO926:VFO927 VPK926:VPK927 VZG926:VZG927 WJC926:WJC927 WSY926:WSY927 N929:N936 GM929:GM930 QI929:QI930 AAE929:AAE930 AKA929:AKA930 ATW929:ATW930 BDS929:BDS930 BNO929:BNO930 BXK929:BXK930 CHG929:CHG930 CRC929:CRC930 DAY929:DAY930 DKU929:DKU930 DUQ929:DUQ930 EEM929:EEM930 EOI929:EOI930 EYE929:EYE930 FIA929:FIA930 FRW929:FRW930 GBS929:GBS930 GLO929:GLO930 GVK929:GVK930 HFG929:HFG930 HPC929:HPC930 HYY929:HYY930 IIU929:IIU930 ISQ929:ISQ930 JCM929:JCM930 JMI929:JMI930 JWE929:JWE930 KGA929:KGA930 KPW929:KPW930 KZS929:KZS930 LJO929:LJO930 LTK929:LTK930 MDG929:MDG930 MNC929:MNC930 MWY929:MWY930 NGU929:NGU930 NQQ929:NQQ930 OAM929:OAM930 OKI929:OKI930 OUE929:OUE930 PEA929:PEA930 PNW929:PNW930 PXS929:PXS930 QHO929:QHO930 QRK929:QRK930 RBG929:RBG930 RLC929:RLC930 RUY929:RUY930 SEU929:SEU930 SOQ929:SOQ930 SYM929:SYM930 TII929:TII930 TSE929:TSE930 UCA929:UCA930 ULW929:ULW930 UVS929:UVS930 VFO929:VFO930 VPK929:VPK930 VZG929:VZG930 WJC929:WJC930 WSY929:WSY930 N9 IU9 SQ9 ACM9 AMI9 AWE9 BGA9 BPW9 BZS9 CJO9 CTK9 DDG9 DNC9 DWY9 EGU9 EQQ9 FAM9 FKI9 FUE9 GEA9 GNW9 GXS9 HHO9 HRK9 IBG9 ILC9 IUY9 JEU9 JOQ9 JYM9 KII9 KSE9 LCA9 LLW9 LVS9 MFO9 MPK9 MZG9 NJC9 NSY9 OCU9 OMQ9 OWM9 PGI9 PQE9 QAA9 QJW9 QTS9 RDO9 RNK9 RXG9 SHC9 SQY9 TAU9 TKQ9 TUM9 UEI9 UOE9 UYA9 VHW9 VRS9 WBO9 WLK9 WVG9 N498 IU498 SQ498 ACM498 AMI498 AWE498 BGA498 BPW498 BZS498 CJO498 CTK498 DDG498 DNC498 DWY498 EGU498 EQQ498 FAM498 FKI498 FUE498 GEA498 GNW498 GXS498 HHO498 HRK498 IBG498 ILC498 IUY498 JEU498 JOQ498 JYM498 KII498 KSE498 LCA498 LLW498 LVS498 MFO498 MPK498 MZG498 NJC498 NSY498 OCU498 OMQ498 OWM498 PGI498 PQE498 QAA498 QJW498 QTS498 RDO498 RNK498 RXG498 SHC498 SQY498 TAU498 TKQ498 TUM498 UEI498 UOE498 UYA498 VHW498 VRS498 WBO498 WLK498 WVG498 N844 IU844 SQ844 ACM844 AMI844 AWE844 BGA844 BPW844 BZS844 CJO844 CTK844 DDG844 DNC844 DWY844 EGU844 EQQ844 FAM844 FKI844 FUE844 GEA844 GNW844 GXS844 HHO844 HRK844 IBG844 ILC844 IUY844 JEU844 JOQ844 JYM844 KII844 KSE844 LCA844 LLW844 LVS844 MFO844 MPK844 MZG844 NJC844 NSY844 OCU844 OMQ844 OWM844 PGI844 PQE844 QAA844 QJW844 QTS844 RDO844 RNK844 RXG844 SHC844 SQY844 TAU844 TKQ844 TUM844 UEI844 UOE844 UYA844 VHW844 VRS844 WBO844 WLK844 WVG844 N847 IU847 SQ847 ACM847 AMI847 AWE847 BGA847 BPW847 BZS847 CJO847 CTK847 DDG847 DNC847 DWY847 EGU847 EQQ847 FAM847 FKI847 FUE847 GEA847 GNW847 GXS847 HHO847 HRK847 IBG847 ILC847 IUY847 JEU847 JOQ847 JYM847 KII847 KSE847 LCA847 LLW847 LVS847 MFO847 MPK847 MZG847 NJC847 NSY847 OCU847 OMQ847 OWM847 PGI847 PQE847 QAA847 QJW847 QTS847 RDO847 RNK847 RXG847 SHC847 SQY847 TAU847 TKQ847 TUM847 UEI847 UOE847 UYA847 VHW847 VRS847 WBO847 WLK847 WVG847 N850 IU850 SQ850 ACM850 AMI850 AWE850 BGA850 BPW850 BZS850 CJO850 CTK850 DDG850 DNC850 DWY850 EGU850 EQQ850 FAM850 FKI850 FUE850 GEA850 GNW850 GXS850 HHO850 HRK850 IBG850 ILC850 IUY850 JEU850 JOQ850 JYM850 KII850 KSE850 LCA850 LLW850 LVS850 MFO850 MPK850 MZG850 NJC850 NSY850 OCU850 OMQ850 OWM850 PGI850 PQE850 QAA850 QJW850 QTS850 RDO850 RNK850 RXG850 SHC850 SQY850 TAU850 TKQ850 TUM850 UEI850 UOE850 UYA850 VHW850 VRS850 WBO850 WLK850 WVG850 N1280 IU1269 N1284 JJ1277 TF1277 ADB1277 AMX1277 AWT1277 BGP1277 BQL1277 CAH1277 CKD1277 CTZ1277 DDV1277 DNR1277 DXN1277 EHJ1277 ERF1277 FBB1277 FKX1277 FUT1277 GEP1277 GOL1277 GYH1277 HID1277 HRZ1277 IBV1277 ILR1277 IVN1277 JFJ1277 JPF1277 JZB1277 KIX1277 KST1277 LCP1277 LML1277 LWH1277 MGD1277 MPZ1277 MZV1277 NJR1277 NTN1277 ODJ1277 ONF1277 OXB1277 PGX1277 PQT1277 QAP1277 QKL1277 QUH1277 RED1277 RNZ1277 RXV1277 SHR1277 SRN1277 TBJ1277 TLF1277 TVB1277 UEX1277 UOT1277 UYP1277 VIL1277 VSH1277 WCD1277 WLZ1277 WVV1277 N1363 N1475:N1478 IU1462:IU1465 SQ1447:SQ1450 ACM1447:ACM1450 AMI1447:AMI1450 AWE1447:AWE1450 BGA1447:BGA1450 BPW1447:BPW1450 BZS1447:BZS1450 CJO1447:CJO1450 CTK1447:CTK1450 DDG1447:DDG1450 DNC1447:DNC1450 DWY1447:DWY1450 EGU1447:EGU1450 EQQ1447:EQQ1450 FAM1447:FAM1450 FKI1447:FKI1450 FUE1447:FUE1450 GEA1447:GEA1450 GNW1447:GNW1450 GXS1447:GXS1450 HHO1447:HHO1450 HRK1447:HRK1450 IBG1447:IBG1450 ILC1447:ILC1450 IUY1447:IUY1450 JEU1447:JEU1450 JOQ1447:JOQ1450 JYM1447:JYM1450 KII1447:KII1450 KSE1447:KSE1450 LCA1447:LCA1450 LLW1447:LLW1450 LVS1447:LVS1450 MFO1447:MFO1450 MPK1447:MPK1450 MZG1447:MZG1450 NJC1447:NJC1450 NSY1447:NSY1450 OCU1447:OCU1450 OMQ1447:OMQ1450 OWM1447:OWM1450 PGI1447:PGI1450 PQE1447:PQE1450 QAA1447:QAA1450 QJW1447:QJW1450 QTS1447:QTS1450 RDO1447:RDO1450 RNK1447:RNK1450 RXG1447:RXG1450 SHC1447:SHC1450 SQY1447:SQY1450 TAU1447:TAU1450 TKQ1447:TKQ1450 TUM1447:TUM1450 UEI1447:UEI1450 UOE1447:UOE1450 UYA1447:UYA1450 VHW1447:VHW1450 VRS1447:VRS1450 WBO1447:WBO1450 WLK1447:WLK1450 WVG1447:WVG1450 N1524 IU1511 SQ1496 ACM1496 AMI1496 AWE1496 BGA1496 BPW1496 BZS1496 CJO1496 CTK1496 DDG1496 DNC1496 DWY1496 EGU1496 EQQ1496 FAM1496 FKI1496 FUE1496 GEA1496 GNW1496 GXS1496 HHO1496 HRK1496 IBG1496 ILC1496 IUY1496 JEU1496 JOQ1496 JYM1496 KII1496 KSE1496 LCA1496 LLW1496 LVS1496 MFO1496 MPK1496 MZG1496 NJC1496 NSY1496 OCU1496 OMQ1496 OWM1496 PGI1496 PQE1496 QAA1496 QJW1496 QTS1496 RDO1496 RNK1496 RXG1496 SHC1496 SQY1496 TAU1496 TKQ1496 TUM1496 UEI1496 UOE1496 UYA1496 VHW1496 VRS1496 WBO1496 WLK1496 WVG1496 N1367 N1349:N1354 N1358 JJ1352 TF1352 ADB1352 AMX1352 AWT1352 BGP1352 BQL1352 CAH1352 CKD1352 CTZ1352 DDV1352 DNR1352 DXN1352 EHJ1352 ERF1352 FBB1352 FKX1352 FUT1352 GEP1352 GOL1352 GYH1352 HID1352 HRZ1352 IBV1352 ILR1352 IVN1352 JFJ1352 JPF1352 JZB1352 KIX1352 KST1352 LCP1352 LML1352 LWH1352 MGD1352 MPZ1352 MZV1352 NJR1352 NTN1352 ODJ1352 ONF1352 OXB1352 PGX1352 PQT1352 QAP1352 QKL1352 QUH1352 RED1352 RNZ1352 RXV1352 SHR1352 SRN1352 TBJ1352 TLF1352 TVB1352 UEX1352 UOT1352 UYP1352 VIL1352 VSH1352 WCD1352 WLZ1352 WVV1352" xr:uid="{B2729AFA-B8BD-4F43-A525-4B289CC2C7FB}">
      <formula1>1</formula1>
      <formula2>300</formula2>
    </dataValidation>
    <dataValidation allowBlank="1" showInputMessage="1" showErrorMessage="1" errorTitle="purpose " error="Obvezen podatek - v angleškem jeziku!" prompt="Obvezen podatek" sqref="O33:O35 GN33:GN35 QJ33:QJ35 AAF33:AAF35 AKB33:AKB35 ATX33:ATX35 BDT33:BDT35 BNP33:BNP35 BXL33:BXL35 CHH33:CHH35 CRD33:CRD35 DAZ33:DAZ35 DKV33:DKV35 DUR33:DUR35 EEN33:EEN35 EOJ33:EOJ35 EYF33:EYF35 FIB33:FIB35 FRX33:FRX35 GBT33:GBT35 GLP33:GLP35 GVL33:GVL35 HFH33:HFH35 HPD33:HPD35 HYZ33:HYZ35 IIV33:IIV35 ISR33:ISR35 JCN33:JCN35 JMJ33:JMJ35 JWF33:JWF35 KGB33:KGB35 KPX33:KPX35 KZT33:KZT35 LJP33:LJP35 LTL33:LTL35 MDH33:MDH35 MND33:MND35 MWZ33:MWZ35 NGV33:NGV35 NQR33:NQR35 OAN33:OAN35 OKJ33:OKJ35 OUF33:OUF35 PEB33:PEB35 PNX33:PNX35 PXT33:PXT35 QHP33:QHP35 QRL33:QRL35 RBH33:RBH35 RLD33:RLD35 RUZ33:RUZ35 SEV33:SEV35 SOR33:SOR35 SYN33:SYN35 TIJ33:TIJ35 TSF33:TSF35 UCB33:UCB35 ULX33:ULX35 UVT33:UVT35 VFP33:VFP35 VPL33:VPL35 VZH33:VZH35 WJD33:WJD35 WSZ33:WSZ35 O11:O31 GN11:GN31 QJ11:QJ31 AAF11:AAF31 AKB11:AKB31 ATX11:ATX31 BDT11:BDT31 BNP11:BNP31 BXL11:BXL31 CHH11:CHH31 CRD11:CRD31 DAZ11:DAZ31 DKV11:DKV31 DUR11:DUR31 EEN11:EEN31 EOJ11:EOJ31 EYF11:EYF31 FIB11:FIB31 FRX11:FRX31 GBT11:GBT31 GLP11:GLP31 GVL11:GVL31 HFH11:HFH31 HPD11:HPD31 HYZ11:HYZ31 IIV11:IIV31 ISR11:ISR31 JCN11:JCN31 JMJ11:JMJ31 JWF11:JWF31 KGB11:KGB31 KPX11:KPX31 KZT11:KZT31 LJP11:LJP31 LTL11:LTL31 MDH11:MDH31 MND11:MND31 MWZ11:MWZ31 NGV11:NGV31 NQR11:NQR31 OAN11:OAN31 OKJ11:OKJ31 OUF11:OUF31 PEB11:PEB31 PNX11:PNX31 PXT11:PXT31 QHP11:QHP31 QRL11:QRL31 RBH11:RBH31 RLD11:RLD31 RUZ11:RUZ31 SEV11:SEV31 SOR11:SOR31 SYN11:SYN31 TIJ11:TIJ31 TSF11:TSF31 UCB11:UCB31 ULX11:ULX31 UVT11:UVT31 VFP11:VFP31 VPL11:VPL31 VZH11:VZH31 WJD11:WJD31 WSZ11:WSZ31 O216 O623 GN623 QJ623 AAF623 AKB623 ATX623 BDT623 BNP623 BXL623 CHH623 CRD623 DAZ623 DKV623 DUR623 EEN623 EOJ623 EYF623 FIB623 FRX623 GBT623 GLP623 GVL623 HFH623 HPD623 HYZ623 IIV623 ISR623 JCN623 JMJ623 JWF623 KGB623 KPX623 KZT623 LJP623 LTL623 MDH623 MND623 MWZ623 NGV623 NQR623 OAN623 OKJ623 OUF623 PEB623 PNX623 PXT623 QHP623 QRL623 RBH623 RLD623 RUZ623 SEV623 SOR623 SYN623 TIJ623 TSF623 UCB623 ULX623 UVT623 VFP623 VPL623 VZH623 WJD623 WSZ623 O921:O924 GN921:GN924 QJ921:QJ924 AAF921:AAF924 AKB921:AKB924 ATX921:ATX924 BDT921:BDT924 BNP921:BNP924 BXL921:BXL924 CHH921:CHH924 CRD921:CRD924 DAZ921:DAZ924 DKV921:DKV924 DUR921:DUR924 EEN921:EEN924 EOJ921:EOJ924 EYF921:EYF924 FIB921:FIB924 FRX921:FRX924 GBT921:GBT924 GLP921:GLP924 GVL921:GVL924 HFH921:HFH924 HPD921:HPD924 HYZ921:HYZ924 IIV921:IIV924 ISR921:ISR924 JCN921:JCN924 JMJ921:JMJ924 JWF921:JWF924 KGB921:KGB924 KPX921:KPX924 KZT921:KZT924 LJP921:LJP924 LTL921:LTL924 MDH921:MDH924 MND921:MND924 MWZ921:MWZ924 NGV921:NGV924 NQR921:NQR924 OAN921:OAN924 OKJ921:OKJ924 OUF921:OUF924 PEB921:PEB924 PNX921:PNX924 PXT921:PXT924 QHP921:QHP924 QRL921:QRL924 RBH921:RBH924 RLD921:RLD924 RUZ921:RUZ924 SEV921:SEV924 SOR921:SOR924 SYN921:SYN924 TIJ921:TIJ924 TSF921:TSF924 UCB921:UCB924 ULX921:ULX924 UVT921:UVT924 VFP921:VFP924 VPL921:VPL924 VZH921:VZH924 WJD921:WJD924 WSZ921:WSZ924 O926:O927 GN926:GN927 QJ926:QJ927 AAF926:AAF927 AKB926:AKB927 ATX926:ATX927 BDT926:BDT927 BNP926:BNP927 BXL926:BXL927 CHH926:CHH927 CRD926:CRD927 DAZ926:DAZ927 DKV926:DKV927 DUR926:DUR927 EEN926:EEN927 EOJ926:EOJ927 EYF926:EYF927 FIB926:FIB927 FRX926:FRX927 GBT926:GBT927 GLP926:GLP927 GVL926:GVL927 HFH926:HFH927 HPD926:HPD927 HYZ926:HYZ927 IIV926:IIV927 ISR926:ISR927 JCN926:JCN927 JMJ926:JMJ927 JWF926:JWF927 KGB926:KGB927 KPX926:KPX927 KZT926:KZT927 LJP926:LJP927 LTL926:LTL927 MDH926:MDH927 MND926:MND927 MWZ926:MWZ927 NGV926:NGV927 NQR926:NQR927 OAN926:OAN927 OKJ926:OKJ927 OUF926:OUF927 PEB926:PEB927 PNX926:PNX927 PXT926:PXT927 QHP926:QHP927 QRL926:QRL927 RBH926:RBH927 RLD926:RLD927 RUZ926:RUZ927 SEV926:SEV927 SOR926:SOR927 SYN926:SYN927 TIJ926:TIJ927 TSF926:TSF927 UCB926:UCB927 ULX926:ULX927 UVT926:UVT927 VFP926:VFP927 VPL926:VPL927 VZH926:VZH927 WJD926:WJD927 WSZ926:WSZ927 O929:O933 GN929:GN930 QJ929:QJ930 AAF929:AAF930 AKB929:AKB930 ATX929:ATX930 BDT929:BDT930 BNP929:BNP930 BXL929:BXL930 CHH929:CHH930 CRD929:CRD930 DAZ929:DAZ930 DKV929:DKV930 DUR929:DUR930 EEN929:EEN930 EOJ929:EOJ930 EYF929:EYF930 FIB929:FIB930 FRX929:FRX930 GBT929:GBT930 GLP929:GLP930 GVL929:GVL930 HFH929:HFH930 HPD929:HPD930 HYZ929:HYZ930 IIV929:IIV930 ISR929:ISR930 JCN929:JCN930 JMJ929:JMJ930 JWF929:JWF930 KGB929:KGB930 KPX929:KPX930 KZT929:KZT930 LJP929:LJP930 LTL929:LTL930 MDH929:MDH930 MND929:MND930 MWZ929:MWZ930 NGV929:NGV930 NQR929:NQR930 OAN929:OAN930 OKJ929:OKJ930 OUF929:OUF930 PEB929:PEB930 PNX929:PNX930 PXT929:PXT930 QHP929:QHP930 QRL929:QRL930 RBH929:RBH930 RLD929:RLD930 RUZ929:RUZ930 SEV929:SEV930 SOR929:SOR930 SYN929:SYN930 TIJ929:TIJ930 TSF929:TSF930 UCB929:UCB930 ULX929:ULX930 UVT929:UVT930 VFP929:VFP930 VPL929:VPL930 VZH929:VZH930 WJD929:WJD930 WSZ929:WSZ930 O935:O936 O498 IV498 SR498 ACN498 AMJ498 AWF498 BGB498 BPX498 BZT498 CJP498 CTL498 DDH498 DND498 DWZ498 EGV498 EQR498 FAN498 FKJ498 FUF498 GEB498 GNX498 GXT498 HHP498 HRL498 IBH498 ILD498 IUZ498 JEV498 JOR498 JYN498 KIJ498 KSF498 LCB498 LLX498 LVT498 MFP498 MPL498 MZH498 NJD498 NSZ498 OCV498 OMR498 OWN498 PGJ498 PQF498 QAB498 QJX498 QTT498 RDP498 RNL498 RXH498 SHD498 SQZ498 TAV498 TKR498 TUN498 UEJ498 UOF498 UYB498 VHX498 VRT498 WBP498 WLL498 WVH498 O844:O847 IV844:IV847 SR844:SR847 ACN844:ACN847 AMJ844:AMJ847 AWF844:AWF847 BGB844:BGB847 BPX844:BPX847 BZT844:BZT847 CJP844:CJP847 CTL844:CTL847 DDH844:DDH847 DND844:DND847 DWZ844:DWZ847 EGV844:EGV847 EQR844:EQR847 FAN844:FAN847 FKJ844:FKJ847 FUF844:FUF847 GEB844:GEB847 GNX844:GNX847 GXT844:GXT847 HHP844:HHP847 HRL844:HRL847 IBH844:IBH847 ILD844:ILD847 IUZ844:IUZ847 JEV844:JEV847 JOR844:JOR847 JYN844:JYN847 KIJ844:KIJ847 KSF844:KSF847 LCB844:LCB847 LLX844:LLX847 LVT844:LVT847 MFP844:MFP847 MPL844:MPL847 MZH844:MZH847 NJD844:NJD847 NSZ844:NSZ847 OCV844:OCV847 OMR844:OMR847 OWN844:OWN847 PGJ844:PGJ847 PQF844:PQF847 QAB844:QAB847 QJX844:QJX847 QTT844:QTT847 RDP844:RDP847 RNL844:RNL847 RXH844:RXH847 SHD844:SHD847 SQZ844:SQZ847 TAV844:TAV847 TKR844:TKR847 TUN844:TUN847 UEJ844:UEJ847 UOF844:UOF847 UYB844:UYB847 VHX844:VHX847 VRT844:VRT847 WBP844:WBP847 WLL844:WLL847 WVH844:WVH847 O850 IV850 SR850 ACN850 AMJ850 AWF850 BGB850 BPX850 BZT850 CJP850 CTL850 DDH850 DND850 DWZ850 EGV850 EQR850 FAN850 FKJ850 FUF850 GEB850 GNX850 GXT850 HHP850 HRL850 IBH850 ILD850 IUZ850 JEV850 JOR850 JYN850 KIJ850 KSF850 LCB850 LLX850 LVT850 MFP850 MPL850 MZH850 NJD850 NSZ850 OCV850 OMR850 OWN850 PGJ850 PQF850 QAB850 QJX850 QTT850 RDP850 RNL850 RXH850 SHD850 SQZ850 TAV850 TKR850 TUN850 UEJ850 UOF850 UYB850 VHX850 VRT850 WBP850 WLL850 WVH850 AWF852 BGB852 BPX852 BZT852 CJP852 CTL852 DDH852 DND852 DWZ852 EGV852 EQR852 FAN852 FKJ852 FUF852 GEB852 GNX852 GXT852 HHP852 HRL852 IBH852 ILD852 IUZ852 JEV852 JOR852 JYN852 KIJ852 KSF852 LCB852 LLX852 LVT852 MFP852 MPL852 MZH852 NJD852 NSZ852 OCV852 OMR852 OWN852 PGJ852 PQF852 QAB852 QJX852 QTT852 RDP852 RNL852 RXH852 SHD852 SQZ852 TAV852 TKR852 TUN852 UEJ852 UOF852 UYB852 VHX852 VRT852 WBP852 WLL852 WVH852 O852 IV852 SR852 ACN852 AMJ852 O1284 JK1277 TG1277 ADC1277 AMY1277 AWU1277 BGQ1277 BQM1277 CAI1277 CKE1277 CUA1277 DDW1277 DNS1277 DXO1277 EHK1277 ERG1277 FBC1277 FKY1277 FUU1277 GEQ1277 GOM1277 GYI1277 HIE1277 HSA1277 IBW1277 ILS1277 IVO1277 JFK1277 JPG1277 JZC1277 KIY1277 KSU1277 LCQ1277 LMM1277 LWI1277 MGE1277 MQA1277 MZW1277 NJS1277 NTO1277 ODK1277 ONG1277 OXC1277 PGY1277 PQU1277 QAQ1277 QKM1277 QUI1277 REE1277 ROA1277 RXW1277 SHS1277 SRO1277 TBK1277 TLG1277 TVC1277 UEY1277 UOU1277 UYQ1277 VIM1277 VSI1277 WCE1277 WMA1277 WVW1277 O1363 O1475:O1478 IV1462:IV1465 SR1447:SR1450 ACN1447:ACN1450 AMJ1447:AMJ1450 AWF1447:AWF1450 BGB1447:BGB1450 BPX1447:BPX1450 BZT1447:BZT1450 CJP1447:CJP1450 CTL1447:CTL1450 DDH1447:DDH1450 DND1447:DND1450 DWZ1447:DWZ1450 EGV1447:EGV1450 EQR1447:EQR1450 FAN1447:FAN1450 FKJ1447:FKJ1450 FUF1447:FUF1450 GEB1447:GEB1450 GNX1447:GNX1450 GXT1447:GXT1450 HHP1447:HHP1450 HRL1447:HRL1450 IBH1447:IBH1450 ILD1447:ILD1450 IUZ1447:IUZ1450 JEV1447:JEV1450 JOR1447:JOR1450 JYN1447:JYN1450 KIJ1447:KIJ1450 KSF1447:KSF1450 LCB1447:LCB1450 LLX1447:LLX1450 LVT1447:LVT1450 MFP1447:MFP1450 MPL1447:MPL1450 MZH1447:MZH1450 NJD1447:NJD1450 NSZ1447:NSZ1450 OCV1447:OCV1450 OMR1447:OMR1450 OWN1447:OWN1450 PGJ1447:PGJ1450 PQF1447:PQF1450 QAB1447:QAB1450 QJX1447:QJX1450 QTT1447:QTT1450 RDP1447:RDP1450 RNL1447:RNL1450 RXH1447:RXH1450 SHD1447:SHD1450 SQZ1447:SQZ1450 TAV1447:TAV1450 TKR1447:TKR1450 TUN1447:TUN1450 UEJ1447:UEJ1450 UOF1447:UOF1450 UYB1447:UYB1450 VHX1447:VHX1450 VRT1447:VRT1450 WBP1447:WBP1450 WLL1447:WLL1450 WVH1447:WVH1450 IV1517:IV1521 SR1502:SR1506 ACN1502:ACN1506 AMJ1502:AMJ1506 AWF1502:AWF1506 BGB1502:BGB1506 BPX1502:BPX1506 BZT1502:BZT1506 CJP1502:CJP1506 CTL1502:CTL1506 DDH1502:DDH1506 DND1502:DND1506 DWZ1502:DWZ1506 EGV1502:EGV1506 EQR1502:EQR1506 FAN1502:FAN1506 FKJ1502:FKJ1506 FUF1502:FUF1506 GEB1502:GEB1506 GNX1502:GNX1506 GXT1502:GXT1506 HHP1502:HHP1506 HRL1502:HRL1506 IBH1502:IBH1506 ILD1502:ILD1506 IUZ1502:IUZ1506 JEV1502:JEV1506 JOR1502:JOR1506 JYN1502:JYN1506 KIJ1502:KIJ1506 KSF1502:KSF1506 LCB1502:LCB1506 LLX1502:LLX1506 LVT1502:LVT1506 MFP1502:MFP1506 MPL1502:MPL1506 MZH1502:MZH1506 NJD1502:NJD1506 NSZ1502:NSZ1506 OCV1502:OCV1506 OMR1502:OMR1506 OWN1502:OWN1506 PGJ1502:PGJ1506 PQF1502:PQF1506 QAB1502:QAB1506 QJX1502:QJX1506 QTT1502:QTT1506 RDP1502:RDP1506 RNL1502:RNL1506 RXH1502:RXH1506 SHD1502:SHD1506 SQZ1502:SQZ1506 TAV1502:TAV1506 TKR1502:TKR1506 TUN1502:TUN1506 UEJ1502:UEJ1506 UOF1502:UOF1506 UYB1502:UYB1506 VHX1502:VHX1506 VRT1502:VRT1506 WBP1502:WBP1506 WLL1502:WLL1506 WVH1502:WVH1506 O1524 IV1511 SR1496 ACN1496 AMJ1496 AWF1496 BGB1496 BPX1496 BZT1496 CJP1496 CTL1496 DDH1496 DND1496 DWZ1496 EGV1496 EQR1496 FAN1496 FKJ1496 FUF1496 GEB1496 GNX1496 GXT1496 HHP1496 HRL1496 IBH1496 ILD1496 IUZ1496 JEV1496 JOR1496 JYN1496 KIJ1496 KSF1496 LCB1496 LLX1496 LVT1496 MFP1496 MPL1496 MZH1496 NJD1496 NSZ1496 OCV1496 OMR1496 OWN1496 PGJ1496 PQF1496 QAB1496 QJX1496 QTT1496 RDP1496 RNL1496 RXH1496 SHD1496 SQZ1496 TAV1496 TKR1496 TUN1496 UEJ1496 UOF1496 UYB1496 VHX1496 VRT1496 WBP1496 WLL1496 WVH1496 O1349:O1354 O1358 JK1352 TG1352 ADC1352 AMY1352 AWU1352 BGQ1352 BQM1352 CAI1352 CKE1352 CUA1352 DDW1352 DNS1352 DXO1352 EHK1352 ERG1352 FBC1352 FKY1352 FUU1352 GEQ1352 GOM1352 GYI1352 HIE1352 HSA1352 IBW1352 ILS1352 IVO1352 JFK1352 JPG1352 JZC1352 KIY1352 KSU1352 LCQ1352 LMM1352 LWI1352 MGE1352 MQA1352 MZW1352 NJS1352 NTO1352 ODK1352 ONG1352 OXC1352 PGY1352 PQU1352 QAQ1352 QKM1352 QUI1352 REE1352 ROA1352 RXW1352 SHS1352 SRO1352 TBK1352 TLG1352 TVC1352 UEY1352 UOU1352 UYQ1352 VIM1352 VSI1352 WCE1352 WMA1352 WVW1352" xr:uid="{6823C601-972D-48CA-B9A8-DF4D921396CA}"/>
    <dataValidation allowBlank="1" showInputMessage="1" showErrorMessage="1" errorTitle="Klasifikacija" error="Obvezen podatek_x000a_" sqref="Y37:Y38 GX37:GX38 QT37:QT38 AAP37:AAP38 AKL37:AKL38 AUH37:AUH38 BED37:BED38 BNZ37:BNZ38 BXV37:BXV38 CHR37:CHR38 CRN37:CRN38 DBJ37:DBJ38 DLF37:DLF38 DVB37:DVB38 EEX37:EEX38 EOT37:EOT38 EYP37:EYP38 FIL37:FIL38 FSH37:FSH38 GCD37:GCD38 GLZ37:GLZ38 GVV37:GVV38 HFR37:HFR38 HPN37:HPN38 HZJ37:HZJ38 IJF37:IJF38 ITB37:ITB38 JCX37:JCX38 JMT37:JMT38 JWP37:JWP38 KGL37:KGL38 KQH37:KQH38 LAD37:LAD38 LJZ37:LJZ38 LTV37:LTV38 MDR37:MDR38 MNN37:MNN38 MXJ37:MXJ38 NHF37:NHF38 NRB37:NRB38 OAX37:OAX38 OKT37:OKT38 OUP37:OUP38 PEL37:PEL38 POH37:POH38 PYD37:PYD38 QHZ37:QHZ38 QRV37:QRV38 RBR37:RBR38 RLN37:RLN38 RVJ37:RVJ38 SFF37:SFF38 SPB37:SPB38 SYX37:SYX38 TIT37:TIT38 TSP37:TSP38 UCL37:UCL38 UMH37:UMH38 UWD37:UWD38 VFZ37:VFZ38 VPV37:VPV38 VZR37:VZR38 WJN37:WJN38 WTJ37:WTJ38 Y11:Y35 GX11:GX35 QT11:QT35 AAP11:AAP35 AKL11:AKL35 AUH11:AUH35 BED11:BED35 BNZ11:BNZ35 BXV11:BXV35 CHR11:CHR35 CRN11:CRN35 DBJ11:DBJ35 DLF11:DLF35 DVB11:DVB35 EEX11:EEX35 EOT11:EOT35 EYP11:EYP35 FIL11:FIL35 FSH11:FSH35 GCD11:GCD35 GLZ11:GLZ35 GVV11:GVV35 HFR11:HFR35 HPN11:HPN35 HZJ11:HZJ35 IJF11:IJF35 ITB11:ITB35 JCX11:JCX35 JMT11:JMT35 JWP11:JWP35 KGL11:KGL35 KQH11:KQH35 LAD11:LAD35 LJZ11:LJZ35 LTV11:LTV35 MDR11:MDR35 MNN11:MNN35 MXJ11:MXJ35 NHF11:NHF35 NRB11:NRB35 OAX11:OAX35 OKT11:OKT35 OUP11:OUP35 PEL11:PEL35 POH11:POH35 PYD11:PYD35 QHZ11:QHZ35 QRV11:QRV35 RBR11:RBR35 RLN11:RLN35 RVJ11:RVJ35 SFF11:SFF35 SPB11:SPB35 SYX11:SYX35 TIT11:TIT35 TSP11:TSP35 UCL11:UCL35 UMH11:UMH35 UWD11:UWD35 VFZ11:VFZ35 VPV11:VPV35 VZR11:VZR35 WJN11:WJN35 WTJ11:WTJ35 Y50 GX50 QT50 AAP50 AKL50 AUH50 BED50 BNZ50 BXV50 CHR50 CRN50 DBJ50 DLF50 DVB50 EEX50 EOT50 EYP50 FIL50 FSH50 GCD50 GLZ50 GVV50 HFR50 HPN50 HZJ50 IJF50 ITB50 JCX50 JMT50 JWP50 KGL50 KQH50 LAD50 LJZ50 LTV50 MDR50 MNN50 MXJ50 NHF50 NRB50 OAX50 OKT50 OUP50 PEL50 POH50 PYD50 QHZ50 QRV50 RBR50 RLN50 RVJ50 SFF50 SPB50 SYX50 TIT50 TSP50 UCL50 UMH50 UWD50 VFZ50 VPV50 VZR50 WJN50 WTJ50 Y216 Y920:Y924 WTJ920:WTJ924 WJN920:WJN924 VZR920:VZR924 VPV920:VPV924 VFZ920:VFZ924 UWD920:UWD924 UMH920:UMH924 UCL920:UCL924 TSP920:TSP924 TIT920:TIT924 SYX920:SYX924 SPB920:SPB924 SFF920:SFF924 RVJ920:RVJ924 RLN920:RLN924 RBR920:RBR924 QRV920:QRV924 QHZ920:QHZ924 PYD920:PYD924 POH920:POH924 PEL920:PEL924 OUP920:OUP924 OKT920:OKT924 OAX920:OAX924 NRB920:NRB924 NHF920:NHF924 MXJ920:MXJ924 MNN920:MNN924 MDR920:MDR924 LTV920:LTV924 LJZ920:LJZ924 LAD920:LAD924 KQH920:KQH924 KGL920:KGL924 JWP920:JWP924 JMT920:JMT924 JCX920:JCX924 ITB920:ITB924 IJF920:IJF924 HZJ920:HZJ924 HPN920:HPN924 HFR920:HFR924 GVV920:GVV924 GLZ920:GLZ924 GCD920:GCD924 FSH920:FSH924 FIL920:FIL924 EYP920:EYP924 EOT920:EOT924 EEX920:EEX924 DVB920:DVB924 DLF920:DLF924 DBJ920:DBJ924 CRN920:CRN924 CHR920:CHR924 BXV920:BXV924 BNZ920:BNZ924 BED920:BED924 AUH920:AUH924 AKL920:AKL924 AAP920:AAP924 QT920:QT924 GX920:GX924 Y926:Y927 GX926:GX927 QT926:QT927 AAP926:AAP927 AKL926:AKL927 AUH926:AUH927 BED926:BED927 BNZ926:BNZ927 BXV926:BXV927 CHR926:CHR927 CRN926:CRN927 DBJ926:DBJ927 DLF926:DLF927 DVB926:DVB927 EEX926:EEX927 EOT926:EOT927 EYP926:EYP927 FIL926:FIL927 FSH926:FSH927 GCD926:GCD927 GLZ926:GLZ927 GVV926:GVV927 HFR926:HFR927 HPN926:HPN927 HZJ926:HZJ927 IJF926:IJF927 ITB926:ITB927 JCX926:JCX927 JMT926:JMT927 JWP926:JWP927 KGL926:KGL927 KQH926:KQH927 LAD926:LAD927 LJZ926:LJZ927 LTV926:LTV927 MDR926:MDR927 MNN926:MNN927 MXJ926:MXJ927 NHF926:NHF927 NRB926:NRB927 OAX926:OAX927 OKT926:OKT927 OUP926:OUP927 PEL926:PEL927 POH926:POH927 PYD926:PYD927 QHZ926:QHZ927 QRV926:QRV927 RBR926:RBR927 RLN926:RLN927 RVJ926:RVJ927 SFF926:SFF927 SPB926:SPB927 SYX926:SYX927 TIT926:TIT927 TSP926:TSP927 UCL926:UCL927 UMH926:UMH927 UWD926:UWD927 VFZ926:VFZ927 VPV926:VPV927 VZR926:VZR927 WJN926:WJN927 WTJ926:WTJ927 Y929 GX929 QT929 AAP929 AKL929 AUH929 BED929 BNZ929 BXV929 CHR929 CRN929 DBJ929 DLF929 DVB929 EEX929 EOT929 EYP929 FIL929 FSH929 GCD929 GLZ929 GVV929 HFR929 HPN929 HZJ929 IJF929 ITB929 JCX929 JMT929 JWP929 KGL929 KQH929 LAD929 LJZ929 LTV929 MDR929 MNN929 MXJ929 NHF929 NRB929 OAX929 OKT929 OUP929 PEL929 POH929 PYD929 QHZ929 QRV929 RBR929 RLN929 RVJ929 SFF929 SPB929 SYX929 TIT929 TSP929 UCL929 UMH929 UWD929 VFZ929 VPV929 VZR929 WJN929 WTJ929 Y931:Y936 Y498 JF498 TB498 ACX498 AMT498 AWP498 BGL498 BQH498 CAD498 CJZ498 CTV498 DDR498 DNN498 DXJ498 EHF498 ERB498 FAX498 FKT498 FUP498 GEL498 GOH498 GYD498 HHZ498 HRV498 IBR498 ILN498 IVJ498 JFF498 JPB498 JYX498 KIT498 KSP498 LCL498 LMH498 LWD498 MFZ498 MPV498 MZR498 NJN498 NTJ498 ODF498 ONB498 OWX498 PGT498 PQP498 QAL498 QKH498 QUD498 RDZ498 RNV498 RXR498 SHN498 SRJ498 TBF498 TLB498 TUX498 UET498 UOP498 UYL498 VIH498 VSD498 WBZ498 WLV498 WVR498 Y844:Y847 JF844:JF847 TB844:TB847 ACX844:ACX847 AMT844:AMT847 AWP844:AWP847 BGL844:BGL847 BQH844:BQH847 CAD844:CAD847 CJZ844:CJZ847 CTV844:CTV847 DDR844:DDR847 DNN844:DNN847 DXJ844:DXJ847 EHF844:EHF847 ERB844:ERB847 FAX844:FAX847 FKT844:FKT847 FUP844:FUP847 GEL844:GEL847 GOH844:GOH847 GYD844:GYD847 HHZ844:HHZ847 HRV844:HRV847 IBR844:IBR847 ILN844:ILN847 IVJ844:IVJ847 JFF844:JFF847 JPB844:JPB847 JYX844:JYX847 KIT844:KIT847 KSP844:KSP847 LCL844:LCL847 LMH844:LMH847 LWD844:LWD847 MFZ844:MFZ847 MPV844:MPV847 MZR844:MZR847 NJN844:NJN847 NTJ844:NTJ847 ODF844:ODF847 ONB844:ONB847 OWX844:OWX847 PGT844:PGT847 PQP844:PQP847 QAL844:QAL847 QKH844:QKH847 QUD844:QUD847 RDZ844:RDZ847 RNV844:RNV847 RXR844:RXR847 SHN844:SHN847 SRJ844:SRJ847 TBF844:TBF847 TLB844:TLB847 TUX844:TUX847 UET844:UET847 UOP844:UOP847 UYL844:UYL847 VIH844:VIH847 VSD844:VSD847 WBZ844:WBZ847 WLV844:WLV847 WVR844:WVR847 Y850 JF850 TB850 ACX850 AMT850 AWP850 BGL850 BQH850 CAD850 CJZ850 CTV850 DDR850 DNN850 DXJ850 EHF850 ERB850 FAX850 FKT850 FUP850 GEL850 GOH850 GYD850 HHZ850 HRV850 IBR850 ILN850 IVJ850 JFF850 JPB850 JYX850 KIT850 KSP850 LCL850 LMH850 LWD850 MFZ850 MPV850 MZR850 NJN850 NTJ850 ODF850 ONB850 OWX850 PGT850 PQP850 QAL850 QKH850 QUD850 RDZ850 RNV850 RXR850 SHN850 SRJ850 TBF850 TLB850 TUX850 UET850 UOP850 UYL850 VIH850 VSD850 WBZ850 WLV850 WVR850 AWP852 BGL852 BQH852 CAD852 CJZ852 CTV852 DDR852 DNN852 DXJ852 EHF852 ERB852 FAX852 FKT852 FUP852 GEL852 GOH852 GYD852 HHZ852 HRV852 IBR852 ILN852 IVJ852 JFF852 JPB852 JYX852 KIT852 KSP852 LCL852 LMH852 LWD852 MFZ852 MPV852 MZR852 NJN852 NTJ852 ODF852 ONB852 OWX852 PGT852 PQP852 QAL852 QKH852 QUD852 RDZ852 RNV852 RXR852 SHN852 SRJ852 TBF852 TLB852 TUX852 UET852 UOP852 UYL852 VIH852 VSD852 WBZ852 WLV852 WVR852 Y852 JF852 TB852 ACX852 AMT852 Y1284 WWG1277 JU1277 TQ1277 ADM1277 ANI1277 AXE1277 BHA1277 BQW1277 CAS1277 CKO1277 CUK1277 DEG1277 DOC1277 DXY1277 EHU1277 ERQ1277 FBM1277 FLI1277 FVE1277 GFA1277 GOW1277 GYS1277 HIO1277 HSK1277 ICG1277 IMC1277 IVY1277 JFU1277 JPQ1277 JZM1277 KJI1277 KTE1277 LDA1277 LMW1277 LWS1277 MGO1277 MQK1277 NAG1277 NKC1277 NTY1277 ODU1277 ONQ1277 OXM1277 PHI1277 PRE1277 QBA1277 QKW1277 QUS1277 REO1277 ROK1277 RYG1277 SIC1277 SRY1277 TBU1277 TLQ1277 TVM1277 UFI1277 UPE1277 UZA1277 VIW1277 VSS1277 WCO1277 WMK1277 Y1475:Y1478 JF1447:JF1450 TB1447:TB1450 ACX1447:ACX1450 AMT1447:AMT1450 AWP1447:AWP1450 BGL1447:BGL1450 BQH1447:BQH1450 CAD1447:CAD1450 CJZ1447:CJZ1450 CTV1447:CTV1450 DDR1447:DDR1450 DNN1447:DNN1450 DXJ1447:DXJ1450 EHF1447:EHF1450 ERB1447:ERB1450 FAX1447:FAX1450 FKT1447:FKT1450 FUP1447:FUP1450 GEL1447:GEL1450 GOH1447:GOH1450 GYD1447:GYD1450 HHZ1447:HHZ1450 HRV1447:HRV1450 IBR1447:IBR1450 ILN1447:ILN1450 IVJ1447:IVJ1450 JFF1447:JFF1450 JPB1447:JPB1450 JYX1447:JYX1450 KIT1447:KIT1450 KSP1447:KSP1450 LCL1447:LCL1450 LMH1447:LMH1450 LWD1447:LWD1450 MFZ1447:MFZ1450 MPV1447:MPV1450 MZR1447:MZR1450 NJN1447:NJN1450 NTJ1447:NTJ1450 ODF1447:ODF1450 ONB1447:ONB1450 OWX1447:OWX1450 PGT1447:PGT1450 PQP1447:PQP1450 QAL1447:QAL1450 QKH1447:QKH1450 QUD1447:QUD1450 RDZ1447:RDZ1450 RNV1447:RNV1450 RXR1447:RXR1450 SHN1447:SHN1450 SRJ1447:SRJ1450 TBF1447:TBF1450 TLB1447:TLB1450 TUX1447:TUX1450 UET1447:UET1450 UOP1447:UOP1450 UYL1447:UYL1450 VIH1447:VIH1450 VSD1447:VSD1450 WBZ1447:WBZ1450 WLV1447:WLV1450 WVR1447:WVR1450 Y1492:Y1524 JF1464:JF1496 TB1464:TB1496 ACX1464:ACX1496 AMT1464:AMT1496 AWP1464:AWP1496 BGL1464:BGL1496 BQH1464:BQH1496 CAD1464:CAD1496 CJZ1464:CJZ1496 CTV1464:CTV1496 DDR1464:DDR1496 DNN1464:DNN1496 DXJ1464:DXJ1496 EHF1464:EHF1496 ERB1464:ERB1496 FAX1464:FAX1496 FKT1464:FKT1496 FUP1464:FUP1496 GEL1464:GEL1496 GOH1464:GOH1496 GYD1464:GYD1496 HHZ1464:HHZ1496 HRV1464:HRV1496 IBR1464:IBR1496 ILN1464:ILN1496 IVJ1464:IVJ1496 JFF1464:JFF1496 JPB1464:JPB1496 JYX1464:JYX1496 KIT1464:KIT1496 KSP1464:KSP1496 LCL1464:LCL1496 LMH1464:LMH1496 LWD1464:LWD1496 MFZ1464:MFZ1496 MPV1464:MPV1496 MZR1464:MZR1496 NJN1464:NJN1496 NTJ1464:NTJ1496 ODF1464:ODF1496 ONB1464:ONB1496 OWX1464:OWX1496 PGT1464:PGT1496 PQP1464:PQP1496 QAL1464:QAL1496 QKH1464:QKH1496 QUD1464:QUD1496 RDZ1464:RDZ1496 RNV1464:RNV1496 RXR1464:RXR1496 SHN1464:SHN1496 SRJ1464:SRJ1496 TBF1464:TBF1496 TLB1464:TLB1496 TUX1464:TUX1496 UET1464:UET1496 UOP1464:UOP1496 UYL1464:UYL1496 VIH1464:VIH1496 VSD1464:VSD1496 WBZ1464:WBZ1496 WLV1464:WLV1496 WVR1464:WVR1496 Y1363:Y1364 Y1367 Y1349:Y1354 Y1358 JU1352 TQ1352 ADM1352 ANI1352 AXE1352 BHA1352 BQW1352 CAS1352 CKO1352 CUK1352 DEG1352 DOC1352 DXY1352 EHU1352 ERQ1352 FBM1352 FLI1352 FVE1352 GFA1352 GOW1352 GYS1352 HIO1352 HSK1352 ICG1352 IMC1352 IVY1352 JFU1352 JPQ1352 JZM1352 KJI1352 KTE1352 LDA1352 LMW1352 LWS1352 MGO1352 MQK1352 NAG1352 NKC1352 NTY1352 ODU1352 ONQ1352 OXM1352 PHI1352 PRE1352 QBA1352 QKW1352 QUS1352 REO1352 ROK1352 RYG1352 SIC1352 SRY1352 TBU1352 TLQ1352 TVM1352 UFI1352 UPE1352 UZA1352 VIW1352 VSS1352 WCO1352 WMK1352 WWG1352" xr:uid="{ABD85FF2-1F65-49B8-8706-B60D9B2B561A}"/>
    <dataValidation type="decimal" operator="greaterThanOrEqual" allowBlank="1" showInputMessage="1" showErrorMessage="1" sqref="H37 GG37 QC37 ZY37 AJU37 ATQ37 BDM37 BNI37 BXE37 CHA37 CQW37 DAS37 DKO37 DUK37 EEG37 EOC37 EXY37 FHU37 FRQ37 GBM37 GLI37 GVE37 HFA37 HOW37 HYS37 IIO37 ISK37 JCG37 JMC37 JVY37 KFU37 KPQ37 KZM37 LJI37 LTE37 MDA37 MMW37 MWS37 NGO37 NQK37 OAG37 OKC37 OTY37 PDU37 PNQ37 PXM37 QHI37 QRE37 RBA37 RKW37 RUS37 SEO37 SOK37 SYG37 TIC37 TRY37 UBU37 ULQ37 UVM37 VFI37 VPE37 VZA37 WIW37 WSS37 J11:J37 GI11:GI37 QE11:QE37 AAA11:AAA37 AJW11:AJW37 ATS11:ATS37 BDO11:BDO37 BNK11:BNK37 BXG11:BXG37 CHC11:CHC37 CQY11:CQY37 DAU11:DAU37 DKQ11:DKQ37 DUM11:DUM37 EEI11:EEI37 EOE11:EOE37 EYA11:EYA37 FHW11:FHW37 FRS11:FRS37 GBO11:GBO37 GLK11:GLK37 GVG11:GVG37 HFC11:HFC37 HOY11:HOY37 HYU11:HYU37 IIQ11:IIQ37 ISM11:ISM37 JCI11:JCI37 JME11:JME37 JWA11:JWA37 KFW11:KFW37 KPS11:KPS37 KZO11:KZO37 LJK11:LJK37 LTG11:LTG37 MDC11:MDC37 MMY11:MMY37 MWU11:MWU37 NGQ11:NGQ37 NQM11:NQM37 OAI11:OAI37 OKE11:OKE37 OUA11:OUA37 PDW11:PDW37 PNS11:PNS37 PXO11:PXO37 QHK11:QHK37 QRG11:QRG37 RBC11:RBC37 RKY11:RKY37 RUU11:RUU37 SEQ11:SEQ37 SOM11:SOM37 SYI11:SYI37 TIE11:TIE37 TSA11:TSA37 UBW11:UBW37 ULS11:ULS37 UVO11:UVO37 VFK11:VFK37 VPG11:VPG37 VZC11:VZC37 WIY11:WIY37 WSU11:WSU37 J216 J498 IQ498 SM498 ACI498 AME498 AWA498 BFW498 BPS498 BZO498 CJK498 CTG498 DDC498 DMY498 DWU498 EGQ498 EQM498 FAI498 FKE498 FUA498 GDW498 GNS498 GXO498 HHK498 HRG498 IBC498 IKY498 IUU498 JEQ498 JOM498 JYI498 KIE498 KSA498 LBW498 LLS498 LVO498 MFK498 MPG498 MZC498 NIY498 NSU498 OCQ498 OMM498 OWI498 PGE498 PQA498 PZW498 QJS498 QTO498 RDK498 RNG498 RXC498 SGY498 SQU498 TAQ498 TKM498 TUI498 UEE498 UOA498 UXW498 VHS498 VRO498 WBK498 WLG498 WVC498 J844:J847 IQ844:IQ847 SM844:SM847 ACI844:ACI847 AME844:AME847 AWA844:AWA847 BFW844:BFW847 BPS844:BPS847 BZO844:BZO847 CJK844:CJK847 CTG844:CTG847 DDC844:DDC847 DMY844:DMY847 DWU844:DWU847 EGQ844:EGQ847 EQM844:EQM847 FAI844:FAI847 FKE844:FKE847 FUA844:FUA847 GDW844:GDW847 GNS844:GNS847 GXO844:GXO847 HHK844:HHK847 HRG844:HRG847 IBC844:IBC847 IKY844:IKY847 IUU844:IUU847 JEQ844:JEQ847 JOM844:JOM847 JYI844:JYI847 KIE844:KIE847 KSA844:KSA847 LBW844:LBW847 LLS844:LLS847 LVO844:LVO847 MFK844:MFK847 MPG844:MPG847 MZC844:MZC847 NIY844:NIY847 NSU844:NSU847 OCQ844:OCQ847 OMM844:OMM847 OWI844:OWI847 PGE844:PGE847 PQA844:PQA847 PZW844:PZW847 QJS844:QJS847 QTO844:QTO847 RDK844:RDK847 RNG844:RNG847 RXC844:RXC847 SGY844:SGY847 SQU844:SQU847 TAQ844:TAQ847 TKM844:TKM847 TUI844:TUI847 UEE844:UEE847 UOA844:UOA847 UXW844:UXW847 VHS844:VHS847 VRO844:VRO847 WBK844:WBK847 WLG844:WLG847 WVC844:WVC847 J850 IQ850 SM850 ACI850 AME850 AWA850 BFW850 BPS850 BZO850 CJK850 CTG850 DDC850 DMY850 DWU850 EGQ850 EQM850 FAI850 FKE850 FUA850 GDW850 GNS850 GXO850 HHK850 HRG850 IBC850 IKY850 IUU850 JEQ850 JOM850 JYI850 KIE850 KSA850 LBW850 LLS850 LVO850 MFK850 MPG850 MZC850 NIY850 NSU850 OCQ850 OMM850 OWI850 PGE850 PQA850 PZW850 QJS850 QTO850 RDK850 RNG850 RXC850 SGY850 SQU850 TAQ850 TKM850 TUI850 UEE850 UOA850 UXW850 VHS850 VRO850 WBK850 WLG850 WVC850 AWA852 BFW852 BPS852 BZO852 CJK852 CTG852 DDC852 DMY852 DWU852 EGQ852 EQM852 FAI852 FKE852 FUA852 GDW852 GNS852 GXO852 HHK852 HRG852 IBC852 IKY852 IUU852 JEQ852 JOM852 JYI852 KIE852 KSA852 LBW852 LLS852 LVO852 MFK852 MPG852 MZC852 NIY852 NSU852 OCQ852 OMM852 OWI852 PGE852 PQA852 PZW852 QJS852 QTO852 RDK852 RNG852 RXC852 SGY852 SQU852 TAQ852 TKM852 TUI852 UEE852 UOA852 UXW852 VHS852 VRO852 WBK852 WLG852 WVC852 J852 IQ852 SM852 ACI852 AME852 JF1277 TB1277 ACX1277 AMT1277 AWP1277 BGL1277 BQH1277 CAD1277 CJZ1277 CTV1277 DDR1277 DNN1277 DXJ1277 EHF1277 ERB1277 FAX1277 FKT1277 FUP1277 GEL1277 GOH1277 GYD1277 HHZ1277 HRV1277 IBR1277 ILN1277 IVJ1277 JFF1277 JPB1277 JYX1277 KIT1277 KSP1277 LCL1277 LMH1277 LWD1277 MFZ1277 MPV1277 MZR1277 NJN1277 NTJ1277 ODF1277 ONB1277 OWX1277 PGT1277 PQP1277 QAL1277 QKH1277 QUD1277 RDZ1277 RNV1277 RXR1277 SHN1277 SRJ1277 TBF1277 TLB1277 TUX1277 UET1277 UOP1277 UYL1277 VIH1277 VSD1277 WBZ1277 WLV1277 WVR1277 J1363 J1473:J1478 IQ1460:IQ1465 SM1445:SM1450 ACI1445:ACI1450 AME1445:AME1450 AWA1445:AWA1450 BFW1445:BFW1450 BPS1445:BPS1450 BZO1445:BZO1450 CJK1445:CJK1450 CTG1445:CTG1450 DDC1445:DDC1450 DMY1445:DMY1450 DWU1445:DWU1450 EGQ1445:EGQ1450 EQM1445:EQM1450 FAI1445:FAI1450 FKE1445:FKE1450 FUA1445:FUA1450 GDW1445:GDW1450 GNS1445:GNS1450 GXO1445:GXO1450 HHK1445:HHK1450 HRG1445:HRG1450 IBC1445:IBC1450 IKY1445:IKY1450 IUU1445:IUU1450 JEQ1445:JEQ1450 JOM1445:JOM1450 JYI1445:JYI1450 KIE1445:KIE1450 KSA1445:KSA1450 LBW1445:LBW1450 LLS1445:LLS1450 LVO1445:LVO1450 MFK1445:MFK1450 MPG1445:MPG1450 MZC1445:MZC1450 NIY1445:NIY1450 NSU1445:NSU1450 OCQ1445:OCQ1450 OMM1445:OMM1450 OWI1445:OWI1450 PGE1445:PGE1450 PQA1445:PQA1450 PZW1445:PZW1450 QJS1445:QJS1450 QTO1445:QTO1450 RDK1445:RDK1450 RNG1445:RNG1450 RXC1445:RXC1450 SGY1445:SGY1450 SQU1445:SQU1450 TAQ1445:TAQ1450 TKM1445:TKM1450 TUI1445:TUI1450 UEE1445:UEE1450 UOA1445:UOA1450 UXW1445:UXW1450 VHS1445:VHS1450 VRO1445:VRO1450 WBK1445:WBK1450 WLG1445:WLG1450 WVC1445:WVC1450 J1523:J1524 IQ1510:IQ1511 SM1495:SM1496 ACI1495:ACI1496 AME1495:AME1496 AWA1495:AWA1496 BFW1495:BFW1496 BPS1495:BPS1496 BZO1495:BZO1496 CJK1495:CJK1496 CTG1495:CTG1496 DDC1495:DDC1496 DMY1495:DMY1496 DWU1495:DWU1496 EGQ1495:EGQ1496 EQM1495:EQM1496 FAI1495:FAI1496 FKE1495:FKE1496 FUA1495:FUA1496 GDW1495:GDW1496 GNS1495:GNS1496 GXO1495:GXO1496 HHK1495:HHK1496 HRG1495:HRG1496 IBC1495:IBC1496 IKY1495:IKY1496 IUU1495:IUU1496 JEQ1495:JEQ1496 JOM1495:JOM1496 JYI1495:JYI1496 KIE1495:KIE1496 KSA1495:KSA1496 LBW1495:LBW1496 LLS1495:LLS1496 LVO1495:LVO1496 MFK1495:MFK1496 MPG1495:MPG1496 MZC1495:MZC1496 NIY1495:NIY1496 NSU1495:NSU1496 OCQ1495:OCQ1496 OMM1495:OMM1496 OWI1495:OWI1496 PGE1495:PGE1496 PQA1495:PQA1496 PZW1495:PZW1496 QJS1495:QJS1496 QTO1495:QTO1496 RDK1495:RDK1496 RNG1495:RNG1496 RXC1495:RXC1496 SGY1495:SGY1496 SQU1495:SQU1496 TAQ1495:TAQ1496 TKM1495:TKM1496 TUI1495:TUI1496 UEE1495:UEE1496 UOA1495:UOA1496 UXW1495:UXW1496 VHS1495:VHS1496 VRO1495:VRO1496 WBK1495:WBK1496 WLG1495:WLG1496 WVC1495:WVC1496 IQ1517:IQ1518 SM1502:SM1503 ACI1502:ACI1503 AME1502:AME1503 AWA1502:AWA1503 BFW1502:BFW1503 BPS1502:BPS1503 BZO1502:BZO1503 CJK1502:CJK1503 CTG1502:CTG1503 DDC1502:DDC1503 DMY1502:DMY1503 DWU1502:DWU1503 EGQ1502:EGQ1503 EQM1502:EQM1503 FAI1502:FAI1503 FKE1502:FKE1503 FUA1502:FUA1503 GDW1502:GDW1503 GNS1502:GNS1503 GXO1502:GXO1503 HHK1502:HHK1503 HRG1502:HRG1503 IBC1502:IBC1503 IKY1502:IKY1503 IUU1502:IUU1503 JEQ1502:JEQ1503 JOM1502:JOM1503 JYI1502:JYI1503 KIE1502:KIE1503 KSA1502:KSA1503 LBW1502:LBW1503 LLS1502:LLS1503 LVO1502:LVO1503 MFK1502:MFK1503 MPG1502:MPG1503 MZC1502:MZC1503 NIY1502:NIY1503 NSU1502:NSU1503 OCQ1502:OCQ1503 OMM1502:OMM1503 OWI1502:OWI1503 PGE1502:PGE1503 PQA1502:PQA1503 PZW1502:PZW1503 QJS1502:QJS1503 QTO1502:QTO1503 RDK1502:RDK1503 RNG1502:RNG1503 RXC1502:RXC1503 SGY1502:SGY1503 SQU1502:SQU1503 TAQ1502:TAQ1503 TKM1502:TKM1503 TUI1502:TUI1503 UEE1502:UEE1503 UOA1502:UOA1503 UXW1502:UXW1503 VHS1502:VHS1503 VRO1502:VRO1503 WBK1502:WBK1503 WLG1502:WLG1503 WVC1502:WVC1503 J1354 J1367 J1349:J1352 J1358 JF1352 TB1352 ACX1352 AMT1352 AWP1352 BGL1352 BQH1352 CAD1352 CJZ1352 CTV1352 DDR1352 DNN1352 DXJ1352 EHF1352 ERB1352 FAX1352 FKT1352 FUP1352 GEL1352 GOH1352 GYD1352 HHZ1352 HRV1352 IBR1352 ILN1352 IVJ1352 JFF1352 JPB1352 JYX1352 KIT1352 KSP1352 LCL1352 LMH1352 LWD1352 MFZ1352 MPV1352 MZR1352 NJN1352 NTJ1352 ODF1352 ONB1352 OWX1352 PGT1352 PQP1352 QAL1352 QKH1352 QUD1352 RDZ1352 RNV1352 RXR1352 SHN1352 SRJ1352 TBF1352 TLB1352 TUX1352 UET1352 UOP1352 UYL1352 VIH1352 VSD1352 WBZ1352 WLV1352 WVR1352" xr:uid="{D77E8467-69A5-4F5E-A7D3-089F0810FDC6}">
      <formula1>0</formula1>
    </dataValidation>
    <dataValidation allowBlank="1" showInputMessage="1" showErrorMessage="1" prompt="Sicris šifra, vpišite samo enega skrbnika" sqref="F41:F42 GE41:GE42 QA41:QA42 ZW41:ZW42 AJS41:AJS42 ATO41:ATO42 BDK41:BDK42 BNG41:BNG42 BXC41:BXC42 CGY41:CGY42 CQU41:CQU42 DAQ41:DAQ42 DKM41:DKM42 DUI41:DUI42 EEE41:EEE42 EOA41:EOA42 EXW41:EXW42 FHS41:FHS42 FRO41:FRO42 GBK41:GBK42 GLG41:GLG42 GVC41:GVC42 HEY41:HEY42 HOU41:HOU42 HYQ41:HYQ42 IIM41:IIM42 ISI41:ISI42 JCE41:JCE42 JMA41:JMA42 JVW41:JVW42 KFS41:KFS42 KPO41:KPO42 KZK41:KZK42 LJG41:LJG42 LTC41:LTC42 MCY41:MCY42 MMU41:MMU42 MWQ41:MWQ42 NGM41:NGM42 NQI41:NQI42 OAE41:OAE42 OKA41:OKA42 OTW41:OTW42 PDS41:PDS42 PNO41:PNO42 PXK41:PXK42 QHG41:QHG42 QRC41:QRC42 RAY41:RAY42 RKU41:RKU42 RUQ41:RUQ42 SEM41:SEM42 SOI41:SOI42 SYE41:SYE42 TIA41:TIA42 TRW41:TRW42 UBS41:UBS42 ULO41:ULO42 UVK41:UVK42 VFG41:VFG42 VPC41:VPC42 VYY41:VYY42 WIU41:WIU42 WSQ41:WSQ42 F30:F38 GE30:GE38 QA30:QA38 ZW30:ZW38 AJS30:AJS38 ATO30:ATO38 BDK30:BDK38 BNG30:BNG38 BXC30:BXC38 CGY30:CGY38 CQU30:CQU38 DAQ30:DAQ38 DKM30:DKM38 DUI30:DUI38 EEE30:EEE38 EOA30:EOA38 EXW30:EXW38 FHS30:FHS38 FRO30:FRO38 GBK30:GBK38 GLG30:GLG38 GVC30:GVC38 HEY30:HEY38 HOU30:HOU38 HYQ30:HYQ38 IIM30:IIM38 ISI30:ISI38 JCE30:JCE38 JMA30:JMA38 JVW30:JVW38 KFS30:KFS38 KPO30:KPO38 KZK30:KZK38 LJG30:LJG38 LTC30:LTC38 MCY30:MCY38 MMU30:MMU38 MWQ30:MWQ38 NGM30:NGM38 NQI30:NQI38 OAE30:OAE38 OKA30:OKA38 OTW30:OTW38 PDS30:PDS38 PNO30:PNO38 PXK30:PXK38 QHG30:QHG38 QRC30:QRC38 RAY30:RAY38 RKU30:RKU38 RUQ30:RUQ38 SEM30:SEM38 SOI30:SOI38 SYE30:SYE38 TIA30:TIA38 TRW30:TRW38 UBS30:UBS38 ULO30:ULO38 UVK30:UVK38 VFG30:VFG38 VPC30:VPC38 VYY30:VYY38 WIU30:WIU38 WSQ30:WSQ38 F11:F28 GE11:GE28 QA11:QA28 ZW11:ZW28 AJS11:AJS28 ATO11:ATO28 BDK11:BDK28 BNG11:BNG28 BXC11:BXC28 CGY11:CGY28 CQU11:CQU28 DAQ11:DAQ28 DKM11:DKM28 DUI11:DUI28 EEE11:EEE28 EOA11:EOA28 EXW11:EXW28 FHS11:FHS28 FRO11:FRO28 GBK11:GBK28 GLG11:GLG28 GVC11:GVC28 HEY11:HEY28 HOU11:HOU28 HYQ11:HYQ28 IIM11:IIM28 ISI11:ISI28 JCE11:JCE28 JMA11:JMA28 JVW11:JVW28 KFS11:KFS28 KPO11:KPO28 KZK11:KZK28 LJG11:LJG28 LTC11:LTC28 MCY11:MCY28 MMU11:MMU28 MWQ11:MWQ28 NGM11:NGM28 NQI11:NQI28 OAE11:OAE28 OKA11:OKA28 OTW11:OTW28 PDS11:PDS28 PNO11:PNO28 PXK11:PXK28 QHG11:QHG28 QRC11:QRC28 RAY11:RAY28 RKU11:RKU28 RUQ11:RUQ28 SEM11:SEM28 SOI11:SOI28 SYE11:SYE28 TIA11:TIA28 TRW11:TRW28 UBS11:UBS28 ULO11:ULO28 UVK11:UVK28 VFG11:VFG28 VPC11:VPC28 VYY11:VYY28 WIU11:WIU28 WSQ11:WSQ28 F216 F920:F924 WSQ920:WSQ924 WIU920:WIU924 VYY920:VYY924 VPC920:VPC924 VFG920:VFG924 UVK920:UVK924 ULO920:ULO924 UBS920:UBS924 TRW920:TRW924 TIA920:TIA924 SYE920:SYE924 SOI920:SOI924 SEM920:SEM924 RUQ920:RUQ924 RKU920:RKU924 RAY920:RAY924 QRC920:QRC924 QHG920:QHG924 PXK920:PXK924 PNO920:PNO924 PDS920:PDS924 OTW920:OTW924 OKA920:OKA924 OAE920:OAE924 NQI920:NQI924 NGM920:NGM924 MWQ920:MWQ924 MMU920:MMU924 MCY920:MCY924 LTC920:LTC924 LJG920:LJG924 KZK920:KZK924 KPO920:KPO924 KFS920:KFS924 JVW920:JVW924 JMA920:JMA924 JCE920:JCE924 ISI920:ISI924 IIM920:IIM924 HYQ920:HYQ924 HOU920:HOU924 HEY920:HEY924 GVC920:GVC924 GLG920:GLG924 GBK920:GBK924 FRO920:FRO924 FHS920:FHS924 EXW920:EXW924 EOA920:EOA924 EEE920:EEE924 DUI920:DUI924 DKM920:DKM924 DAQ920:DAQ924 CQU920:CQU924 CGY920:CGY924 BXC920:BXC924 BNG920:BNG924 BDK920:BDK924 ATO920:ATO924 AJS920:AJS924 ZW920:ZW924 QA920:QA924 GE920:GE924 F926:F927 GE926:GE927 QA926:QA927 ZW926:ZW927 AJS926:AJS927 ATO926:ATO927 BDK926:BDK927 BNG926:BNG927 BXC926:BXC927 CGY926:CGY927 CQU926:CQU927 DAQ926:DAQ927 DKM926:DKM927 DUI926:DUI927 EEE926:EEE927 EOA926:EOA927 EXW926:EXW927 FHS926:FHS927 FRO926:FRO927 GBK926:GBK927 GLG926:GLG927 GVC926:GVC927 HEY926:HEY927 HOU926:HOU927 HYQ926:HYQ927 IIM926:IIM927 ISI926:ISI927 JCE926:JCE927 JMA926:JMA927 JVW926:JVW927 KFS926:KFS927 KPO926:KPO927 KZK926:KZK927 LJG926:LJG927 LTC926:LTC927 MCY926:MCY927 MMU926:MMU927 MWQ926:MWQ927 NGM926:NGM927 NQI926:NQI927 OAE926:OAE927 OKA926:OKA927 OTW926:OTW927 PDS926:PDS927 PNO926:PNO927 PXK926:PXK927 QHG926:QHG927 QRC926:QRC927 RAY926:RAY927 RKU926:RKU927 RUQ926:RUQ927 SEM926:SEM927 SOI926:SOI927 SYE926:SYE927 TIA926:TIA927 TRW926:TRW927 UBS926:UBS927 ULO926:ULO927 UVK926:UVK927 VFG926:VFG927 VPC926:VPC927 VYY926:VYY927 WIU926:WIU927 WSQ926:WSQ927 F929:F938 GE929:GE930 QA929:QA930 ZW929:ZW930 AJS929:AJS930 ATO929:ATO930 BDK929:BDK930 BNG929:BNG930 BXC929:BXC930 CGY929:CGY930 CQU929:CQU930 DAQ929:DAQ930 DKM929:DKM930 DUI929:DUI930 EEE929:EEE930 EOA929:EOA930 EXW929:EXW930 FHS929:FHS930 FRO929:FRO930 GBK929:GBK930 GLG929:GLG930 GVC929:GVC930 HEY929:HEY930 HOU929:HOU930 HYQ929:HYQ930 IIM929:IIM930 ISI929:ISI930 JCE929:JCE930 JMA929:JMA930 JVW929:JVW930 KFS929:KFS930 KPO929:KPO930 KZK929:KZK930 LJG929:LJG930 LTC929:LTC930 MCY929:MCY930 MMU929:MMU930 MWQ929:MWQ930 NGM929:NGM930 NQI929:NQI930 OAE929:OAE930 OKA929:OKA930 OTW929:OTW930 PDS929:PDS930 PNO929:PNO930 PXK929:PXK930 QHG929:QHG930 QRC929:QRC930 RAY929:RAY930 RKU929:RKU930 RUQ929:RUQ930 SEM929:SEM930 SOI929:SOI930 SYE929:SYE930 TIA929:TIA930 TRW929:TRW930 UBS929:UBS930 ULO929:ULO930 UVK929:UVK930 VFG929:VFG930 VPC929:VPC930 VYY929:VYY930 WIU929:WIU930 WSQ929:WSQ930 D932:D938 F967:F968 D967 F498 IM498 SI498 ACE498 AMA498 AVW498 BFS498 BPO498 BZK498 CJG498 CTC498 DCY498 DMU498 DWQ498 EGM498 EQI498 FAE498 FKA498 FTW498 GDS498 GNO498 GXK498 HHG498 HRC498 IAY498 IKU498 IUQ498 JEM498 JOI498 JYE498 KIA498 KRW498 LBS498 LLO498 LVK498 MFG498 MPC498 MYY498 NIU498 NSQ498 OCM498 OMI498 OWE498 PGA498 PPW498 PZS498 QJO498 QTK498 RDG498 RNC498 RWY498 SGU498 SQQ498 TAM498 TKI498 TUE498 UEA498 UNW498 UXS498 VHO498 VRK498 WBG498 WLC498 WUY498 F506 IM506 SI506 ACE506 AMA506 AVW506 BFS506 BPO506 BZK506 CJG506 CTC506 DCY506 DMU506 DWQ506 EGM506 EQI506 FAE506 FKA506 FTW506 GDS506 GNO506 GXK506 HHG506 HRC506 IAY506 IKU506 IUQ506 JEM506 JOI506 JYE506 KIA506 KRW506 LBS506 LLO506 LVK506 MFG506 MPC506 MYY506 NIU506 NSQ506 OCM506 OMI506 OWE506 PGA506 PPW506 PZS506 QJO506 QTK506 RDG506 RNC506 RWY506 SGU506 SQQ506 TAM506 TKI506 TUE506 UEA506 UNW506 UXS506 VHO506 VRK506 WBG506 WLC506 WUY506 F844:F847 IM844:IM847 SI844:SI847 ACE844:ACE847 AMA844:AMA847 AVW844:AVW847 BFS844:BFS847 BPO844:BPO847 BZK844:BZK847 CJG844:CJG847 CTC844:CTC847 DCY844:DCY847 DMU844:DMU847 DWQ844:DWQ847 EGM844:EGM847 EQI844:EQI847 FAE844:FAE847 FKA844:FKA847 FTW844:FTW847 GDS844:GDS847 GNO844:GNO847 GXK844:GXK847 HHG844:HHG847 HRC844:HRC847 IAY844:IAY847 IKU844:IKU847 IUQ844:IUQ847 JEM844:JEM847 JOI844:JOI847 JYE844:JYE847 KIA844:KIA847 KRW844:KRW847 LBS844:LBS847 LLO844:LLO847 LVK844:LVK847 MFG844:MFG847 MPC844:MPC847 MYY844:MYY847 NIU844:NIU847 NSQ844:NSQ847 OCM844:OCM847 OMI844:OMI847 OWE844:OWE847 PGA844:PGA847 PPW844:PPW847 PZS844:PZS847 QJO844:QJO847 QTK844:QTK847 RDG844:RDG847 RNC844:RNC847 RWY844:RWY847 SGU844:SGU847 SQQ844:SQQ847 TAM844:TAM847 TKI844:TKI847 TUE844:TUE847 UEA844:UEA847 UNW844:UNW847 UXS844:UXS847 VHO844:VHO847 VRK844:VRK847 WBG844:WBG847 WLC844:WLC847 WUY844:WUY847 F850 IM850 SI850 ACE850 AMA850 AVW850 BFS850 BPO850 BZK850 CJG850 CTC850 DCY850 DMU850 DWQ850 EGM850 EQI850 FAE850 FKA850 FTW850 GDS850 GNO850 GXK850 HHG850 HRC850 IAY850 IKU850 IUQ850 JEM850 JOI850 JYE850 KIA850 KRW850 LBS850 LLO850 LVK850 MFG850 MPC850 MYY850 NIU850 NSQ850 OCM850 OMI850 OWE850 PGA850 PPW850 PZS850 QJO850 QTK850 RDG850 RNC850 RWY850 SGU850 SQQ850 TAM850 TKI850 TUE850 UEA850 UNW850 UXS850 VHO850 VRK850 WBG850 WLC850 WUY850 AVW852 BFS852 BPO852 BZK852 CJG852 CTC852 DCY852 DMU852 DWQ852 EGM852 EQI852 FAE852 FKA852 FTW852 GDS852 GNO852 GXK852 HHG852 HRC852 IAY852 IKU852 IUQ852 JEM852 JOI852 JYE852 KIA852 KRW852 LBS852 LLO852 LVK852 MFG852 MPC852 MYY852 NIU852 NSQ852 OCM852 OMI852 OWE852 PGA852 PPW852 PZS852 QJO852 QTK852 RDG852 RNC852 RWY852 SGU852 SQQ852 TAM852 TKI852 TUE852 UEA852 UNW852 UXS852 VHO852 VRK852 WBG852 WLC852 WUY852 F852 IM852 SI852 ACE852 AMA852 F1284 JB1277 SX1277 ACT1277 AMP1277 AWL1277 BGH1277 BQD1277 BZZ1277 CJV1277 CTR1277 DDN1277 DNJ1277 DXF1277 EHB1277 EQX1277 FAT1277 FKP1277 FUL1277 GEH1277 GOD1277 GXZ1277 HHV1277 HRR1277 IBN1277 ILJ1277 IVF1277 JFB1277 JOX1277 JYT1277 KIP1277 KSL1277 LCH1277 LMD1277 LVZ1277 MFV1277 MPR1277 MZN1277 NJJ1277 NTF1277 ODB1277 OMX1277 OWT1277 PGP1277 PQL1277 QAH1277 QKD1277 QTZ1277 RDV1277 RNR1277 RXN1277 SHJ1277 SRF1277 TBB1277 TKX1277 TUT1277 UEP1277 UOL1277 UYH1277 VID1277 VRZ1277 WBV1277 WLR1277 WVN1277 F1475 IM1462 SI1447 ACE1447 AMA1447 AVW1447 BFS1447 BPO1447 BZK1447 CJG1447 CTC1447 DCY1447 DMU1447 DWQ1447 EGM1447 EQI1447 FAE1447 FKA1447 FTW1447 GDS1447 GNO1447 GXK1447 HHG1447 HRC1447 IAY1447 IKU1447 IUQ1447 JEM1447 JOI1447 JYE1447 KIA1447 KRW1447 LBS1447 LLO1447 LVK1447 MFG1447 MPC1447 MYY1447 NIU1447 NSQ1447 OCM1447 OMI1447 OWE1447 PGA1447 PPW1447 PZS1447 QJO1447 QTK1447 RDG1447 RNC1447 RWY1447 SGU1447 SQQ1447 TAM1447 TKI1447 TUE1447 UEA1447 UNW1447 UXS1447 VHO1447 VRK1447 WBG1447 WLC1447 WUY1447 F1477:F1478 IM1464:IM1465 SI1449:SI1450 ACE1449:ACE1450 AMA1449:AMA1450 AVW1449:AVW1450 BFS1449:BFS1450 BPO1449:BPO1450 BZK1449:BZK1450 CJG1449:CJG1450 CTC1449:CTC1450 DCY1449:DCY1450 DMU1449:DMU1450 DWQ1449:DWQ1450 EGM1449:EGM1450 EQI1449:EQI1450 FAE1449:FAE1450 FKA1449:FKA1450 FTW1449:FTW1450 GDS1449:GDS1450 GNO1449:GNO1450 GXK1449:GXK1450 HHG1449:HHG1450 HRC1449:HRC1450 IAY1449:IAY1450 IKU1449:IKU1450 IUQ1449:IUQ1450 JEM1449:JEM1450 JOI1449:JOI1450 JYE1449:JYE1450 KIA1449:KIA1450 KRW1449:KRW1450 LBS1449:LBS1450 LLO1449:LLO1450 LVK1449:LVK1450 MFG1449:MFG1450 MPC1449:MPC1450 MYY1449:MYY1450 NIU1449:NIU1450 NSQ1449:NSQ1450 OCM1449:OCM1450 OMI1449:OMI1450 OWE1449:OWE1450 PGA1449:PGA1450 PPW1449:PPW1450 PZS1449:PZS1450 QJO1449:QJO1450 QTK1449:QTK1450 RDG1449:RDG1450 RNC1449:RNC1450 RWY1449:RWY1450 SGU1449:SGU1450 SQQ1449:SQQ1450 TAM1449:TAM1450 TKI1449:TKI1450 TUE1449:TUE1450 UEA1449:UEA1450 UNW1449:UNW1450 UXS1449:UXS1450 VHO1449:VHO1450 VRK1449:VRK1450 WBG1449:WBG1450 WLC1449:WLC1450 WUY1449:WUY1450 F1523:F1524 IM1510:IM1512 SI1495:SI1497 ACE1495:ACE1497 AMA1495:AMA1497 AVW1495:AVW1497 BFS1495:BFS1497 BPO1495:BPO1497 BZK1495:BZK1497 CJG1495:CJG1497 CTC1495:CTC1497 DCY1495:DCY1497 DMU1495:DMU1497 DWQ1495:DWQ1497 EGM1495:EGM1497 EQI1495:EQI1497 FAE1495:FAE1497 FKA1495:FKA1497 FTW1495:FTW1497 GDS1495:GDS1497 GNO1495:GNO1497 GXK1495:GXK1497 HHG1495:HHG1497 HRC1495:HRC1497 IAY1495:IAY1497 IKU1495:IKU1497 IUQ1495:IUQ1497 JEM1495:JEM1497 JOI1495:JOI1497 JYE1495:JYE1497 KIA1495:KIA1497 KRW1495:KRW1497 LBS1495:LBS1497 LLO1495:LLO1497 LVK1495:LVK1497 MFG1495:MFG1497 MPC1495:MPC1497 MYY1495:MYY1497 NIU1495:NIU1497 NSQ1495:NSQ1497 OCM1495:OCM1497 OMI1495:OMI1497 OWE1495:OWE1497 PGA1495:PGA1497 PPW1495:PPW1497 PZS1495:PZS1497 QJO1495:QJO1497 QTK1495:QTK1497 RDG1495:RDG1497 RNC1495:RNC1497 RWY1495:RWY1497 SGU1495:SGU1497 SQQ1495:SQQ1497 TAM1495:TAM1497 TKI1495:TKI1497 TUE1495:TUE1497 UEA1495:UEA1497 UNW1495:UNW1497 UXS1495:UXS1497 VHO1495:VHO1497 VRK1495:VRK1497 WBG1495:WBG1497 WLC1495:WLC1497 WUY1495:WUY1497 IM1517:IM1519 SI1502:SI1504 ACE1502:ACE1504 AMA1502:AMA1504 AVW1502:AVW1504 BFS1502:BFS1504 BPO1502:BPO1504 BZK1502:BZK1504 CJG1502:CJG1504 CTC1502:CTC1504 DCY1502:DCY1504 DMU1502:DMU1504 DWQ1502:DWQ1504 EGM1502:EGM1504 EQI1502:EQI1504 FAE1502:FAE1504 FKA1502:FKA1504 FTW1502:FTW1504 GDS1502:GDS1504 GNO1502:GNO1504 GXK1502:GXK1504 HHG1502:HHG1504 HRC1502:HRC1504 IAY1502:IAY1504 IKU1502:IKU1504 IUQ1502:IUQ1504 JEM1502:JEM1504 JOI1502:JOI1504 JYE1502:JYE1504 KIA1502:KIA1504 KRW1502:KRW1504 LBS1502:LBS1504 LLO1502:LLO1504 LVK1502:LVK1504 MFG1502:MFG1504 MPC1502:MPC1504 MYY1502:MYY1504 NIU1502:NIU1504 NSQ1502:NSQ1504 OCM1502:OCM1504 OMI1502:OMI1504 OWE1502:OWE1504 PGA1502:PGA1504 PPW1502:PPW1504 PZS1502:PZS1504 QJO1502:QJO1504 QTK1502:QTK1504 RDG1502:RDG1504 RNC1502:RNC1504 RWY1502:RWY1504 SGU1502:SGU1504 SQQ1502:SQQ1504 TAM1502:TAM1504 TKI1502:TKI1504 TUE1502:TUE1504 UEA1502:UEA1504 UNW1502:UNW1504 UXS1502:UXS1504 VHO1502:VHO1504 VRK1502:VRK1504 WBG1502:WBG1504 WLC1502:WLC1504 WUY1502:WUY1504 IM1521 SI1506 ACE1506 AMA1506 AVW1506 BFS1506 BPO1506 BZK1506 CJG1506 CTC1506 DCY1506 DMU1506 DWQ1506 EGM1506 EQI1506 FAE1506 FKA1506 FTW1506 GDS1506 GNO1506 GXK1506 HHG1506 HRC1506 IAY1506 IKU1506 IUQ1506 JEM1506 JOI1506 JYE1506 KIA1506 KRW1506 LBS1506 LLO1506 LVK1506 MFG1506 MPC1506 MYY1506 NIU1506 NSQ1506 OCM1506 OMI1506 OWE1506 PGA1506 PPW1506 PZS1506 QJO1506 QTK1506 RDG1506 RNC1506 RWY1506 SGU1506 SQQ1506 TAM1506 TKI1506 TUE1506 UEA1506 UNW1506 UXS1506 VHO1506 VRK1506 WBG1506 WLC1506 WUY1506 F1349:F1354 H1364 F1356:F1358" xr:uid="{7034510A-1655-47A9-99AA-CB250CE2B16F}"/>
    <dataValidation type="whole" allowBlank="1" showErrorMessage="1" errorTitle="Letna stopnja izkoriščenosti" error="odstotek (celoštevilska vrednost)" sqref="V514:V521" xr:uid="{E6F843B0-2DA9-4F63-8E28-AA91493B4741}">
      <formula1>0</formula1>
      <formula2>100</formula2>
    </dataValidation>
    <dataValidation type="decimal" errorStyle="warning" allowBlank="1" showErrorMessage="1" errorTitle="Cena" error="mora biti enaka ali manjša od lastne cene" sqref="Q514:Q520" xr:uid="{1F830A40-3AED-4EF3-AF99-3D8DCE905C9E}">
      <formula1>0</formula1>
      <formula2>U514</formula2>
    </dataValidation>
    <dataValidation type="whole" allowBlank="1" showInputMessage="1" showErrorMessage="1" errorTitle="Stopnja odpisanosti" error="odstotek (celoštevilska vrednost)" sqref="W879:W904 W914:W916 W940:W949 W1492:W1522 JD1464:JD1494 SZ1464:SZ1494 ACV1464:ACV1494 AMR1464:AMR1494 AWN1464:AWN1494 BGJ1464:BGJ1494 BQF1464:BQF1494 CAB1464:CAB1494 CJX1464:CJX1494 CTT1464:CTT1494 DDP1464:DDP1494 DNL1464:DNL1494 DXH1464:DXH1494 EHD1464:EHD1494 EQZ1464:EQZ1494 FAV1464:FAV1494 FKR1464:FKR1494 FUN1464:FUN1494 GEJ1464:GEJ1494 GOF1464:GOF1494 GYB1464:GYB1494 HHX1464:HHX1494 HRT1464:HRT1494 IBP1464:IBP1494 ILL1464:ILL1494 IVH1464:IVH1494 JFD1464:JFD1494 JOZ1464:JOZ1494 JYV1464:JYV1494 KIR1464:KIR1494 KSN1464:KSN1494 LCJ1464:LCJ1494 LMF1464:LMF1494 LWB1464:LWB1494 MFX1464:MFX1494 MPT1464:MPT1494 MZP1464:MZP1494 NJL1464:NJL1494 NTH1464:NTH1494 ODD1464:ODD1494 OMZ1464:OMZ1494 OWV1464:OWV1494 PGR1464:PGR1494 PQN1464:PQN1494 QAJ1464:QAJ1494 QKF1464:QKF1494 QUB1464:QUB1494 RDX1464:RDX1494 RNT1464:RNT1494 RXP1464:RXP1494 SHL1464:SHL1494 SRH1464:SRH1494 TBD1464:TBD1494 TKZ1464:TKZ1494 TUV1464:TUV1494 UER1464:UER1494 UON1464:UON1494 UYJ1464:UYJ1494 VIF1464:VIF1494 VSB1464:VSB1494 WBX1464:WBX1494 WLT1464:WLT1494 WVP1464:WVP1494 Y1480:Y1491 JF1452:JF1463 TB1452:TB1463 ACX1452:ACX1463 AMT1452:AMT1463 AWP1452:AWP1463 BGL1452:BGL1463 BQH1452:BQH1463 CAD1452:CAD1463 CJZ1452:CJZ1463 CTV1452:CTV1463 DDR1452:DDR1463 DNN1452:DNN1463 DXJ1452:DXJ1463 EHF1452:EHF1463 ERB1452:ERB1463 FAX1452:FAX1463 FKT1452:FKT1463 FUP1452:FUP1463 GEL1452:GEL1463 GOH1452:GOH1463 GYD1452:GYD1463 HHZ1452:HHZ1463 HRV1452:HRV1463 IBR1452:IBR1463 ILN1452:ILN1463 IVJ1452:IVJ1463 JFF1452:JFF1463 JPB1452:JPB1463 JYX1452:JYX1463 KIT1452:KIT1463 KSP1452:KSP1463 LCL1452:LCL1463 LMH1452:LMH1463 LWD1452:LWD1463 MFZ1452:MFZ1463 MPV1452:MPV1463 MZR1452:MZR1463 NJN1452:NJN1463 NTJ1452:NTJ1463 ODF1452:ODF1463 ONB1452:ONB1463 OWX1452:OWX1463 PGT1452:PGT1463 PQP1452:PQP1463 QAL1452:QAL1463 QKH1452:QKH1463 QUD1452:QUD1463 RDZ1452:RDZ1463 RNV1452:RNV1463 RXR1452:RXR1463 SHN1452:SHN1463 SRJ1452:SRJ1463 TBF1452:TBF1463 TLB1452:TLB1463 TUX1452:TUX1463 UET1452:UET1463 UOP1452:UOP1463 UYL1452:UYL1463 VIH1452:VIH1463 VSD1452:VSD1463 WBZ1452:WBZ1463 WLV1452:WLV1463 WVR1452:WVR1463 W1392:W1438 SZ1366:SZ1410 ACV1366:ACV1410 AMR1366:AMR1410 AWN1366:AWN1410 BGJ1366:BGJ1410 BQF1366:BQF1410 CAB1366:CAB1410 CJX1366:CJX1410 CTT1366:CTT1410 DDP1366:DDP1410 DNL1366:DNL1410 DXH1366:DXH1410 EHD1366:EHD1410 EQZ1366:EQZ1410 FAV1366:FAV1410 FKR1366:FKR1410 FUN1366:FUN1410 GEJ1366:GEJ1410 GOF1366:GOF1410 GYB1366:GYB1410 HHX1366:HHX1410 HRT1366:HRT1410 IBP1366:IBP1410 ILL1366:ILL1410 IVH1366:IVH1410 JFD1366:JFD1410 JOZ1366:JOZ1410 JYV1366:JYV1410 KIR1366:KIR1410 KSN1366:KSN1410 LCJ1366:LCJ1410 LMF1366:LMF1410 LWB1366:LWB1410 MFX1366:MFX1410 MPT1366:MPT1410 MZP1366:MZP1410 NJL1366:NJL1410 NTH1366:NTH1410 ODD1366:ODD1410 OMZ1366:OMZ1410 OWV1366:OWV1410 PGR1366:PGR1410 PQN1366:PQN1410 QAJ1366:QAJ1410 QKF1366:QKF1410 QUB1366:QUB1410 RDX1366:RDX1410 RNT1366:RNT1410 RXP1366:RXP1410 SHL1366:SHL1410 SRH1366:SRH1410 TBD1366:TBD1410 TKZ1366:TKZ1410 TUV1366:TUV1410 UER1366:UER1410 UON1366:UON1410 UYJ1366:UYJ1410 VIF1366:VIF1410 VSB1366:VSB1410 WBX1366:WBX1410 WLT1366:WLT1410 WVP1366:WVP1410 W1473:W1474 JD1445:JD1446 SZ1445:SZ1446 ACV1445:ACV1446 AMR1445:AMR1446 AWN1445:AWN1446 BGJ1445:BGJ1446 BQF1445:BQF1446 CAB1445:CAB1446 CJX1445:CJX1446 CTT1445:CTT1446 DDP1445:DDP1446 DNL1445:DNL1446 DXH1445:DXH1446 EHD1445:EHD1446 EQZ1445:EQZ1446 FAV1445:FAV1446 FKR1445:FKR1446 FUN1445:FUN1446 GEJ1445:GEJ1446 GOF1445:GOF1446 GYB1445:GYB1446 HHX1445:HHX1446 HRT1445:HRT1446 IBP1445:IBP1446 ILL1445:ILL1446 IVH1445:IVH1446 JFD1445:JFD1446 JOZ1445:JOZ1446 JYV1445:JYV1446 KIR1445:KIR1446 KSN1445:KSN1446 LCJ1445:LCJ1446 LMF1445:LMF1446 LWB1445:LWB1446 MFX1445:MFX1446 MPT1445:MPT1446 MZP1445:MZP1446 NJL1445:NJL1446 NTH1445:NTH1446 ODD1445:ODD1446 OMZ1445:OMZ1446 OWV1445:OWV1446 PGR1445:PGR1446 PQN1445:PQN1446 QAJ1445:QAJ1446 QKF1445:QKF1446 QUB1445:QUB1446 RDX1445:RDX1446 RNT1445:RNT1446 RXP1445:RXP1446 SHL1445:SHL1446 SRH1445:SRH1446 TBD1445:TBD1446 TKZ1445:TKZ1446 TUV1445:TUV1446 UER1445:UER1446 UON1445:UON1446 UYJ1445:UYJ1446 VIF1445:VIF1446 VSB1445:VSB1446 WBX1445:WBX1446 WLT1445:WLT1446 WVP1445:WVP1446 JD1366:JD1410" xr:uid="{F783ACE7-63B6-47BE-AFC3-C1F0FB674157}">
      <formula1>0</formula1>
      <formula2>100</formula2>
    </dataValidation>
    <dataValidation allowBlank="1" showInputMessage="1" showErrorMessage="1" prompt="Vpišite šifro raziskovalnega oz. infrastrukturnega programa, ne navajajte dveh programov_x000a_ " sqref="SG9:SG10 ACC9:ACC10 ALY9:ALY10 AVU9:AVU10 BFQ9:BFQ10 BPM9:BPM10 BZI9:BZI10 CJE9:CJE10 CTA9:CTA10 DCW9:DCW10 DMS9:DMS10 DWO9:DWO10 EGK9:EGK10 EQG9:EQG10 FAC9:FAC10 FJY9:FJY10 FTU9:FTU10 GDQ9:GDQ10 GNM9:GNM10 GXI9:GXI10 HHE9:HHE10 HRA9:HRA10 IAW9:IAW10 IKS9:IKS10 IUO9:IUO10 JEK9:JEK10 JOG9:JOG10 JYC9:JYC10 KHY9:KHY10 KRU9:KRU10 LBQ9:LBQ10 LLM9:LLM10 LVI9:LVI10 MFE9:MFE10 MPA9:MPA10 MYW9:MYW10 NIS9:NIS10 NSO9:NSO10 OCK9:OCK10 OMG9:OMG10 OWC9:OWC10 PFY9:PFY10 PPU9:PPU10 PZQ9:PZQ10 QJM9:QJM10 QTI9:QTI10 RDE9:RDE10 RNA9:RNA10 RWW9:RWW10 SGS9:SGS10 SQO9:SQO10 TAK9:TAK10 TKG9:TKG10 TUC9:TUC10 UDY9:UDY10 UNU9:UNU10 UXQ9:UXQ10 VHM9:VHM10 VRI9:VRI10 WBE9:WBE10 WLA9:WLA10 WUW9:WUW10 D9:D10 IK9:IK10 D1271 D1280 IK1269 IZ1278 SV1278 ACR1278 AMN1278 AWJ1278 BGF1278 BQB1278 BZX1278 CJT1278 CTP1278 DDL1278 DNH1278 DXD1278 EGZ1278 EQV1278 FAR1278 FKN1278 FUJ1278 GEF1278 GOB1278 GXX1278 HHT1278 HRP1278 IBL1278 ILH1278 IVD1278 JEZ1278 JOV1278 JYR1278 KIN1278 KSJ1278 LCF1278 LMB1278 LVX1278 MFT1278 MPP1278 MZL1278 NJH1278 NTD1278 OCZ1278 OMV1278 OWR1278 PGN1278 PQJ1278 QAF1278 QKB1278 QTX1278 RDT1278 RNP1278 RXL1278 SHH1278 SRD1278 TAZ1278 TKV1278 TUR1278 UEN1278 UOJ1278 UYF1278 VIB1278 VRX1278 WBT1278 WLP1278 WVL1278 IZ1280:IZ1282 SV1280:SV1282 ACR1280:ACR1282 AMN1280:AMN1282 AWJ1280:AWJ1282 BGF1280:BGF1282 BQB1280:BQB1282 BZX1280:BZX1282 CJT1280:CJT1282 CTP1280:CTP1282 DDL1280:DDL1282 DNH1280:DNH1282 DXD1280:DXD1282 EGZ1280:EGZ1282 EQV1280:EQV1282 FAR1280:FAR1282 FKN1280:FKN1282 FUJ1280:FUJ1282 GEF1280:GEF1282 GOB1280:GOB1282 GXX1280:GXX1282 HHT1280:HHT1282 HRP1280:HRP1282 IBL1280:IBL1282 ILH1280:ILH1282 IVD1280:IVD1282 JEZ1280:JEZ1282 JOV1280:JOV1282 JYR1280:JYR1282 KIN1280:KIN1282 KSJ1280:KSJ1282 LCF1280:LCF1282 LMB1280:LMB1282 LVX1280:LVX1282 MFT1280:MFT1282 MPP1280:MPP1282 MZL1280:MZL1282 NJH1280:NJH1282 NTD1280:NTD1282 OCZ1280:OCZ1282 OMV1280:OMV1282 OWR1280:OWR1282 PGN1280:PGN1282 PQJ1280:PQJ1282 QAF1280:QAF1282 QKB1280:QKB1282 QTX1280:QTX1282 RDT1280:RDT1282 RNP1280:RNP1282 RXL1280:RXL1282 SHH1280:SHH1282 SRD1280:SRD1282 TAZ1280:TAZ1282 TKV1280:TKV1282 TUR1280:TUR1282 UEN1280:UEN1282 UOJ1280:UOJ1282 UYF1280:UYF1282 VIB1280:VIB1282 VRX1280:VRX1282 WBT1280:WBT1282 WLP1280:WLP1282 WVL1280:WVL1282 IZ1285 SV1285 ACR1285 AMN1285 AWJ1285 BGF1285 BQB1285 BZX1285 CJT1285 CTP1285 DDL1285 DNH1285 DXD1285 EGZ1285 EQV1285 FAR1285 FKN1285 FUJ1285 GEF1285 GOB1285 GXX1285 HHT1285 HRP1285 IBL1285 ILH1285 IVD1285 JEZ1285 JOV1285 JYR1285 KIN1285 KSJ1285 LCF1285 LMB1285 LVX1285 MFT1285 MPP1285 MZL1285 NJH1285 NTD1285 OCZ1285 OMV1285 OWR1285 PGN1285 PQJ1285 QAF1285 QKB1285 QTX1285 RDT1285 RNP1285 RXL1285 SHH1285 SRD1285 TAZ1285 TKV1285 TUR1285 UEN1285 UOJ1285 UYF1285 VIB1285 VRX1285 WBT1285 WLP1285 WVL1285" xr:uid="{6D306A88-71D5-4005-A753-B7092B16B224}">
      <formula1>0</formula1>
      <formula2>0</formula2>
    </dataValidation>
    <dataValidation allowBlank="1" showInputMessage="1" showErrorMessage="1" prompt="Sicris šifra, vpišite samo enega skrbnika" sqref="SI9:SI10 ACE9:ACE10 AMA9:AMA10 AVW9:AVW10 BFS9:BFS10 BPO9:BPO10 BZK9:BZK10 CJG9:CJG10 CTC9:CTC10 DCY9:DCY10 DMU9:DMU10 DWQ9:DWQ10 EGM9:EGM10 EQI9:EQI10 FAE9:FAE10 FKA9:FKA10 FTW9:FTW10 GDS9:GDS10 GNO9:GNO10 GXK9:GXK10 HHG9:HHG10 HRC9:HRC10 IAY9:IAY10 IKU9:IKU10 IUQ9:IUQ10 JEM9:JEM10 JOI9:JOI10 JYE9:JYE10 KIA9:KIA10 KRW9:KRW10 LBS9:LBS10 LLO9:LLO10 LVK9:LVK10 MFG9:MFG10 MPC9:MPC10 MYY9:MYY10 NIU9:NIU10 NSQ9:NSQ10 OCM9:OCM10 OMI9:OMI10 OWE9:OWE10 PGA9:PGA10 PPW9:PPW10 PZS9:PZS10 QJO9:QJO10 QTK9:QTK10 RDG9:RDG10 RNC9:RNC10 RWY9:RWY10 SGU9:SGU10 SQQ9:SQQ10 TAM9:TAM10 TKI9:TKI10 TUE9:TUE10 UEA9:UEA10 UNW9:UNW10 UXS9:UXS10 VHO9:VHO10 VRK9:VRK10 WBG9:WBG10 WLC9:WLC10 WUY9:WUY10 F9:F10 IM9:IM10 F1268:F1278 F1280 IM1269" xr:uid="{9AD7960F-E394-40DE-A73D-14A7E9DC9098}">
      <formula1>0</formula1>
      <formula2>0</formula2>
    </dataValidation>
    <dataValidation allowBlank="1" showInputMessage="1" showErrorMessage="1" prompt="Vpišite samo prvo leto nakupa" sqref="H9 IO9 SK9 ACG9 AMC9 AVY9 BFU9 BPQ9 BZM9 CJI9 CTE9 DDA9 DMW9 DWS9 EGO9 EQK9 FAG9 FKC9 FTY9 GDU9 GNQ9 GXM9 HHI9 HRE9 IBA9 IKW9 IUS9 JEO9 JOK9 JYG9 KIC9 KRY9 LBU9 LLQ9 LVM9 MFI9 MPE9 MZA9 NIW9 NSS9 OCO9 OMK9 OWG9 PGC9 PPY9 PZU9 QJQ9 QTM9 RDI9 RNE9 RXA9 SGW9 SQS9 TAO9 TKK9 TUG9 UEC9 UNY9 UXU9 VHQ9 VRM9 WBI9 WLE9 WVA9 H1280 IO1269" xr:uid="{7853F197-4808-4230-B552-A4054D01CC6B}">
      <formula1>0</formula1>
      <formula2>0</formula2>
    </dataValidation>
    <dataValidation type="decimal" operator="greaterThanOrEqual" allowBlank="1" showErrorMessage="1" sqref="SM9:SM10 ACI9:ACI10 AME9:AME10 AWA9:AWA10 BFW9:BFW10 BPS9:BPS10 BZO9:BZO10 CJK9:CJK10 CTG9:CTG10 DDC9:DDC10 DMY9:DMY10 DWU9:DWU10 EGQ9:EGQ10 EQM9:EQM10 FAI9:FAI10 FKE9:FKE10 FUA9:FUA10 GDW9:GDW10 GNS9:GNS10 GXO9:GXO10 HHK9:HHK10 HRG9:HRG10 IBC9:IBC10 IKY9:IKY10 IUU9:IUU10 JEQ9:JEQ10 JOM9:JOM10 JYI9:JYI10 KIE9:KIE10 KSA9:KSA10 LBW9:LBW10 LLS9:LLS10 LVO9:LVO10 MFK9:MFK10 MPG9:MPG10 MZC9:MZC10 NIY9:NIY10 NSU9:NSU10 OCQ9:OCQ10 OMM9:OMM10 OWI9:OWI10 PGE9:PGE10 PQA9:PQA10 PZW9:PZW10 QJS9:QJS10 QTO9:QTO10 RDK9:RDK10 RNG9:RNG10 RXC9:RXC10 SGY9:SGY10 SQU9:SQU10 TAQ9:TAQ10 TKM9:TKM10 TUI9:TUI10 UEE9:UEE10 UOA9:UOA10 UXW9:UXW10 VHS9:VHS10 VRO9:VRO10 WBK9:WBK10 WLG9:WLG10 WVC9:WVC10 J9:J10 IQ9:IQ10" xr:uid="{5AF3B1E9-B870-4489-A6FD-28674727863C}">
      <formula1>0</formula1>
      <formula2>0</formula2>
    </dataValidation>
    <dataValidation allowBlank="1" showErrorMessage="1" errorTitle="Klasifikacija" error="Obvezen podatek_x000a_" sqref="Y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Y1268 Y1280 JU1278:JU1281 TQ1278:TQ1281 ADM1278:ADM1281 ANI1278:ANI1281 AXE1278:AXE1281 BHA1278:BHA1281 BQW1278:BQW1281 CAS1278:CAS1281 CKO1278:CKO1281 CUK1278:CUK1281 DEG1278:DEG1281 DOC1278:DOC1281 DXY1278:DXY1281 EHU1278:EHU1281 ERQ1278:ERQ1281 FBM1278:FBM1281 FLI1278:FLI1281 FVE1278:FVE1281 GFA1278:GFA1281 GOW1278:GOW1281 GYS1278:GYS1281 HIO1278:HIO1281 HSK1278:HSK1281 ICG1278:ICG1281 IMC1278:IMC1281 IVY1278:IVY1281 JFU1278:JFU1281 JPQ1278:JPQ1281 JZM1278:JZM1281 KJI1278:KJI1281 KTE1278:KTE1281 LDA1278:LDA1281 LMW1278:LMW1281 LWS1278:LWS1281 MGO1278:MGO1281 MQK1278:MQK1281 NAG1278:NAG1281 NKC1278:NKC1281 NTY1278:NTY1281 ODU1278:ODU1281 ONQ1278:ONQ1281 OXM1278:OXM1281 PHI1278:PHI1281 PRE1278:PRE1281 QBA1278:QBA1281 QKW1278:QKW1281 QUS1278:QUS1281 REO1278:REO1281 ROK1278:ROK1281 RYG1278:RYG1281 SIC1278:SIC1281 SRY1278:SRY1281 TBU1278:TBU1281 TLQ1278:TLQ1281 TVM1278:TVM1281 UFI1278:UFI1281 UPE1278:UPE1281 UZA1278:UZA1281 VIW1278:VIW1281 VSS1278:VSS1281 WCO1278:WCO1281 WMK1278:WMK1281 WWG1278:WWG1281" xr:uid="{6A378EBA-990D-4640-957C-79AA81A8A8A6}">
      <formula1>0</formula1>
      <formula2>0</formula2>
    </dataValidation>
    <dataValidation allowBlank="1" showInputMessage="1" showErrorMessage="1" errorTitle="purpose " error="Obvezen podatek - v angleškem jeziku!" prompt="Obvezen podatek" sqref="O9 IV9 SR9 ACN9 AMJ9 AWF9 BGB9 BPX9 BZT9 CJP9 CTL9 DDH9 DND9 DWZ9 EGV9 EQR9 FAN9 FKJ9 FUF9 GEB9 GNX9 GXT9 HHP9 HRL9 IBH9 ILD9 IUZ9 JEV9 JOR9 JYN9 KIJ9 KSF9 LCB9 LLX9 LVT9 MFP9 MPL9 MZH9 NJD9 NSZ9 OCV9 OMR9 OWN9 PGJ9 PQF9 QAB9 QJX9 QTT9 RDP9 RNL9 RXH9 SHD9 SQZ9 TAV9 TKR9 TUN9 UEJ9 UOF9 UYB9 VHX9 VRT9 WBP9 WLL9 WVH9 O1280 IV1269" xr:uid="{23BD5997-0960-475B-9888-5158E4C84EBA}">
      <formula1>0</formula1>
      <formula2>0</formula2>
    </dataValidation>
    <dataValidation type="whole" allowBlank="1" showErrorMessage="1" errorTitle="Mesečna stopnja izkoriščenosti" error="odstotek (celoštevilska vrednost)" sqref="AF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AF1280" xr:uid="{99DBE6C4-0A2A-4D17-AEAE-9EE7E346AB0D}">
      <formula1>0</formula1>
      <formula2>300</formula2>
    </dataValidation>
    <dataValidation type="decimal" errorStyle="warning" allowBlank="1" showInputMessage="1" showErrorMessage="1" errorTitle="Cena" error="mora biti enaka ali manjša od lastne cene" sqref="AF181 AF176 AC181:AC191 AC173:AC177 AD184:AD191 AD181:AD182 AF186 AF178 AF161 X164 X156 AD156 AC158 AC167:AC168 AD164 AF156 AC151:AC155 AC160 AF164 AD167 AF167 AD169:AD170 AF169:AF171 U167 U169:U170 U164 U156" xr:uid="{6A49DC88-A12D-44C6-85F3-0C67125EEBBA}">
      <formula1>0</formula1>
      <formula2>AF151</formula2>
    </dataValidation>
    <dataValidation type="whole" allowBlank="1" showInputMessage="1" showErrorMessage="1" errorTitle="Leto" error="celo število" sqref="H176:H191 H160:H174 H151:H152 H154 H156:H158 H1480:H1522 IO1467:IO1509 SK1452:SK1494 ACG1452:ACG1494 AMC1452:AMC1494 AVY1452:AVY1494 BFU1452:BFU1494 BPQ1452:BPQ1494 BZM1452:BZM1494 CJI1452:CJI1494 CTE1452:CTE1494 DDA1452:DDA1494 DMW1452:DMW1494 DWS1452:DWS1494 EGO1452:EGO1494 EQK1452:EQK1494 FAG1452:FAG1494 FKC1452:FKC1494 FTY1452:FTY1494 GDU1452:GDU1494 GNQ1452:GNQ1494 GXM1452:GXM1494 HHI1452:HHI1494 HRE1452:HRE1494 IBA1452:IBA1494 IKW1452:IKW1494 IUS1452:IUS1494 JEO1452:JEO1494 JOK1452:JOK1494 JYG1452:JYG1494 KIC1452:KIC1494 KRY1452:KRY1494 LBU1452:LBU1494 LLQ1452:LLQ1494 LVM1452:LVM1494 MFI1452:MFI1494 MPE1452:MPE1494 MZA1452:MZA1494 NIW1452:NIW1494 NSS1452:NSS1494 OCO1452:OCO1494 OMK1452:OMK1494 OWG1452:OWG1494 PGC1452:PGC1494 PPY1452:PPY1494 PZU1452:PZU1494 QJQ1452:QJQ1494 QTM1452:QTM1494 RDI1452:RDI1494 RNE1452:RNE1494 RXA1452:RXA1494 SGW1452:SGW1494 SQS1452:SQS1494 TAO1452:TAO1494 TKK1452:TKK1494 TUG1452:TUG1494 UEC1452:UEC1494 UNY1452:UNY1494 UXU1452:UXU1494 VHQ1452:VHQ1494 VRM1452:VRM1494 WBI1452:WBI1494 WLE1452:WLE1494 WVA1452:WVA1494 H1392:H1438 SK1366:SK1410 ACG1366:ACG1410 AMC1366:AMC1410 AVY1366:AVY1410 BFU1366:BFU1410 BPQ1366:BPQ1410 BZM1366:BZM1410 CJI1366:CJI1410 CTE1366:CTE1410 DDA1366:DDA1410 DMW1366:DMW1410 DWS1366:DWS1410 EGO1366:EGO1410 EQK1366:EQK1410 FAG1366:FAG1410 FKC1366:FKC1410 FTY1366:FTY1410 GDU1366:GDU1410 GNQ1366:GNQ1410 GXM1366:GXM1410 HHI1366:HHI1410 HRE1366:HRE1410 IBA1366:IBA1410 IKW1366:IKW1410 IUS1366:IUS1410 JEO1366:JEO1410 JOK1366:JOK1410 JYG1366:JYG1410 KIC1366:KIC1410 KRY1366:KRY1410 LBU1366:LBU1410 LLQ1366:LLQ1410 LVM1366:LVM1410 MFI1366:MFI1410 MPE1366:MPE1410 MZA1366:MZA1410 NIW1366:NIW1410 NSS1366:NSS1410 OCO1366:OCO1410 OMK1366:OMK1410 OWG1366:OWG1410 PGC1366:PGC1410 PPY1366:PPY1410 PZU1366:PZU1410 QJQ1366:QJQ1410 QTM1366:QTM1410 RDI1366:RDI1410 RNE1366:RNE1410 RXA1366:RXA1410 SGW1366:SGW1410 SQS1366:SQS1410 TAO1366:TAO1410 TKK1366:TKK1410 TUG1366:TUG1410 UEC1366:UEC1410 UNY1366:UNY1410 UXU1366:UXU1410 VHQ1366:VHQ1410 VRM1366:VRM1410 WBI1366:WBI1410 WLE1366:WLE1410 WVA1366:WVA1410 IO1354:IO1355 IO1381:IO1425" xr:uid="{8BFF14F7-547C-4427-9EBB-A48BF0C87FF6}">
      <formula1>1900</formula1>
      <formula2>2020</formula2>
    </dataValidation>
    <dataValidation type="whole" allowBlank="1" showErrorMessage="1" errorTitle="Leto" error="celo število" sqref="H1272:H1277" xr:uid="{35203916-DEF0-4764-9662-8D0712FF85B9}">
      <formula1>1900</formula1>
      <formula2>2020</formula2>
    </dataValidation>
    <dataValidation type="whole" allowBlank="1" showErrorMessage="1" errorTitle="Klasifikacija" error="Gl. zavihek Classification ali zavihek Klasifikacija_x000a_" sqref="Y1272:Y1277" xr:uid="{2C762030-477C-4132-9D2A-D2A603F1A1A3}">
      <formula1>1</formula1>
      <formula2>6</formula2>
    </dataValidation>
    <dataValidation type="whole" allowBlank="1" showErrorMessage="1" errorTitle="Klasifikacija" error="Gl. zavihek Classification ali zavihek Klasifikacija_x000a_" sqref="AB1272:AB1277" xr:uid="{4F495913-A8E8-4114-AAB6-A29A1887A339}">
      <formula1>1</formula1>
      <formula2>71</formula2>
    </dataValidation>
    <dataValidation type="custom" allowBlank="1" showInputMessage="1" showErrorMessage="1" errorTitle="opis dostopa " error="Obvezen podatek!" prompt="Obvezen podatek" sqref="L1367" xr:uid="{40F5C96F-7E30-4662-90FA-38035F081060}">
      <formula1>1</formula1>
    </dataValidation>
    <dataValidation type="custom" allowBlank="1" showInputMessage="1" showErrorMessage="1" errorTitle="Klasifikacija" error="Gl. zavihek Classification ali zavihek Klasifikacija_x000a_" sqref="Z1367" xr:uid="{FC83F94D-D110-4E2C-B3BF-9B0847E0EED5}">
      <formula1>1</formula1>
    </dataValidation>
    <dataValidation type="whole" allowBlank="1" showInputMessage="1" showErrorMessage="1" errorTitle="Klasifikacija" error="Gl. zavihek Classification ali zavihek Klasifikacija_x000a_" sqref="AB1492:AB1522 JI1464:JI1494 TE1464:TE1494 ADA1464:ADA1494 AMW1464:AMW1494 AWS1464:AWS1494 BGO1464:BGO1494 BQK1464:BQK1494 CAG1464:CAG1494 CKC1464:CKC1494 CTY1464:CTY1494 DDU1464:DDU1494 DNQ1464:DNQ1494 DXM1464:DXM1494 EHI1464:EHI1494 ERE1464:ERE1494 FBA1464:FBA1494 FKW1464:FKW1494 FUS1464:FUS1494 GEO1464:GEO1494 GOK1464:GOK1494 GYG1464:GYG1494 HIC1464:HIC1494 HRY1464:HRY1494 IBU1464:IBU1494 ILQ1464:ILQ1494 IVM1464:IVM1494 JFI1464:JFI1494 JPE1464:JPE1494 JZA1464:JZA1494 KIW1464:KIW1494 KSS1464:KSS1494 LCO1464:LCO1494 LMK1464:LMK1494 LWG1464:LWG1494 MGC1464:MGC1494 MPY1464:MPY1494 MZU1464:MZU1494 NJQ1464:NJQ1494 NTM1464:NTM1494 ODI1464:ODI1494 ONE1464:ONE1494 OXA1464:OXA1494 PGW1464:PGW1494 PQS1464:PQS1494 QAO1464:QAO1494 QKK1464:QKK1494 QUG1464:QUG1494 REC1464:REC1494 RNY1464:RNY1494 RXU1464:RXU1494 SHQ1464:SHQ1494 SRM1464:SRM1494 TBI1464:TBI1494 TLE1464:TLE1494 TVA1464:TVA1494 UEW1464:UEW1494 UOS1464:UOS1494 UYO1464:UYO1494 VIK1464:VIK1494 VSG1464:VSG1494 WCC1464:WCC1494 WLY1464:WLY1494 WVU1464:WVU1494 AB1392:AB1438 TE1366:TE1410 ADA1366:ADA1410 AMW1366:AMW1410 AWS1366:AWS1410 BGO1366:BGO1410 BQK1366:BQK1410 CAG1366:CAG1410 CKC1366:CKC1410 CTY1366:CTY1410 DDU1366:DDU1410 DNQ1366:DNQ1410 DXM1366:DXM1410 EHI1366:EHI1410 ERE1366:ERE1410 FBA1366:FBA1410 FKW1366:FKW1410 FUS1366:FUS1410 GEO1366:GEO1410 GOK1366:GOK1410 GYG1366:GYG1410 HIC1366:HIC1410 HRY1366:HRY1410 IBU1366:IBU1410 ILQ1366:ILQ1410 IVM1366:IVM1410 JFI1366:JFI1410 JPE1366:JPE1410 JZA1366:JZA1410 KIW1366:KIW1410 KSS1366:KSS1410 LCO1366:LCO1410 LMK1366:LMK1410 LWG1366:LWG1410 MGC1366:MGC1410 MPY1366:MPY1410 MZU1366:MZU1410 NJQ1366:NJQ1410 NTM1366:NTM1410 ODI1366:ODI1410 ONE1366:ONE1410 OXA1366:OXA1410 PGW1366:PGW1410 PQS1366:PQS1410 QAO1366:QAO1410 QKK1366:QKK1410 QUG1366:QUG1410 REC1366:REC1410 RNY1366:RNY1410 RXU1366:RXU1410 SHQ1366:SHQ1410 SRM1366:SRM1410 TBI1366:TBI1410 TLE1366:TLE1410 TVA1366:TVA1410 UEW1366:UEW1410 UOS1366:UOS1410 UYO1366:UYO1410 VIK1366:VIK1410 VSG1366:VSG1410 WCC1366:WCC1410 WLY1366:WLY1410 WVU1366:WVU1410 AR1473:AR1474 JY1445:JY1446 TU1445:TU1446 ADQ1445:ADQ1446 ANM1445:ANM1446 AXI1445:AXI1446 BHE1445:BHE1446 BRA1445:BRA1446 CAW1445:CAW1446 CKS1445:CKS1446 CUO1445:CUO1446 DEK1445:DEK1446 DOG1445:DOG1446 DYC1445:DYC1446 EHY1445:EHY1446 ERU1445:ERU1446 FBQ1445:FBQ1446 FLM1445:FLM1446 FVI1445:FVI1446 GFE1445:GFE1446 GPA1445:GPA1446 GYW1445:GYW1446 HIS1445:HIS1446 HSO1445:HSO1446 ICK1445:ICK1446 IMG1445:IMG1446 IWC1445:IWC1446 JFY1445:JFY1446 JPU1445:JPU1446 JZQ1445:JZQ1446 KJM1445:KJM1446 KTI1445:KTI1446 LDE1445:LDE1446 LNA1445:LNA1446 LWW1445:LWW1446 MGS1445:MGS1446 MQO1445:MQO1446 NAK1445:NAK1446 NKG1445:NKG1446 NUC1445:NUC1446 ODY1445:ODY1446 ONU1445:ONU1446 OXQ1445:OXQ1446 PHM1445:PHM1446 PRI1445:PRI1446 QBE1445:QBE1446 QLA1445:QLA1446 QUW1445:QUW1446 RES1445:RES1446 ROO1445:ROO1446 RYK1445:RYK1446 SIG1445:SIG1446 SSC1445:SSC1446 TBY1445:TBY1446 TLU1445:TLU1446 TVQ1445:TVQ1446 UFM1445:UFM1446 UPI1445:UPI1446 UZE1445:UZE1446 VJA1445:VJA1446 VSW1445:VSW1446 WCS1445:WCS1446 WMO1445:WMO1446 WWK1445:WWK1446 JI1366:JI1410" xr:uid="{73975A81-75E8-4AF0-B182-C423E958ADBA}">
      <formula1>1</formula1>
      <formula2>71</formula2>
    </dataValidation>
    <dataValidation type="custom" allowBlank="1" showInputMessage="1" showErrorMessage="1" errorTitle="Access" error="Obvezen podatek - v angleškem jeziku" prompt="Obvezen podatek" sqref="M1367" xr:uid="{500C114E-831E-42A2-8E25-0B52EAED310C}">
      <formula1>1</formula1>
    </dataValidation>
  </dataValidations>
  <hyperlinks>
    <hyperlink ref="X28" r:id="rId1" location="c397" xr:uid="{C8DC3F9D-6A94-4EC9-9C7A-1DA30563C14D}"/>
    <hyperlink ref="X21" r:id="rId2" location="c397" xr:uid="{382308EF-DB4D-43B4-B441-F373CB5B9481}"/>
    <hyperlink ref="X34" r:id="rId3" xr:uid="{24815993-7E8E-43B5-A346-9B05346DB83A}"/>
    <hyperlink ref="X35" r:id="rId4" xr:uid="{2BE7C013-3998-4CEF-8D52-03AFF1732DF5}"/>
    <hyperlink ref="X36" r:id="rId5" location="c1228" xr:uid="{6CD24728-B6C3-4289-AFBA-66B7482CA0B2}"/>
    <hyperlink ref="X32" r:id="rId6" location="c397" xr:uid="{4DB1305F-E9B8-49BD-8736-51C4458B2C89}"/>
    <hyperlink ref="X33" r:id="rId7" xr:uid="{078B3683-6033-47C2-B2D8-297F71325315}"/>
    <hyperlink ref="X37" r:id="rId8" xr:uid="{5BE991A3-E16A-4578-8D62-005141DEA65F}"/>
    <hyperlink ref="X38" r:id="rId9" xr:uid="{BEA69CBA-1A5B-44DB-A11E-CF9786208FBF}"/>
    <hyperlink ref="X39" r:id="rId10" xr:uid="{BDFE0051-5F84-42F2-BF83-990DF78DA672}"/>
    <hyperlink ref="X40" r:id="rId11" xr:uid="{062D6A3A-BE17-4D5F-AA2E-547FB9C081E1}"/>
    <hyperlink ref="X42" r:id="rId12" xr:uid="{69657F12-DDD1-40F7-8AE5-88220812DC67}"/>
    <hyperlink ref="X43" r:id="rId13" xr:uid="{76438883-EBCB-40D9-B3BE-D6F44A03FDE4}"/>
    <hyperlink ref="X11" r:id="rId14" location="c397" xr:uid="{6F5B51BA-FE03-4AC4-BD7D-3FDA97820298}"/>
    <hyperlink ref="X12" r:id="rId15" location="c397" xr:uid="{9B00205A-7649-4F3F-A944-73184FD848E6}"/>
    <hyperlink ref="X13" r:id="rId16" location="c397" xr:uid="{F1A81AFD-32EC-4F31-9A8E-C44A2EEECDC0}"/>
    <hyperlink ref="X14" r:id="rId17" location="c397" xr:uid="{2A1A9306-7A47-4D99-93EC-5A0B3F5A31F0}"/>
    <hyperlink ref="X15" r:id="rId18" location="c397" xr:uid="{E2248370-8CD7-4F4C-8550-6584AF4797D9}"/>
    <hyperlink ref="X16" r:id="rId19" location="c397" xr:uid="{71A4C876-FC3F-4616-A257-39023578CC14}"/>
    <hyperlink ref="X17" r:id="rId20" location="c397" xr:uid="{FF89C419-17FD-44F4-A3D1-5C42D9A0747C}"/>
    <hyperlink ref="X18" r:id="rId21" location="c397" xr:uid="{E519AA67-79E7-4A42-8692-44B141A503C0}"/>
    <hyperlink ref="X19" r:id="rId22" location="c397" xr:uid="{C4FBEE77-4606-42D4-88E7-4537BD8FB155}"/>
    <hyperlink ref="X20" r:id="rId23" location="c397" xr:uid="{C1ECF741-E824-40BF-B65C-4D4FF366DEE3}"/>
    <hyperlink ref="X22" r:id="rId24" location="c397" xr:uid="{2FE63E3E-D25E-4611-BA69-CAF3A13C7512}"/>
    <hyperlink ref="X23" r:id="rId25" location="c397" xr:uid="{82A2E237-4295-46CF-B1FC-EA83E565DA77}"/>
    <hyperlink ref="X24" r:id="rId26" location="c397" xr:uid="{6BD746C6-63BE-4BAD-9AD0-E96FE3FE16E7}"/>
    <hyperlink ref="X25" r:id="rId27" location="c397" xr:uid="{53530C41-D386-4ECD-9133-9CB0D667F784}"/>
    <hyperlink ref="X26" r:id="rId28" location="c397" xr:uid="{C26C8B98-0F53-4EE2-86F2-D1518A13E1DE}"/>
    <hyperlink ref="X27" r:id="rId29" location="c397" xr:uid="{5DFB3FAB-AB5E-498B-82F7-1D61491FC9D6}"/>
    <hyperlink ref="X29" r:id="rId30" xr:uid="{1F23A402-2C74-4832-90C4-2F3BF2075CD4}"/>
    <hyperlink ref="X30" r:id="rId31" location="c397" xr:uid="{BC3177F6-3976-4FC3-BBB1-DC4B46DE936D}"/>
    <hyperlink ref="X31" r:id="rId32" location="c397" xr:uid="{85A9B69E-5BAC-4CCA-98E0-80EF777E7260}"/>
    <hyperlink ref="X41" r:id="rId33" xr:uid="{6A584276-1BE6-43E0-9B6B-E57CD65BE353}"/>
    <hyperlink ref="X44" r:id="rId34" xr:uid="{99E11EF4-FFD7-4FAF-9528-18BBBCDCFA79}"/>
    <hyperlink ref="X46" r:id="rId35" xr:uid="{EBE7F37C-83C5-4E53-8D6E-354ABDDCDD5C}"/>
    <hyperlink ref="X50" r:id="rId36" xr:uid="{97232C65-E3A6-4895-89DD-A3E20B37C058}"/>
    <hyperlink ref="X45" r:id="rId37" xr:uid="{DAD5B6EF-0B43-4B41-9E3F-F43488A07114}"/>
    <hyperlink ref="X48" r:id="rId38" xr:uid="{5FBDAA03-0D8D-46DC-8B22-C4914E7133F1}"/>
    <hyperlink ref="X49" r:id="rId39" xr:uid="{195330DC-5A68-47F3-8F55-40EA04850DF8}"/>
    <hyperlink ref="X51" r:id="rId40" xr:uid="{0704EE14-4785-4505-8B3F-8D998549C4AA}"/>
    <hyperlink ref="X52" r:id="rId41" xr:uid="{D07B5303-966E-46BF-874D-D36E09AE113F}"/>
    <hyperlink ref="X53" r:id="rId42" xr:uid="{11B7134D-E7C8-4FFE-80BB-7802210614AE}"/>
    <hyperlink ref="X54" r:id="rId43" xr:uid="{9C0AE9F4-7773-4904-8F81-FCA190C0AC2A}"/>
    <hyperlink ref="X55" r:id="rId44" xr:uid="{81DF70F2-73DF-4603-876D-8E5594A2901F}"/>
    <hyperlink ref="X56" r:id="rId45" xr:uid="{68F44DBF-17D0-4B1D-ABAF-FDD7D580ACEA}"/>
    <hyperlink ref="X57" r:id="rId46" xr:uid="{9F72D3E7-198F-462D-A866-97B20C194BB8}"/>
    <hyperlink ref="X58" r:id="rId47" xr:uid="{972C061C-934D-47C3-B3FF-9853D0DFD7FE}"/>
    <hyperlink ref="X59" r:id="rId48" xr:uid="{215FB207-492A-4346-9137-F402A8FB79F7}"/>
    <hyperlink ref="X60" r:id="rId49" xr:uid="{5299D088-937E-436D-B35E-DEEAA479D2E9}"/>
    <hyperlink ref="X61" r:id="rId50" xr:uid="{4E6B601A-E8B6-44B3-978C-C7B952359F24}"/>
    <hyperlink ref="X63" r:id="rId51" xr:uid="{9ADFFBB8-58CD-4EB0-BF89-715FA25A70FE}"/>
    <hyperlink ref="X64" r:id="rId52" xr:uid="{EA839CFD-FD8C-473F-A924-50428BC41806}"/>
    <hyperlink ref="X65" r:id="rId53" xr:uid="{25FB005E-0CA1-41FE-8EC2-4FC6355FB0C6}"/>
    <hyperlink ref="X67" r:id="rId54" xr:uid="{F37D5809-D223-4121-B1C1-45DD4D8B47A0}"/>
    <hyperlink ref="X69" r:id="rId55" xr:uid="{252E7101-7C6B-4240-BF19-22877C41E3FC}"/>
    <hyperlink ref="X70" r:id="rId56" xr:uid="{C4C2B5E2-AF84-4E2B-98AB-03DF6D600911}"/>
    <hyperlink ref="X72" r:id="rId57" xr:uid="{54352BA2-E0EE-4B34-8763-8C684035E462}"/>
    <hyperlink ref="X73" r:id="rId58" xr:uid="{DCF03140-8DA5-4539-BF03-E48F16234D18}"/>
    <hyperlink ref="X74" r:id="rId59" xr:uid="{45D2F152-13EB-4BB9-B555-49437736B504}"/>
    <hyperlink ref="X75" r:id="rId60" xr:uid="{544DB548-D947-4B88-8537-E7F3C1F74F2C}"/>
    <hyperlink ref="X76" r:id="rId61" xr:uid="{BE3ED0BD-AAE3-4EC1-8254-791ED6656C9D}"/>
    <hyperlink ref="X77" r:id="rId62" xr:uid="{541F8046-FD08-44EB-8C15-1FF6EC2A4CC8}"/>
    <hyperlink ref="X78" r:id="rId63" xr:uid="{38DF8577-F30D-4A0D-88C0-CE8858D83082}"/>
    <hyperlink ref="X79" r:id="rId64" xr:uid="{3AAF8935-6E87-4DBD-AA4A-1E8A25E96A57}"/>
    <hyperlink ref="X80" r:id="rId65" xr:uid="{A4A719F4-3AB5-453A-9F73-7986CAEFD64F}"/>
    <hyperlink ref="X81" r:id="rId66" xr:uid="{9D58EDA5-5494-4999-8C4C-1AF3CD30DBF1}"/>
    <hyperlink ref="X82" r:id="rId67" xr:uid="{BD8D3837-B53D-47B9-931E-AE32B5F64EC0}"/>
    <hyperlink ref="X84" r:id="rId68" xr:uid="{76D4FF28-C5A0-402E-89BB-8DC3508307E5}"/>
    <hyperlink ref="X86" r:id="rId69" xr:uid="{961622B4-08C4-4174-A7E1-D86BDAA1C88D}"/>
    <hyperlink ref="X87" r:id="rId70" xr:uid="{764A2CFF-9012-4098-A38C-438169652C6D}"/>
    <hyperlink ref="X88" r:id="rId71" xr:uid="{01BC304E-7AB2-4E5D-9C9C-F6321B837FD7}"/>
    <hyperlink ref="X89" r:id="rId72" xr:uid="{68AF3828-4982-4339-9620-6AD24510E8A7}"/>
    <hyperlink ref="X90" r:id="rId73" xr:uid="{59E100EC-88AB-4A0F-A2B5-B0B2EFCF6327}"/>
    <hyperlink ref="X91" r:id="rId74" xr:uid="{7C737F49-ADFF-4FE4-A247-8B0DEB910857}"/>
    <hyperlink ref="X92" r:id="rId75" xr:uid="{B120170D-64F4-40B1-8060-66FC807DA1CD}"/>
    <hyperlink ref="X93" r:id="rId76" xr:uid="{F556E321-2CDD-469E-A89E-9348B46AC474}"/>
    <hyperlink ref="X94" r:id="rId77" xr:uid="{9C9B17F8-FFB5-4141-B07F-46B902E087C6}"/>
    <hyperlink ref="X95" r:id="rId78" xr:uid="{902A3485-6548-4AE9-B41B-5D79D0052B99}"/>
    <hyperlink ref="X96" r:id="rId79" xr:uid="{0D1A2789-D219-406C-B7F4-D683DC14C042}"/>
    <hyperlink ref="X97" r:id="rId80" xr:uid="{310FC8F7-63A9-4353-9187-E033FE3AADF3}"/>
    <hyperlink ref="X98" r:id="rId81" xr:uid="{B8C080DE-104F-41FD-B048-DE211987DD90}"/>
    <hyperlink ref="X99" r:id="rId82" xr:uid="{416F4771-5D4F-4B93-A9C8-DB1A5C9B713D}"/>
    <hyperlink ref="X101" r:id="rId83" xr:uid="{B7326F0E-0127-43C2-A7AB-B52494BB33DD}"/>
    <hyperlink ref="X102" r:id="rId84" xr:uid="{E6B1110D-46AD-4E55-98DF-303E81135E99}"/>
    <hyperlink ref="X103" r:id="rId85" xr:uid="{612950FB-D0DB-4BB6-861D-814A1F692BA7}"/>
    <hyperlink ref="X104" r:id="rId86" xr:uid="{88186A7A-2748-4A26-994A-C08D44BA9491}"/>
    <hyperlink ref="X105" r:id="rId87" xr:uid="{54F7048D-324C-49FC-A896-3E9B685E0A79}"/>
    <hyperlink ref="X106" r:id="rId88" xr:uid="{08474118-889B-474C-987F-8688486A3F26}"/>
    <hyperlink ref="X107" r:id="rId89" xr:uid="{AF6645BD-3335-4526-BB57-218A3376BEC9}"/>
    <hyperlink ref="X108" r:id="rId90" xr:uid="{9DAF756D-F9C5-4277-A553-E663004D020D}"/>
    <hyperlink ref="X109" r:id="rId91" xr:uid="{24FFE9F2-5B30-4718-8D68-5D07BD3FA5E9}"/>
    <hyperlink ref="X110" r:id="rId92" xr:uid="{9F85EB4D-E201-414B-8C0A-7AFBAEED532B}"/>
    <hyperlink ref="X111" r:id="rId93" xr:uid="{D158159C-387E-48D2-8A36-49C0369FD853}"/>
    <hyperlink ref="X112" r:id="rId94" xr:uid="{9219BF7D-2EF3-40A1-BAE2-2A7198B9C625}"/>
    <hyperlink ref="X113" r:id="rId95" xr:uid="{6531A652-C6B2-4506-8654-C8E33AFF2C90}"/>
    <hyperlink ref="X114" r:id="rId96" xr:uid="{54DB0A68-BAFB-4859-ADF0-C49FC8CD2557}"/>
    <hyperlink ref="X115" r:id="rId97" xr:uid="{708ECE39-3D91-43D8-9763-888526E81964}"/>
    <hyperlink ref="X116" r:id="rId98" xr:uid="{83CE82EA-1B11-4EB0-AFAA-15ECD16FDAF5}"/>
    <hyperlink ref="X117" r:id="rId99" xr:uid="{333D8A45-3F1A-4E03-8140-5682638EA1BA}"/>
    <hyperlink ref="X118" r:id="rId100" xr:uid="{39766EF8-3FC4-4331-9841-B192C2ED87E1}"/>
    <hyperlink ref="X120" r:id="rId101" xr:uid="{85E83807-5510-48D0-A8E4-12B41B52D216}"/>
    <hyperlink ref="X121" r:id="rId102" xr:uid="{3127D504-0ADF-440F-8742-9665767C3F2A}"/>
    <hyperlink ref="X122" r:id="rId103" xr:uid="{106745ED-B2A5-4CBD-9836-BCD7A9538212}"/>
    <hyperlink ref="X123" r:id="rId104" xr:uid="{3DE60CE5-AE61-48DC-ABB4-74A9AA4B76BF}"/>
    <hyperlink ref="X124" r:id="rId105" xr:uid="{C9F394E7-DAF0-48E6-B8D0-CAD8D5C2E5B4}"/>
    <hyperlink ref="X125" r:id="rId106" xr:uid="{4C16B76A-3F73-449A-93FD-47B40C003A73}"/>
    <hyperlink ref="X126" r:id="rId107" xr:uid="{3D391F2C-E02B-42A3-9D1A-52BF50FB7E0B}"/>
    <hyperlink ref="X127" r:id="rId108" xr:uid="{F91D67F1-8F96-439C-AF36-B4A216788C2B}"/>
    <hyperlink ref="X128" r:id="rId109" xr:uid="{CCB973AE-E22E-4319-BC61-76A655FF9509}"/>
    <hyperlink ref="X129" r:id="rId110" xr:uid="{65E91A09-DD19-4375-B3D2-6F207F3E8C3E}"/>
    <hyperlink ref="X130" r:id="rId111" xr:uid="{14235A67-D32A-44E3-B990-A12A89D31059}"/>
    <hyperlink ref="X131" r:id="rId112" xr:uid="{F10881AB-42B7-4C36-89F9-AD0593534C64}"/>
    <hyperlink ref="X132" r:id="rId113" xr:uid="{628EA44F-FD51-45B7-AFB2-A07A7605233C}"/>
    <hyperlink ref="X133" r:id="rId114" xr:uid="{CACB71FE-8AC8-4DB5-976C-9E1AF5187106}"/>
    <hyperlink ref="X136" r:id="rId115" xr:uid="{052165AC-BB6C-4E46-955D-39500D20B972}"/>
    <hyperlink ref="X139" r:id="rId116" xr:uid="{BA0F401C-063D-434E-8542-C8A0EB12201E}"/>
    <hyperlink ref="X140" r:id="rId117" xr:uid="{F91AC6BC-F5C5-4560-A6AA-6B813FEB3BAE}"/>
    <hyperlink ref="X141" r:id="rId118" xr:uid="{F33418C5-1AA8-42C6-A82F-8CA990AE9B77}"/>
    <hyperlink ref="X445" r:id="rId119" xr:uid="{3BC35C6E-56CD-4ABE-8878-6D850F4518E8}"/>
    <hyperlink ref="X449" r:id="rId120" xr:uid="{00000000-0004-0000-0100-000077000000}"/>
    <hyperlink ref="X450:X475" r:id="rId121" display="https://www.imt.si/organizacijske-enote/infrastrukturna-organizacijska-enota" xr:uid="{00000000-0004-0000-0100-000078000000}"/>
    <hyperlink ref="X479:X480" r:id="rId122" display="https://www.imt.si/organizacijske-enote/infrastrukturna-organizacijska-enota" xr:uid="{00000000-0004-0000-0100-000079000000}"/>
    <hyperlink ref="X479" r:id="rId123" xr:uid="{00000000-0004-0000-0100-00007A000000}"/>
    <hyperlink ref="X476:X478" r:id="rId124" display="https://www.imt.si/organizacijske-enote/infrastrukturna-organizacijska-enota" xr:uid="{00000000-0004-0000-0100-00007B000000}"/>
    <hyperlink ref="X491" r:id="rId125" xr:uid="{00000000-0004-0000-0100-00007C000000}"/>
    <hyperlink ref="X490" r:id="rId126" xr:uid="{00000000-0004-0000-0100-00007D000000}"/>
    <hyperlink ref="X492" r:id="rId127" xr:uid="{00000000-0004-0000-0100-00007E000000}"/>
    <hyperlink ref="X493" r:id="rId128" xr:uid="{00000000-0004-0000-0100-00007F000000}"/>
    <hyperlink ref="X494:X496" r:id="rId129" display="https://www.imt.si/organizacijske-enote/infrastrukturna-organizacijska-enota " xr:uid="{00000000-0004-0000-0100-000080000000}"/>
    <hyperlink ref="X497" r:id="rId130" xr:uid="{00000000-0004-0000-0100-000081000000}"/>
    <hyperlink ref="X549" r:id="rId131" tooltip="blocked::http://www.mf.uni-lj.si/ris/oprema" xr:uid="{EED62271-8F54-4363-B9A8-EACA3BF81690}"/>
    <hyperlink ref="X553" r:id="rId132" tooltip="blocked::http://www.mf.uni-lj.si/ris/oprema" xr:uid="{B0A60C56-A2AB-4717-8AB6-44D95674AE9F}"/>
    <hyperlink ref="X554" r:id="rId133" tooltip="blocked::http://www.mf.uni-lj.si/ris/oprema" xr:uid="{0B81FDBA-DB24-48CB-B9D6-C34160103D1A}"/>
    <hyperlink ref="X551" r:id="rId134" tooltip="blocked::http://www.mf.uni-lj.si/ris/oprema" xr:uid="{7E5D8B44-5364-4ECD-A97F-FC7031043F6C}"/>
    <hyperlink ref="X576" r:id="rId135" tooltip="blocked::http://www.mf.uni-lj.si/ris/oprema" xr:uid="{41E1A5C2-6108-48D8-9F32-DF12E47CF227}"/>
    <hyperlink ref="X573" r:id="rId136" xr:uid="{1BB1D140-8821-4B2E-BACD-6C330A5EBD7D}"/>
    <hyperlink ref="X532" r:id="rId137" xr:uid="{7478947B-0656-49B7-9BAF-2A159DA2EB69}"/>
    <hyperlink ref="X543" r:id="rId138" xr:uid="{96CBEE7B-7FAC-4B4C-9A2C-B52412A3EB2D}"/>
    <hyperlink ref="X561" r:id="rId139" xr:uid="{13C2DF8A-7178-4AE2-BD9E-D14F787814FF}"/>
    <hyperlink ref="X569" r:id="rId140" xr:uid="{1E608F56-52B1-43DD-B490-0CE00B4EC73A}"/>
    <hyperlink ref="X570" r:id="rId141" xr:uid="{7999066F-8EF6-4A1A-B1FA-BB2617005543}"/>
    <hyperlink ref="X577" r:id="rId142" xr:uid="{3497896E-97E0-4B22-951D-006C4809617F}"/>
    <hyperlink ref="X539" r:id="rId143" xr:uid="{8D28D0E9-D822-4192-AE0A-962C8EA386B1}"/>
    <hyperlink ref="X556" r:id="rId144" xr:uid="{C0BEB78A-D7BA-4767-A682-98192DDF4F6B}"/>
    <hyperlink ref="X557" r:id="rId145" xr:uid="{5A2B0824-A395-44C4-951A-67EC9C563409}"/>
    <hyperlink ref="X565:X567" r:id="rId146" display="http://ibk.mf.uni-lj.si/equipment" xr:uid="{4815DCC8-14AF-4F5E-B355-BBD3171A6856}"/>
    <hyperlink ref="X552" r:id="rId147" xr:uid="{8B0F7795-C5B0-4506-ABB7-F4C83B7F8F0E}"/>
    <hyperlink ref="X582" r:id="rId148" xr:uid="{C6029378-65E1-4DC8-B773-A79A9532B262}"/>
    <hyperlink ref="X583" r:id="rId149" xr:uid="{910C8DC4-28C3-49E1-954D-6A44C951C27D}"/>
    <hyperlink ref="X595" r:id="rId150" xr:uid="{252F1170-4C60-44B5-B703-047E002C31DE}"/>
    <hyperlink ref="X535" r:id="rId151" xr:uid="{7A45801F-CF8C-411B-B89B-F7013BBE27EA}"/>
    <hyperlink ref="X540" r:id="rId152" xr:uid="{F80F465B-E93F-448A-91D8-8FF64E45DC2E}"/>
    <hyperlink ref="X562" r:id="rId153" tooltip="blocked::http://www.mf.uni-lj.si/ris/oprema" xr:uid="{9E01B404-B483-4595-9802-B5FBAA283630}"/>
    <hyperlink ref="X548" r:id="rId154" xr:uid="{A4844101-242E-4028-BEAB-F6A1F5899A96}"/>
    <hyperlink ref="X596" r:id="rId155" xr:uid="{63757A5E-4454-4A82-BCBC-8A0950EA444D}"/>
    <hyperlink ref="X599" r:id="rId156" xr:uid="{40452A9B-0235-440A-8105-4877A81D66AA}"/>
    <hyperlink ref="X604" r:id="rId157" xr:uid="{AAADD254-CE07-47EA-98CA-7FADB3D8AFA4}"/>
    <hyperlink ref="X533" r:id="rId158" xr:uid="{170F7B03-B778-4CAA-BC16-2D9E349BC788}"/>
    <hyperlink ref="X586" r:id="rId159" xr:uid="{1EB179AA-3D2C-4618-B7FD-479268ADF45A}"/>
    <hyperlink ref="X605" r:id="rId160" display="https://www.mf.uni-lj.si/application/files/7415/8391/7733/Razpolozljiva_raziskovalna_oprema_UL_MF.pdf" xr:uid="{A16032DF-5D2D-4B94-A29B-0E90E2ED6CBC}"/>
    <hyperlink ref="X610" r:id="rId161" xr:uid="{9EBA8842-2DC8-4D34-9B9E-350BEE6DC1D1}"/>
    <hyperlink ref="X614" r:id="rId162" xr:uid="{0E013565-0C89-4E6E-BC38-0BA95C937C8F}"/>
    <hyperlink ref="X615" r:id="rId163" xr:uid="{313A4D81-1288-43AA-930A-223EC45D2632}"/>
    <hyperlink ref="X616" r:id="rId164" xr:uid="{206558FD-357F-45F2-9D59-D3A455553B49}"/>
    <hyperlink ref="X600" r:id="rId165" xr:uid="{4768F508-AF09-47ED-9941-13A1D1A5632C}"/>
    <hyperlink ref="X597" r:id="rId166" xr:uid="{FF958143-44A5-47F3-A125-8A47CEDCB539}"/>
    <hyperlink ref="X578" r:id="rId167" xr:uid="{51DD85A4-4168-433B-8DE0-6B7245FEA6C3}"/>
    <hyperlink ref="X571" r:id="rId168" xr:uid="{F6E00CAD-9577-4A1F-ADB4-3850FD5479C5}"/>
    <hyperlink ref="X541" r:id="rId169" xr:uid="{680F799D-D726-4938-8CB0-9D9C3107EDEA}"/>
    <hyperlink ref="X528" r:id="rId170" xr:uid="{1F85D4A8-7C8A-46E7-8393-C1498DE6F4F4}"/>
    <hyperlink ref="X529" r:id="rId171" xr:uid="{339049AB-3A32-4D1D-8408-6AED13F5980B}"/>
    <hyperlink ref="X530" r:id="rId172" xr:uid="{9A0708E9-DD98-492F-98BE-EC8171FF9BA5}"/>
    <hyperlink ref="X531" r:id="rId173" xr:uid="{8744998A-F3A0-4089-AEDA-B9761A130DD5}"/>
    <hyperlink ref="X550" r:id="rId174" tooltip="blocked::http://www.mf.uni-lj.si/ris/oprema" xr:uid="{377164A0-CF37-4E2E-81FD-69BD2088DD43}"/>
    <hyperlink ref="X585" r:id="rId175" tooltip="blocked::http://www.mf.uni-lj.si/ris/oprema" xr:uid="{00441234-B891-4001-8E5A-9D482AB63829}"/>
    <hyperlink ref="X598" r:id="rId176" xr:uid="{E8907FDD-AC9B-4E71-A890-78F61717CDCA}"/>
    <hyperlink ref="X603" r:id="rId177" xr:uid="{9936CFA4-223E-4CFA-BD0E-57279DA9F574}"/>
    <hyperlink ref="X625" r:id="rId178" xr:uid="{446734C3-2AD6-4682-A1EA-1D277F3CA7CD}"/>
    <hyperlink ref="X630" r:id="rId179" xr:uid="{9380438F-1FE1-44FA-BFD4-B15196937EEA}"/>
    <hyperlink ref="X579" r:id="rId180" xr:uid="{83339DAC-AC1F-41AB-85AD-511D3AD5C4FA}"/>
    <hyperlink ref="X635:X637" r:id="rId181" display="https://www.mf.uni-lj.si/ibk/oprema" xr:uid="{84A9D68A-211A-4A80-8749-FB23636565F2}"/>
    <hyperlink ref="X594" r:id="rId182" xr:uid="{5B1D115B-0E40-40E5-AC80-51E6096D898F}"/>
    <hyperlink ref="X575" r:id="rId183" xr:uid="{9364AAC7-928B-4F6D-A314-B962C28885EC}"/>
    <hyperlink ref="X574" r:id="rId184" xr:uid="{7F5E00CE-C8D4-4839-A6C9-B71264353235}"/>
    <hyperlink ref="X588" r:id="rId185" xr:uid="{218A7FC2-CCD4-4574-850A-E04DCAF8DDDE}"/>
    <hyperlink ref="X587" r:id="rId186" xr:uid="{5BC86132-4075-4D07-AA0D-808BFA81FACB}"/>
    <hyperlink ref="X613" r:id="rId187" xr:uid="{8BE747D1-5DC4-4FD7-8446-C1EA6AB71419}"/>
    <hyperlink ref="X612" r:id="rId188" xr:uid="{17B7418E-1899-4A02-882D-91EC49F57A3C}"/>
    <hyperlink ref="X611" r:id="rId189" xr:uid="{6DB3C7B0-1836-45D7-B847-513804D257A7}"/>
    <hyperlink ref="X601" r:id="rId190" display="https://www.mf.uni-lj.si/ibf/raziskovanje" xr:uid="{7AD6A2B5-CA40-4C8F-AB5A-83A857D7A3CB}"/>
    <hyperlink ref="X633" r:id="rId191" xr:uid="{DF06A401-1C4D-4088-8B16-F0A3BE9F39B7}"/>
    <hyperlink ref="X606" r:id="rId192" xr:uid="{7FAA84D4-C3EF-47F9-824C-9192C6FBBBD9}"/>
    <hyperlink ref="X593" r:id="rId193" xr:uid="{F2EFABF9-5777-4641-8593-A73F69F82113}"/>
    <hyperlink ref="L902" r:id="rId194" display="http://hpc.fs.uni-lj.si/sites/default/files/FS_HPC_cenik_24032011.pdf" xr:uid="{9EC05BEB-A1AE-4ADB-B9A9-7BFF7F96ABCE}"/>
    <hyperlink ref="L903" r:id="rId195" display="http://hpc.fs.uni-lj.si/sites/default/files/FS_HPC_cenik_24032011.pdf" xr:uid="{19045D8A-0625-42D0-A616-FB11A7807BA7}"/>
    <hyperlink ref="X903" r:id="rId196" xr:uid="{9BAAF14C-D2ED-4F0E-9952-627FB3AEEF52}"/>
    <hyperlink ref="X880" r:id="rId197" xr:uid="{53A427B9-6229-4966-B3C9-D25D148AA0B2}"/>
    <hyperlink ref="X879" r:id="rId198" xr:uid="{15BBCB95-4664-4964-8933-507912BF576E}"/>
    <hyperlink ref="X881" r:id="rId199" xr:uid="{20602B36-8896-4E3F-85B2-880B47C8670C}"/>
    <hyperlink ref="X882" r:id="rId200" xr:uid="{5351904D-6796-4A4D-ABD6-72823A680DA6}"/>
    <hyperlink ref="X883" r:id="rId201" xr:uid="{87935DE8-E18D-40DB-A148-88C500EFA92A}"/>
    <hyperlink ref="X884" r:id="rId202" xr:uid="{C6FE733F-BC48-478D-8E57-C8C2095816E3}"/>
    <hyperlink ref="X885" r:id="rId203" xr:uid="{A007E214-1022-4836-BCBC-D95D9F59359F}"/>
    <hyperlink ref="X886" r:id="rId204" xr:uid="{77F6BD8C-4C8A-4904-957C-15D5B0D8CCF1}"/>
    <hyperlink ref="X887" r:id="rId205" xr:uid="{B8E8867E-E2D0-431F-B65E-C113E69CFB88}"/>
    <hyperlink ref="X888" r:id="rId206" xr:uid="{7A287203-8916-4194-BEC4-FE0F9CF81202}"/>
    <hyperlink ref="X889" r:id="rId207" xr:uid="{8E55952C-7522-4591-809D-02ECDDB9A0EE}"/>
    <hyperlink ref="X890" r:id="rId208" xr:uid="{DF12D88F-63C7-4BA9-B07B-853C03D248F0}"/>
    <hyperlink ref="X891" r:id="rId209" xr:uid="{D2734BA1-EE0D-4063-9DF7-6E46EBF5E84F}"/>
    <hyperlink ref="X892" r:id="rId210" xr:uid="{D97DB7EA-A15A-4DDD-99E9-10F9E5DA3B86}"/>
    <hyperlink ref="X893" r:id="rId211" xr:uid="{75678F38-CB59-4D4F-BF1F-2C5C3EDAFF7B}"/>
    <hyperlink ref="X894" r:id="rId212" xr:uid="{32E478F6-7256-46BE-A5BB-418F2E44E8A2}"/>
    <hyperlink ref="X895" r:id="rId213" xr:uid="{DF64FE3A-8B17-46E9-A9C6-14738D6970D0}"/>
    <hyperlink ref="X896" r:id="rId214" xr:uid="{BC2F5D94-B5D7-467E-9FB7-7F0C45AAA531}"/>
    <hyperlink ref="X897" r:id="rId215" xr:uid="{3C8E025E-28A4-477C-ACFC-D44CFAAD6C97}"/>
    <hyperlink ref="X898" r:id="rId216" xr:uid="{87038B37-65BD-41AA-8E32-7DC62C68E11C}"/>
    <hyperlink ref="X899" r:id="rId217" xr:uid="{453643DC-2AAF-4A76-A9C5-51BCC3A0E07F}"/>
    <hyperlink ref="X900" r:id="rId218" xr:uid="{B0312A1A-32E8-4CAE-8A80-6148918891AD}"/>
    <hyperlink ref="X901" r:id="rId219" xr:uid="{EA318A25-7303-42E3-B824-574C61FFA1AB}"/>
    <hyperlink ref="X904" r:id="rId220" xr:uid="{0B7AF0F7-3EBB-464B-8512-3D1EA6922395}"/>
    <hyperlink ref="X905" r:id="rId221" xr:uid="{08766B9B-2813-4CA3-A345-8BFB896CA59B}"/>
    <hyperlink ref="X906" r:id="rId222" xr:uid="{D12090C4-66D9-460B-93F8-2E9FCFEF7292}"/>
    <hyperlink ref="X907" r:id="rId223" xr:uid="{36D6DF7A-A3BD-49CB-B1F5-3C9054C2B6CF}"/>
    <hyperlink ref="X908" r:id="rId224" xr:uid="{4D74E1B0-415F-4FE2-957A-62338C29E7C9}"/>
    <hyperlink ref="X909" r:id="rId225" xr:uid="{3B67C061-EF01-4DED-A796-EB089C76D61B}"/>
    <hyperlink ref="X910" r:id="rId226" xr:uid="{EE03558F-D664-4B10-B698-F38502E8EF77}"/>
    <hyperlink ref="X911" r:id="rId227" xr:uid="{F7FE7BFC-21DC-4DD7-80CB-A39A8366E41A}"/>
    <hyperlink ref="X912" r:id="rId228" xr:uid="{83017E44-FEDF-4C46-9E49-5EB22145B6B1}"/>
    <hyperlink ref="X913" r:id="rId229" xr:uid="{F050CA3A-D33A-4915-99AF-F08AC0EBA8DD}"/>
    <hyperlink ref="X914" r:id="rId230" xr:uid="{AF7F1200-F813-4F15-AB43-9FFF5B4CAF30}"/>
    <hyperlink ref="X915" r:id="rId231" xr:uid="{81FBE513-767E-40ED-98A0-E0AB73DEDBB5}"/>
    <hyperlink ref="X916" r:id="rId232" xr:uid="{25E236FB-4E0A-4EBC-958B-F136BFC1B86D}"/>
    <hyperlink ref="X917" r:id="rId233" xr:uid="{E9DEEA1B-1CD1-47D0-AC09-3686F8D73ED9}"/>
    <hyperlink ref="X918" r:id="rId234" xr:uid="{45B45F27-25B5-4839-907D-9C4C236BEE85}"/>
    <hyperlink ref="X919" r:id="rId235" xr:uid="{9DFF0CA3-E517-421B-A79B-80EB119B0C9C}"/>
    <hyperlink ref="X920" r:id="rId236" xr:uid="{369F0777-0FDF-4E86-AD06-630AC186D86A}"/>
    <hyperlink ref="X921" r:id="rId237" xr:uid="{AF9A9F68-0B7B-439E-AA09-151F0E3A02A0}"/>
    <hyperlink ref="X922" r:id="rId238" xr:uid="{A4B8A646-F4CF-4C8E-85D3-A80B935B4BB1}"/>
    <hyperlink ref="X923" r:id="rId239" xr:uid="{CAAE5F55-2089-4413-B3AF-B66E348AD5EF}"/>
    <hyperlink ref="X924" r:id="rId240" xr:uid="{ACED36F4-D8C0-4DFD-A425-538376ED0CE9}"/>
    <hyperlink ref="X925" r:id="rId241" xr:uid="{515F491B-8D87-4243-AFC9-E3F1C300E6C7}"/>
    <hyperlink ref="X926" r:id="rId242" xr:uid="{30C11149-4409-4BEF-897E-9D47B1620EA4}"/>
    <hyperlink ref="X927" r:id="rId243" xr:uid="{EE50A78C-3B50-44A0-9F5B-2F4F30230D24}"/>
    <hyperlink ref="X928" r:id="rId244" xr:uid="{41115C5D-9D7C-4D01-8812-2984D57D8253}"/>
    <hyperlink ref="X929" r:id="rId245" xr:uid="{9863BABF-B6E6-4860-98E1-23E4B79935B6}"/>
    <hyperlink ref="X930" r:id="rId246" xr:uid="{219AE4FA-1467-436B-BE64-3EAD72F16C24}"/>
    <hyperlink ref="X931" r:id="rId247" xr:uid="{7C63A58F-C595-4AF8-A465-9A010672D31D}"/>
    <hyperlink ref="X932" r:id="rId248" xr:uid="{6ECE6A78-5CBD-4475-9163-EE47EA8C60DE}"/>
    <hyperlink ref="X933" r:id="rId249" xr:uid="{9FC32E50-92EA-48EF-83F2-80ABEBE9EC7A}"/>
    <hyperlink ref="X934" r:id="rId250" xr:uid="{DAB501D0-419A-4F54-AEBF-DEC25451FD35}"/>
    <hyperlink ref="X935" r:id="rId251" xr:uid="{5FA43811-72F4-4FFC-8044-6FFF9EB10D1E}"/>
    <hyperlink ref="X936" r:id="rId252" xr:uid="{0EDCA039-A4E3-4454-BBFE-A18FBAD86BAC}"/>
    <hyperlink ref="X937" r:id="rId253" xr:uid="{84A1C4F5-4B11-4265-9C71-9855A825F601}"/>
    <hyperlink ref="X938" r:id="rId254" xr:uid="{1E80817E-06D0-42E5-8E58-7E30A5E29147}"/>
    <hyperlink ref="X939" r:id="rId255" xr:uid="{F64BFF3C-5A85-4A5A-A63F-3C5DC5F83B53}"/>
    <hyperlink ref="X940" r:id="rId256" xr:uid="{EBAABB83-34F8-45F5-9DC4-93DF53D76685}"/>
    <hyperlink ref="X941" r:id="rId257" xr:uid="{90B131F4-0C46-401F-8746-13432F94FE62}"/>
    <hyperlink ref="X942" r:id="rId258" xr:uid="{56391CD7-33A2-459C-9A39-5C75A6E05329}"/>
    <hyperlink ref="X943" r:id="rId259" xr:uid="{ADC0BDF9-C060-40CC-985E-11428C0C7E0C}"/>
    <hyperlink ref="X944" r:id="rId260" xr:uid="{9969D464-6FD0-4A41-955E-BBB28F64206F}"/>
    <hyperlink ref="X945" r:id="rId261" xr:uid="{A0EE83EA-59EB-49E4-A59E-2822E02FAF7E}"/>
    <hyperlink ref="X946" r:id="rId262" xr:uid="{E4A2AE8E-203C-4F92-8AE3-1585EA7062B2}"/>
    <hyperlink ref="X947" r:id="rId263" xr:uid="{C75985DE-C0DB-4CCC-99D2-95DA8605A063}"/>
    <hyperlink ref="X948" r:id="rId264" xr:uid="{C635DD26-D822-4CB1-9837-95E43859DD3D}"/>
    <hyperlink ref="X949" r:id="rId265" xr:uid="{91770806-F166-4375-A344-361E3BF8E774}"/>
    <hyperlink ref="X950" r:id="rId266" xr:uid="{51FECADB-B2DB-491A-8EA6-E5BA378689FD}"/>
    <hyperlink ref="X951" r:id="rId267" xr:uid="{1866973F-E80E-4855-9636-CF703C179C45}"/>
    <hyperlink ref="X952" r:id="rId268" xr:uid="{E95A0382-6C6D-49DB-97A1-4BBE07684106}"/>
    <hyperlink ref="X953" r:id="rId269" xr:uid="{BC529A2E-0E8F-4B0A-8FE8-51579131049F}"/>
    <hyperlink ref="X954" r:id="rId270" xr:uid="{F1EEAE2A-4E5F-4CC5-9696-6D651648942B}"/>
    <hyperlink ref="X955" r:id="rId271" xr:uid="{DD6BF0EA-56AE-4124-A9BE-CCA6BF640B7E}"/>
    <hyperlink ref="X956" r:id="rId272" xr:uid="{19734BBD-14EF-4BC6-8BD9-F5E9DC647239}"/>
    <hyperlink ref="X957" r:id="rId273" xr:uid="{6BBD3156-F4B0-44D9-A9AB-E2B689FE9722}"/>
    <hyperlink ref="X958" r:id="rId274" xr:uid="{93435378-2C22-4EE5-B4C0-26A61F9D94F6}"/>
    <hyperlink ref="X959" r:id="rId275" xr:uid="{A78E5FB9-FBA7-4873-BED3-AC80D821C24C}"/>
    <hyperlink ref="X960" r:id="rId276" xr:uid="{A9D28E32-658C-4414-9552-7C2E9B0D7993}"/>
    <hyperlink ref="X961" r:id="rId277" xr:uid="{9FAA9398-B1EF-49B8-970E-530F1469917A}"/>
    <hyperlink ref="X962" r:id="rId278" xr:uid="{FA7774E7-1DBF-4FA1-8859-0F1B0CBD179D}"/>
    <hyperlink ref="X963" r:id="rId279" xr:uid="{9962BC94-48AA-4C2D-A148-55F7EDC9EAC4}"/>
    <hyperlink ref="X964" r:id="rId280" xr:uid="{D80BA961-ACB6-4223-B9C0-D9C21C84DD70}"/>
    <hyperlink ref="X965" r:id="rId281" xr:uid="{E93D0496-A243-4A92-95DD-925C9D24C27B}"/>
    <hyperlink ref="X966" r:id="rId282" xr:uid="{DC28BD2F-8BCE-413E-99EF-9056DE7BB634}"/>
    <hyperlink ref="X967" r:id="rId283" xr:uid="{7AF3B37D-564E-472F-B466-3A91CA8D3AB5}"/>
    <hyperlink ref="X968" r:id="rId284" xr:uid="{AE059A55-FA6C-47AE-9D46-C2CE6D67F5EC}"/>
    <hyperlink ref="X969" r:id="rId285" xr:uid="{9A8729E1-65CE-48B1-94BA-39A7C2E3515B}"/>
    <hyperlink ref="X970" r:id="rId286" xr:uid="{D694D7DA-0227-4000-BDBB-E8CA15545419}"/>
    <hyperlink ref="X971" r:id="rId287" xr:uid="{75E0C449-D97B-4BF5-8BB8-A125E6ED362B}"/>
    <hyperlink ref="X972" r:id="rId288" xr:uid="{5327ED8C-E16D-4093-A593-8491F59375E2}"/>
    <hyperlink ref="X973" r:id="rId289" xr:uid="{41EDF6FF-5EE3-4374-B1A4-C99EED25EB3D}"/>
    <hyperlink ref="X974" r:id="rId290" xr:uid="{7E8DF880-162C-44A3-A348-7BA81315C88A}"/>
    <hyperlink ref="X975" r:id="rId291" xr:uid="{726FE6D7-2E0C-4AEC-996D-E88C8D775746}"/>
    <hyperlink ref="X976" r:id="rId292" xr:uid="{32A9C4DA-DDFA-4AE3-8636-00CA948CD21C}"/>
    <hyperlink ref="X977" r:id="rId293" xr:uid="{05783F47-7205-46B9-8D3C-E10DDC15B24A}"/>
    <hyperlink ref="X978" r:id="rId294" xr:uid="{83453053-902C-4F1D-814F-964C3704B38D}"/>
    <hyperlink ref="X979" r:id="rId295" xr:uid="{28BC389E-6D22-4889-BB4F-BE9AEE622BDB}"/>
    <hyperlink ref="X980" r:id="rId296" xr:uid="{0EACC720-23FD-419E-9CCF-E4DEE0872CDC}"/>
    <hyperlink ref="X981" r:id="rId297" xr:uid="{2E338AE2-02A5-4B85-8849-D21B13E3D521}"/>
    <hyperlink ref="X982" r:id="rId298" xr:uid="{A9DB5F29-2C87-41E0-84CA-44DCE4BEC3AB}"/>
    <hyperlink ref="X983" r:id="rId299" xr:uid="{BF786CF0-6C18-4858-9B33-4875F27AB04F}"/>
    <hyperlink ref="X984" r:id="rId300" xr:uid="{C02771B8-1C8B-42DB-9A6E-D622CA809213}"/>
    <hyperlink ref="X985" r:id="rId301" xr:uid="{A7C19979-AF90-44AE-BDA2-90CD13B8DBEA}"/>
    <hyperlink ref="X986" r:id="rId302" xr:uid="{A69171D7-8B3A-489C-ABE8-0419693B2BBB}"/>
    <hyperlink ref="X987" r:id="rId303" xr:uid="{D902177B-0F63-4078-80AA-8D05A98ACBC0}"/>
    <hyperlink ref="X902" r:id="rId304" xr:uid="{2F413738-56F5-43E7-97D7-BC670959CF5A}"/>
    <hyperlink ref="X188" r:id="rId305" xr:uid="{4F71EEEA-6565-4779-8F06-F594BC3453F0}"/>
    <hyperlink ref="X177" r:id="rId306" xr:uid="{A91E18CE-3815-4204-BDA7-33C73722565C}"/>
    <hyperlink ref="X176" r:id="rId307" xr:uid="{EECD988A-EF8D-4EFC-AE89-C9D9D09E61C2}"/>
    <hyperlink ref="X190" r:id="rId308" xr:uid="{0FFAA143-D738-49C9-B6D5-D1E98DC86BB8}"/>
    <hyperlink ref="X189" r:id="rId309" xr:uid="{FABD9816-E2F4-4592-BBDE-FE9952265DDB}"/>
    <hyperlink ref="X182" r:id="rId310" xr:uid="{57B63103-40CE-44F9-8533-0935913738E7}"/>
    <hyperlink ref="X183" r:id="rId311" xr:uid="{60EDFD18-56FC-4BC0-BF54-A2818A987761}"/>
    <hyperlink ref="X178" r:id="rId312" xr:uid="{3DCFC781-9B6F-48AA-9805-7F9242A67D07}"/>
    <hyperlink ref="X191" r:id="rId313" xr:uid="{5EB2FFB6-6B14-4920-9B2E-195BC7F1B11C}"/>
    <hyperlink ref="X180" r:id="rId314" xr:uid="{31403849-1A50-487E-9743-83A286604737}"/>
    <hyperlink ref="X175" r:id="rId315" xr:uid="{22BB8767-206A-4C57-B2CB-1F4DB528F5B5}"/>
    <hyperlink ref="X192:X197" r:id="rId316" display="http://www.nib.si/infrastruktura/infrastrukturni-center-planta" xr:uid="{4048DCE4-5A66-4D86-A08E-4F1FCB53785A}"/>
    <hyperlink ref="X151" r:id="rId317" xr:uid="{863E3DD6-52F7-4DA0-BC29-26FACE0DF2FD}"/>
    <hyperlink ref="X154" r:id="rId318" xr:uid="{166CEB89-4D9B-47AD-AD1F-A8E008BE856C}"/>
    <hyperlink ref="X157" r:id="rId319" xr:uid="{BE89B857-FCAF-48AE-8621-B5B6C96AAFEA}"/>
    <hyperlink ref="X160" r:id="rId320" xr:uid="{B807B6C5-E62F-4C4C-A5F5-B2E9F193DF37}"/>
    <hyperlink ref="X161" r:id="rId321" xr:uid="{45DB846D-0DA4-4C73-B543-EA0AAC0FB369}"/>
    <hyperlink ref="X162" r:id="rId322" xr:uid="{86E705E1-3545-4D6D-90B6-E3139C198CF2}"/>
    <hyperlink ref="X165" r:id="rId323" xr:uid="{80B2F076-E6FC-46FC-9A85-2107F11BB3EE}"/>
    <hyperlink ref="X167" r:id="rId324" xr:uid="{E6AE990C-08A6-40B7-A3E6-91E645FEA938}"/>
    <hyperlink ref="X168" r:id="rId325" xr:uid="{8E9852EE-9B4C-475C-BF59-277A1597C097}"/>
    <hyperlink ref="X169" r:id="rId326" xr:uid="{B62CFEF4-E63F-4C62-8DFD-576FC2EC9E75}"/>
    <hyperlink ref="X170" r:id="rId327" xr:uid="{128BDD73-008E-4AAB-A8AD-6DE61BB031F3}"/>
    <hyperlink ref="X171" r:id="rId328" xr:uid="{13093A11-58CD-4917-9C0B-4EDA157DC6E0}"/>
    <hyperlink ref="X158" r:id="rId329" xr:uid="{3B24A940-FA76-463C-A1DC-B581D33AFDE0}"/>
    <hyperlink ref="X152" r:id="rId330" xr:uid="{75C57361-D037-42D4-B9AA-FB1E748F1EC4}"/>
    <hyperlink ref="X163" r:id="rId331" xr:uid="{DB76F5D8-CE8A-4F6D-B83D-0BA8B14A6AD4}"/>
    <hyperlink ref="X166" r:id="rId332" xr:uid="{930A4158-7D48-4F66-BEDE-7125399ACBB5}"/>
    <hyperlink ref="X159" r:id="rId333" xr:uid="{314FF98F-F012-41F2-80A0-54C84B4EF919}"/>
    <hyperlink ref="X153" r:id="rId334" xr:uid="{011E7CE1-4971-4743-A69C-6A7E9501BD7C}"/>
    <hyperlink ref="X155" r:id="rId335" xr:uid="{338B7364-EA6D-49BA-8AA3-9A7B7E3D428F}"/>
    <hyperlink ref="X502" r:id="rId336" xr:uid="{6873DF51-55CF-4B61-A981-AC6369D153A2}"/>
    <hyperlink ref="X503" r:id="rId337" xr:uid="{BEFE9180-A045-4DA7-9EF3-015E8AD5B590}"/>
    <hyperlink ref="X504" r:id="rId338" xr:uid="{EC0581FA-0236-41B0-8B65-244438D11E0D}"/>
    <hyperlink ref="X505" r:id="rId339" xr:uid="{3E2C7944-2F5E-4F42-9BF7-63127D7A1AC5}"/>
    <hyperlink ref="X506" r:id="rId340" xr:uid="{E5ACAE10-8C15-4B05-BF79-9FA904F9F2C2}"/>
    <hyperlink ref="X744" r:id="rId341" tooltip="https://www.bf.uni-lj.si/sl/raziskave/raziskovalna-oprema/" xr:uid="{F18C83D0-5D47-4978-BBC6-0BBDA536B5A6}"/>
    <hyperlink ref="X745" r:id="rId342" tooltip="https://www.bf.uni-lj.si/sl/raziskave/raziskovalna-oprema/" xr:uid="{BF16295B-B295-44D6-8498-64D2B8C1449E}"/>
    <hyperlink ref="X746" r:id="rId343" tooltip="https://www.bf.uni-lj.si/sl/raziskave/raziskovalna-oprema/" xr:uid="{56B24F6D-111D-4242-951B-7C3D526FCC33}"/>
    <hyperlink ref="X748" r:id="rId344" tooltip="https://www.bf.uni-lj.si/sl/raziskave/raziskovalna-oprema/" xr:uid="{F12B30C6-2765-4BE8-B799-5E4E1570559C}"/>
    <hyperlink ref="X750" r:id="rId345" tooltip="https://www.bf.uni-lj.si/sl/raziskave/raziskovalna-oprema/" xr:uid="{ED389194-90C6-4C7A-B603-764FDC82F97B}"/>
    <hyperlink ref="X754" r:id="rId346" tooltip="https://www.bf.uni-lj.si/sl/raziskave/raziskovalna-oprema/" xr:uid="{DA353F90-89E9-417B-ABE6-96710ABAC9B4}"/>
    <hyperlink ref="X756" r:id="rId347" tooltip="https://www.bf.uni-lj.si/sl/raziskave/raziskovalna-oprema/" xr:uid="{B9F3C76C-4799-4D50-B38B-B4393FFCAB60}"/>
    <hyperlink ref="X764" r:id="rId348" tooltip="https://www.bf.uni-lj.si/sl/raziskave/raziskovalna-oprema/" xr:uid="{65E89DE0-518F-4F31-B004-A6E85165E912}"/>
    <hyperlink ref="X766" r:id="rId349" tooltip="https://www.bf.uni-lj.si/sl/raziskave/raziskovalna-oprema/" xr:uid="{83F2E8D4-7FDF-4731-BEF3-22F191C1D58F}"/>
    <hyperlink ref="X768" r:id="rId350" tooltip="https://www.bf.uni-lj.si/sl/raziskave/raziskovalna-oprema/" xr:uid="{D81716D9-4176-493A-9D92-FBF1E38159DF}"/>
    <hyperlink ref="X770" r:id="rId351" tooltip="https://www.bf.uni-lj.si/sl/raziskave/raziskovalna-oprema/" xr:uid="{2464734E-8196-4AF0-B0B5-164288BACF8D}"/>
    <hyperlink ref="X772" r:id="rId352" tooltip="https://www.bf.uni-lj.si/sl/raziskave/raziskovalna-oprema/" xr:uid="{010D4E2C-BF93-4571-A97A-7FBB6E004237}"/>
    <hyperlink ref="X774" r:id="rId353" tooltip="https://www.bf.uni-lj.si/sl/raziskave/raziskovalna-oprema/" xr:uid="{D0523A50-48CD-4F78-98DC-2CA9A62B2CAF}"/>
    <hyperlink ref="X776" r:id="rId354" tooltip="https://www.bf.uni-lj.si/sl/raziskave/raziskovalna-oprema/" xr:uid="{735B34BD-6EF3-4657-851F-C1E273B0AE3D}"/>
    <hyperlink ref="X778" r:id="rId355" tooltip="https://www.bf.uni-lj.si/sl/raziskave/raziskovalna-oprema/" xr:uid="{AB112EBB-B27C-4A3C-99C2-F5942761C81D}"/>
    <hyperlink ref="X780" r:id="rId356" tooltip="https://www.bf.uni-lj.si/sl/raziskave/raziskovalna-oprema/" xr:uid="{F6C8F909-7297-42E4-B159-03AC1EEC3467}"/>
    <hyperlink ref="X786" r:id="rId357" tooltip="https://www.bf.uni-lj.si/sl/raziskave/raziskovalna-oprema/" xr:uid="{09528D8F-FDCC-49CB-BE15-14772C9923F5}"/>
    <hyperlink ref="X788" r:id="rId358" tooltip="https://www.bf.uni-lj.si/sl/raziskave/raziskovalna-oprema/" xr:uid="{8C6D0DEF-0602-49B4-A30A-6964993CC8E3}"/>
    <hyperlink ref="X790" r:id="rId359" tooltip="https://www.bf.uni-lj.si/sl/raziskave/raziskovalna-oprema/" xr:uid="{63F1D00F-D61B-4296-84E8-61B8306B8FE5}"/>
    <hyperlink ref="X792" r:id="rId360" tooltip="https://www.bf.uni-lj.si/sl/raziskave/raziskovalna-oprema/" xr:uid="{D2377B8F-2F4F-4F62-A810-4EE1B006BD57}"/>
    <hyperlink ref="X796" r:id="rId361" tooltip="https://www.bf.uni-lj.si/sl/raziskave/raziskovalna-oprema/" xr:uid="{96A0FE5C-4A13-4534-8844-495C5DA6EA9B}"/>
    <hyperlink ref="X798" r:id="rId362" tooltip="https://www.bf.uni-lj.si/sl/raziskave/raziskovalna-oprema/" xr:uid="{E5B21771-E70F-4DEA-8917-DD6B8CFF1B89}"/>
    <hyperlink ref="X800" r:id="rId363" tooltip="https://www.bf.uni-lj.si/sl/raziskave/raziskovalna-oprema/" xr:uid="{633554B0-D67F-419B-85F7-6E8B7A169CF8}"/>
    <hyperlink ref="X802" r:id="rId364" tooltip="https://www.bf.uni-lj.si/sl/raziskave/raziskovalna-oprema/" xr:uid="{C69C0B24-F853-4CD4-AAF7-B950893C54B4}"/>
    <hyperlink ref="X804" r:id="rId365" tooltip="https://www.bf.uni-lj.si/sl/raziskave/raziskovalna-oprema/" xr:uid="{AE6EAC7C-0421-4B54-934C-A7BEC227F4CD}"/>
    <hyperlink ref="X806" r:id="rId366" tooltip="https://www.bf.uni-lj.si/sl/raziskave/raziskovalna-oprema/" xr:uid="{DB66A00F-3A8E-4438-9324-6970587DE2C5}"/>
    <hyperlink ref="X808" r:id="rId367" tooltip="https://www.bf.uni-lj.si/sl/raziskave/raziskovalna-oprema/" xr:uid="{A13BF28C-7A82-4930-AB44-B0864DC92CD9}"/>
    <hyperlink ref="X810" r:id="rId368" tooltip="https://www.bf.uni-lj.si/sl/raziskave/raziskovalna-oprema/" xr:uid="{49DD87B3-FFE6-4973-ACB4-DD3346150D2C}"/>
    <hyperlink ref="X814" r:id="rId369" tooltip="https://www.bf.uni-lj.si/sl/raziskave/raziskovalna-oprema/" xr:uid="{04EADEAE-2F16-4455-A5C1-0B1D4C5DE36F}"/>
    <hyperlink ref="X747" r:id="rId370" tooltip="https://www.bf.uni-lj.si/sl/raziskave/raziskovalna-oprema/" xr:uid="{FC291687-E2A7-4B7B-BEF1-B60FC1A0D80C}"/>
    <hyperlink ref="X749" r:id="rId371" tooltip="https://www.bf.uni-lj.si/sl/raziskave/raziskovalna-oprema/" xr:uid="{06071561-8BD2-435D-9E4A-6157EDB926E6}"/>
    <hyperlink ref="X753" r:id="rId372" tooltip="https://www.bf.uni-lj.si/sl/raziskave/raziskovalna-oprema/" xr:uid="{F9879645-EBD9-42B1-AA02-BC8631C5153F}"/>
    <hyperlink ref="X755" r:id="rId373" tooltip="https://www.bf.uni-lj.si/sl/raziskave/raziskovalna-oprema/" xr:uid="{D5F52B5A-9ACA-4B93-B8B9-B43708400EDE}"/>
    <hyperlink ref="X757" r:id="rId374" tooltip="https://www.bf.uni-lj.si/sl/raziskave/raziskovalna-oprema/" xr:uid="{58A7E9C2-44F8-4263-9DA9-497E293EE39D}"/>
    <hyperlink ref="X761" r:id="rId375" tooltip="https://www.bf.uni-lj.si/sl/raziskave/raziskovalna-oprema/" xr:uid="{663AA159-D410-4987-A55F-813E065B7646}"/>
    <hyperlink ref="X763" r:id="rId376" tooltip="https://www.bf.uni-lj.si/sl/raziskave/raziskovalna-oprema/" xr:uid="{F93026FB-89CC-46A5-82A5-DAA1DB536BBD}"/>
    <hyperlink ref="X765" r:id="rId377" tooltip="https://www.bf.uni-lj.si/sl/raziskave/raziskovalna-oprema/" xr:uid="{4CCB24FC-7119-4C8C-ADF7-2BDCA9096A09}"/>
    <hyperlink ref="X767" r:id="rId378" tooltip="https://www.bf.uni-lj.si/sl/raziskave/raziskovalna-oprema/" xr:uid="{5337D397-7BDE-44C1-ADFB-F018A95B524C}"/>
    <hyperlink ref="X769" r:id="rId379" tooltip="https://www.bf.uni-lj.si/sl/raziskave/raziskovalna-oprema/" xr:uid="{2CB03888-532F-4D6E-8BD5-AFDFE3FCDC1A}"/>
    <hyperlink ref="X771" r:id="rId380" tooltip="https://www.bf.uni-lj.si/sl/raziskave/raziskovalna-oprema/" xr:uid="{54FF80EB-EE2D-413D-BE8C-F32F03361678}"/>
    <hyperlink ref="X773" r:id="rId381" tooltip="https://www.bf.uni-lj.si/sl/raziskave/raziskovalna-oprema/" xr:uid="{310D72F0-B4C4-4DB7-8C81-7483D6F71F79}"/>
    <hyperlink ref="X775" r:id="rId382" tooltip="https://www.bf.uni-lj.si/sl/raziskave/raziskovalna-oprema/" xr:uid="{D268BD6D-B7E2-4C80-9EA9-865E1A7235EE}"/>
    <hyperlink ref="X777" r:id="rId383" tooltip="https://www.bf.uni-lj.si/sl/raziskave/raziskovalna-oprema/" xr:uid="{41D40E4B-9706-4EBD-BA10-8CE319682BD8}"/>
    <hyperlink ref="X779" r:id="rId384" tooltip="https://www.bf.uni-lj.si/sl/raziskave/raziskovalna-oprema/" xr:uid="{B8DA7533-279F-46EC-B713-1F8A3DF037D5}"/>
    <hyperlink ref="X781" r:id="rId385" tooltip="https://www.bf.uni-lj.si/sl/raziskave/raziskovalna-oprema/" xr:uid="{307DA3A5-846A-4DC0-B410-3A551F6E7DDC}"/>
    <hyperlink ref="X785" r:id="rId386" tooltip="https://www.bf.uni-lj.si/sl/raziskave/raziskovalna-oprema/" xr:uid="{FD5C7245-6571-4BF4-9579-910B9BF2E167}"/>
    <hyperlink ref="X787" r:id="rId387" tooltip="https://www.bf.uni-lj.si/sl/raziskave/raziskovalna-oprema/" xr:uid="{8FDCA453-E10E-4FDC-9995-C205E83D6AEC}"/>
    <hyperlink ref="X789" r:id="rId388" tooltip="https://www.bf.uni-lj.si/sl/raziskave/raziskovalna-oprema/" xr:uid="{86A109D3-5D14-46F8-B464-8D817826F51D}"/>
    <hyperlink ref="X793" r:id="rId389" tooltip="https://www.bf.uni-lj.si/sl/raziskave/raziskovalna-oprema/" xr:uid="{EE4249B3-BB08-44B3-8364-7C6A09364257}"/>
    <hyperlink ref="X795" r:id="rId390" tooltip="https://www.bf.uni-lj.si/sl/raziskave/raziskovalna-oprema/" xr:uid="{5F881683-DF63-4830-885B-DB9B12D2DE9A}"/>
    <hyperlink ref="X797" r:id="rId391" tooltip="https://www.bf.uni-lj.si/sl/raziskave/raziskovalna-oprema/" xr:uid="{9A30F728-758C-49D4-9D86-32637F2B8A2D}"/>
    <hyperlink ref="X799" r:id="rId392" tooltip="https://www.bf.uni-lj.si/sl/raziskave/raziskovalna-oprema/" xr:uid="{4BF7E339-0664-4D48-B3B5-55ED0A30D84D}"/>
    <hyperlink ref="X801" r:id="rId393" tooltip="https://www.bf.uni-lj.si/sl/raziskave/raziskovalna-oprema/" xr:uid="{42F83870-478D-4251-958D-5D376B27BCD9}"/>
    <hyperlink ref="X803" r:id="rId394" tooltip="https://www.bf.uni-lj.si/sl/raziskave/raziskovalna-oprema/" xr:uid="{74B8A3D9-41AF-4CB2-9343-E9AAAC015C77}"/>
    <hyperlink ref="X805" r:id="rId395" tooltip="https://www.bf.uni-lj.si/sl/raziskave/raziskovalna-oprema/" xr:uid="{F7D0B7EE-E076-47AB-85CF-B8A2812E4889}"/>
    <hyperlink ref="X807" r:id="rId396" tooltip="https://www.bf.uni-lj.si/sl/raziskave/raziskovalna-oprema/" xr:uid="{42F020B2-34B9-405D-966A-B44790437330}"/>
    <hyperlink ref="X809" r:id="rId397" tooltip="https://www.bf.uni-lj.si/sl/raziskave/raziskovalna-oprema/" xr:uid="{1D584850-113D-4F4F-9A77-BED4846EF58B}"/>
    <hyperlink ref="X811" r:id="rId398" tooltip="https://www.bf.uni-lj.si/sl/raziskave/raziskovalna-oprema/" xr:uid="{94CB8982-845F-4DB3-B386-428317D6516A}"/>
    <hyperlink ref="X751" r:id="rId399" tooltip="https://www.bf.uni-lj.si/sl/raziskave/raziskovalna-oprema/" xr:uid="{1A4A1643-4C65-4070-97F1-A20BD18CEED4}"/>
    <hyperlink ref="X758" r:id="rId400" tooltip="https://www.bf.uni-lj.si/sl/raziskave/raziskovalna-oprema/" xr:uid="{217F1FE7-0CD7-4F13-9081-44DD501D8784}"/>
    <hyperlink ref="X762" r:id="rId401" tooltip="https://www.bf.uni-lj.si/sl/raziskave/raziskovalna-oprema/" xr:uid="{D941EEC9-D2BD-4873-9A0B-3DB0719BDDE1}"/>
    <hyperlink ref="X794" r:id="rId402" tooltip="https://www.bf.uni-lj.si/sl/raziskave/raziskovalna-oprema/" xr:uid="{CE2282F9-9406-4817-8E0C-6323630BADCA}"/>
    <hyperlink ref="X783" r:id="rId403" tooltip="https://www.bf.uni-lj.si/sl/raziskave/raziskovalna-oprema/" xr:uid="{FCEA08A6-0A98-415F-9329-649FB40EFAB3}"/>
    <hyperlink ref="X782" r:id="rId404" tooltip="https://www.bf.uni-lj.si/sl/raziskave/raziskovalna-oprema/" xr:uid="{7CE37403-13B2-4754-B560-059B8F6B410E}"/>
    <hyperlink ref="X784" r:id="rId405" tooltip="https://www.bf.uni-lj.si/sl/raziskave/raziskovalna-oprema/" xr:uid="{9877E6B7-7531-4C6E-B455-9CA6108456A5}"/>
    <hyperlink ref="X791" r:id="rId406" tooltip="https://www.bf.uni-lj.si/sl/raziskave/raziskovalna-oprema/" xr:uid="{C5F04209-FA14-4B83-9C84-AAF65F66DC9A}"/>
    <hyperlink ref="X760" r:id="rId407" tooltip="https://www.bf.uni-lj.si/sl/raziskave/raziskovalna-oprema/" xr:uid="{072CA66D-D417-4B0F-8C31-AE2CD0BFF02B}"/>
    <hyperlink ref="X759" r:id="rId408" tooltip="https://www.bf.uni-lj.si/sl/raziskave/raziskovalna-oprema/" xr:uid="{641B7E05-3D98-4267-88FB-539D84664500}"/>
    <hyperlink ref="X821" r:id="rId409" xr:uid="{F3459B2A-4641-4A06-BA42-123373379A5A}"/>
    <hyperlink ref="X752" r:id="rId410" tooltip="https://www.bf.uni-lj.si/sl/raziskave/raziskovalna-oprema/" xr:uid="{A48BAC7A-A508-4AF7-9CED-AAAA38C1B214}"/>
    <hyperlink ref="X846" r:id="rId411" xr:uid="{36ADD210-C46A-4C05-861E-0EB230BD660B}"/>
    <hyperlink ref="X847" r:id="rId412" xr:uid="{396A007F-0BA4-464C-9FBD-E49238D9797A}"/>
    <hyperlink ref="X851" r:id="rId413" display="http://is.zrc-sazu.si/oprema " xr:uid="{8EEBE646-28F9-4D31-88C4-8DEEB984DD65}"/>
    <hyperlink ref="X850" r:id="rId414" display="http://www.uirs.si/sl-si/Raziskovalna-oprema" xr:uid="{640C4092-FAC2-47F6-9B09-6B0AE58920F6}"/>
    <hyperlink ref="X1268" r:id="rId415" xr:uid="{0F330C92-FFAB-4E51-A3A2-8AA6FF8C8B04}"/>
    <hyperlink ref="X1269" r:id="rId416" xr:uid="{03BBCDDC-DC2B-4834-AB0A-7C0ACDE0A8C3}"/>
    <hyperlink ref="X1270" r:id="rId417" xr:uid="{F297F374-EA68-4524-BB8B-E42C4371F0D4}"/>
    <hyperlink ref="X1271" r:id="rId418" xr:uid="{481A1254-2652-4DB8-A95E-8041B9571DA4}"/>
    <hyperlink ref="X1272" r:id="rId419" xr:uid="{226195EE-03B8-4B78-B7F0-97B2B993EA43}"/>
    <hyperlink ref="X1273" r:id="rId420" xr:uid="{227173B9-A785-4EE4-8B81-B00C9F6E35C1}"/>
    <hyperlink ref="X1274" r:id="rId421" xr:uid="{5B3E0E04-9B5A-4C9C-BE88-8FB2BED31DE2}"/>
    <hyperlink ref="X1275" r:id="rId422" xr:uid="{224FA59B-0937-4F78-B314-A4B4CDBCAA5A}"/>
    <hyperlink ref="X1276" r:id="rId423" xr:uid="{FC77BCBC-DDC7-4344-9C89-9AC7CB309B47}"/>
    <hyperlink ref="X1277" r:id="rId424" xr:uid="{C38F2ACC-FE72-4961-88B9-6F05A4BED873}"/>
    <hyperlink ref="X1278" r:id="rId425" xr:uid="{8F161602-0938-4723-9C8B-73B43BA20D9A}"/>
    <hyperlink ref="X1279" r:id="rId426" xr:uid="{AEC1A6EA-1EEB-4EC3-8EEE-1B806FB699CF}"/>
    <hyperlink ref="X1280" r:id="rId427" xr:uid="{7892D8C4-F38B-4E09-A1C1-8EAF66AAE0E2}"/>
    <hyperlink ref="X1281" r:id="rId428" xr:uid="{5F32E7EE-BF40-4FA2-AB38-96B5E9209197}"/>
    <hyperlink ref="X1282" r:id="rId429" xr:uid="{E9B344D8-76CA-4D1B-A9C4-B3A76D9D32BD}"/>
    <hyperlink ref="X1283" r:id="rId430" xr:uid="{3D6B306A-D4A3-4DFA-92CB-72BCDC081C91}"/>
    <hyperlink ref="X1285" r:id="rId431" xr:uid="{83533FE7-B5BA-49D9-88FA-D6627477CC60}"/>
    <hyperlink ref="X1286" r:id="rId432" xr:uid="{6043EC82-CD53-4191-B7BB-3E20889A2FEA}"/>
    <hyperlink ref="X1284" r:id="rId433" xr:uid="{AA6A1CDB-038B-48A7-A609-BFD2D82668D0}"/>
    <hyperlink ref="X1287" r:id="rId434" xr:uid="{6BC9118B-2F73-4508-BD56-E23EFDD73E99}"/>
    <hyperlink ref="X1354" r:id="rId435" xr:uid="{1A091ACE-6775-4BAF-96E5-7C0E7D9AFC4E}"/>
    <hyperlink ref="X1356" r:id="rId436" xr:uid="{CA255ED8-1E92-4919-8C23-63A8F61EC2FC}"/>
    <hyperlink ref="X1357" r:id="rId437" xr:uid="{D9AFAD36-EF68-477D-8920-7FDE6B8912D3}"/>
    <hyperlink ref="X1366" r:id="rId438" xr:uid="{DE348048-90B3-4960-B401-361DAFD1FEF3}"/>
    <hyperlink ref="X1392" r:id="rId439" xr:uid="{AAFEBCEC-3D2C-41CA-8740-B4571EAECBA5}"/>
    <hyperlink ref="X1400" r:id="rId440" xr:uid="{52B98822-66F4-4722-81E9-1266B81A5393}"/>
    <hyperlink ref="X1420" r:id="rId441" xr:uid="{7F952579-6438-4EAF-9413-C573E2C32EC0}"/>
    <hyperlink ref="X1393" r:id="rId442" xr:uid="{D3BE2CF8-A501-4310-B56B-4F1D2B9B5A4D}"/>
    <hyperlink ref="X1394" r:id="rId443" xr:uid="{F1A716D3-7B24-47FE-9EAF-09E57844BE88}"/>
    <hyperlink ref="X1417" r:id="rId444" xr:uid="{17A22624-B984-4F96-ABAB-511E59BAC294}"/>
    <hyperlink ref="X1401" r:id="rId445" xr:uid="{38EBE259-791F-4323-91C2-A2DFEE9E0ED1}"/>
    <hyperlink ref="X1406" r:id="rId446" xr:uid="{95A5ECCA-3AAB-418B-89C4-84BE12A15C93}"/>
    <hyperlink ref="X1404" r:id="rId447" xr:uid="{F2D311BC-1489-4E79-AE5E-6154C06AF50C}"/>
    <hyperlink ref="X1405" r:id="rId448" xr:uid="{0D96E178-E792-4A41-85CE-6521AF95AF43}"/>
    <hyperlink ref="X1403" r:id="rId449" xr:uid="{A7893486-3C57-456C-B801-E5EE99F89006}"/>
    <hyperlink ref="X1408" r:id="rId450" xr:uid="{DD2FABC5-C31E-4D58-84BC-593DAE0121E2}"/>
    <hyperlink ref="X1410" r:id="rId451" xr:uid="{A2070FC0-276A-42A4-988B-089CA1089021}"/>
    <hyperlink ref="X1413" r:id="rId452" xr:uid="{91DD0C56-4507-43B5-9EA5-4272D12ED69D}"/>
    <hyperlink ref="X1414" r:id="rId453" xr:uid="{BAC33C4A-FD27-42EF-9CC3-D53EB47961CE}"/>
    <hyperlink ref="X1402" r:id="rId454" xr:uid="{5F221C06-8BBA-4523-975D-116A836A594A}"/>
    <hyperlink ref="X1407" r:id="rId455" xr:uid="{34201B7A-0269-4382-AF6B-B2A3721BAE4D}"/>
    <hyperlink ref="X1418" r:id="rId456" xr:uid="{902E2FA7-0311-4A4B-BC82-CB0805E67F8F}"/>
    <hyperlink ref="X1419" r:id="rId457" xr:uid="{3DF5F457-CAA2-430D-AB9E-4FCA638CFF49}"/>
    <hyperlink ref="X1421" r:id="rId458" xr:uid="{59ABE4A7-C2C1-40DA-A9D3-89360FF204FB}"/>
    <hyperlink ref="X1422" r:id="rId459" xr:uid="{26A6615C-5589-4FC0-A5B4-B45E348EB616}"/>
    <hyperlink ref="X1427" r:id="rId460" xr:uid="{711AB4BF-3F8E-4CB5-B3E1-1BDEE185C3E0}"/>
    <hyperlink ref="X1428" r:id="rId461" xr:uid="{76785B65-FA42-47CD-8266-5503F3CD3838}"/>
    <hyperlink ref="X1429" r:id="rId462" xr:uid="{FA036C3C-F541-4755-8694-AD9FF49D823D}"/>
    <hyperlink ref="X1411" r:id="rId463" xr:uid="{9BBAF0A7-9799-435D-B037-A666CEDEFD54}"/>
    <hyperlink ref="X1412" r:id="rId464" xr:uid="{CDB306F1-9FED-4514-BE58-20572D019C56}"/>
    <hyperlink ref="X1409" r:id="rId465" xr:uid="{9110E8FE-9139-4687-9EC0-4D35BDBDE2E4}"/>
    <hyperlink ref="X1423" r:id="rId466" xr:uid="{64D0A9BB-149C-48C8-89C1-27485F2BEE5E}"/>
    <hyperlink ref="X1424" r:id="rId467" xr:uid="{1CE5577D-E9FA-43E5-B9DF-77F664F68909}"/>
    <hyperlink ref="X1426" r:id="rId468" xr:uid="{4144BF01-CCDF-4A20-BFB9-21CE61ED3E58}"/>
    <hyperlink ref="X1425" r:id="rId469" xr:uid="{A7E4B7D0-705C-421D-B8AC-F3227AE3AE24}"/>
    <hyperlink ref="X1395" r:id="rId470" xr:uid="{F7D1EA98-263E-462C-A953-B6479F25CE91}"/>
    <hyperlink ref="X1396" r:id="rId471" xr:uid="{D8FA300D-D157-4D9D-B34C-D11BC115E2C0}"/>
    <hyperlink ref="X1397" r:id="rId472" xr:uid="{9C941428-A9A3-49F5-9E6A-2C95E25C6E85}"/>
    <hyperlink ref="X1398" r:id="rId473" xr:uid="{F9B49890-B85D-4F42-8D89-4E4E0F85B740}"/>
    <hyperlink ref="X1399" r:id="rId474" xr:uid="{16D30D36-624C-4A47-A413-0C74CE56B361}"/>
    <hyperlink ref="X1432" r:id="rId475" xr:uid="{094737FA-6903-48C6-9088-F13033276DEA}"/>
    <hyperlink ref="X1437" r:id="rId476" xr:uid="{6EC79641-DC52-44EE-9C86-23054313AD83}"/>
    <hyperlink ref="X1435" r:id="rId477" xr:uid="{975B14F4-F3A7-4E43-892F-A6DB58A72544}"/>
    <hyperlink ref="X1436" r:id="rId478" xr:uid="{FCBB4347-295D-4BD2-A590-FD091569132E}"/>
    <hyperlink ref="X1430" r:id="rId479" xr:uid="{12052E6E-B39F-44B2-BA8D-FE53D4FECC68}"/>
    <hyperlink ref="X1431" r:id="rId480" xr:uid="{C0562C08-7029-4A42-869F-ACAA7058156D}"/>
    <hyperlink ref="X1433" r:id="rId481" xr:uid="{E6C8085F-0A8B-464C-97EB-FC1D7C7E5D55}"/>
    <hyperlink ref="X1434" r:id="rId482" xr:uid="{02F1B6DA-9518-4572-B34C-7586D43D6E93}"/>
    <hyperlink ref="X1416" r:id="rId483" xr:uid="{364EA704-B390-43F5-8DD8-6B7A48A05324}"/>
    <hyperlink ref="X1415" r:id="rId484" xr:uid="{FECC42E1-9934-47BE-881B-966A53C1C146}"/>
    <hyperlink ref="X1438" r:id="rId485" xr:uid="{78AB5E7C-222C-4D3B-9F01-BE92D6836C01}"/>
    <hyperlink ref="AJ1476" r:id="rId486" display="http://sicris.si/public/jqm/prj.aspx?lang=slv&amp;opdescr=search&amp;opt=2&amp;subopt=400&amp;code1=cmn&amp;code2=auto&amp;psize=1&amp;hits=1&amp;page=1&amp;count=&amp;search_term=janez%20mlakar&amp;id=18383&amp;slng=&amp;order_by=" xr:uid="{E608E542-464E-4122-A47C-3C8A5338DA10}"/>
    <hyperlink ref="AJ1478" r:id="rId487" display="http://sicris.si/public/jqm/prj.aspx?lang=slv&amp;opdescr=search&amp;opt=2&amp;subopt=400&amp;code1=cmn&amp;code2=auto&amp;psize=1&amp;hits=1&amp;page=1&amp;count=&amp;search_term=janez%20mlakar&amp;id=18383&amp;slng=&amp;order_by=" xr:uid="{FC7C65F7-0982-4AF3-A7A3-618CC17D5AA3}"/>
    <hyperlink ref="X1492" r:id="rId488" xr:uid="{DA0F533E-CCF5-425D-94CF-67E6282486A9}"/>
    <hyperlink ref="X1480:X1491" r:id="rId489" display="www.space.si" xr:uid="{FDD711AA-AE59-4BB0-8057-FF12AA30D9EA}"/>
    <hyperlink ref="X1481" r:id="rId490" xr:uid="{9981CB25-7E59-4ECC-8F20-0990BF937F25}"/>
    <hyperlink ref="X1364" r:id="rId491" location=" " xr:uid="{085E472C-17B0-44F1-BA87-E3378B177991}"/>
    <hyperlink ref="X1365" r:id="rId492" location=" " xr:uid="{D15B375C-29DA-4D62-B70A-1A2E4469CDD5}"/>
    <hyperlink ref="X1358" r:id="rId493" xr:uid="{70558CFC-8AC9-4474-B7A1-80212F97C8CA}"/>
    <hyperlink ref="X1359" r:id="rId494" xr:uid="{BB9EB333-4D08-4649-8DCA-8A1AE4039A51}"/>
    <hyperlink ref="X1361" r:id="rId495" xr:uid="{017A2744-F301-4921-860E-176D53E8C843}"/>
    <hyperlink ref="X1362" r:id="rId496" xr:uid="{2A151764-9186-4464-AE74-3295A52DEA56}"/>
    <hyperlink ref="X1360" r:id="rId497" xr:uid="{DC236B43-B2D9-4666-BE83-8BFD23050647}"/>
    <hyperlink ref="X1363" r:id="rId498" xr:uid="{E464DAE0-7BD1-4A2B-B376-60557BE8A630}"/>
  </hyperlinks>
  <pageMargins left="0.15748031496062992" right="0.15748031496062992" top="0.59055118110236227" bottom="0.59055118110236227" header="0" footer="0"/>
  <pageSetup paperSize="8" scale="31" fitToHeight="0" orientation="landscape" r:id="rId499"/>
  <drawing r:id="rId5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198"/>
  <sheetViews>
    <sheetView workbookViewId="0">
      <pane ySplit="1" topLeftCell="A2" activePane="bottomLeft" state="frozen"/>
      <selection activeCell="B36" sqref="B36"/>
      <selection pane="bottomLeft" activeCell="B2" sqref="B2:B3"/>
    </sheetView>
  </sheetViews>
  <sheetFormatPr defaultColWidth="9.1796875" defaultRowHeight="14.5"/>
  <cols>
    <col min="1" max="1" width="3.1796875" style="2" bestFit="1" customWidth="1"/>
    <col min="2" max="2" width="18.7265625" style="2" customWidth="1"/>
    <col min="3" max="3" width="20" style="2" customWidth="1"/>
    <col min="4" max="4" width="3.36328125" style="2" bestFit="1" customWidth="1"/>
    <col min="5" max="6" width="26.36328125" style="2" customWidth="1"/>
    <col min="7" max="7" width="3.26953125" style="2" bestFit="1" customWidth="1"/>
    <col min="8" max="8" width="31.26953125" style="2" customWidth="1"/>
    <col min="9" max="9" width="33" style="2" customWidth="1"/>
    <col min="10" max="22" width="9.1796875" style="2" customWidth="1"/>
    <col min="23" max="16384" width="9.1796875" style="2"/>
  </cols>
  <sheetData>
    <row r="1" spans="1:11">
      <c r="A1" s="6" t="s">
        <v>183</v>
      </c>
      <c r="B1" s="6" t="s">
        <v>1094</v>
      </c>
      <c r="C1" s="6" t="s">
        <v>1095</v>
      </c>
      <c r="D1" s="6" t="s">
        <v>184</v>
      </c>
      <c r="E1" s="6" t="s">
        <v>1096</v>
      </c>
      <c r="F1" s="6" t="s">
        <v>1097</v>
      </c>
      <c r="G1" s="6" t="s">
        <v>185</v>
      </c>
      <c r="H1" s="6" t="s">
        <v>1098</v>
      </c>
      <c r="I1" s="6" t="s">
        <v>1099</v>
      </c>
      <c r="K1" s="8"/>
    </row>
    <row r="2" spans="1:11">
      <c r="A2" s="5">
        <v>1</v>
      </c>
      <c r="B2" s="359" t="s">
        <v>1100</v>
      </c>
      <c r="C2" s="359" t="s">
        <v>1101</v>
      </c>
      <c r="D2" s="5">
        <v>1</v>
      </c>
      <c r="E2" s="2" t="s">
        <v>1102</v>
      </c>
      <c r="F2" s="2" t="s">
        <v>1103</v>
      </c>
      <c r="G2" s="5">
        <v>1</v>
      </c>
      <c r="H2" s="2" t="s">
        <v>1104</v>
      </c>
      <c r="I2" s="2" t="s">
        <v>1105</v>
      </c>
    </row>
    <row r="3" spans="1:11">
      <c r="A3" s="5"/>
      <c r="B3" s="359"/>
      <c r="C3" s="359"/>
      <c r="D3" s="5"/>
      <c r="G3" s="5">
        <v>2</v>
      </c>
      <c r="H3" s="2" t="s">
        <v>1106</v>
      </c>
      <c r="I3" s="2" t="s">
        <v>1107</v>
      </c>
    </row>
    <row r="4" spans="1:11">
      <c r="A4" s="5"/>
      <c r="D4" s="5"/>
      <c r="G4" s="5">
        <v>3</v>
      </c>
      <c r="H4" s="7" t="s">
        <v>1108</v>
      </c>
      <c r="I4" s="2" t="s">
        <v>1109</v>
      </c>
    </row>
    <row r="5" spans="1:11">
      <c r="A5" s="5"/>
      <c r="D5" s="5"/>
      <c r="G5" s="5">
        <v>4</v>
      </c>
      <c r="H5" s="2" t="s">
        <v>1110</v>
      </c>
      <c r="I5" s="2" t="s">
        <v>1111</v>
      </c>
    </row>
    <row r="6" spans="1:11">
      <c r="A6" s="5"/>
      <c r="D6" s="5"/>
      <c r="G6" s="5">
        <v>5</v>
      </c>
      <c r="H6" s="2" t="s">
        <v>1112</v>
      </c>
      <c r="I6" s="2" t="s">
        <v>1113</v>
      </c>
    </row>
    <row r="7" spans="1:11">
      <c r="A7" s="5"/>
      <c r="D7" s="5"/>
      <c r="G7" s="5">
        <v>6</v>
      </c>
      <c r="H7" s="2" t="s">
        <v>1114</v>
      </c>
      <c r="I7" s="2" t="s">
        <v>1115</v>
      </c>
    </row>
    <row r="8" spans="1:11">
      <c r="A8" s="5"/>
      <c r="D8" s="5"/>
      <c r="G8" s="5">
        <v>7</v>
      </c>
      <c r="H8" s="2" t="s">
        <v>1116</v>
      </c>
      <c r="I8" s="2" t="s">
        <v>1117</v>
      </c>
    </row>
    <row r="9" spans="1:11">
      <c r="A9" s="5"/>
      <c r="D9" s="5">
        <v>2</v>
      </c>
      <c r="E9" s="2" t="s">
        <v>1118</v>
      </c>
      <c r="F9" s="2" t="s">
        <v>1119</v>
      </c>
      <c r="G9" s="5">
        <v>1</v>
      </c>
      <c r="H9" s="2" t="s">
        <v>1120</v>
      </c>
      <c r="I9" s="2" t="s">
        <v>1121</v>
      </c>
    </row>
    <row r="10" spans="1:11">
      <c r="A10" s="5"/>
      <c r="D10" s="5"/>
      <c r="G10" s="5">
        <v>2</v>
      </c>
      <c r="H10" s="2" t="s">
        <v>1122</v>
      </c>
      <c r="I10" s="2" t="s">
        <v>1123</v>
      </c>
    </row>
    <row r="11" spans="1:11">
      <c r="A11" s="5"/>
      <c r="D11" s="5"/>
      <c r="G11" s="5">
        <v>3</v>
      </c>
      <c r="H11" s="2" t="s">
        <v>1124</v>
      </c>
      <c r="I11" s="2" t="s">
        <v>1125</v>
      </c>
    </row>
    <row r="12" spans="1:11">
      <c r="A12" s="5"/>
      <c r="D12" s="5"/>
      <c r="G12" s="5">
        <v>4</v>
      </c>
      <c r="H12" s="2" t="s">
        <v>1126</v>
      </c>
      <c r="I12" s="2" t="s">
        <v>1127</v>
      </c>
    </row>
    <row r="13" spans="1:11">
      <c r="A13" s="5"/>
      <c r="D13" s="5">
        <v>3</v>
      </c>
      <c r="E13" s="2" t="s">
        <v>1128</v>
      </c>
      <c r="F13" s="2" t="s">
        <v>1129</v>
      </c>
      <c r="G13" s="5">
        <v>1</v>
      </c>
      <c r="H13" s="2" t="s">
        <v>1130</v>
      </c>
      <c r="I13" s="2" t="s">
        <v>1131</v>
      </c>
    </row>
    <row r="14" spans="1:11">
      <c r="A14" s="5"/>
      <c r="D14" s="5"/>
      <c r="G14" s="5">
        <v>2</v>
      </c>
      <c r="H14" s="2" t="s">
        <v>1132</v>
      </c>
      <c r="I14" s="2" t="s">
        <v>1133</v>
      </c>
    </row>
    <row r="15" spans="1:11">
      <c r="A15" s="5"/>
      <c r="D15" s="5"/>
      <c r="G15" s="5">
        <v>3</v>
      </c>
      <c r="H15" s="2" t="s">
        <v>1134</v>
      </c>
      <c r="I15" s="2" t="s">
        <v>1134</v>
      </c>
    </row>
    <row r="16" spans="1:11">
      <c r="A16" s="5"/>
      <c r="D16" s="5"/>
      <c r="G16" s="5">
        <v>4</v>
      </c>
      <c r="H16" s="2" t="s">
        <v>1135</v>
      </c>
      <c r="I16" s="2" t="s">
        <v>1136</v>
      </c>
    </row>
    <row r="17" spans="1:9">
      <c r="A17" s="5"/>
      <c r="D17" s="5"/>
      <c r="G17" s="5">
        <v>5</v>
      </c>
      <c r="H17" s="2" t="s">
        <v>1137</v>
      </c>
      <c r="I17" s="2" t="s">
        <v>1138</v>
      </c>
    </row>
    <row r="18" spans="1:9">
      <c r="A18" s="5"/>
      <c r="D18" s="5">
        <v>4</v>
      </c>
      <c r="E18" s="2" t="s">
        <v>1139</v>
      </c>
      <c r="F18" s="2" t="s">
        <v>1140</v>
      </c>
      <c r="G18" s="5">
        <v>1</v>
      </c>
      <c r="H18" s="2" t="s">
        <v>1141</v>
      </c>
      <c r="I18" s="2" t="s">
        <v>1142</v>
      </c>
    </row>
    <row r="19" spans="1:9">
      <c r="A19" s="5"/>
      <c r="D19" s="5"/>
      <c r="G19" s="5">
        <v>2</v>
      </c>
      <c r="H19" s="7" t="s">
        <v>1143</v>
      </c>
      <c r="I19" s="2" t="s">
        <v>1144</v>
      </c>
    </row>
    <row r="20" spans="1:9">
      <c r="A20" s="5"/>
      <c r="D20" s="5"/>
      <c r="G20" s="5">
        <v>3</v>
      </c>
      <c r="H20" s="2" t="s">
        <v>1145</v>
      </c>
      <c r="I20" s="2" t="s">
        <v>1146</v>
      </c>
    </row>
    <row r="21" spans="1:9">
      <c r="A21" s="5"/>
      <c r="D21" s="5"/>
      <c r="G21" s="5">
        <v>4</v>
      </c>
      <c r="H21" s="2" t="s">
        <v>1147</v>
      </c>
      <c r="I21" s="2" t="s">
        <v>1148</v>
      </c>
    </row>
    <row r="22" spans="1:9">
      <c r="A22" s="5"/>
      <c r="D22" s="5">
        <v>5</v>
      </c>
      <c r="E22" s="2" t="s">
        <v>1149</v>
      </c>
      <c r="F22" s="2" t="s">
        <v>1150</v>
      </c>
      <c r="G22" s="5">
        <v>1</v>
      </c>
      <c r="H22" s="2" t="s">
        <v>1151</v>
      </c>
      <c r="I22" s="2" t="s">
        <v>1152</v>
      </c>
    </row>
    <row r="23" spans="1:9">
      <c r="A23" s="5"/>
      <c r="D23" s="5"/>
      <c r="G23" s="5">
        <v>2</v>
      </c>
      <c r="H23" s="7" t="s">
        <v>1153</v>
      </c>
      <c r="I23" s="2" t="s">
        <v>1154</v>
      </c>
    </row>
    <row r="24" spans="1:9">
      <c r="A24" s="5"/>
      <c r="D24" s="5"/>
      <c r="G24" s="5">
        <v>3</v>
      </c>
      <c r="H24" s="2" t="s">
        <v>1155</v>
      </c>
      <c r="I24" s="2" t="s">
        <v>1156</v>
      </c>
    </row>
    <row r="25" spans="1:9">
      <c r="A25" s="5"/>
      <c r="D25" s="5">
        <v>6</v>
      </c>
      <c r="E25" s="2" t="s">
        <v>1124</v>
      </c>
      <c r="F25" s="2" t="s">
        <v>1157</v>
      </c>
      <c r="G25" s="5">
        <v>1</v>
      </c>
      <c r="H25" s="2" t="s">
        <v>1158</v>
      </c>
      <c r="I25" s="2" t="s">
        <v>1159</v>
      </c>
    </row>
    <row r="26" spans="1:9">
      <c r="A26" s="5"/>
      <c r="D26" s="5"/>
      <c r="G26" s="5">
        <v>2</v>
      </c>
      <c r="H26" s="2" t="s">
        <v>1160</v>
      </c>
      <c r="I26" s="2" t="s">
        <v>1160</v>
      </c>
    </row>
    <row r="27" spans="1:9">
      <c r="A27" s="5"/>
      <c r="D27" s="5">
        <v>7</v>
      </c>
      <c r="E27" s="2" t="s">
        <v>1161</v>
      </c>
      <c r="F27" s="2" t="s">
        <v>1162</v>
      </c>
      <c r="G27" s="5">
        <v>1</v>
      </c>
      <c r="H27" s="2" t="s">
        <v>1163</v>
      </c>
      <c r="I27" s="2" t="s">
        <v>1164</v>
      </c>
    </row>
    <row r="28" spans="1:9">
      <c r="A28" s="5"/>
      <c r="D28" s="5"/>
      <c r="G28" s="5">
        <v>2</v>
      </c>
      <c r="H28" s="2" t="s">
        <v>1165</v>
      </c>
      <c r="I28" s="2" t="s">
        <v>1166</v>
      </c>
    </row>
    <row r="29" spans="1:9">
      <c r="A29" s="5"/>
      <c r="D29" s="5"/>
      <c r="G29" s="5">
        <v>3</v>
      </c>
      <c r="H29" s="2" t="s">
        <v>1167</v>
      </c>
      <c r="I29" s="2" t="s">
        <v>1168</v>
      </c>
    </row>
    <row r="30" spans="1:9">
      <c r="A30" s="5"/>
      <c r="D30" s="5"/>
      <c r="G30" s="5">
        <v>4</v>
      </c>
      <c r="H30" s="2" t="s">
        <v>1169</v>
      </c>
      <c r="I30" s="2" t="s">
        <v>1170</v>
      </c>
    </row>
    <row r="31" spans="1:9">
      <c r="A31" s="5"/>
      <c r="D31" s="5"/>
      <c r="G31" s="5">
        <v>5</v>
      </c>
      <c r="H31" s="2" t="s">
        <v>1171</v>
      </c>
      <c r="I31" s="2" t="s">
        <v>1172</v>
      </c>
    </row>
    <row r="32" spans="1:9">
      <c r="A32" s="5"/>
      <c r="D32" s="5"/>
      <c r="G32" s="5">
        <v>6</v>
      </c>
      <c r="H32" s="2" t="s">
        <v>1173</v>
      </c>
      <c r="I32" s="2" t="s">
        <v>1174</v>
      </c>
    </row>
    <row r="33" spans="1:9">
      <c r="A33" s="5"/>
      <c r="D33" s="5">
        <v>8</v>
      </c>
      <c r="E33" s="2" t="s">
        <v>1175</v>
      </c>
      <c r="F33" s="2" t="s">
        <v>1176</v>
      </c>
      <c r="G33" s="5">
        <v>1</v>
      </c>
      <c r="H33" s="2" t="s">
        <v>1177</v>
      </c>
      <c r="I33" s="2" t="s">
        <v>1178</v>
      </c>
    </row>
    <row r="34" spans="1:9">
      <c r="A34" s="5"/>
      <c r="D34" s="5"/>
      <c r="G34" s="5">
        <v>2</v>
      </c>
      <c r="H34" s="2" t="s">
        <v>1179</v>
      </c>
      <c r="I34" s="2" t="s">
        <v>1179</v>
      </c>
    </row>
    <row r="35" spans="1:9">
      <c r="A35" s="5"/>
      <c r="D35" s="5"/>
      <c r="G35" s="5">
        <v>3</v>
      </c>
      <c r="H35" s="2" t="s">
        <v>1180</v>
      </c>
      <c r="I35" s="2" t="s">
        <v>1181</v>
      </c>
    </row>
    <row r="36" spans="1:9">
      <c r="A36" s="5"/>
      <c r="D36" s="5">
        <v>9</v>
      </c>
      <c r="E36" s="2" t="s">
        <v>1182</v>
      </c>
      <c r="F36" s="2" t="s">
        <v>1183</v>
      </c>
      <c r="G36" s="5">
        <v>1</v>
      </c>
      <c r="H36" s="2" t="s">
        <v>1184</v>
      </c>
      <c r="I36" s="2" t="s">
        <v>1185</v>
      </c>
    </row>
    <row r="37" spans="1:9">
      <c r="A37" s="4"/>
      <c r="B37" s="3"/>
      <c r="C37" s="3"/>
      <c r="D37" s="4"/>
      <c r="E37" s="3"/>
      <c r="F37" s="3"/>
      <c r="G37" s="4">
        <v>2</v>
      </c>
      <c r="H37" s="3" t="s">
        <v>1186</v>
      </c>
      <c r="I37" s="3" t="s">
        <v>1187</v>
      </c>
    </row>
    <row r="38" spans="1:9">
      <c r="A38" s="5">
        <v>2</v>
      </c>
      <c r="B38" s="358" t="s">
        <v>1188</v>
      </c>
      <c r="C38" s="358" t="s">
        <v>1189</v>
      </c>
      <c r="D38" s="5">
        <v>1</v>
      </c>
      <c r="E38" s="2" t="s">
        <v>1190</v>
      </c>
      <c r="F38" s="2" t="s">
        <v>1191</v>
      </c>
      <c r="G38" s="5">
        <v>1</v>
      </c>
      <c r="H38" s="2" t="s">
        <v>1192</v>
      </c>
      <c r="I38" s="2" t="s">
        <v>1193</v>
      </c>
    </row>
    <row r="39" spans="1:9">
      <c r="A39" s="5"/>
      <c r="B39" s="359"/>
      <c r="C39" s="359"/>
      <c r="D39" s="5"/>
      <c r="G39" s="5">
        <v>2</v>
      </c>
      <c r="H39" s="2" t="s">
        <v>1194</v>
      </c>
      <c r="I39" s="2" t="s">
        <v>1195</v>
      </c>
    </row>
    <row r="40" spans="1:9">
      <c r="A40" s="5"/>
      <c r="D40" s="5"/>
      <c r="G40" s="5">
        <v>3</v>
      </c>
      <c r="H40" s="2" t="s">
        <v>1196</v>
      </c>
      <c r="I40" s="2" t="s">
        <v>1197</v>
      </c>
    </row>
    <row r="41" spans="1:9">
      <c r="A41" s="5"/>
      <c r="D41" s="5"/>
      <c r="G41" s="5">
        <v>4</v>
      </c>
      <c r="H41" s="2" t="s">
        <v>1198</v>
      </c>
      <c r="I41" s="2" t="s">
        <v>1199</v>
      </c>
    </row>
    <row r="42" spans="1:9">
      <c r="A42" s="5"/>
      <c r="D42" s="5">
        <v>2</v>
      </c>
      <c r="E42" s="2" t="s">
        <v>1200</v>
      </c>
      <c r="F42" s="2" t="s">
        <v>1200</v>
      </c>
      <c r="G42" s="5">
        <v>1</v>
      </c>
      <c r="H42" s="2" t="s">
        <v>1201</v>
      </c>
      <c r="I42" s="2" t="s">
        <v>1202</v>
      </c>
    </row>
    <row r="43" spans="1:9">
      <c r="A43" s="5"/>
      <c r="D43" s="5"/>
      <c r="G43" s="5">
        <v>2</v>
      </c>
      <c r="H43" s="2" t="s">
        <v>1203</v>
      </c>
      <c r="I43" s="2" t="s">
        <v>1204</v>
      </c>
    </row>
    <row r="44" spans="1:9">
      <c r="A44" s="5"/>
      <c r="D44" s="5">
        <v>3</v>
      </c>
      <c r="E44" s="2" t="s">
        <v>1205</v>
      </c>
      <c r="F44" s="2" t="s">
        <v>1206</v>
      </c>
      <c r="G44" s="5">
        <v>1</v>
      </c>
      <c r="H44" s="2" t="s">
        <v>1207</v>
      </c>
      <c r="I44" s="2" t="s">
        <v>1208</v>
      </c>
    </row>
    <row r="45" spans="1:9">
      <c r="A45" s="5"/>
      <c r="D45" s="5"/>
      <c r="G45" s="5">
        <v>2</v>
      </c>
      <c r="H45" s="2" t="s">
        <v>1209</v>
      </c>
      <c r="I45" s="2" t="s">
        <v>1210</v>
      </c>
    </row>
    <row r="46" spans="1:9">
      <c r="A46" s="5"/>
      <c r="D46" s="5"/>
      <c r="G46" s="5">
        <v>3</v>
      </c>
      <c r="H46" s="2" t="s">
        <v>1211</v>
      </c>
      <c r="I46" s="2" t="s">
        <v>1212</v>
      </c>
    </row>
    <row r="47" spans="1:9">
      <c r="A47" s="5"/>
      <c r="D47" s="5"/>
      <c r="G47" s="5">
        <v>4</v>
      </c>
      <c r="H47" s="7" t="s">
        <v>1213</v>
      </c>
      <c r="I47" s="2" t="s">
        <v>1214</v>
      </c>
    </row>
    <row r="48" spans="1:9">
      <c r="A48" s="5"/>
      <c r="D48" s="5"/>
      <c r="G48" s="5">
        <v>5</v>
      </c>
      <c r="H48" s="2" t="s">
        <v>1215</v>
      </c>
      <c r="I48" s="2" t="s">
        <v>1216</v>
      </c>
    </row>
    <row r="49" spans="1:9">
      <c r="A49" s="5"/>
      <c r="D49" s="5"/>
      <c r="G49" s="5">
        <v>6</v>
      </c>
      <c r="H49" s="2" t="s">
        <v>1217</v>
      </c>
      <c r="I49" s="2" t="s">
        <v>1218</v>
      </c>
    </row>
    <row r="50" spans="1:9">
      <c r="A50" s="5"/>
      <c r="D50" s="5">
        <v>4</v>
      </c>
      <c r="E50" s="2" t="s">
        <v>1219</v>
      </c>
      <c r="F50" s="2" t="s">
        <v>1220</v>
      </c>
      <c r="G50" s="5">
        <v>1</v>
      </c>
      <c r="H50" s="2" t="s">
        <v>1221</v>
      </c>
      <c r="I50" s="2" t="s">
        <v>1222</v>
      </c>
    </row>
    <row r="51" spans="1:9">
      <c r="A51" s="5"/>
      <c r="D51" s="5"/>
      <c r="G51" s="5">
        <v>2</v>
      </c>
      <c r="H51" s="2" t="s">
        <v>1223</v>
      </c>
      <c r="I51" s="2" t="s">
        <v>1224</v>
      </c>
    </row>
    <row r="52" spans="1:9">
      <c r="A52" s="5"/>
      <c r="D52" s="5"/>
      <c r="G52" s="5">
        <v>3</v>
      </c>
      <c r="H52" s="2" t="s">
        <v>1225</v>
      </c>
      <c r="I52" s="2" t="s">
        <v>1226</v>
      </c>
    </row>
    <row r="53" spans="1:9">
      <c r="A53" s="5"/>
      <c r="D53" s="5"/>
      <c r="G53" s="5">
        <v>4</v>
      </c>
      <c r="H53" s="2" t="s">
        <v>1227</v>
      </c>
      <c r="I53" s="2" t="s">
        <v>1228</v>
      </c>
    </row>
    <row r="54" spans="1:9">
      <c r="A54" s="5"/>
      <c r="D54" s="5">
        <v>5</v>
      </c>
      <c r="E54" s="2" t="s">
        <v>1124</v>
      </c>
      <c r="F54" s="2" t="s">
        <v>1157</v>
      </c>
      <c r="G54" s="5">
        <v>1</v>
      </c>
      <c r="H54" s="2" t="s">
        <v>1229</v>
      </c>
      <c r="I54" s="2" t="s">
        <v>1230</v>
      </c>
    </row>
    <row r="55" spans="1:9">
      <c r="A55" s="5"/>
      <c r="D55" s="5"/>
      <c r="G55" s="5">
        <v>2</v>
      </c>
      <c r="H55" s="2" t="s">
        <v>1231</v>
      </c>
      <c r="I55" s="2" t="s">
        <v>1231</v>
      </c>
    </row>
    <row r="56" spans="1:9">
      <c r="A56" s="5"/>
      <c r="D56" s="5"/>
      <c r="G56" s="5">
        <v>3</v>
      </c>
      <c r="H56" s="2" t="s">
        <v>1232</v>
      </c>
      <c r="I56" s="2" t="s">
        <v>1233</v>
      </c>
    </row>
    <row r="57" spans="1:9">
      <c r="A57" s="5"/>
      <c r="D57" s="5"/>
      <c r="G57" s="5">
        <v>4</v>
      </c>
      <c r="H57" s="2" t="s">
        <v>1234</v>
      </c>
      <c r="I57" s="2" t="s">
        <v>1235</v>
      </c>
    </row>
    <row r="58" spans="1:9">
      <c r="A58" s="5"/>
      <c r="D58" s="5"/>
      <c r="G58" s="5">
        <v>5</v>
      </c>
      <c r="H58" s="2" t="s">
        <v>1236</v>
      </c>
      <c r="I58" s="2" t="s">
        <v>1237</v>
      </c>
    </row>
    <row r="59" spans="1:9">
      <c r="A59" s="5"/>
      <c r="D59" s="5"/>
      <c r="G59" s="5">
        <v>6</v>
      </c>
      <c r="H59" s="2" t="s">
        <v>1238</v>
      </c>
      <c r="I59" s="2" t="s">
        <v>1239</v>
      </c>
    </row>
    <row r="60" spans="1:9">
      <c r="A60" s="4"/>
      <c r="B60" s="3"/>
      <c r="C60" s="3"/>
      <c r="D60" s="4"/>
      <c r="E60" s="3"/>
      <c r="F60" s="3"/>
      <c r="G60" s="4">
        <v>7</v>
      </c>
      <c r="H60" s="3" t="s">
        <v>1240</v>
      </c>
      <c r="I60" s="3" t="s">
        <v>1241</v>
      </c>
    </row>
    <row r="61" spans="1:9">
      <c r="A61" s="5">
        <v>3</v>
      </c>
      <c r="B61" s="358" t="s">
        <v>1242</v>
      </c>
      <c r="C61" s="358" t="s">
        <v>1243</v>
      </c>
      <c r="D61" s="5">
        <v>1</v>
      </c>
      <c r="E61" s="2" t="s">
        <v>1244</v>
      </c>
      <c r="F61" s="2" t="s">
        <v>1245</v>
      </c>
      <c r="G61" s="5">
        <v>1</v>
      </c>
      <c r="H61" s="2" t="s">
        <v>1246</v>
      </c>
      <c r="I61" s="2" t="s">
        <v>1246</v>
      </c>
    </row>
    <row r="62" spans="1:9">
      <c r="A62" s="5"/>
      <c r="B62" s="359"/>
      <c r="C62" s="359"/>
      <c r="D62" s="5"/>
      <c r="G62" s="5">
        <v>2</v>
      </c>
      <c r="H62" s="2" t="s">
        <v>1232</v>
      </c>
      <c r="I62" s="2" t="s">
        <v>1233</v>
      </c>
    </row>
    <row r="63" spans="1:9">
      <c r="A63" s="5"/>
      <c r="D63" s="5"/>
      <c r="G63" s="5">
        <v>3</v>
      </c>
      <c r="H63" s="2" t="s">
        <v>1247</v>
      </c>
      <c r="I63" s="2" t="s">
        <v>1248</v>
      </c>
    </row>
    <row r="64" spans="1:9">
      <c r="A64" s="5"/>
      <c r="D64" s="5"/>
      <c r="G64" s="5">
        <v>4</v>
      </c>
      <c r="H64" s="2" t="s">
        <v>1120</v>
      </c>
      <c r="I64" s="2" t="s">
        <v>1121</v>
      </c>
    </row>
    <row r="65" spans="1:9">
      <c r="A65" s="5"/>
      <c r="D65" s="5"/>
      <c r="G65" s="5">
        <v>5</v>
      </c>
      <c r="H65" s="2" t="s">
        <v>1249</v>
      </c>
      <c r="I65" s="2" t="s">
        <v>1249</v>
      </c>
    </row>
    <row r="66" spans="1:9">
      <c r="A66" s="5"/>
      <c r="D66" s="5"/>
      <c r="G66" s="5">
        <v>6</v>
      </c>
      <c r="H66" s="2" t="s">
        <v>1250</v>
      </c>
      <c r="I66" s="2" t="s">
        <v>1251</v>
      </c>
    </row>
    <row r="67" spans="1:9">
      <c r="A67" s="5"/>
      <c r="D67" s="5"/>
      <c r="G67" s="5">
        <v>7</v>
      </c>
      <c r="H67" s="2" t="s">
        <v>1252</v>
      </c>
      <c r="I67" s="2" t="s">
        <v>1253</v>
      </c>
    </row>
    <row r="68" spans="1:9">
      <c r="A68" s="5"/>
      <c r="D68" s="5"/>
      <c r="G68" s="5">
        <v>8</v>
      </c>
      <c r="H68" s="2" t="s">
        <v>1254</v>
      </c>
      <c r="I68" s="2" t="s">
        <v>1255</v>
      </c>
    </row>
    <row r="69" spans="1:9">
      <c r="A69" s="5"/>
      <c r="D69" s="5">
        <v>2</v>
      </c>
      <c r="E69" s="2" t="s">
        <v>1256</v>
      </c>
      <c r="F69" s="2" t="s">
        <v>1257</v>
      </c>
      <c r="G69" s="5">
        <v>1</v>
      </c>
      <c r="H69" s="2" t="s">
        <v>1258</v>
      </c>
      <c r="I69" s="2" t="s">
        <v>1259</v>
      </c>
    </row>
    <row r="70" spans="1:9">
      <c r="A70" s="5"/>
      <c r="D70" s="5"/>
      <c r="G70" s="5">
        <v>2</v>
      </c>
      <c r="H70" s="2" t="s">
        <v>1260</v>
      </c>
      <c r="I70" s="2" t="s">
        <v>1261</v>
      </c>
    </row>
    <row r="71" spans="1:9">
      <c r="A71" s="5"/>
      <c r="D71" s="5"/>
      <c r="G71" s="5">
        <v>3</v>
      </c>
      <c r="H71" s="2" t="s">
        <v>1262</v>
      </c>
      <c r="I71" s="2" t="s">
        <v>1263</v>
      </c>
    </row>
    <row r="72" spans="1:9">
      <c r="A72" s="5"/>
      <c r="D72" s="5">
        <v>3</v>
      </c>
      <c r="E72" s="7" t="s">
        <v>1264</v>
      </c>
      <c r="F72" s="2" t="s">
        <v>1265</v>
      </c>
      <c r="G72" s="5">
        <v>1</v>
      </c>
      <c r="H72" s="2" t="s">
        <v>1266</v>
      </c>
      <c r="I72" s="2" t="s">
        <v>1267</v>
      </c>
    </row>
    <row r="73" spans="1:9">
      <c r="A73" s="5"/>
      <c r="D73" s="5"/>
      <c r="G73" s="5">
        <v>2</v>
      </c>
      <c r="H73" s="2" t="s">
        <v>1260</v>
      </c>
      <c r="I73" s="2" t="s">
        <v>1261</v>
      </c>
    </row>
    <row r="74" spans="1:9">
      <c r="A74" s="5"/>
      <c r="D74" s="5"/>
      <c r="G74" s="5">
        <v>3</v>
      </c>
      <c r="H74" s="2" t="s">
        <v>1232</v>
      </c>
      <c r="I74" s="2" t="s">
        <v>1233</v>
      </c>
    </row>
    <row r="75" spans="1:9">
      <c r="A75" s="5"/>
      <c r="D75" s="5"/>
      <c r="G75" s="5">
        <v>4</v>
      </c>
      <c r="H75" s="2" t="s">
        <v>1268</v>
      </c>
      <c r="I75" s="2" t="s">
        <v>1269</v>
      </c>
    </row>
    <row r="76" spans="1:9">
      <c r="A76" s="5"/>
      <c r="D76" s="5"/>
      <c r="G76" s="5">
        <v>5</v>
      </c>
      <c r="H76" s="2" t="s">
        <v>1270</v>
      </c>
      <c r="I76" s="2" t="s">
        <v>1271</v>
      </c>
    </row>
    <row r="77" spans="1:9">
      <c r="A77" s="5"/>
      <c r="D77" s="5">
        <v>4</v>
      </c>
      <c r="E77" s="2" t="s">
        <v>1272</v>
      </c>
      <c r="F77" s="2" t="s">
        <v>1273</v>
      </c>
      <c r="G77" s="5">
        <v>1</v>
      </c>
      <c r="H77" s="2" t="s">
        <v>1274</v>
      </c>
      <c r="I77" s="2" t="s">
        <v>1275</v>
      </c>
    </row>
    <row r="78" spans="1:9">
      <c r="A78" s="5"/>
      <c r="D78" s="5"/>
      <c r="G78" s="5">
        <v>2</v>
      </c>
      <c r="H78" s="2" t="s">
        <v>1276</v>
      </c>
      <c r="I78" s="2" t="s">
        <v>1277</v>
      </c>
    </row>
    <row r="79" spans="1:9">
      <c r="A79" s="5"/>
      <c r="D79" s="5"/>
      <c r="G79" s="5">
        <v>3</v>
      </c>
      <c r="H79" s="2" t="s">
        <v>1278</v>
      </c>
      <c r="I79" s="2" t="s">
        <v>1279</v>
      </c>
    </row>
    <row r="80" spans="1:9">
      <c r="A80" s="5"/>
      <c r="D80" s="5"/>
      <c r="G80" s="5">
        <v>4</v>
      </c>
      <c r="H80" s="2" t="s">
        <v>1280</v>
      </c>
      <c r="I80" s="2" t="s">
        <v>1281</v>
      </c>
    </row>
    <row r="81" spans="1:9">
      <c r="A81" s="5"/>
      <c r="D81" s="5"/>
      <c r="G81" s="5">
        <v>5</v>
      </c>
      <c r="H81" s="2" t="s">
        <v>1282</v>
      </c>
      <c r="I81" s="2" t="s">
        <v>1283</v>
      </c>
    </row>
    <row r="82" spans="1:9">
      <c r="A82" s="5"/>
      <c r="D82" s="5"/>
      <c r="G82" s="5">
        <v>6</v>
      </c>
      <c r="H82" s="2" t="s">
        <v>1284</v>
      </c>
      <c r="I82" s="2" t="s">
        <v>1285</v>
      </c>
    </row>
    <row r="83" spans="1:9">
      <c r="A83" s="5"/>
      <c r="D83" s="5"/>
      <c r="G83" s="5">
        <v>7</v>
      </c>
      <c r="H83" s="2" t="s">
        <v>1286</v>
      </c>
      <c r="I83" s="2" t="s">
        <v>1253</v>
      </c>
    </row>
    <row r="84" spans="1:9">
      <c r="A84" s="5"/>
      <c r="D84" s="5"/>
      <c r="G84" s="5">
        <v>8</v>
      </c>
      <c r="H84" s="2" t="s">
        <v>1287</v>
      </c>
      <c r="I84" s="2" t="s">
        <v>1287</v>
      </c>
    </row>
    <row r="85" spans="1:9">
      <c r="A85" s="5"/>
      <c r="D85" s="5">
        <v>5</v>
      </c>
      <c r="E85" s="2" t="s">
        <v>1288</v>
      </c>
      <c r="F85" s="2" t="s">
        <v>1289</v>
      </c>
      <c r="G85" s="5">
        <v>1</v>
      </c>
      <c r="H85" s="2" t="s">
        <v>1290</v>
      </c>
      <c r="I85" s="2" t="s">
        <v>1291</v>
      </c>
    </row>
    <row r="86" spans="1:9">
      <c r="A86" s="5"/>
      <c r="D86" s="5"/>
      <c r="G86" s="5">
        <v>2</v>
      </c>
      <c r="H86" s="2" t="s">
        <v>1292</v>
      </c>
      <c r="I86" s="2" t="s">
        <v>1293</v>
      </c>
    </row>
    <row r="87" spans="1:9">
      <c r="A87" s="5"/>
      <c r="D87" s="5"/>
      <c r="G87" s="5">
        <v>3</v>
      </c>
      <c r="H87" s="2" t="s">
        <v>1278</v>
      </c>
      <c r="I87" s="2" t="s">
        <v>1279</v>
      </c>
    </row>
    <row r="88" spans="1:9">
      <c r="A88" s="5"/>
      <c r="D88" s="5"/>
      <c r="G88" s="5">
        <v>4</v>
      </c>
      <c r="H88" s="2" t="s">
        <v>1294</v>
      </c>
      <c r="I88" s="2" t="s">
        <v>1295</v>
      </c>
    </row>
    <row r="89" spans="1:9">
      <c r="A89" s="5"/>
      <c r="D89" s="5"/>
      <c r="G89" s="5">
        <v>5</v>
      </c>
      <c r="H89" s="2" t="s">
        <v>1175</v>
      </c>
      <c r="I89" s="2" t="s">
        <v>1176</v>
      </c>
    </row>
    <row r="90" spans="1:9">
      <c r="A90" s="5"/>
      <c r="D90" s="5">
        <v>6</v>
      </c>
      <c r="E90" s="2" t="s">
        <v>1296</v>
      </c>
      <c r="F90" s="2" t="s">
        <v>1297</v>
      </c>
      <c r="G90" s="5">
        <v>1</v>
      </c>
      <c r="H90" s="2" t="s">
        <v>1298</v>
      </c>
      <c r="I90" s="2" t="s">
        <v>1299</v>
      </c>
    </row>
    <row r="91" spans="1:9">
      <c r="A91" s="5"/>
      <c r="D91" s="5"/>
      <c r="G91" s="5">
        <v>2</v>
      </c>
      <c r="H91" s="2" t="s">
        <v>1300</v>
      </c>
      <c r="I91" s="2" t="s">
        <v>1301</v>
      </c>
    </row>
    <row r="92" spans="1:9">
      <c r="A92" s="5"/>
      <c r="D92" s="5"/>
      <c r="G92" s="5">
        <v>3</v>
      </c>
      <c r="H92" s="2" t="s">
        <v>1302</v>
      </c>
      <c r="I92" s="2" t="s">
        <v>1303</v>
      </c>
    </row>
    <row r="93" spans="1:9">
      <c r="A93" s="5"/>
      <c r="D93" s="5">
        <v>7</v>
      </c>
      <c r="E93" s="2" t="s">
        <v>1304</v>
      </c>
      <c r="F93" s="2" t="s">
        <v>1305</v>
      </c>
      <c r="G93" s="5">
        <v>1</v>
      </c>
      <c r="H93" s="2" t="s">
        <v>1306</v>
      </c>
      <c r="I93" s="2" t="s">
        <v>1307</v>
      </c>
    </row>
    <row r="94" spans="1:9">
      <c r="A94" s="5"/>
      <c r="D94" s="5"/>
      <c r="G94" s="5">
        <v>2</v>
      </c>
      <c r="H94" s="2" t="s">
        <v>1308</v>
      </c>
      <c r="I94" s="2" t="s">
        <v>1309</v>
      </c>
    </row>
    <row r="95" spans="1:9">
      <c r="A95" s="5"/>
      <c r="D95" s="5">
        <v>8</v>
      </c>
      <c r="E95" s="2" t="s">
        <v>1310</v>
      </c>
      <c r="F95" s="2" t="s">
        <v>1311</v>
      </c>
      <c r="G95" s="5">
        <v>1</v>
      </c>
      <c r="H95" s="2" t="s">
        <v>1260</v>
      </c>
      <c r="I95" s="2" t="s">
        <v>1261</v>
      </c>
    </row>
    <row r="96" spans="1:9">
      <c r="A96" s="5"/>
      <c r="D96" s="5"/>
      <c r="G96" s="5">
        <v>2</v>
      </c>
      <c r="H96" s="2" t="s">
        <v>1312</v>
      </c>
      <c r="I96" s="2" t="s">
        <v>1313</v>
      </c>
    </row>
    <row r="97" spans="1:9">
      <c r="A97" s="5"/>
      <c r="D97" s="5"/>
      <c r="G97" s="5">
        <v>3</v>
      </c>
      <c r="H97" s="2" t="s">
        <v>1314</v>
      </c>
      <c r="I97" s="2" t="s">
        <v>1315</v>
      </c>
    </row>
    <row r="98" spans="1:9">
      <c r="A98" s="5"/>
      <c r="D98" s="5">
        <v>9</v>
      </c>
      <c r="E98" s="2" t="s">
        <v>1316</v>
      </c>
      <c r="F98" s="2" t="s">
        <v>1317</v>
      </c>
      <c r="G98" s="5">
        <v>1</v>
      </c>
      <c r="H98" s="2" t="s">
        <v>1318</v>
      </c>
      <c r="I98" s="2" t="s">
        <v>1319</v>
      </c>
    </row>
    <row r="99" spans="1:9">
      <c r="A99" s="5"/>
      <c r="D99" s="5"/>
      <c r="G99" s="5">
        <v>2</v>
      </c>
      <c r="H99" s="2" t="s">
        <v>1320</v>
      </c>
      <c r="I99" s="2" t="s">
        <v>1320</v>
      </c>
    </row>
    <row r="100" spans="1:9">
      <c r="A100" s="5"/>
      <c r="D100" s="5"/>
      <c r="G100" s="5">
        <v>3</v>
      </c>
      <c r="H100" s="2" t="s">
        <v>1321</v>
      </c>
      <c r="I100" s="2" t="s">
        <v>1322</v>
      </c>
    </row>
    <row r="101" spans="1:9">
      <c r="A101" s="5"/>
      <c r="D101" s="5">
        <v>10</v>
      </c>
      <c r="E101" s="2" t="s">
        <v>1323</v>
      </c>
      <c r="F101" s="2" t="s">
        <v>1324</v>
      </c>
      <c r="G101" s="5">
        <v>1</v>
      </c>
      <c r="H101" s="2" t="s">
        <v>1325</v>
      </c>
      <c r="I101" s="2" t="s">
        <v>1326</v>
      </c>
    </row>
    <row r="102" spans="1:9">
      <c r="A102" s="5"/>
      <c r="D102" s="5"/>
      <c r="G102" s="5">
        <v>2</v>
      </c>
      <c r="H102" s="2" t="s">
        <v>1327</v>
      </c>
      <c r="I102" s="2" t="s">
        <v>1328</v>
      </c>
    </row>
    <row r="103" spans="1:9">
      <c r="A103" s="5"/>
      <c r="D103" s="5"/>
      <c r="G103" s="5">
        <v>3</v>
      </c>
      <c r="H103" s="7" t="s">
        <v>1329</v>
      </c>
      <c r="I103" s="2" t="s">
        <v>1330</v>
      </c>
    </row>
    <row r="104" spans="1:9">
      <c r="A104" s="5"/>
      <c r="D104" s="5"/>
      <c r="G104" s="5">
        <v>4</v>
      </c>
      <c r="H104" s="2" t="s">
        <v>1331</v>
      </c>
      <c r="I104" s="2" t="s">
        <v>1332</v>
      </c>
    </row>
    <row r="105" spans="1:9">
      <c r="A105" s="5"/>
      <c r="D105" s="5"/>
      <c r="G105" s="5">
        <v>5</v>
      </c>
      <c r="H105" s="2" t="s">
        <v>1333</v>
      </c>
      <c r="I105" s="2" t="s">
        <v>1333</v>
      </c>
    </row>
    <row r="106" spans="1:9">
      <c r="A106" s="5"/>
      <c r="D106" s="5"/>
      <c r="G106" s="5">
        <v>6</v>
      </c>
      <c r="H106" s="2" t="s">
        <v>1334</v>
      </c>
      <c r="I106" s="2" t="s">
        <v>1335</v>
      </c>
    </row>
    <row r="107" spans="1:9">
      <c r="A107" s="5"/>
      <c r="D107" s="5">
        <v>11</v>
      </c>
      <c r="E107" s="2" t="s">
        <v>1336</v>
      </c>
      <c r="F107" s="2" t="s">
        <v>1337</v>
      </c>
      <c r="G107" s="5">
        <v>1</v>
      </c>
      <c r="H107" s="2" t="s">
        <v>1338</v>
      </c>
      <c r="I107" s="2" t="s">
        <v>1339</v>
      </c>
    </row>
    <row r="108" spans="1:9">
      <c r="A108" s="5"/>
      <c r="D108" s="5"/>
      <c r="G108" s="5">
        <v>2</v>
      </c>
      <c r="H108" s="2" t="s">
        <v>1340</v>
      </c>
      <c r="I108" s="2" t="s">
        <v>1341</v>
      </c>
    </row>
    <row r="109" spans="1:9">
      <c r="A109" s="5"/>
      <c r="D109" s="5"/>
      <c r="G109" s="5">
        <v>3</v>
      </c>
      <c r="H109" s="2" t="s">
        <v>1342</v>
      </c>
      <c r="I109" s="2" t="s">
        <v>1343</v>
      </c>
    </row>
    <row r="110" spans="1:9">
      <c r="A110" s="5"/>
      <c r="D110" s="5"/>
      <c r="G110" s="5">
        <v>4</v>
      </c>
      <c r="H110" s="2" t="s">
        <v>1344</v>
      </c>
      <c r="I110" s="2" t="s">
        <v>1345</v>
      </c>
    </row>
    <row r="111" spans="1:9">
      <c r="A111" s="5"/>
      <c r="D111" s="5"/>
      <c r="G111" s="5">
        <v>5</v>
      </c>
      <c r="H111" s="2" t="s">
        <v>1346</v>
      </c>
      <c r="I111" s="2" t="s">
        <v>1347</v>
      </c>
    </row>
    <row r="112" spans="1:9">
      <c r="A112" s="5"/>
      <c r="D112" s="5"/>
      <c r="G112" s="5">
        <v>6</v>
      </c>
      <c r="H112" s="2" t="s">
        <v>1348</v>
      </c>
      <c r="I112" s="2" t="s">
        <v>1349</v>
      </c>
    </row>
    <row r="113" spans="1:9">
      <c r="A113" s="5"/>
      <c r="D113" s="5"/>
      <c r="G113" s="5">
        <v>7</v>
      </c>
      <c r="H113" s="2" t="s">
        <v>1350</v>
      </c>
      <c r="I113" s="2" t="s">
        <v>1351</v>
      </c>
    </row>
    <row r="114" spans="1:9">
      <c r="A114" s="5"/>
      <c r="D114" s="5">
        <v>12</v>
      </c>
      <c r="E114" s="2" t="s">
        <v>1352</v>
      </c>
      <c r="F114" s="2" t="s">
        <v>1353</v>
      </c>
      <c r="G114" s="5">
        <v>1</v>
      </c>
      <c r="H114" s="2" t="s">
        <v>1354</v>
      </c>
      <c r="I114" s="2" t="s">
        <v>1355</v>
      </c>
    </row>
    <row r="115" spans="1:9">
      <c r="A115" s="5"/>
      <c r="D115" s="5"/>
      <c r="G115" s="5">
        <v>2</v>
      </c>
      <c r="H115" s="2" t="s">
        <v>1356</v>
      </c>
      <c r="I115" s="2" t="s">
        <v>1357</v>
      </c>
    </row>
    <row r="116" spans="1:9">
      <c r="A116" s="5"/>
      <c r="D116" s="5"/>
      <c r="G116" s="5">
        <v>3</v>
      </c>
      <c r="H116" s="2" t="s">
        <v>1358</v>
      </c>
      <c r="I116" s="2" t="s">
        <v>1359</v>
      </c>
    </row>
    <row r="117" spans="1:9">
      <c r="A117" s="5"/>
      <c r="D117" s="5"/>
      <c r="G117" s="5">
        <v>4</v>
      </c>
      <c r="H117" s="2" t="s">
        <v>1360</v>
      </c>
      <c r="I117" s="2" t="s">
        <v>1361</v>
      </c>
    </row>
    <row r="118" spans="1:9">
      <c r="A118" s="5"/>
      <c r="D118" s="5"/>
      <c r="G118" s="5">
        <v>5</v>
      </c>
      <c r="H118" s="2" t="s">
        <v>1362</v>
      </c>
      <c r="I118" s="2" t="s">
        <v>1363</v>
      </c>
    </row>
    <row r="119" spans="1:9">
      <c r="A119" s="5"/>
      <c r="D119" s="5"/>
      <c r="G119" s="5">
        <v>6</v>
      </c>
      <c r="H119" s="7" t="s">
        <v>1364</v>
      </c>
      <c r="I119" s="2" t="s">
        <v>1365</v>
      </c>
    </row>
    <row r="120" spans="1:9">
      <c r="A120" s="4"/>
      <c r="B120" s="3"/>
      <c r="C120" s="3"/>
      <c r="D120" s="4"/>
      <c r="E120" s="3"/>
      <c r="F120" s="3"/>
      <c r="G120" s="4">
        <v>7</v>
      </c>
      <c r="H120" s="3" t="s">
        <v>1366</v>
      </c>
      <c r="I120" s="3" t="s">
        <v>1367</v>
      </c>
    </row>
    <row r="121" spans="1:9">
      <c r="A121" s="5">
        <v>4</v>
      </c>
      <c r="B121" s="358" t="s">
        <v>1368</v>
      </c>
      <c r="C121" s="358" t="s">
        <v>1369</v>
      </c>
      <c r="D121" s="5">
        <v>1</v>
      </c>
      <c r="E121" s="2" t="s">
        <v>1370</v>
      </c>
      <c r="F121" s="2" t="s">
        <v>1371</v>
      </c>
      <c r="G121" s="5">
        <v>1</v>
      </c>
      <c r="H121" s="2" t="s">
        <v>1372</v>
      </c>
      <c r="I121" s="2" t="s">
        <v>1372</v>
      </c>
    </row>
    <row r="122" spans="1:9">
      <c r="A122" s="5"/>
      <c r="B122" s="359"/>
      <c r="C122" s="359"/>
      <c r="D122" s="5"/>
      <c r="G122" s="5">
        <v>2</v>
      </c>
      <c r="H122" s="2" t="s">
        <v>1373</v>
      </c>
      <c r="I122" s="2" t="s">
        <v>1373</v>
      </c>
    </row>
    <row r="123" spans="1:9">
      <c r="A123" s="5"/>
      <c r="D123" s="5"/>
      <c r="G123" s="5">
        <v>3</v>
      </c>
      <c r="H123" s="2" t="s">
        <v>1374</v>
      </c>
      <c r="I123" s="2" t="s">
        <v>1374</v>
      </c>
    </row>
    <row r="124" spans="1:9">
      <c r="A124" s="5"/>
      <c r="D124" s="5"/>
      <c r="G124" s="5">
        <v>4</v>
      </c>
      <c r="H124" s="2" t="s">
        <v>1375</v>
      </c>
      <c r="I124" s="2" t="s">
        <v>1375</v>
      </c>
    </row>
    <row r="125" spans="1:9">
      <c r="A125" s="5"/>
      <c r="D125" s="5"/>
      <c r="G125" s="5">
        <v>5</v>
      </c>
      <c r="H125" s="2" t="s">
        <v>1376</v>
      </c>
      <c r="I125" s="2" t="s">
        <v>1377</v>
      </c>
    </row>
    <row r="126" spans="1:9">
      <c r="A126" s="5"/>
      <c r="D126" s="5">
        <v>2</v>
      </c>
      <c r="E126" s="2" t="s">
        <v>1378</v>
      </c>
      <c r="F126" s="2" t="s">
        <v>1379</v>
      </c>
      <c r="G126" s="5">
        <v>1</v>
      </c>
      <c r="H126" s="2" t="s">
        <v>1380</v>
      </c>
      <c r="I126" s="2" t="s">
        <v>1381</v>
      </c>
    </row>
    <row r="127" spans="1:9">
      <c r="A127" s="5"/>
      <c r="D127" s="5"/>
      <c r="G127" s="5">
        <v>2</v>
      </c>
      <c r="H127" s="2" t="s">
        <v>1382</v>
      </c>
      <c r="I127" s="2" t="s">
        <v>1383</v>
      </c>
    </row>
    <row r="128" spans="1:9">
      <c r="A128" s="5"/>
      <c r="D128" s="5"/>
      <c r="G128" s="5">
        <v>3</v>
      </c>
      <c r="H128" s="2" t="s">
        <v>1384</v>
      </c>
      <c r="I128" s="2" t="s">
        <v>1385</v>
      </c>
    </row>
    <row r="129" spans="1:9">
      <c r="A129" s="5"/>
      <c r="D129" s="5"/>
      <c r="G129" s="5">
        <v>4</v>
      </c>
      <c r="H129" s="2" t="s">
        <v>1386</v>
      </c>
      <c r="I129" s="2" t="s">
        <v>1387</v>
      </c>
    </row>
    <row r="130" spans="1:9">
      <c r="A130" s="5"/>
      <c r="D130" s="5">
        <v>3</v>
      </c>
      <c r="E130" s="2" t="s">
        <v>1388</v>
      </c>
      <c r="F130" s="2" t="s">
        <v>1389</v>
      </c>
      <c r="G130" s="5">
        <v>1</v>
      </c>
      <c r="H130" s="2" t="s">
        <v>1390</v>
      </c>
      <c r="I130" s="2" t="s">
        <v>1391</v>
      </c>
    </row>
    <row r="131" spans="1:9">
      <c r="A131" s="5"/>
      <c r="D131" s="5"/>
      <c r="G131" s="5">
        <v>2</v>
      </c>
      <c r="H131" s="2" t="s">
        <v>1392</v>
      </c>
      <c r="I131" s="2" t="s">
        <v>1393</v>
      </c>
    </row>
    <row r="132" spans="1:9">
      <c r="A132" s="5"/>
      <c r="D132" s="5"/>
      <c r="G132" s="5">
        <v>3</v>
      </c>
      <c r="H132" s="2" t="s">
        <v>1394</v>
      </c>
      <c r="I132" s="2" t="s">
        <v>1395</v>
      </c>
    </row>
    <row r="133" spans="1:9">
      <c r="A133" s="5"/>
      <c r="D133" s="5"/>
      <c r="G133" s="5">
        <v>4</v>
      </c>
      <c r="H133" s="2" t="s">
        <v>1396</v>
      </c>
      <c r="I133" s="2" t="s">
        <v>1397</v>
      </c>
    </row>
    <row r="134" spans="1:9">
      <c r="A134" s="5"/>
      <c r="D134" s="5"/>
      <c r="G134" s="5">
        <v>5</v>
      </c>
      <c r="H134" s="7" t="s">
        <v>1398</v>
      </c>
      <c r="I134" s="2" t="s">
        <v>1399</v>
      </c>
    </row>
    <row r="135" spans="1:9">
      <c r="A135" s="5"/>
      <c r="D135" s="5">
        <v>4</v>
      </c>
      <c r="E135" s="2" t="s">
        <v>1134</v>
      </c>
      <c r="F135" s="2" t="s">
        <v>1134</v>
      </c>
      <c r="G135" s="5">
        <v>1</v>
      </c>
      <c r="H135" s="2" t="s">
        <v>1124</v>
      </c>
      <c r="I135" s="2" t="s">
        <v>1157</v>
      </c>
    </row>
    <row r="136" spans="1:9">
      <c r="A136" s="5"/>
      <c r="D136" s="5"/>
      <c r="G136" s="5">
        <v>2</v>
      </c>
      <c r="H136" s="2" t="s">
        <v>1400</v>
      </c>
      <c r="I136" s="2" t="s">
        <v>1401</v>
      </c>
    </row>
    <row r="137" spans="1:9">
      <c r="A137" s="5"/>
      <c r="D137" s="5"/>
      <c r="G137" s="5">
        <v>3</v>
      </c>
      <c r="H137" s="2" t="s">
        <v>1402</v>
      </c>
      <c r="I137" s="2" t="s">
        <v>1403</v>
      </c>
    </row>
    <row r="138" spans="1:9">
      <c r="A138" s="5"/>
      <c r="D138" s="5"/>
      <c r="G138" s="5">
        <v>4</v>
      </c>
      <c r="H138" s="7" t="s">
        <v>1364</v>
      </c>
      <c r="I138" s="2" t="s">
        <v>1365</v>
      </c>
    </row>
    <row r="139" spans="1:9">
      <c r="A139" s="5"/>
      <c r="D139" s="5"/>
      <c r="G139" s="5">
        <v>5</v>
      </c>
      <c r="H139" s="2" t="s">
        <v>1404</v>
      </c>
      <c r="I139" s="2" t="s">
        <v>1405</v>
      </c>
    </row>
    <row r="140" spans="1:9">
      <c r="A140" s="5"/>
      <c r="D140" s="5"/>
      <c r="G140" s="5">
        <v>6</v>
      </c>
      <c r="H140" s="2" t="s">
        <v>1406</v>
      </c>
      <c r="I140" s="2" t="s">
        <v>1407</v>
      </c>
    </row>
    <row r="141" spans="1:9">
      <c r="A141" s="5"/>
      <c r="D141" s="5"/>
      <c r="G141" s="5">
        <v>7</v>
      </c>
      <c r="H141" s="2" t="s">
        <v>1408</v>
      </c>
      <c r="I141" s="2" t="s">
        <v>1409</v>
      </c>
    </row>
    <row r="142" spans="1:9">
      <c r="A142" s="5"/>
      <c r="D142" s="5"/>
      <c r="G142" s="5">
        <v>8</v>
      </c>
      <c r="H142" s="2" t="s">
        <v>1410</v>
      </c>
      <c r="I142" s="2" t="s">
        <v>1410</v>
      </c>
    </row>
    <row r="143" spans="1:9">
      <c r="A143" s="5"/>
      <c r="D143" s="5">
        <v>5</v>
      </c>
      <c r="E143" s="2" t="s">
        <v>1120</v>
      </c>
      <c r="F143" s="2" t="s">
        <v>1121</v>
      </c>
      <c r="G143" s="5">
        <v>1</v>
      </c>
      <c r="H143" s="2" t="s">
        <v>1411</v>
      </c>
      <c r="I143" s="2" t="s">
        <v>1412</v>
      </c>
    </row>
    <row r="144" spans="1:9">
      <c r="A144" s="5"/>
      <c r="D144" s="5"/>
      <c r="G144" s="5">
        <v>2</v>
      </c>
      <c r="H144" s="2" t="s">
        <v>1413</v>
      </c>
      <c r="I144" s="2" t="s">
        <v>1414</v>
      </c>
    </row>
    <row r="145" spans="1:9">
      <c r="A145" s="5"/>
      <c r="D145" s="5"/>
      <c r="G145" s="5">
        <v>3</v>
      </c>
      <c r="H145" s="2" t="s">
        <v>1415</v>
      </c>
      <c r="I145" s="2" t="s">
        <v>1416</v>
      </c>
    </row>
    <row r="146" spans="1:9">
      <c r="A146" s="5"/>
      <c r="D146" s="5"/>
      <c r="G146" s="5">
        <v>4</v>
      </c>
      <c r="H146" s="2" t="s">
        <v>1417</v>
      </c>
      <c r="I146" s="2" t="s">
        <v>1418</v>
      </c>
    </row>
    <row r="147" spans="1:9">
      <c r="A147" s="5"/>
      <c r="D147" s="5"/>
      <c r="G147" s="5">
        <v>5</v>
      </c>
      <c r="H147" s="7" t="s">
        <v>1419</v>
      </c>
      <c r="I147" s="2" t="s">
        <v>1420</v>
      </c>
    </row>
    <row r="148" spans="1:9">
      <c r="A148" s="5"/>
      <c r="D148" s="5">
        <v>6</v>
      </c>
      <c r="E148" s="2" t="s">
        <v>1421</v>
      </c>
      <c r="F148" s="2" t="s">
        <v>1422</v>
      </c>
      <c r="G148" s="5">
        <v>1</v>
      </c>
      <c r="H148" s="7" t="s">
        <v>1423</v>
      </c>
      <c r="I148" s="2" t="s">
        <v>1424</v>
      </c>
    </row>
    <row r="149" spans="1:9">
      <c r="A149" s="5"/>
      <c r="D149" s="5"/>
      <c r="G149" s="5">
        <v>2</v>
      </c>
      <c r="H149" s="2" t="s">
        <v>1425</v>
      </c>
      <c r="I149" s="2" t="s">
        <v>1425</v>
      </c>
    </row>
    <row r="150" spans="1:9">
      <c r="A150" s="5"/>
      <c r="D150" s="5"/>
      <c r="G150" s="5">
        <v>3</v>
      </c>
      <c r="H150" s="2" t="s">
        <v>1426</v>
      </c>
      <c r="I150" s="2" t="s">
        <v>1427</v>
      </c>
    </row>
    <row r="151" spans="1:9">
      <c r="A151" s="5"/>
      <c r="D151" s="5"/>
      <c r="G151" s="5">
        <v>4</v>
      </c>
      <c r="H151" s="2" t="s">
        <v>1428</v>
      </c>
      <c r="I151" s="2" t="s">
        <v>1429</v>
      </c>
    </row>
    <row r="152" spans="1:9">
      <c r="A152" s="5"/>
      <c r="D152" s="5"/>
      <c r="G152" s="5">
        <v>5</v>
      </c>
      <c r="H152" s="2" t="s">
        <v>1350</v>
      </c>
      <c r="I152" s="2" t="s">
        <v>1351</v>
      </c>
    </row>
    <row r="153" spans="1:9">
      <c r="A153" s="5"/>
      <c r="D153" s="5">
        <v>7</v>
      </c>
      <c r="E153" s="2" t="s">
        <v>1430</v>
      </c>
      <c r="F153" s="2" t="s">
        <v>1431</v>
      </c>
      <c r="G153" s="5">
        <v>1</v>
      </c>
      <c r="H153" s="2" t="s">
        <v>1432</v>
      </c>
      <c r="I153" s="2" t="s">
        <v>1433</v>
      </c>
    </row>
    <row r="154" spans="1:9">
      <c r="A154" s="5"/>
      <c r="D154" s="5"/>
      <c r="G154" s="5">
        <v>2</v>
      </c>
      <c r="H154" s="2" t="s">
        <v>1434</v>
      </c>
      <c r="I154" s="2" t="s">
        <v>1435</v>
      </c>
    </row>
    <row r="155" spans="1:9">
      <c r="A155" s="5"/>
      <c r="D155" s="5"/>
      <c r="G155" s="5">
        <v>3</v>
      </c>
      <c r="H155" s="2" t="s">
        <v>1436</v>
      </c>
      <c r="I155" s="2" t="s">
        <v>1437</v>
      </c>
    </row>
    <row r="156" spans="1:9">
      <c r="A156" s="5"/>
      <c r="D156" s="5"/>
      <c r="G156" s="5">
        <v>4</v>
      </c>
      <c r="H156" s="2" t="s">
        <v>1438</v>
      </c>
      <c r="I156" s="2" t="s">
        <v>1439</v>
      </c>
    </row>
    <row r="157" spans="1:9">
      <c r="A157" s="5"/>
      <c r="D157" s="5"/>
      <c r="G157" s="5">
        <v>5</v>
      </c>
      <c r="H157" s="2" t="s">
        <v>1440</v>
      </c>
      <c r="I157" s="2" t="s">
        <v>1441</v>
      </c>
    </row>
    <row r="158" spans="1:9">
      <c r="A158" s="5"/>
      <c r="D158" s="5"/>
      <c r="G158" s="5">
        <v>6</v>
      </c>
      <c r="H158" s="2" t="s">
        <v>1442</v>
      </c>
      <c r="I158" s="2" t="s">
        <v>1443</v>
      </c>
    </row>
    <row r="159" spans="1:9">
      <c r="A159" s="5"/>
      <c r="D159" s="5">
        <v>8</v>
      </c>
      <c r="E159" s="2" t="s">
        <v>1444</v>
      </c>
      <c r="F159" s="2" t="s">
        <v>1445</v>
      </c>
      <c r="G159" s="5">
        <v>1</v>
      </c>
      <c r="H159" s="2" t="s">
        <v>1446</v>
      </c>
      <c r="I159" s="2" t="s">
        <v>1446</v>
      </c>
    </row>
    <row r="160" spans="1:9">
      <c r="A160" s="5"/>
      <c r="D160" s="5"/>
      <c r="G160" s="5">
        <v>2</v>
      </c>
      <c r="H160" s="2" t="s">
        <v>1447</v>
      </c>
      <c r="I160" s="2" t="s">
        <v>1269</v>
      </c>
    </row>
    <row r="161" spans="1:9">
      <c r="A161" s="5"/>
      <c r="D161" s="5"/>
      <c r="G161" s="5">
        <v>3</v>
      </c>
      <c r="H161" s="2" t="s">
        <v>1448</v>
      </c>
      <c r="I161" s="2" t="s">
        <v>1449</v>
      </c>
    </row>
    <row r="162" spans="1:9">
      <c r="A162" s="5"/>
      <c r="D162" s="5">
        <v>9</v>
      </c>
      <c r="E162" s="7" t="s">
        <v>1450</v>
      </c>
      <c r="F162" s="2" t="s">
        <v>1451</v>
      </c>
      <c r="G162" s="5">
        <v>1</v>
      </c>
      <c r="H162" s="2" t="s">
        <v>1344</v>
      </c>
      <c r="I162" s="2" t="s">
        <v>1345</v>
      </c>
    </row>
    <row r="163" spans="1:9">
      <c r="A163" s="5"/>
      <c r="D163" s="5"/>
      <c r="G163" s="5">
        <v>2</v>
      </c>
      <c r="H163" s="2" t="s">
        <v>1396</v>
      </c>
      <c r="I163" s="2" t="s">
        <v>1452</v>
      </c>
    </row>
    <row r="164" spans="1:9">
      <c r="A164" s="5"/>
      <c r="D164" s="5"/>
      <c r="G164" s="5">
        <v>3</v>
      </c>
      <c r="H164" s="2" t="s">
        <v>1453</v>
      </c>
      <c r="I164" s="2" t="s">
        <v>1454</v>
      </c>
    </row>
    <row r="165" spans="1:9">
      <c r="A165" s="4"/>
      <c r="B165" s="3"/>
      <c r="C165" s="3"/>
      <c r="D165" s="4"/>
      <c r="E165" s="3"/>
      <c r="F165" s="3"/>
      <c r="G165" s="4">
        <v>4</v>
      </c>
      <c r="H165" s="3" t="s">
        <v>1455</v>
      </c>
      <c r="I165" s="3" t="s">
        <v>1456</v>
      </c>
    </row>
    <row r="166" spans="1:9">
      <c r="A166" s="5">
        <v>5</v>
      </c>
      <c r="B166" s="358" t="s">
        <v>1457</v>
      </c>
      <c r="C166" s="358" t="s">
        <v>1458</v>
      </c>
      <c r="D166" s="5">
        <v>1</v>
      </c>
      <c r="E166" s="2" t="s">
        <v>1459</v>
      </c>
      <c r="F166" s="2" t="s">
        <v>1460</v>
      </c>
      <c r="G166" s="5">
        <v>1</v>
      </c>
      <c r="H166" s="2" t="s">
        <v>1461</v>
      </c>
      <c r="I166" s="2" t="s">
        <v>1462</v>
      </c>
    </row>
    <row r="167" spans="1:9">
      <c r="A167" s="5"/>
      <c r="B167" s="359"/>
      <c r="C167" s="359"/>
      <c r="D167" s="5"/>
      <c r="G167" s="5">
        <v>2</v>
      </c>
      <c r="H167" s="2" t="s">
        <v>1463</v>
      </c>
      <c r="I167" s="2" t="s">
        <v>1464</v>
      </c>
    </row>
    <row r="168" spans="1:9">
      <c r="A168" s="5"/>
      <c r="D168" s="5"/>
      <c r="G168" s="5">
        <v>3</v>
      </c>
      <c r="H168" s="2" t="s">
        <v>1465</v>
      </c>
      <c r="I168" s="2" t="s">
        <v>1466</v>
      </c>
    </row>
    <row r="169" spans="1:9">
      <c r="A169" s="4"/>
      <c r="B169" s="3"/>
      <c r="C169" s="3"/>
      <c r="D169" s="4"/>
      <c r="E169" s="3"/>
      <c r="F169" s="3"/>
      <c r="G169" s="4">
        <v>4</v>
      </c>
      <c r="H169" s="3" t="s">
        <v>1467</v>
      </c>
      <c r="I169" s="3" t="s">
        <v>1468</v>
      </c>
    </row>
    <row r="170" spans="1:9">
      <c r="A170" s="5">
        <v>6</v>
      </c>
      <c r="B170" s="2" t="s">
        <v>1469</v>
      </c>
      <c r="C170" s="2" t="s">
        <v>1470</v>
      </c>
      <c r="D170" s="5">
        <v>1</v>
      </c>
      <c r="E170" s="2" t="s">
        <v>1471</v>
      </c>
      <c r="F170" s="2" t="s">
        <v>1472</v>
      </c>
      <c r="G170" s="5">
        <v>1</v>
      </c>
      <c r="H170" s="2" t="s">
        <v>1473</v>
      </c>
      <c r="I170" s="2" t="s">
        <v>1473</v>
      </c>
    </row>
    <row r="171" spans="1:9">
      <c r="A171" s="5"/>
      <c r="D171" s="5"/>
      <c r="G171" s="5">
        <v>2</v>
      </c>
      <c r="H171" s="2" t="s">
        <v>1474</v>
      </c>
      <c r="I171" s="2" t="s">
        <v>1475</v>
      </c>
    </row>
    <row r="172" spans="1:9">
      <c r="A172" s="5"/>
      <c r="D172" s="5"/>
      <c r="G172" s="5">
        <v>3</v>
      </c>
      <c r="H172" s="2" t="s">
        <v>1476</v>
      </c>
      <c r="I172" s="2" t="s">
        <v>1477</v>
      </c>
    </row>
    <row r="173" spans="1:9">
      <c r="A173" s="5"/>
      <c r="D173" s="5"/>
      <c r="G173" s="5">
        <v>4</v>
      </c>
      <c r="H173" s="2" t="s">
        <v>1478</v>
      </c>
      <c r="I173" s="2" t="s">
        <v>1479</v>
      </c>
    </row>
    <row r="174" spans="1:9">
      <c r="A174" s="5"/>
      <c r="D174" s="5"/>
      <c r="G174" s="5">
        <v>5</v>
      </c>
      <c r="H174" s="2" t="s">
        <v>1480</v>
      </c>
      <c r="I174" s="2" t="s">
        <v>1481</v>
      </c>
    </row>
    <row r="175" spans="1:9">
      <c r="A175" s="5"/>
      <c r="D175" s="5"/>
      <c r="G175" s="5">
        <v>6</v>
      </c>
      <c r="H175" s="2" t="s">
        <v>1482</v>
      </c>
      <c r="I175" s="2" t="s">
        <v>1483</v>
      </c>
    </row>
    <row r="176" spans="1:9">
      <c r="A176" s="5"/>
      <c r="D176" s="5">
        <v>2</v>
      </c>
      <c r="E176" s="2" t="s">
        <v>1484</v>
      </c>
      <c r="F176" s="2" t="s">
        <v>1136</v>
      </c>
      <c r="G176" s="5">
        <v>1</v>
      </c>
      <c r="H176" s="2" t="s">
        <v>1485</v>
      </c>
      <c r="I176" s="2" t="s">
        <v>1486</v>
      </c>
    </row>
    <row r="177" spans="1:9">
      <c r="A177" s="5"/>
      <c r="D177" s="5">
        <v>3</v>
      </c>
      <c r="E177" s="2" t="s">
        <v>1487</v>
      </c>
      <c r="F177" s="2" t="s">
        <v>1488</v>
      </c>
      <c r="G177" s="5">
        <v>1</v>
      </c>
      <c r="H177" s="2" t="s">
        <v>1489</v>
      </c>
      <c r="I177" s="2" t="s">
        <v>1490</v>
      </c>
    </row>
    <row r="178" spans="1:9">
      <c r="A178" s="5"/>
      <c r="D178" s="5"/>
      <c r="G178" s="5">
        <v>2</v>
      </c>
      <c r="H178" s="2" t="s">
        <v>1491</v>
      </c>
      <c r="I178" s="2" t="s">
        <v>1492</v>
      </c>
    </row>
    <row r="179" spans="1:9">
      <c r="A179" s="5"/>
      <c r="D179" s="5"/>
      <c r="G179" s="5">
        <v>3</v>
      </c>
      <c r="H179" s="2" t="s">
        <v>1493</v>
      </c>
      <c r="I179" s="2" t="s">
        <v>1494</v>
      </c>
    </row>
    <row r="180" spans="1:9">
      <c r="A180" s="5"/>
      <c r="D180" s="5"/>
      <c r="G180" s="5">
        <v>4</v>
      </c>
      <c r="H180" s="2" t="s">
        <v>1495</v>
      </c>
      <c r="I180" s="2" t="s">
        <v>1496</v>
      </c>
    </row>
    <row r="181" spans="1:9">
      <c r="A181" s="5"/>
      <c r="D181" s="5"/>
      <c r="G181" s="5">
        <v>5</v>
      </c>
      <c r="H181" s="7" t="s">
        <v>1497</v>
      </c>
      <c r="I181" s="2" t="s">
        <v>1498</v>
      </c>
    </row>
    <row r="182" spans="1:9">
      <c r="A182" s="5"/>
      <c r="D182" s="5"/>
      <c r="G182" s="5">
        <v>6</v>
      </c>
      <c r="H182" s="2" t="s">
        <v>1499</v>
      </c>
      <c r="I182" s="2" t="s">
        <v>1500</v>
      </c>
    </row>
    <row r="183" spans="1:9">
      <c r="A183" s="5"/>
      <c r="D183" s="5"/>
      <c r="G183" s="5">
        <v>7</v>
      </c>
      <c r="H183" s="2" t="s">
        <v>1501</v>
      </c>
      <c r="I183" s="2" t="s">
        <v>1502</v>
      </c>
    </row>
    <row r="184" spans="1:9">
      <c r="A184" s="5"/>
      <c r="D184" s="5"/>
      <c r="G184" s="5">
        <v>8</v>
      </c>
      <c r="H184" s="2" t="s">
        <v>1503</v>
      </c>
      <c r="I184" s="2" t="s">
        <v>1504</v>
      </c>
    </row>
    <row r="185" spans="1:9">
      <c r="A185" s="5"/>
      <c r="D185" s="5"/>
      <c r="G185" s="5">
        <v>9</v>
      </c>
      <c r="H185" s="2" t="s">
        <v>1505</v>
      </c>
      <c r="I185" s="2" t="s">
        <v>1506</v>
      </c>
    </row>
    <row r="186" spans="1:9">
      <c r="A186" s="5"/>
      <c r="D186" s="5">
        <v>4</v>
      </c>
      <c r="E186" s="2" t="s">
        <v>1507</v>
      </c>
      <c r="F186" s="2" t="s">
        <v>1508</v>
      </c>
      <c r="G186" s="5">
        <v>1</v>
      </c>
      <c r="H186" s="2" t="s">
        <v>1396</v>
      </c>
      <c r="I186" s="2" t="s">
        <v>1509</v>
      </c>
    </row>
    <row r="187" spans="1:9">
      <c r="A187" s="5"/>
      <c r="D187" s="5"/>
      <c r="G187" s="5">
        <v>2</v>
      </c>
      <c r="H187" s="2" t="s">
        <v>1510</v>
      </c>
      <c r="I187" s="2" t="s">
        <v>1511</v>
      </c>
    </row>
    <row r="188" spans="1:9">
      <c r="A188" s="5"/>
      <c r="D188" s="5"/>
      <c r="G188" s="5">
        <v>3</v>
      </c>
      <c r="H188" s="2" t="s">
        <v>1512</v>
      </c>
      <c r="I188" s="2" t="s">
        <v>1513</v>
      </c>
    </row>
    <row r="189" spans="1:9">
      <c r="A189" s="5"/>
      <c r="D189" s="5"/>
      <c r="G189" s="5">
        <v>4</v>
      </c>
      <c r="H189" s="2" t="s">
        <v>1514</v>
      </c>
      <c r="I189" s="2" t="s">
        <v>1515</v>
      </c>
    </row>
    <row r="190" spans="1:9">
      <c r="A190" s="5"/>
      <c r="D190" s="5"/>
      <c r="G190" s="5">
        <v>5</v>
      </c>
      <c r="H190" s="2" t="s">
        <v>1516</v>
      </c>
      <c r="I190" s="2" t="s">
        <v>1517</v>
      </c>
    </row>
    <row r="191" spans="1:9">
      <c r="A191" s="5"/>
      <c r="D191" s="5"/>
      <c r="G191" s="5">
        <v>6</v>
      </c>
      <c r="H191" s="2" t="s">
        <v>1518</v>
      </c>
      <c r="I191" s="2" t="s">
        <v>1519</v>
      </c>
    </row>
    <row r="192" spans="1:9">
      <c r="A192" s="5"/>
      <c r="D192" s="5"/>
      <c r="G192" s="5">
        <v>7</v>
      </c>
      <c r="H192" s="2" t="s">
        <v>1120</v>
      </c>
      <c r="I192" s="2" t="s">
        <v>1121</v>
      </c>
    </row>
    <row r="193" spans="1:9">
      <c r="A193" s="5"/>
      <c r="D193" s="5"/>
      <c r="G193" s="5">
        <v>8</v>
      </c>
      <c r="H193" s="7" t="s">
        <v>1520</v>
      </c>
      <c r="I193" s="2" t="s">
        <v>1451</v>
      </c>
    </row>
    <row r="194" spans="1:9">
      <c r="A194" s="5"/>
      <c r="D194" s="5">
        <v>5</v>
      </c>
      <c r="E194" s="2" t="s">
        <v>1521</v>
      </c>
      <c r="F194" s="2" t="s">
        <v>1371</v>
      </c>
      <c r="G194" s="5">
        <v>1</v>
      </c>
      <c r="H194" s="2" t="s">
        <v>1522</v>
      </c>
      <c r="I194" s="2" t="s">
        <v>1523</v>
      </c>
    </row>
    <row r="195" spans="1:9">
      <c r="A195" s="5"/>
      <c r="D195" s="5">
        <v>6</v>
      </c>
      <c r="E195" s="2" t="s">
        <v>1524</v>
      </c>
      <c r="F195" s="2" t="s">
        <v>1525</v>
      </c>
      <c r="G195" s="5">
        <v>1</v>
      </c>
      <c r="H195" s="2" t="s">
        <v>1526</v>
      </c>
      <c r="I195" s="2" t="s">
        <v>1527</v>
      </c>
    </row>
    <row r="196" spans="1:9">
      <c r="A196" s="5"/>
      <c r="D196" s="5"/>
      <c r="G196" s="5">
        <v>2</v>
      </c>
      <c r="H196" s="2" t="s">
        <v>1528</v>
      </c>
      <c r="I196" s="2" t="s">
        <v>1529</v>
      </c>
    </row>
    <row r="197" spans="1:9">
      <c r="A197" s="5"/>
      <c r="D197" s="5"/>
      <c r="G197" s="5">
        <v>3</v>
      </c>
      <c r="H197" s="2" t="s">
        <v>1530</v>
      </c>
      <c r="I197" s="2" t="s">
        <v>1531</v>
      </c>
    </row>
    <row r="198" spans="1:9">
      <c r="A198" s="4"/>
      <c r="B198" s="3"/>
      <c r="C198" s="3"/>
      <c r="D198" s="4">
        <v>7</v>
      </c>
      <c r="E198" s="3" t="s">
        <v>1532</v>
      </c>
      <c r="F198" s="3" t="s">
        <v>1533</v>
      </c>
      <c r="G198" s="4">
        <v>1</v>
      </c>
      <c r="H198" s="3" t="s">
        <v>1534</v>
      </c>
      <c r="I198" s="3" t="s">
        <v>1535</v>
      </c>
    </row>
  </sheetData>
  <autoFilter ref="A1:U1" xr:uid="{CA9FD2A6-4671-4780-9560-835AA1447A39}"/>
  <mergeCells count="10">
    <mergeCell ref="B166:B167"/>
    <mergeCell ref="C166:C167"/>
    <mergeCell ref="B61:B62"/>
    <mergeCell ref="C61:C62"/>
    <mergeCell ref="B2:B3"/>
    <mergeCell ref="C2:C3"/>
    <mergeCell ref="B38:B39"/>
    <mergeCell ref="C38:C39"/>
    <mergeCell ref="B121:B122"/>
    <mergeCell ref="C121:C122"/>
  </mergeCells>
  <phoneticPr fontId="0" type="noConversion"/>
  <pageMargins left="0.70866141732283472" right="0.70866141732283472" top="0.74803149606299213" bottom="0.74803149606299213" header="0.31496062992125984" footer="0.31496062992125984"/>
  <pageSetup paperSize="8" scale="75" fitToHeight="2"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72"/>
  <sheetViews>
    <sheetView workbookViewId="0">
      <pane ySplit="1" topLeftCell="A2" activePane="bottomLeft" state="frozen"/>
      <selection activeCell="B36" sqref="B36"/>
      <selection pane="bottomLeft" activeCell="C61" sqref="C61"/>
    </sheetView>
  </sheetViews>
  <sheetFormatPr defaultColWidth="9.1796875" defaultRowHeight="13"/>
  <cols>
    <col min="1" max="1" width="7.36328125" style="21" bestFit="1" customWidth="1"/>
    <col min="2" max="2" width="60.36328125" style="21" bestFit="1" customWidth="1"/>
    <col min="3" max="3" width="69.7265625" style="21" bestFit="1" customWidth="1"/>
    <col min="4" max="16" width="9.1796875" style="1" customWidth="1"/>
    <col min="17" max="16384" width="9.1796875" style="1"/>
  </cols>
  <sheetData>
    <row r="1" spans="1:9" ht="14.5">
      <c r="A1" s="19" t="s">
        <v>0</v>
      </c>
      <c r="B1" s="19" t="s">
        <v>1</v>
      </c>
      <c r="C1" s="19" t="s">
        <v>2</v>
      </c>
      <c r="I1" s="8"/>
    </row>
    <row r="2" spans="1:9" ht="12.75" customHeight="1">
      <c r="A2" s="20">
        <v>1</v>
      </c>
      <c r="B2" s="22" t="s">
        <v>3</v>
      </c>
      <c r="C2" s="22" t="s">
        <v>4</v>
      </c>
    </row>
    <row r="3" spans="1:9" ht="12.75" customHeight="1">
      <c r="A3" s="20">
        <v>2</v>
      </c>
      <c r="B3" s="22" t="s">
        <v>5</v>
      </c>
      <c r="C3" s="22" t="s">
        <v>6</v>
      </c>
    </row>
    <row r="4" spans="1:9" ht="12.75" customHeight="1">
      <c r="A4" s="20">
        <v>3</v>
      </c>
      <c r="B4" s="22" t="s">
        <v>7</v>
      </c>
      <c r="C4" s="22" t="s">
        <v>8</v>
      </c>
    </row>
    <row r="5" spans="1:9" ht="12.75" customHeight="1">
      <c r="A5" s="20">
        <v>4</v>
      </c>
      <c r="B5" s="22" t="s">
        <v>9</v>
      </c>
      <c r="C5" s="22" t="s">
        <v>10</v>
      </c>
    </row>
    <row r="6" spans="1:9" ht="12.75" customHeight="1">
      <c r="A6" s="20">
        <v>5</v>
      </c>
      <c r="B6" s="22" t="s">
        <v>11</v>
      </c>
      <c r="C6" s="22" t="s">
        <v>12</v>
      </c>
    </row>
    <row r="7" spans="1:9" ht="12.75" customHeight="1">
      <c r="A7" s="20">
        <v>6</v>
      </c>
      <c r="B7" s="22" t="s">
        <v>13</v>
      </c>
      <c r="C7" s="22" t="s">
        <v>14</v>
      </c>
    </row>
    <row r="8" spans="1:9" ht="12.75" customHeight="1">
      <c r="A8" s="20">
        <v>7</v>
      </c>
      <c r="B8" s="22" t="s">
        <v>15</v>
      </c>
      <c r="C8" s="22" t="s">
        <v>16</v>
      </c>
    </row>
    <row r="9" spans="1:9" ht="12.75" customHeight="1">
      <c r="A9" s="20">
        <v>8</v>
      </c>
      <c r="B9" s="22" t="s">
        <v>17</v>
      </c>
      <c r="C9" s="22" t="s">
        <v>18</v>
      </c>
    </row>
    <row r="10" spans="1:9" ht="12.75" customHeight="1">
      <c r="A10" s="20">
        <v>9</v>
      </c>
      <c r="B10" s="22" t="s">
        <v>19</v>
      </c>
      <c r="C10" s="22" t="s">
        <v>20</v>
      </c>
    </row>
    <row r="11" spans="1:9" ht="12.75" customHeight="1">
      <c r="A11" s="20">
        <v>10</v>
      </c>
      <c r="B11" s="22" t="s">
        <v>21</v>
      </c>
      <c r="C11" s="22" t="s">
        <v>22</v>
      </c>
    </row>
    <row r="12" spans="1:9" ht="12.75" customHeight="1">
      <c r="A12" s="20">
        <v>11</v>
      </c>
      <c r="B12" s="22" t="s">
        <v>23</v>
      </c>
      <c r="C12" s="22" t="s">
        <v>24</v>
      </c>
    </row>
    <row r="13" spans="1:9" ht="12.75" customHeight="1">
      <c r="A13" s="20">
        <v>12</v>
      </c>
      <c r="B13" s="22" t="s">
        <v>25</v>
      </c>
      <c r="C13" s="22" t="s">
        <v>26</v>
      </c>
    </row>
    <row r="14" spans="1:9" ht="12.75" customHeight="1">
      <c r="A14" s="20">
        <v>13</v>
      </c>
      <c r="B14" s="22" t="s">
        <v>27</v>
      </c>
      <c r="C14" s="22" t="s">
        <v>28</v>
      </c>
    </row>
    <row r="15" spans="1:9" ht="12.75" customHeight="1">
      <c r="A15" s="20">
        <v>14</v>
      </c>
      <c r="B15" s="22" t="s">
        <v>29</v>
      </c>
      <c r="C15" s="22" t="s">
        <v>30</v>
      </c>
    </row>
    <row r="16" spans="1:9" ht="12.75" customHeight="1">
      <c r="A16" s="20">
        <v>15</v>
      </c>
      <c r="B16" s="22" t="s">
        <v>31</v>
      </c>
      <c r="C16" s="22" t="s">
        <v>32</v>
      </c>
    </row>
    <row r="17" spans="1:3" ht="12.75" customHeight="1">
      <c r="A17" s="20">
        <v>16</v>
      </c>
      <c r="B17" s="22" t="s">
        <v>33</v>
      </c>
      <c r="C17" s="22" t="s">
        <v>34</v>
      </c>
    </row>
    <row r="18" spans="1:3" ht="12.75" customHeight="1">
      <c r="A18" s="20">
        <v>17</v>
      </c>
      <c r="B18" s="22" t="s">
        <v>35</v>
      </c>
      <c r="C18" s="22" t="s">
        <v>36</v>
      </c>
    </row>
    <row r="19" spans="1:3" ht="12.75" customHeight="1">
      <c r="A19" s="20">
        <v>18</v>
      </c>
      <c r="B19" s="22" t="s">
        <v>37</v>
      </c>
      <c r="C19" s="22" t="s">
        <v>38</v>
      </c>
    </row>
    <row r="20" spans="1:3" ht="12.75" customHeight="1">
      <c r="A20" s="20">
        <v>19</v>
      </c>
      <c r="B20" s="22" t="s">
        <v>39</v>
      </c>
      <c r="C20" s="22" t="s">
        <v>40</v>
      </c>
    </row>
    <row r="21" spans="1:3" ht="12.75" customHeight="1">
      <c r="A21" s="20">
        <v>20</v>
      </c>
      <c r="B21" s="22" t="s">
        <v>41</v>
      </c>
      <c r="C21" s="22" t="s">
        <v>42</v>
      </c>
    </row>
    <row r="22" spans="1:3" ht="12.75" customHeight="1">
      <c r="A22" s="20">
        <v>21</v>
      </c>
      <c r="B22" s="22" t="s">
        <v>43</v>
      </c>
      <c r="C22" s="22" t="s">
        <v>44</v>
      </c>
    </row>
    <row r="23" spans="1:3" ht="12.75" customHeight="1">
      <c r="A23" s="20">
        <v>22</v>
      </c>
      <c r="B23" s="22" t="s">
        <v>45</v>
      </c>
      <c r="C23" s="22" t="s">
        <v>46</v>
      </c>
    </row>
    <row r="24" spans="1:3" ht="12.75" customHeight="1">
      <c r="A24" s="20">
        <v>23</v>
      </c>
      <c r="B24" s="22" t="s">
        <v>47</v>
      </c>
      <c r="C24" s="22" t="s">
        <v>48</v>
      </c>
    </row>
    <row r="25" spans="1:3" ht="12.75" customHeight="1">
      <c r="A25" s="20">
        <v>24</v>
      </c>
      <c r="B25" s="22" t="s">
        <v>49</v>
      </c>
      <c r="C25" s="22" t="s">
        <v>50</v>
      </c>
    </row>
    <row r="26" spans="1:3" ht="12.75" customHeight="1">
      <c r="A26" s="20">
        <v>25</v>
      </c>
      <c r="B26" s="22" t="s">
        <v>51</v>
      </c>
      <c r="C26" s="22" t="s">
        <v>52</v>
      </c>
    </row>
    <row r="27" spans="1:3" ht="12.75" customHeight="1">
      <c r="A27" s="20">
        <v>26</v>
      </c>
      <c r="B27" s="22" t="s">
        <v>53</v>
      </c>
      <c r="C27" s="22" t="s">
        <v>54</v>
      </c>
    </row>
    <row r="28" spans="1:3" ht="12.75" customHeight="1">
      <c r="A28" s="20">
        <v>27</v>
      </c>
      <c r="B28" s="22" t="s">
        <v>55</v>
      </c>
      <c r="C28" s="22" t="s">
        <v>56</v>
      </c>
    </row>
    <row r="29" spans="1:3" ht="12.75" customHeight="1">
      <c r="A29" s="20">
        <v>28</v>
      </c>
      <c r="B29" s="22" t="s">
        <v>57</v>
      </c>
      <c r="C29" s="22" t="s">
        <v>58</v>
      </c>
    </row>
    <row r="30" spans="1:3" ht="12.75" customHeight="1">
      <c r="A30" s="20">
        <v>29</v>
      </c>
      <c r="B30" s="22" t="s">
        <v>59</v>
      </c>
      <c r="C30" s="22" t="s">
        <v>60</v>
      </c>
    </row>
    <row r="31" spans="1:3" ht="12.75" customHeight="1">
      <c r="A31" s="20">
        <v>30</v>
      </c>
      <c r="B31" s="22" t="s">
        <v>61</v>
      </c>
      <c r="C31" s="22" t="s">
        <v>62</v>
      </c>
    </row>
    <row r="32" spans="1:3" ht="12.75" customHeight="1">
      <c r="A32" s="20">
        <v>31</v>
      </c>
      <c r="B32" s="22" t="s">
        <v>63</v>
      </c>
      <c r="C32" s="22" t="s">
        <v>64</v>
      </c>
    </row>
    <row r="33" spans="1:3" ht="12.75" customHeight="1">
      <c r="A33" s="20">
        <v>32</v>
      </c>
      <c r="B33" s="22" t="s">
        <v>65</v>
      </c>
      <c r="C33" s="22" t="s">
        <v>66</v>
      </c>
    </row>
    <row r="34" spans="1:3" ht="12.75" customHeight="1">
      <c r="A34" s="20">
        <v>33</v>
      </c>
      <c r="B34" s="22" t="s">
        <v>67</v>
      </c>
      <c r="C34" s="22" t="s">
        <v>68</v>
      </c>
    </row>
    <row r="35" spans="1:3" ht="12.75" customHeight="1">
      <c r="A35" s="20">
        <v>34</v>
      </c>
      <c r="B35" s="22" t="s">
        <v>69</v>
      </c>
      <c r="C35" s="22" t="s">
        <v>70</v>
      </c>
    </row>
    <row r="36" spans="1:3" ht="12.75" customHeight="1">
      <c r="A36" s="20">
        <v>35</v>
      </c>
      <c r="B36" s="22" t="s">
        <v>71</v>
      </c>
      <c r="C36" s="22" t="s">
        <v>72</v>
      </c>
    </row>
    <row r="37" spans="1:3" ht="12.75" customHeight="1">
      <c r="A37" s="20">
        <v>36</v>
      </c>
      <c r="B37" s="22" t="s">
        <v>73</v>
      </c>
      <c r="C37" s="22" t="s">
        <v>74</v>
      </c>
    </row>
    <row r="38" spans="1:3" ht="12.75" customHeight="1">
      <c r="A38" s="20">
        <v>37</v>
      </c>
      <c r="B38" s="22" t="s">
        <v>75</v>
      </c>
      <c r="C38" s="22" t="s">
        <v>76</v>
      </c>
    </row>
    <row r="39" spans="1:3" ht="12.75" customHeight="1">
      <c r="A39" s="20">
        <v>38</v>
      </c>
      <c r="B39" s="22" t="s">
        <v>77</v>
      </c>
      <c r="C39" s="22" t="s">
        <v>78</v>
      </c>
    </row>
    <row r="40" spans="1:3" ht="12.75" customHeight="1">
      <c r="A40" s="20">
        <v>39</v>
      </c>
      <c r="B40" s="22" t="s">
        <v>79</v>
      </c>
      <c r="C40" s="22" t="s">
        <v>80</v>
      </c>
    </row>
    <row r="41" spans="1:3" ht="12.75" customHeight="1">
      <c r="A41" s="20">
        <v>40</v>
      </c>
      <c r="B41" s="22" t="s">
        <v>81</v>
      </c>
      <c r="C41" s="22" t="s">
        <v>82</v>
      </c>
    </row>
    <row r="42" spans="1:3" ht="12.75" customHeight="1">
      <c r="A42" s="20">
        <v>41</v>
      </c>
      <c r="B42" s="22" t="s">
        <v>83</v>
      </c>
      <c r="C42" s="22" t="s">
        <v>84</v>
      </c>
    </row>
    <row r="43" spans="1:3" ht="12.75" customHeight="1">
      <c r="A43" s="20">
        <v>42</v>
      </c>
      <c r="B43" s="22" t="s">
        <v>85</v>
      </c>
      <c r="C43" s="22" t="s">
        <v>86</v>
      </c>
    </row>
    <row r="44" spans="1:3" ht="12.75" customHeight="1">
      <c r="A44" s="20">
        <v>43</v>
      </c>
      <c r="B44" s="22" t="s">
        <v>87</v>
      </c>
      <c r="C44" s="22" t="s">
        <v>88</v>
      </c>
    </row>
    <row r="45" spans="1:3" ht="12.75" customHeight="1">
      <c r="A45" s="20">
        <v>44</v>
      </c>
      <c r="B45" s="22" t="s">
        <v>89</v>
      </c>
      <c r="C45" s="22" t="s">
        <v>90</v>
      </c>
    </row>
    <row r="46" spans="1:3" ht="12.75" customHeight="1">
      <c r="A46" s="20">
        <v>45</v>
      </c>
      <c r="B46" s="22" t="s">
        <v>91</v>
      </c>
      <c r="C46" s="22" t="s">
        <v>92</v>
      </c>
    </row>
    <row r="47" spans="1:3" ht="12.75" customHeight="1">
      <c r="A47" s="20">
        <v>46</v>
      </c>
      <c r="B47" s="22" t="s">
        <v>93</v>
      </c>
      <c r="C47" s="22" t="s">
        <v>94</v>
      </c>
    </row>
    <row r="48" spans="1:3" ht="12.75" customHeight="1">
      <c r="A48" s="20">
        <v>47</v>
      </c>
      <c r="B48" s="22" t="s">
        <v>95</v>
      </c>
      <c r="C48" s="22" t="s">
        <v>96</v>
      </c>
    </row>
    <row r="49" spans="1:3" ht="12.75" customHeight="1">
      <c r="A49" s="20">
        <v>48</v>
      </c>
      <c r="B49" s="22" t="s">
        <v>97</v>
      </c>
      <c r="C49" s="22" t="s">
        <v>98</v>
      </c>
    </row>
    <row r="50" spans="1:3" ht="12.75" customHeight="1">
      <c r="A50" s="20">
        <v>49</v>
      </c>
      <c r="B50" s="22" t="s">
        <v>99</v>
      </c>
      <c r="C50" s="22" t="s">
        <v>100</v>
      </c>
    </row>
    <row r="51" spans="1:3" ht="12.75" customHeight="1">
      <c r="A51" s="20">
        <v>50</v>
      </c>
      <c r="B51" s="22" t="s">
        <v>101</v>
      </c>
      <c r="C51" s="22" t="s">
        <v>102</v>
      </c>
    </row>
    <row r="52" spans="1:3" ht="12.75" customHeight="1">
      <c r="A52" s="20">
        <v>51</v>
      </c>
      <c r="B52" s="22" t="s">
        <v>103</v>
      </c>
      <c r="C52" s="22" t="s">
        <v>104</v>
      </c>
    </row>
    <row r="53" spans="1:3" ht="12.75" customHeight="1">
      <c r="A53" s="20">
        <v>52</v>
      </c>
      <c r="B53" s="22" t="s">
        <v>105</v>
      </c>
      <c r="C53" s="22" t="s">
        <v>106</v>
      </c>
    </row>
    <row r="54" spans="1:3" ht="12.75" customHeight="1">
      <c r="A54" s="20">
        <v>53</v>
      </c>
      <c r="B54" s="22" t="s">
        <v>107</v>
      </c>
      <c r="C54" s="22" t="s">
        <v>108</v>
      </c>
    </row>
    <row r="55" spans="1:3" ht="12.75" customHeight="1">
      <c r="A55" s="20">
        <v>54</v>
      </c>
      <c r="B55" s="22" t="s">
        <v>109</v>
      </c>
      <c r="C55" s="22" t="s">
        <v>110</v>
      </c>
    </row>
    <row r="56" spans="1:3" ht="12.75" customHeight="1">
      <c r="A56" s="20">
        <v>55</v>
      </c>
      <c r="B56" s="22" t="s">
        <v>111</v>
      </c>
      <c r="C56" s="22" t="s">
        <v>112</v>
      </c>
    </row>
    <row r="57" spans="1:3" ht="12.75" customHeight="1">
      <c r="A57" s="20">
        <v>56</v>
      </c>
      <c r="B57" s="22" t="s">
        <v>113</v>
      </c>
      <c r="C57" s="22" t="s">
        <v>114</v>
      </c>
    </row>
    <row r="58" spans="1:3" ht="12.75" customHeight="1">
      <c r="A58" s="20">
        <v>57</v>
      </c>
      <c r="B58" s="22" t="s">
        <v>115</v>
      </c>
      <c r="C58" s="22" t="s">
        <v>116</v>
      </c>
    </row>
    <row r="59" spans="1:3" ht="12.75" customHeight="1">
      <c r="A59" s="20">
        <v>58</v>
      </c>
      <c r="B59" s="22" t="s">
        <v>117</v>
      </c>
      <c r="C59" s="22" t="s">
        <v>118</v>
      </c>
    </row>
    <row r="60" spans="1:3" ht="12.75" customHeight="1">
      <c r="A60" s="20">
        <v>59</v>
      </c>
      <c r="B60" s="22" t="s">
        <v>119</v>
      </c>
      <c r="C60" s="22" t="s">
        <v>120</v>
      </c>
    </row>
    <row r="61" spans="1:3" ht="12.75" customHeight="1">
      <c r="A61" s="20">
        <v>60</v>
      </c>
      <c r="B61" s="22" t="s">
        <v>121</v>
      </c>
      <c r="C61" s="22" t="s">
        <v>122</v>
      </c>
    </row>
    <row r="62" spans="1:3" ht="12.75" customHeight="1">
      <c r="A62" s="20">
        <v>61</v>
      </c>
      <c r="B62" s="22" t="s">
        <v>123</v>
      </c>
      <c r="C62" s="22" t="s">
        <v>124</v>
      </c>
    </row>
    <row r="63" spans="1:3" ht="12.75" customHeight="1">
      <c r="A63" s="20">
        <v>62</v>
      </c>
      <c r="B63" s="22" t="s">
        <v>125</v>
      </c>
      <c r="C63" s="22" t="s">
        <v>126</v>
      </c>
    </row>
    <row r="64" spans="1:3" ht="12.75" customHeight="1">
      <c r="A64" s="20">
        <v>63</v>
      </c>
      <c r="B64" s="22" t="s">
        <v>127</v>
      </c>
      <c r="C64" s="22" t="s">
        <v>128</v>
      </c>
    </row>
    <row r="65" spans="1:3" ht="12.75" customHeight="1">
      <c r="A65" s="20">
        <v>64</v>
      </c>
      <c r="B65" s="22" t="s">
        <v>129</v>
      </c>
      <c r="C65" s="22" t="s">
        <v>130</v>
      </c>
    </row>
    <row r="66" spans="1:3" ht="12.75" customHeight="1">
      <c r="A66" s="20">
        <v>65</v>
      </c>
      <c r="B66" s="22" t="s">
        <v>131</v>
      </c>
      <c r="C66" s="22" t="s">
        <v>132</v>
      </c>
    </row>
    <row r="67" spans="1:3" ht="12.75" customHeight="1">
      <c r="A67" s="20">
        <v>66</v>
      </c>
      <c r="B67" s="22" t="s">
        <v>133</v>
      </c>
      <c r="C67" s="22" t="s">
        <v>134</v>
      </c>
    </row>
    <row r="68" spans="1:3" ht="12.75" customHeight="1">
      <c r="A68" s="20">
        <v>67</v>
      </c>
      <c r="B68" s="22" t="s">
        <v>135</v>
      </c>
      <c r="C68" s="22" t="s">
        <v>136</v>
      </c>
    </row>
    <row r="69" spans="1:3" ht="12.75" customHeight="1">
      <c r="A69" s="20">
        <v>68</v>
      </c>
      <c r="B69" s="22" t="s">
        <v>137</v>
      </c>
      <c r="C69" s="22" t="s">
        <v>138</v>
      </c>
    </row>
    <row r="70" spans="1:3" ht="12.75" customHeight="1">
      <c r="A70" s="20">
        <v>69</v>
      </c>
      <c r="B70" s="22" t="s">
        <v>139</v>
      </c>
      <c r="C70" s="22" t="s">
        <v>140</v>
      </c>
    </row>
    <row r="71" spans="1:3" ht="12.75" customHeight="1">
      <c r="A71" s="20">
        <v>70</v>
      </c>
      <c r="B71" s="22" t="s">
        <v>141</v>
      </c>
      <c r="C71" s="22" t="s">
        <v>142</v>
      </c>
    </row>
    <row r="72" spans="1:3" ht="12.75" customHeight="1">
      <c r="A72" s="20">
        <v>71</v>
      </c>
      <c r="B72" s="22" t="s">
        <v>143</v>
      </c>
      <c r="C72" s="22" t="s">
        <v>144</v>
      </c>
    </row>
  </sheetData>
  <autoFilter ref="A1:O1" xr:uid="{9F61E2EF-66F0-4E77-9F83-525D9DB4CEB7}"/>
  <phoneticPr fontId="0" type="noConversion"/>
  <pageMargins left="0.74803149606299213" right="0.74803149606299213" top="0.98425196850393704" bottom="0.98425196850393704" header="0" footer="0"/>
  <pageSetup paperSize="8" scale="96" orientation="portrait"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4</vt:i4>
      </vt:variant>
      <vt:variant>
        <vt:lpstr>Imenovani obsegi</vt:lpstr>
      </vt:variant>
      <vt:variant>
        <vt:i4>5</vt:i4>
      </vt:variant>
    </vt:vector>
  </HeadingPairs>
  <TitlesOfParts>
    <vt:vector size="9" baseType="lpstr">
      <vt:lpstr>Pojasnila k obrazcu</vt:lpstr>
      <vt:lpstr>Oprema</vt:lpstr>
      <vt:lpstr>Klasifikacija - Uni-Leeds</vt:lpstr>
      <vt:lpstr>Klasifikacij MERIL</vt:lpstr>
      <vt:lpstr>klasifikacija_meril</vt:lpstr>
      <vt:lpstr>'Klasifikacija - Uni-Leeds'!Področje_tiskanja</vt:lpstr>
      <vt:lpstr>Oprema!Področje_tiskanja</vt:lpstr>
      <vt:lpstr>'Pojasnila k obrazcu'!Področje_tiskanja</vt:lpstr>
      <vt:lpstr>'Klasifikacija - Uni-Leeds'!Tiskanje_naslovov</vt:lpstr>
    </vt:vector>
  </TitlesOfParts>
  <Company>Agencija za raziskovalno dejavnost 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ARRS-RI-Evidenca-opreme-2016-4</dc:title>
  <dc:creator>ARRS</dc:creator>
  <cp:lastModifiedBy>Neziri Špresa</cp:lastModifiedBy>
  <cp:lastPrinted>2019-02-25T08:51:37Z</cp:lastPrinted>
  <dcterms:created xsi:type="dcterms:W3CDTF">2009-06-15T12:06:31Z</dcterms:created>
  <dcterms:modified xsi:type="dcterms:W3CDTF">2024-10-03T08:39:03Z</dcterms:modified>
</cp:coreProperties>
</file>