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01-ARRS\01-Organizacijske enote\Sektor za inovacije\MVZI_SI_JR EUROSTARS-integrala\0_Dokumenti končni\4_Objava_popravek_27-8-2026\"/>
    </mc:Choice>
  </mc:AlternateContent>
  <xr:revisionPtr revIDLastSave="0" documentId="8_{F36E60D3-C563-4869-8A7A-371C088CD10F}" xr6:coauthVersionLast="47" xr6:coauthVersionMax="47" xr10:uidLastSave="{00000000-0000-0000-0000-000000000000}"/>
  <bookViews>
    <workbookView xWindow="-38520" yWindow="-120" windowWidth="38640" windowHeight="21120" xr2:uid="{00000000-000D-0000-FFFF-FFFF00000000}"/>
  </bookViews>
  <sheets>
    <sheet name="Načrtovani stroški po letih" sheetId="1" r:id="rId1"/>
    <sheet name="Dinamika financiranja po letih" sheetId="2" r:id="rId2"/>
    <sheet name="sif" sheetId="3" state="hidden" r:id="rId3"/>
  </sheets>
  <definedNames>
    <definedName name="_Hlk157672874" localSheetId="0">'Načrtovani stroški po letih'!$A$7</definedName>
    <definedName name="Diseminacija">#REF!</definedName>
    <definedName name="_xlnm.Print_Area" localSheetId="0">'Načrtovani stroški po letih'!$A$1:$H$96</definedName>
    <definedName name="Velikost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2" i="1" l="1"/>
  <c r="D39" i="2"/>
  <c r="C39" i="2"/>
  <c r="C30" i="2"/>
  <c r="C31" i="2" s="1"/>
  <c r="D30" i="2"/>
  <c r="E30" i="2"/>
  <c r="E31" i="2" s="1"/>
  <c r="F30" i="2"/>
  <c r="G30" i="2"/>
  <c r="G31" i="2" s="1"/>
  <c r="H30" i="2"/>
  <c r="I30" i="2"/>
  <c r="J30" i="2"/>
  <c r="J31" i="2" s="1"/>
  <c r="I29" i="2"/>
  <c r="E39" i="2" s="1"/>
  <c r="J29" i="2"/>
  <c r="B29" i="2"/>
  <c r="B39" i="2" s="1"/>
  <c r="F39" i="2" s="1"/>
  <c r="H29" i="2"/>
  <c r="G29" i="2"/>
  <c r="F29" i="2"/>
  <c r="E29" i="2"/>
  <c r="D29" i="2"/>
  <c r="C29" i="2"/>
  <c r="K19" i="2"/>
  <c r="G11" i="1"/>
  <c r="G24" i="1"/>
  <c r="C79" i="1"/>
  <c r="C78" i="1"/>
  <c r="C77" i="1"/>
  <c r="B80" i="1"/>
  <c r="B79" i="1"/>
  <c r="B78" i="1"/>
  <c r="B77" i="1"/>
  <c r="B76" i="1"/>
  <c r="B81" i="1" s="1"/>
  <c r="F25" i="1"/>
  <c r="F24" i="1"/>
  <c r="C25" i="1"/>
  <c r="D24" i="1"/>
  <c r="E24" i="1"/>
  <c r="C24" i="1"/>
  <c r="D25" i="1"/>
  <c r="E25" i="1"/>
  <c r="G25" i="1"/>
  <c r="D63" i="1"/>
  <c r="D62" i="1"/>
  <c r="G61" i="1"/>
  <c r="D61" i="1"/>
  <c r="E61" i="1" s="1"/>
  <c r="F61" i="1" s="1"/>
  <c r="G60" i="1"/>
  <c r="D60" i="1"/>
  <c r="E60" i="1" s="1"/>
  <c r="F60" i="1" s="1"/>
  <c r="G59" i="1"/>
  <c r="D59" i="1"/>
  <c r="E59" i="1" s="1"/>
  <c r="F59" i="1" s="1"/>
  <c r="D58" i="1"/>
  <c r="C13" i="1"/>
  <c r="D31" i="2" l="1"/>
  <c r="F31" i="2"/>
  <c r="H31" i="2"/>
  <c r="H32" i="2" s="1"/>
  <c r="H33" i="2" s="1"/>
  <c r="D37" i="2"/>
  <c r="C37" i="2"/>
  <c r="B30" i="2"/>
  <c r="K20" i="2"/>
  <c r="K29" i="2"/>
  <c r="I31" i="2"/>
  <c r="J32" i="2"/>
  <c r="G32" i="2"/>
  <c r="C32" i="2"/>
  <c r="G26" i="1"/>
  <c r="C67" i="1" s="1"/>
  <c r="B63" i="1"/>
  <c r="B72" i="1"/>
  <c r="B54" i="1"/>
  <c r="B36" i="1"/>
  <c r="B45" i="1"/>
  <c r="D35" i="1"/>
  <c r="D71" i="1"/>
  <c r="E38" i="2" l="1"/>
  <c r="E40" i="2" s="1"/>
  <c r="C38" i="2"/>
  <c r="D32" i="2"/>
  <c r="D33" i="2" s="1"/>
  <c r="F32" i="2"/>
  <c r="F33" i="2" s="1"/>
  <c r="D38" i="2"/>
  <c r="D40" i="2" s="1"/>
  <c r="E37" i="2"/>
  <c r="K30" i="2"/>
  <c r="B31" i="2"/>
  <c r="B38" i="2" s="1"/>
  <c r="I32" i="2"/>
  <c r="I33" i="2" s="1"/>
  <c r="J33" i="2"/>
  <c r="E32" i="2"/>
  <c r="E33" i="2" s="1"/>
  <c r="G33" i="2"/>
  <c r="C33" i="2"/>
  <c r="C71" i="1"/>
  <c r="D44" i="1"/>
  <c r="D53" i="1"/>
  <c r="F38" i="2" l="1"/>
  <c r="B40" i="2"/>
  <c r="B37" i="2"/>
  <c r="K31" i="2"/>
  <c r="B32" i="2"/>
  <c r="B33" i="2" s="1"/>
  <c r="K33" i="2" s="1"/>
  <c r="C40" i="2"/>
  <c r="K32" i="2"/>
  <c r="E41" i="2"/>
  <c r="D41" i="2"/>
  <c r="C15" i="1"/>
  <c r="F37" i="2" l="1"/>
  <c r="B41" i="2"/>
  <c r="C41" i="2"/>
  <c r="F40" i="2"/>
  <c r="C12" i="1"/>
  <c r="B11" i="2"/>
  <c r="B14" i="2"/>
  <c r="B15" i="2"/>
  <c r="B12" i="2"/>
  <c r="C14" i="1"/>
  <c r="F41" i="2" l="1"/>
  <c r="B13" i="2" l="1"/>
  <c r="B21" i="2" s="1"/>
  <c r="G21" i="2" l="1"/>
  <c r="G22" i="2" s="1"/>
  <c r="G23" i="2" s="1"/>
  <c r="D21" i="2"/>
  <c r="D22" i="2" s="1"/>
  <c r="D23" i="2" s="1"/>
  <c r="E21" i="2"/>
  <c r="E22" i="2" s="1"/>
  <c r="E23" i="2" s="1"/>
  <c r="C21" i="2"/>
  <c r="C22" i="2" s="1"/>
  <c r="C23" i="2" s="1"/>
  <c r="J21" i="2"/>
  <c r="J22" i="2" s="1"/>
  <c r="J23" i="2" s="1"/>
  <c r="H21" i="2"/>
  <c r="H22" i="2" s="1"/>
  <c r="H23" i="2" s="1"/>
  <c r="F21" i="2"/>
  <c r="F22" i="2" s="1"/>
  <c r="F23" i="2" s="1"/>
  <c r="I21" i="2"/>
  <c r="I22" i="2" s="1"/>
  <c r="I23" i="2" s="1"/>
  <c r="K21" i="2" l="1"/>
  <c r="B22" i="2"/>
  <c r="K22" i="2" l="1"/>
  <c r="B23" i="2"/>
  <c r="K23" i="2" s="1"/>
  <c r="G70" i="1"/>
  <c r="G69" i="1"/>
  <c r="G68" i="1"/>
  <c r="D26" i="1" l="1"/>
  <c r="C40" i="1" s="1"/>
  <c r="F26" i="1" l="1"/>
  <c r="C58" i="1" s="1"/>
  <c r="E26" i="1"/>
  <c r="C49" i="1" s="1"/>
  <c r="C44" i="1"/>
  <c r="C45" i="1" s="1"/>
  <c r="C26" i="1"/>
  <c r="C31" i="1" s="1"/>
  <c r="G58" i="1" l="1"/>
  <c r="C62" i="1"/>
  <c r="E58" i="1"/>
  <c r="F58" i="1" s="1"/>
  <c r="C35" i="1"/>
  <c r="C76" i="1"/>
  <c r="C72" i="1"/>
  <c r="C53" i="1"/>
  <c r="E35" i="1"/>
  <c r="C36" i="1"/>
  <c r="G31" i="1"/>
  <c r="G40" i="1"/>
  <c r="E62" i="1" l="1"/>
  <c r="F62" i="1" s="1"/>
  <c r="C63" i="1"/>
  <c r="C54" i="1"/>
  <c r="C80" i="1"/>
  <c r="G72" i="1"/>
  <c r="G45" i="1"/>
  <c r="G67" i="1"/>
  <c r="A4" i="3"/>
  <c r="A3" i="3"/>
  <c r="A5" i="3"/>
  <c r="A2" i="3"/>
  <c r="G63" i="1" l="1"/>
  <c r="E63" i="1"/>
  <c r="F63" i="1" s="1"/>
  <c r="G36" i="1"/>
  <c r="G54" i="1"/>
  <c r="C81" i="1"/>
  <c r="G50" i="1"/>
  <c r="G51" i="1"/>
  <c r="G52" i="1"/>
  <c r="G33" i="1"/>
  <c r="G34" i="1"/>
  <c r="G41" i="1"/>
  <c r="G42" i="1"/>
  <c r="G43" i="1"/>
  <c r="D72" i="1" l="1"/>
  <c r="E72" i="1" s="1"/>
  <c r="D50" i="1"/>
  <c r="E50" i="1" s="1"/>
  <c r="D33" i="1"/>
  <c r="E33" i="1" s="1"/>
  <c r="D45" i="1"/>
  <c r="E45" i="1" s="1"/>
  <c r="D31" i="1"/>
  <c r="E31" i="1" s="1"/>
  <c r="F31" i="1" s="1"/>
  <c r="D69" i="1"/>
  <c r="E69" i="1" s="1"/>
  <c r="D43" i="1"/>
  <c r="E43" i="1" s="1"/>
  <c r="D54" i="1"/>
  <c r="E54" i="1" s="1"/>
  <c r="D40" i="1"/>
  <c r="E40" i="1" s="1"/>
  <c r="D36" i="1"/>
  <c r="E36" i="1" s="1"/>
  <c r="D52" i="1"/>
  <c r="E52" i="1" s="1"/>
  <c r="E71" i="1"/>
  <c r="D49" i="1"/>
  <c r="E49" i="1" s="1"/>
  <c r="D32" i="1"/>
  <c r="E32" i="1" s="1"/>
  <c r="E44" i="1"/>
  <c r="D70" i="1"/>
  <c r="E70" i="1" s="1"/>
  <c r="D68" i="1"/>
  <c r="E68" i="1" s="1"/>
  <c r="D67" i="1"/>
  <c r="D41" i="1"/>
  <c r="E41" i="1" s="1"/>
  <c r="E53" i="1"/>
  <c r="D34" i="1"/>
  <c r="E34" i="1" s="1"/>
  <c r="D42" i="1"/>
  <c r="E42" i="1" s="1"/>
  <c r="D51" i="1"/>
  <c r="E51" i="1" s="1"/>
  <c r="G49" i="1"/>
  <c r="F54" i="1" l="1"/>
  <c r="F41" i="1"/>
  <c r="F69" i="1"/>
  <c r="F43" i="1"/>
  <c r="F68" i="1"/>
  <c r="F70" i="1"/>
  <c r="F45" i="1"/>
  <c r="F53" i="1"/>
  <c r="F50" i="1"/>
  <c r="F42" i="1"/>
  <c r="F44" i="1"/>
  <c r="F72" i="1"/>
  <c r="F49" i="1"/>
  <c r="F71" i="1"/>
  <c r="F51" i="1"/>
  <c r="F52" i="1"/>
  <c r="F36" i="1"/>
  <c r="F40" i="1"/>
  <c r="E67" i="1"/>
  <c r="D79" i="1"/>
  <c r="F32" i="1"/>
  <c r="D77" i="1"/>
  <c r="F34" i="1"/>
  <c r="F33" i="1"/>
  <c r="D78" i="1"/>
  <c r="F35" i="1"/>
  <c r="D80" i="1"/>
  <c r="E80" i="1" l="1"/>
  <c r="E78" i="1"/>
  <c r="E79" i="1"/>
  <c r="E77" i="1"/>
  <c r="F67" i="1"/>
  <c r="D76" i="1"/>
  <c r="D81" i="1" s="1"/>
  <c r="E76" i="1" l="1"/>
  <c r="E81" i="1" s="1"/>
  <c r="F81" i="1"/>
  <c r="G29" i="1" l="1"/>
</calcChain>
</file>

<file path=xl/sharedStrings.xml><?xml version="1.0" encoding="utf-8"?>
<sst xmlns="http://schemas.openxmlformats.org/spreadsheetml/2006/main" count="194" uniqueCount="93">
  <si>
    <t xml:space="preserve">JAVNI RAZPIS </t>
  </si>
  <si>
    <t>EUROSTARS 3 2026</t>
  </si>
  <si>
    <t>Obrazec 3A: Finančni načrt RRI projekta prijavitelja* (vodja konzorcija / konzorcijski partner)</t>
  </si>
  <si>
    <t>Načrtovani stroški projekta po letih</t>
  </si>
  <si>
    <t>Naziv podjetja</t>
  </si>
  <si>
    <t>Velikost podjetja</t>
  </si>
  <si>
    <t>Intenzivnost pomoči (%)**</t>
  </si>
  <si>
    <t>Vodilni partner / konzorcijski partner</t>
  </si>
  <si>
    <t>Naziv RRI projekta</t>
  </si>
  <si>
    <t>PREDVIDENE URE DELA IN STROŠKI PLAČ IN POVRAČIL V ZVEZI Z DELOM PO LETIH</t>
  </si>
  <si>
    <t>Vrednost ure dela za raziskovalce (v EUR)</t>
  </si>
  <si>
    <t>Vrednost ure dela za strokovne/tehnične sodelavce (v EUR)</t>
  </si>
  <si>
    <t>Leto 2026</t>
  </si>
  <si>
    <t>Leto 2027</t>
  </si>
  <si>
    <t>Leto 2028</t>
  </si>
  <si>
    <t>Leto 2029</t>
  </si>
  <si>
    <t>ŠTEVILO DELOVNIH UR</t>
  </si>
  <si>
    <t>Raziskovalci</t>
  </si>
  <si>
    <t>Strokovni in tehnični sodelavci</t>
  </si>
  <si>
    <t>STROŠEK DELA</t>
  </si>
  <si>
    <t>SKUPAJ</t>
  </si>
  <si>
    <t>Obrazec 3A: Načrtovani stroški po letih</t>
  </si>
  <si>
    <t>Vrsta upravičenih stroškov</t>
  </si>
  <si>
    <t>Predvidena vrednost celotnih stroškov (v €)</t>
  </si>
  <si>
    <t>Predvidena vrednost upravičenih stroškov (v €)</t>
  </si>
  <si>
    <t>Intenzivnost pomoči (%)</t>
  </si>
  <si>
    <t>Predvidena vrednost  zaprošenih sredstev (v €)</t>
  </si>
  <si>
    <t>Predvidena vrednost lastnih virov (v €)</t>
  </si>
  <si>
    <t>Strošek plač</t>
  </si>
  <si>
    <t>Stroški za službena potovanja</t>
  </si>
  <si>
    <t>Stroški materiala</t>
  </si>
  <si>
    <t>Stroški storitev zunanjih izvajalcev</t>
  </si>
  <si>
    <t>Posredni stroški</t>
  </si>
  <si>
    <t>Leto 2030</t>
  </si>
  <si>
    <t>Kraj in datum</t>
  </si>
  <si>
    <t xml:space="preserve">Žig
(kadar podjetje posluje z žigom): </t>
  </si>
  <si>
    <t>Ime in priimek zakonitega zastopnika podjetja – prijavitelja:</t>
  </si>
  <si>
    <t>Podpis</t>
  </si>
  <si>
    <t>* Finančni načrt v vlogi na nacionalni javni razpis se mora v relevantnih podatkih ujemati s finančnim načrtom v vlogi na mednarodni javni razpis.</t>
  </si>
  <si>
    <t>     </t>
  </si>
  <si>
    <t>** Intenzivnost pomoči mora biti enaka, kot je bila v finačnem načrtu v vlogi na mednarodni javni razpis.</t>
  </si>
  <si>
    <t>Obrazec 3B: Finančni načrt RRI projekta prijavitelja (vodja konzorcija / konzorcijski partner)</t>
  </si>
  <si>
    <t>Načrt stroškov glede na dinamiko financiranja - oddaje zahtevkov za izplačila (ZzI)</t>
  </si>
  <si>
    <t>nastanek stroška po letih*</t>
  </si>
  <si>
    <t>meseci zajeti v obračun stroškov**</t>
  </si>
  <si>
    <t>01.07.-31.12 2026</t>
  </si>
  <si>
    <t>01.01.- 30.06.2027</t>
  </si>
  <si>
    <t>01.07.-31.12.2027</t>
  </si>
  <si>
    <t>01.01.-30.06.2028</t>
  </si>
  <si>
    <t>01.07.-31.12.2028</t>
  </si>
  <si>
    <t>01.01.-30.6.2029</t>
  </si>
  <si>
    <t>01.07.-31.12.2029</t>
  </si>
  <si>
    <t>01.01.-30.6.2030</t>
  </si>
  <si>
    <t>01.07.-31.12.2030</t>
  </si>
  <si>
    <t>Predvidena vrednost neupravičenih stroškov (v €)</t>
  </si>
  <si>
    <t>Zaporedni zahtevek za izplačilo</t>
  </si>
  <si>
    <t>1. ZzI</t>
  </si>
  <si>
    <t>2. ZzI</t>
  </si>
  <si>
    <t>3. ZzI</t>
  </si>
  <si>
    <t>4. ZzI</t>
  </si>
  <si>
    <t>5. ZzI</t>
  </si>
  <si>
    <t>6. ZzI</t>
  </si>
  <si>
    <t>7. ZzI</t>
  </si>
  <si>
    <t>8. ZzI</t>
  </si>
  <si>
    <t>9. ZzI</t>
  </si>
  <si>
    <t>koledarsko leto izplačila*</t>
  </si>
  <si>
    <t>meseci zajeti v obračun stroškov*</t>
  </si>
  <si>
    <t>01.07.-31.08.2030</t>
  </si>
  <si>
    <t>Viri financiranja</t>
  </si>
  <si>
    <t>Skupaj po letih</t>
  </si>
  <si>
    <t>JAVNI VIR FINANCIRANJA</t>
  </si>
  <si>
    <t>Drugi vir zasebni</t>
  </si>
  <si>
    <t>Drugi vir zasebni (neupravičen)</t>
  </si>
  <si>
    <t>SKUPAJ DRUGI VIRI</t>
  </si>
  <si>
    <t>VIRI SKUPAJ</t>
  </si>
  <si>
    <t>S podpisom spodaj potrjujemo, da so vsi podatki na tem obrazcu točni in pravilni.</t>
  </si>
  <si>
    <t>Ime in priimek zakonitega zastopnika podjetja - prijavitelja</t>
  </si>
  <si>
    <t>OPOMBE</t>
  </si>
  <si>
    <t>Vpisujte samo v rumene celice. Podatki v sivih celicah se samodejno izračunajo ali prenašajo.</t>
  </si>
  <si>
    <t>Formul v celicah ne spreminjajte.</t>
  </si>
  <si>
    <t>Finančne podatke vnesite le za leta, v katerih predvidevate izstavitev zahtevkov za izplačilo.</t>
  </si>
  <si>
    <t>Letne vrednosti v tabeli "Načrtovani stroški po letih" in vrednosti v tabeli "Dinamika financiranja po letih" se praviloma razlikujejo, zaradi zamika med nastankom stroška in izplačilom zahtevka za izplačilo sredstev.</t>
  </si>
  <si>
    <t>* Leto prilagodite glede na dejansko obdobje financiranja projekta. Zapis je podan le kot primer.</t>
  </si>
  <si>
    <t xml:space="preserve">**Prvo obdobje stroškov za pripravo zahtevka za izplačilo v letu lahko zajema obdobje med 1. januarjem in 30. junijem. Drugo obdobje zahtevkov za izplačilo v letu pa obdobje med 1. julijem in 31. decembrom. </t>
  </si>
  <si>
    <t xml:space="preserve">*** Pri načrtovanju izplačil upoštevajte, da drugi zahtevek tekočega leta zapade v izplačilo naslednje leto. V obdobju podpisa pogodbe in konca projekta se termin ustrezno prilagodi. </t>
  </si>
  <si>
    <t>ID</t>
  </si>
  <si>
    <t>Regija</t>
  </si>
  <si>
    <t>Vir</t>
  </si>
  <si>
    <t>delitev</t>
  </si>
  <si>
    <t>vzhodna kohezijska regija</t>
  </si>
  <si>
    <t>EU</t>
  </si>
  <si>
    <t>Si</t>
  </si>
  <si>
    <t>zahodna kohezijska regija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</si>
</sst>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41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11"/>
      <color theme="0" tint="-0.34998626667073579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sz val="9"/>
      <color theme="1"/>
      <name val="Arial Narrow"/>
      <family val="2"/>
      <charset val="238"/>
    </font>
    <font>
      <i/>
      <sz val="9"/>
      <color theme="1"/>
      <name val="Arial Narrow"/>
      <family val="2"/>
      <charset val="238"/>
    </font>
    <font>
      <i/>
      <sz val="8"/>
      <color rgb="FFA6A6A6"/>
      <name val="Arial"/>
      <family val="2"/>
      <charset val="238"/>
    </font>
    <font>
      <sz val="7"/>
      <name val="Arial Narrow"/>
      <family val="2"/>
      <charset val="238"/>
    </font>
    <font>
      <b/>
      <sz val="10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</font>
    <font>
      <sz val="11"/>
      <name val="Arial Narrow"/>
      <family val="2"/>
      <charset val="238"/>
    </font>
    <font>
      <b/>
      <sz val="11"/>
      <color rgb="FFFF0000"/>
      <name val="Arial Narrow"/>
      <family val="2"/>
      <charset val="238"/>
    </font>
    <font>
      <sz val="9"/>
      <color rgb="FFFF0000"/>
      <name val="Arial Narrow"/>
      <family val="2"/>
      <charset val="238"/>
    </font>
    <font>
      <sz val="9"/>
      <color rgb="FF000000"/>
      <name val="Calibri"/>
      <family val="2"/>
      <charset val="238"/>
      <scheme val="minor"/>
    </font>
    <font>
      <sz val="7"/>
      <color theme="0"/>
      <name val="Arial Narrow"/>
      <family val="2"/>
      <charset val="238"/>
    </font>
    <font>
      <sz val="11"/>
      <color rgb="FFFF0000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0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b/>
      <sz val="9"/>
      <color rgb="FF0070C0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color theme="1"/>
      <name val="Arial"/>
      <family val="2"/>
      <charset val="238"/>
    </font>
    <font>
      <b/>
      <i/>
      <sz val="9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name val="Arial"/>
      <family val="2"/>
      <charset val="238"/>
    </font>
    <font>
      <sz val="9"/>
      <color theme="0"/>
      <name val="Arial"/>
      <family val="2"/>
      <charset val="238"/>
    </font>
    <font>
      <sz val="9"/>
      <color theme="0" tint="-0.34998626667073579"/>
      <name val="Arial"/>
      <family val="2"/>
      <charset val="238"/>
    </font>
    <font>
      <i/>
      <sz val="9"/>
      <name val="Arial"/>
      <family val="2"/>
      <charset val="238"/>
    </font>
    <font>
      <sz val="7"/>
      <color rgb="FFFF0000"/>
      <name val="Arial Narrow"/>
      <family val="2"/>
      <charset val="238"/>
    </font>
    <font>
      <sz val="8"/>
      <name val="Calibri"/>
      <family val="2"/>
      <charset val="238"/>
      <scheme val="minor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b/>
      <sz val="9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5D9F1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rgb="FF000000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9" fontId="23" fillId="0" borderId="0" applyFont="0" applyFill="0" applyBorder="0" applyAlignment="0" applyProtection="0"/>
  </cellStyleXfs>
  <cellXfs count="170">
    <xf numFmtId="0" fontId="0" fillId="0" borderId="0" xfId="0"/>
    <xf numFmtId="0" fontId="1" fillId="3" borderId="1" xfId="0" applyFont="1" applyFill="1" applyBorder="1" applyProtection="1">
      <protection locked="0"/>
    </xf>
    <xf numFmtId="9" fontId="0" fillId="0" borderId="0" xfId="1" applyFont="1"/>
    <xf numFmtId="0" fontId="0" fillId="0" borderId="0" xfId="0" applyAlignment="1">
      <alignment horizontal="left"/>
    </xf>
    <xf numFmtId="0" fontId="25" fillId="3" borderId="1" xfId="0" applyFont="1" applyFill="1" applyBorder="1" applyProtection="1">
      <protection locked="0"/>
    </xf>
    <xf numFmtId="0" fontId="1" fillId="0" borderId="0" xfId="0" applyFont="1" applyProtection="1">
      <protection locked="0"/>
    </xf>
    <xf numFmtId="4" fontId="5" fillId="2" borderId="1" xfId="0" applyNumberFormat="1" applyFont="1" applyFill="1" applyBorder="1"/>
    <xf numFmtId="0" fontId="4" fillId="2" borderId="13" xfId="0" applyFont="1" applyFill="1" applyBorder="1" applyAlignment="1" applyProtection="1">
      <alignment vertical="center"/>
      <protection locked="0"/>
    </xf>
    <xf numFmtId="0" fontId="12" fillId="7" borderId="27" xfId="0" applyFont="1" applyFill="1" applyBorder="1" applyAlignment="1" applyProtection="1">
      <alignment horizontal="center" vertical="center" wrapText="1"/>
      <protection locked="0"/>
    </xf>
    <xf numFmtId="0" fontId="12" fillId="7" borderId="29" xfId="0" applyFont="1" applyFill="1" applyBorder="1" applyAlignment="1" applyProtection="1">
      <alignment horizontal="center" vertical="center" wrapText="1"/>
      <protection locked="0"/>
    </xf>
    <xf numFmtId="0" fontId="12" fillId="4" borderId="27" xfId="0" applyFont="1" applyFill="1" applyBorder="1" applyAlignment="1" applyProtection="1">
      <alignment horizontal="center" vertical="center" wrapText="1"/>
      <protection locked="0"/>
    </xf>
    <xf numFmtId="0" fontId="12" fillId="4" borderId="29" xfId="0" applyFont="1" applyFill="1" applyBorder="1" applyAlignment="1" applyProtection="1">
      <alignment horizontal="center" vertical="center" wrapText="1"/>
      <protection locked="0"/>
    </xf>
    <xf numFmtId="0" fontId="1" fillId="0" borderId="27" xfId="0" applyFont="1" applyBorder="1" applyProtection="1">
      <protection locked="0"/>
    </xf>
    <xf numFmtId="0" fontId="0" fillId="0" borderId="31" xfId="0" applyBorder="1" applyProtection="1">
      <protection locked="0"/>
    </xf>
    <xf numFmtId="0" fontId="0" fillId="0" borderId="29" xfId="0" applyBorder="1" applyProtection="1">
      <protection locked="0"/>
    </xf>
    <xf numFmtId="0" fontId="3" fillId="0" borderId="0" xfId="0" applyFont="1" applyProtection="1">
      <protection locked="0"/>
    </xf>
    <xf numFmtId="4" fontId="32" fillId="2" borderId="1" xfId="0" applyNumberFormat="1" applyFont="1" applyFill="1" applyBorder="1"/>
    <xf numFmtId="0" fontId="0" fillId="0" borderId="0" xfId="0" applyProtection="1">
      <protection locked="0"/>
    </xf>
    <xf numFmtId="0" fontId="2" fillId="0" borderId="0" xfId="0" applyFont="1" applyAlignment="1" applyProtection="1">
      <alignment horizontal="right" vertical="center"/>
      <protection locked="0"/>
    </xf>
    <xf numFmtId="164" fontId="1" fillId="0" borderId="0" xfId="0" applyNumberFormat="1" applyFont="1" applyProtection="1">
      <protection locked="0"/>
    </xf>
    <xf numFmtId="0" fontId="7" fillId="0" borderId="0" xfId="0" applyFont="1" applyAlignment="1" applyProtection="1">
      <alignment horizontal="right" vertical="center"/>
      <protection locked="0"/>
    </xf>
    <xf numFmtId="0" fontId="4" fillId="6" borderId="1" xfId="0" applyFont="1" applyFill="1" applyBorder="1" applyProtection="1">
      <protection locked="0"/>
    </xf>
    <xf numFmtId="0" fontId="8" fillId="0" borderId="0" xfId="0" applyFont="1" applyAlignment="1" applyProtection="1">
      <alignment wrapText="1"/>
      <protection locked="0"/>
    </xf>
    <xf numFmtId="0" fontId="13" fillId="0" borderId="0" xfId="0" applyFont="1" applyProtection="1">
      <protection locked="0"/>
    </xf>
    <xf numFmtId="164" fontId="13" fillId="0" borderId="0" xfId="0" applyNumberFormat="1" applyFont="1" applyProtection="1">
      <protection locked="0"/>
    </xf>
    <xf numFmtId="0" fontId="9" fillId="0" borderId="26" xfId="0" applyFont="1" applyBorder="1" applyProtection="1">
      <protection locked="0"/>
    </xf>
    <xf numFmtId="0" fontId="11" fillId="0" borderId="25" xfId="0" applyFont="1" applyBorder="1" applyAlignment="1" applyProtection="1">
      <alignment horizontal="center" vertical="top" wrapText="1"/>
      <protection locked="0"/>
    </xf>
    <xf numFmtId="0" fontId="11" fillId="0" borderId="25" xfId="0" applyFont="1" applyBorder="1" applyAlignment="1" applyProtection="1">
      <alignment horizontal="center" vertical="center" wrapText="1"/>
      <protection locked="0"/>
    </xf>
    <xf numFmtId="0" fontId="16" fillId="0" borderId="24" xfId="0" applyFont="1" applyBorder="1" applyAlignment="1" applyProtection="1">
      <alignment horizontal="center" vertical="center" wrapText="1"/>
      <protection locked="0"/>
    </xf>
    <xf numFmtId="0" fontId="9" fillId="0" borderId="26" xfId="0" applyFont="1" applyBorder="1" applyAlignment="1" applyProtection="1">
      <alignment horizontal="left"/>
      <protection locked="0"/>
    </xf>
    <xf numFmtId="0" fontId="1" fillId="0" borderId="24" xfId="0" applyFont="1" applyBorder="1" applyProtection="1">
      <protection locked="0"/>
    </xf>
    <xf numFmtId="0" fontId="9" fillId="0" borderId="21" xfId="0" applyFont="1" applyBorder="1" applyAlignment="1" applyProtection="1">
      <alignment horizontal="left"/>
      <protection locked="0"/>
    </xf>
    <xf numFmtId="0" fontId="1" fillId="0" borderId="22" xfId="0" applyFont="1" applyBorder="1" applyProtection="1"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5" fillId="0" borderId="0" xfId="0" applyFont="1" applyProtection="1">
      <protection locked="0"/>
    </xf>
    <xf numFmtId="0" fontId="17" fillId="0" borderId="0" xfId="0" applyFont="1" applyAlignment="1" applyProtection="1">
      <alignment wrapText="1"/>
      <protection locked="0"/>
    </xf>
    <xf numFmtId="0" fontId="4" fillId="6" borderId="8" xfId="0" applyFont="1" applyFill="1" applyBorder="1" applyAlignment="1" applyProtection="1">
      <alignment horizontal="left" vertical="center"/>
      <protection locked="0"/>
    </xf>
    <xf numFmtId="0" fontId="4" fillId="6" borderId="9" xfId="0" applyFont="1" applyFill="1" applyBorder="1" applyAlignment="1" applyProtection="1">
      <alignment vertical="center"/>
      <protection locked="0"/>
    </xf>
    <xf numFmtId="0" fontId="4" fillId="6" borderId="9" xfId="0" applyFont="1" applyFill="1" applyBorder="1" applyAlignment="1" applyProtection="1">
      <alignment vertical="center" wrapText="1"/>
      <protection locked="0"/>
    </xf>
    <xf numFmtId="0" fontId="15" fillId="0" borderId="0" xfId="0" applyFont="1" applyProtection="1">
      <protection locked="0"/>
    </xf>
    <xf numFmtId="0" fontId="18" fillId="0" borderId="0" xfId="0" applyFont="1" applyProtection="1">
      <protection locked="0"/>
    </xf>
    <xf numFmtId="4" fontId="1" fillId="0" borderId="0" xfId="0" applyNumberFormat="1" applyFont="1" applyProtection="1">
      <protection locked="0"/>
    </xf>
    <xf numFmtId="0" fontId="21" fillId="0" borderId="0" xfId="0" applyFont="1" applyProtection="1">
      <protection locked="0"/>
    </xf>
    <xf numFmtId="0" fontId="20" fillId="0" borderId="0" xfId="0" applyFont="1" applyProtection="1">
      <protection locked="0"/>
    </xf>
    <xf numFmtId="0" fontId="19" fillId="0" borderId="0" xfId="0" applyFont="1" applyProtection="1">
      <protection locked="0"/>
    </xf>
    <xf numFmtId="0" fontId="5" fillId="6" borderId="1" xfId="0" applyFont="1" applyFill="1" applyBorder="1" applyAlignment="1" applyProtection="1">
      <alignment horizontal="center"/>
      <protection locked="0"/>
    </xf>
    <xf numFmtId="0" fontId="22" fillId="0" borderId="0" xfId="0" applyFont="1" applyAlignment="1" applyProtection="1">
      <alignment horizontal="center" vertical="center" wrapText="1"/>
      <protection locked="0"/>
    </xf>
    <xf numFmtId="0" fontId="25" fillId="0" borderId="0" xfId="0" applyFont="1" applyProtection="1">
      <protection locked="0"/>
    </xf>
    <xf numFmtId="0" fontId="34" fillId="0" borderId="0" xfId="0" applyFont="1" applyAlignment="1" applyProtection="1">
      <alignment horizontal="right" vertical="center"/>
      <protection locked="0"/>
    </xf>
    <xf numFmtId="164" fontId="25" fillId="0" borderId="0" xfId="0" applyNumberFormat="1" applyFont="1" applyProtection="1">
      <protection locked="0"/>
    </xf>
    <xf numFmtId="0" fontId="24" fillId="6" borderId="1" xfId="0" applyFont="1" applyFill="1" applyBorder="1" applyProtection="1">
      <protection locked="0"/>
    </xf>
    <xf numFmtId="0" fontId="33" fillId="0" borderId="0" xfId="0" applyFont="1" applyProtection="1">
      <protection locked="0"/>
    </xf>
    <xf numFmtId="0" fontId="26" fillId="0" borderId="1" xfId="0" applyFont="1" applyBorder="1" applyAlignment="1" applyProtection="1">
      <alignment horizontal="right"/>
      <protection locked="0"/>
    </xf>
    <xf numFmtId="0" fontId="24" fillId="2" borderId="1" xfId="0" applyFont="1" applyFill="1" applyBorder="1" applyAlignment="1" applyProtection="1">
      <alignment horizontal="left" vertical="center" wrapText="1"/>
      <protection locked="0"/>
    </xf>
    <xf numFmtId="0" fontId="27" fillId="2" borderId="1" xfId="0" applyFont="1" applyFill="1" applyBorder="1" applyAlignment="1" applyProtection="1">
      <alignment horizontal="left" vertical="center" wrapText="1"/>
      <protection locked="0"/>
    </xf>
    <xf numFmtId="0" fontId="32" fillId="0" borderId="0" xfId="0" applyFont="1" applyProtection="1">
      <protection locked="0"/>
    </xf>
    <xf numFmtId="0" fontId="24" fillId="0" borderId="0" xfId="0" applyFont="1" applyAlignment="1" applyProtection="1">
      <alignment horizontal="left" vertical="center" wrapText="1"/>
      <protection locked="0"/>
    </xf>
    <xf numFmtId="4" fontId="28" fillId="0" borderId="0" xfId="0" applyNumberFormat="1" applyFont="1" applyProtection="1">
      <protection locked="0"/>
    </xf>
    <xf numFmtId="4" fontId="25" fillId="0" borderId="0" xfId="0" applyNumberFormat="1" applyFont="1" applyProtection="1">
      <protection locked="0"/>
    </xf>
    <xf numFmtId="0" fontId="26" fillId="0" borderId="0" xfId="0" applyFont="1" applyAlignment="1" applyProtection="1">
      <alignment horizontal="right"/>
      <protection locked="0"/>
    </xf>
    <xf numFmtId="0" fontId="24" fillId="2" borderId="16" xfId="0" applyFont="1" applyFill="1" applyBorder="1" applyAlignment="1" applyProtection="1">
      <alignment horizontal="left" vertical="center" wrapText="1"/>
      <protection locked="0"/>
    </xf>
    <xf numFmtId="0" fontId="27" fillId="2" borderId="16" xfId="0" applyFont="1" applyFill="1" applyBorder="1" applyAlignment="1" applyProtection="1">
      <alignment horizontal="left" vertical="center" wrapText="1"/>
      <protection locked="0"/>
    </xf>
    <xf numFmtId="0" fontId="29" fillId="0" borderId="0" xfId="0" applyFont="1" applyAlignment="1" applyProtection="1">
      <alignment horizontal="left" vertical="center" wrapText="1"/>
      <protection locked="0"/>
    </xf>
    <xf numFmtId="4" fontId="30" fillId="0" borderId="0" xfId="0" applyNumberFormat="1" applyFont="1" applyProtection="1">
      <protection locked="0"/>
    </xf>
    <xf numFmtId="0" fontId="35" fillId="0" borderId="0" xfId="0" applyFont="1" applyProtection="1">
      <protection locked="0"/>
    </xf>
    <xf numFmtId="0" fontId="24" fillId="0" borderId="1" xfId="0" applyFont="1" applyBorder="1" applyProtection="1">
      <protection locked="0"/>
    </xf>
    <xf numFmtId="0" fontId="25" fillId="2" borderId="1" xfId="0" applyFont="1" applyFill="1" applyBorder="1" applyProtection="1">
      <protection locked="0"/>
    </xf>
    <xf numFmtId="0" fontId="24" fillId="2" borderId="1" xfId="0" applyFont="1" applyFill="1" applyBorder="1" applyProtection="1">
      <protection locked="0"/>
    </xf>
    <xf numFmtId="4" fontId="31" fillId="0" borderId="0" xfId="0" applyNumberFormat="1" applyFont="1" applyProtection="1">
      <protection locked="0"/>
    </xf>
    <xf numFmtId="0" fontId="31" fillId="0" borderId="0" xfId="0" applyFont="1" applyAlignment="1" applyProtection="1">
      <alignment horizontal="left" vertical="center" wrapText="1"/>
      <protection locked="0"/>
    </xf>
    <xf numFmtId="0" fontId="25" fillId="6" borderId="1" xfId="0" applyFont="1" applyFill="1" applyBorder="1" applyAlignment="1" applyProtection="1">
      <alignment horizontal="center"/>
      <protection locked="0"/>
    </xf>
    <xf numFmtId="4" fontId="28" fillId="2" borderId="1" xfId="0" applyNumberFormat="1" applyFont="1" applyFill="1" applyBorder="1"/>
    <xf numFmtId="0" fontId="6" fillId="3" borderId="1" xfId="0" applyFont="1" applyFill="1" applyBorder="1" applyAlignment="1" applyProtection="1">
      <alignment horizontal="left" vertical="center" wrapText="1"/>
      <protection locked="0"/>
    </xf>
    <xf numFmtId="3" fontId="5" fillId="2" borderId="1" xfId="0" applyNumberFormat="1" applyFont="1" applyFill="1" applyBorder="1" applyAlignment="1">
      <alignment horizontal="left"/>
    </xf>
    <xf numFmtId="0" fontId="28" fillId="4" borderId="1" xfId="0" applyFont="1" applyFill="1" applyBorder="1" applyAlignment="1" applyProtection="1">
      <alignment horizontal="center" vertical="center" wrapText="1"/>
      <protection locked="0"/>
    </xf>
    <xf numFmtId="0" fontId="36" fillId="0" borderId="0" xfId="0" applyFont="1" applyAlignment="1" applyProtection="1">
      <alignment horizontal="left" vertical="top" wrapText="1"/>
      <protection locked="0"/>
    </xf>
    <xf numFmtId="0" fontId="36" fillId="0" borderId="0" xfId="0" applyFont="1" applyAlignment="1" applyProtection="1">
      <alignment horizontal="left" vertical="center" wrapText="1"/>
      <protection locked="0"/>
    </xf>
    <xf numFmtId="0" fontId="36" fillId="0" borderId="0" xfId="0" applyFont="1" applyAlignment="1" applyProtection="1">
      <alignment horizontal="left" vertical="center"/>
      <protection locked="0"/>
    </xf>
    <xf numFmtId="0" fontId="6" fillId="3" borderId="2" xfId="0" applyFont="1" applyFill="1" applyBorder="1" applyAlignment="1" applyProtection="1">
      <alignment horizontal="right" vertical="center" wrapText="1"/>
      <protection locked="0"/>
    </xf>
    <xf numFmtId="1" fontId="5" fillId="3" borderId="1" xfId="0" applyNumberFormat="1" applyFont="1" applyFill="1" applyBorder="1" applyAlignment="1" applyProtection="1">
      <alignment horizontal="right" vertical="center"/>
      <protection locked="0"/>
    </xf>
    <xf numFmtId="4" fontId="5" fillId="2" borderId="1" xfId="0" applyNumberFormat="1" applyFont="1" applyFill="1" applyBorder="1" applyAlignment="1">
      <alignment horizontal="right"/>
    </xf>
    <xf numFmtId="3" fontId="5" fillId="2" borderId="1" xfId="0" applyNumberFormat="1" applyFont="1" applyFill="1" applyBorder="1" applyAlignment="1">
      <alignment horizontal="right"/>
    </xf>
    <xf numFmtId="0" fontId="14" fillId="0" borderId="0" xfId="0" applyFont="1" applyProtection="1">
      <protection locked="0"/>
    </xf>
    <xf numFmtId="2" fontId="9" fillId="0" borderId="24" xfId="0" applyNumberFormat="1" applyFont="1" applyBorder="1" applyAlignment="1" applyProtection="1">
      <alignment horizontal="center" vertical="center" wrapText="1"/>
      <protection locked="0"/>
    </xf>
    <xf numFmtId="4" fontId="10" fillId="0" borderId="22" xfId="0" applyNumberFormat="1" applyFont="1" applyBorder="1" applyAlignment="1" applyProtection="1">
      <alignment horizontal="center" vertical="center"/>
      <protection locked="0"/>
    </xf>
    <xf numFmtId="4" fontId="20" fillId="0" borderId="0" xfId="0" applyNumberFormat="1" applyFont="1" applyProtection="1">
      <protection locked="0"/>
    </xf>
    <xf numFmtId="0" fontId="11" fillId="4" borderId="19" xfId="0" applyFont="1" applyFill="1" applyBorder="1" applyAlignment="1" applyProtection="1">
      <alignment horizontal="center" vertical="center" wrapText="1"/>
      <protection locked="0"/>
    </xf>
    <xf numFmtId="0" fontId="15" fillId="0" borderId="0" xfId="0" applyFont="1" applyAlignment="1" applyProtection="1">
      <alignment horizontal="left" vertical="top"/>
      <protection locked="0"/>
    </xf>
    <xf numFmtId="4" fontId="21" fillId="0" borderId="0" xfId="0" applyNumberFormat="1" applyFont="1" applyProtection="1">
      <protection locked="0"/>
    </xf>
    <xf numFmtId="4" fontId="32" fillId="2" borderId="1" xfId="0" applyNumberFormat="1" applyFont="1" applyFill="1" applyBorder="1" applyAlignment="1">
      <alignment horizontal="center" vertical="center"/>
    </xf>
    <xf numFmtId="4" fontId="25" fillId="2" borderId="1" xfId="0" applyNumberFormat="1" applyFont="1" applyFill="1" applyBorder="1" applyAlignment="1">
      <alignment horizontal="center" vertical="center"/>
    </xf>
    <xf numFmtId="0" fontId="38" fillId="2" borderId="4" xfId="0" applyFont="1" applyFill="1" applyBorder="1" applyAlignment="1" applyProtection="1">
      <alignment horizontal="center" vertical="center" wrapText="1"/>
      <protection locked="0"/>
    </xf>
    <xf numFmtId="0" fontId="38" fillId="2" borderId="1" xfId="0" applyFont="1" applyFill="1" applyBorder="1" applyAlignment="1" applyProtection="1">
      <alignment horizontal="center" vertical="center" wrapText="1"/>
      <protection locked="0"/>
    </xf>
    <xf numFmtId="0" fontId="38" fillId="2" borderId="3" xfId="0" applyFont="1" applyFill="1" applyBorder="1" applyAlignment="1" applyProtection="1">
      <alignment horizontal="center" vertical="center" wrapText="1"/>
      <protection locked="0"/>
    </xf>
    <xf numFmtId="4" fontId="39" fillId="3" borderId="18" xfId="0" applyNumberFormat="1" applyFont="1" applyFill="1" applyBorder="1" applyProtection="1">
      <protection locked="0"/>
    </xf>
    <xf numFmtId="4" fontId="39" fillId="2" borderId="1" xfId="0" applyNumberFormat="1" applyFont="1" applyFill="1" applyBorder="1"/>
    <xf numFmtId="0" fontId="39" fillId="2" borderId="1" xfId="0" applyFont="1" applyFill="1" applyBorder="1" applyAlignment="1">
      <alignment horizontal="center" vertical="center"/>
    </xf>
    <xf numFmtId="4" fontId="39" fillId="2" borderId="3" xfId="0" applyNumberFormat="1" applyFont="1" applyFill="1" applyBorder="1"/>
    <xf numFmtId="1" fontId="39" fillId="2" borderId="1" xfId="0" applyNumberFormat="1" applyFont="1" applyFill="1" applyBorder="1" applyAlignment="1">
      <alignment horizontal="center" vertical="center"/>
    </xf>
    <xf numFmtId="4" fontId="38" fillId="2" borderId="5" xfId="0" applyNumberFormat="1" applyFont="1" applyFill="1" applyBorder="1"/>
    <xf numFmtId="4" fontId="38" fillId="2" borderId="6" xfId="0" applyNumberFormat="1" applyFont="1" applyFill="1" applyBorder="1"/>
    <xf numFmtId="0" fontId="39" fillId="2" borderId="6" xfId="0" applyFont="1" applyFill="1" applyBorder="1" applyAlignment="1">
      <alignment horizontal="center" vertical="center"/>
    </xf>
    <xf numFmtId="4" fontId="38" fillId="2" borderId="7" xfId="0" applyNumberFormat="1" applyFont="1" applyFill="1" applyBorder="1"/>
    <xf numFmtId="4" fontId="39" fillId="2" borderId="1" xfId="0" applyNumberFormat="1" applyFont="1" applyFill="1" applyBorder="1" applyProtection="1">
      <protection locked="0"/>
    </xf>
    <xf numFmtId="4" fontId="39" fillId="2" borderId="4" xfId="0" applyNumberFormat="1" applyFont="1" applyFill="1" applyBorder="1"/>
    <xf numFmtId="4" fontId="39" fillId="2" borderId="1" xfId="0" applyNumberFormat="1" applyFont="1" applyFill="1" applyBorder="1" applyAlignment="1">
      <alignment horizontal="right" vertical="center"/>
    </xf>
    <xf numFmtId="4" fontId="38" fillId="2" borderId="6" xfId="0" applyNumberFormat="1" applyFont="1" applyFill="1" applyBorder="1" applyAlignment="1">
      <alignment horizontal="right" vertical="center"/>
    </xf>
    <xf numFmtId="0" fontId="39" fillId="0" borderId="0" xfId="0" applyFont="1" applyProtection="1">
      <protection locked="0"/>
    </xf>
    <xf numFmtId="0" fontId="39" fillId="6" borderId="1" xfId="0" applyFont="1" applyFill="1" applyBorder="1" applyAlignment="1" applyProtection="1">
      <alignment horizontal="center" wrapText="1"/>
      <protection locked="0"/>
    </xf>
    <xf numFmtId="0" fontId="40" fillId="4" borderId="28" xfId="0" applyFont="1" applyFill="1" applyBorder="1" applyAlignment="1" applyProtection="1">
      <alignment vertical="center"/>
      <protection locked="0"/>
    </xf>
    <xf numFmtId="4" fontId="39" fillId="3" borderId="28" xfId="0" applyNumberFormat="1" applyFont="1" applyFill="1" applyBorder="1" applyProtection="1">
      <protection locked="0"/>
    </xf>
    <xf numFmtId="4" fontId="39" fillId="3" borderId="37" xfId="0" applyNumberFormat="1" applyFont="1" applyFill="1" applyBorder="1" applyProtection="1">
      <protection locked="0"/>
    </xf>
    <xf numFmtId="0" fontId="40" fillId="4" borderId="30" xfId="0" applyFont="1" applyFill="1" applyBorder="1" applyAlignment="1" applyProtection="1">
      <alignment vertical="center" wrapText="1"/>
      <protection locked="0"/>
    </xf>
    <xf numFmtId="4" fontId="39" fillId="3" borderId="35" xfId="0" applyNumberFormat="1" applyFont="1" applyFill="1" applyBorder="1" applyProtection="1">
      <protection locked="0"/>
    </xf>
    <xf numFmtId="4" fontId="39" fillId="3" borderId="25" xfId="0" applyNumberFormat="1" applyFont="1" applyFill="1" applyBorder="1" applyProtection="1">
      <protection locked="0"/>
    </xf>
    <xf numFmtId="4" fontId="39" fillId="2" borderId="28" xfId="0" applyNumberFormat="1" applyFont="1" applyFill="1" applyBorder="1"/>
    <xf numFmtId="4" fontId="39" fillId="2" borderId="37" xfId="0" applyNumberFormat="1" applyFont="1" applyFill="1" applyBorder="1"/>
    <xf numFmtId="4" fontId="39" fillId="2" borderId="36" xfId="0" applyNumberFormat="1" applyFont="1" applyFill="1" applyBorder="1"/>
    <xf numFmtId="4" fontId="39" fillId="2" borderId="33" xfId="0" applyNumberFormat="1" applyFont="1" applyFill="1" applyBorder="1"/>
    <xf numFmtId="4" fontId="38" fillId="5" borderId="19" xfId="0" applyNumberFormat="1" applyFont="1" applyFill="1" applyBorder="1" applyAlignment="1" applyProtection="1">
      <alignment vertical="center"/>
      <protection locked="0"/>
    </xf>
    <xf numFmtId="4" fontId="38" fillId="2" borderId="19" xfId="0" applyNumberFormat="1" applyFont="1" applyFill="1" applyBorder="1"/>
    <xf numFmtId="4" fontId="38" fillId="2" borderId="34" xfId="0" applyNumberFormat="1" applyFont="1" applyFill="1" applyBorder="1"/>
    <xf numFmtId="4" fontId="28" fillId="2" borderId="1" xfId="0" applyNumberFormat="1" applyFont="1" applyFill="1" applyBorder="1" applyAlignment="1">
      <alignment horizontal="center" vertical="center"/>
    </xf>
    <xf numFmtId="4" fontId="32" fillId="0" borderId="0" xfId="0" applyNumberFormat="1" applyFont="1" applyProtection="1">
      <protection locked="0"/>
    </xf>
    <xf numFmtId="4" fontId="35" fillId="0" borderId="0" xfId="0" applyNumberFormat="1" applyFont="1" applyProtection="1">
      <protection locked="0"/>
    </xf>
    <xf numFmtId="0" fontId="28" fillId="6" borderId="1" xfId="0" applyFont="1" applyFill="1" applyBorder="1" applyAlignment="1" applyProtection="1">
      <alignment horizontal="center" vertical="center"/>
      <protection locked="0"/>
    </xf>
    <xf numFmtId="0" fontId="28" fillId="0" borderId="0" xfId="0" applyFont="1" applyProtection="1">
      <protection locked="0"/>
    </xf>
    <xf numFmtId="0" fontId="32" fillId="6" borderId="1" xfId="0" applyFont="1" applyFill="1" applyBorder="1" applyAlignment="1" applyProtection="1">
      <alignment horizontal="center" wrapText="1"/>
      <protection locked="0"/>
    </xf>
    <xf numFmtId="0" fontId="28" fillId="0" borderId="0" xfId="0" applyFont="1" applyAlignment="1" applyProtection="1">
      <alignment horizontal="right"/>
      <protection locked="0"/>
    </xf>
    <xf numFmtId="4" fontId="24" fillId="2" borderId="1" xfId="0" applyNumberFormat="1" applyFont="1" applyFill="1" applyBorder="1" applyAlignment="1">
      <alignment horizontal="center" vertical="center"/>
    </xf>
    <xf numFmtId="4" fontId="32" fillId="3" borderId="1" xfId="0" applyNumberFormat="1" applyFont="1" applyFill="1" applyBorder="1" applyAlignment="1" applyProtection="1">
      <alignment horizontal="right" indent="1"/>
      <protection locked="0"/>
    </xf>
    <xf numFmtId="4" fontId="25" fillId="2" borderId="1" xfId="0" applyNumberFormat="1" applyFont="1" applyFill="1" applyBorder="1" applyAlignment="1">
      <alignment horizontal="right" indent="1"/>
    </xf>
    <xf numFmtId="4" fontId="28" fillId="2" borderId="1" xfId="0" applyNumberFormat="1" applyFont="1" applyFill="1" applyBorder="1" applyAlignment="1">
      <alignment horizontal="right" indent="1"/>
    </xf>
    <xf numFmtId="4" fontId="24" fillId="2" borderId="1" xfId="0" applyNumberFormat="1" applyFont="1" applyFill="1" applyBorder="1" applyAlignment="1">
      <alignment horizontal="right" indent="1"/>
    </xf>
    <xf numFmtId="4" fontId="32" fillId="2" borderId="1" xfId="0" applyNumberFormat="1" applyFont="1" applyFill="1" applyBorder="1" applyAlignment="1">
      <alignment horizontal="right" indent="1"/>
    </xf>
    <xf numFmtId="0" fontId="24" fillId="0" borderId="0" xfId="0" applyFont="1" applyAlignment="1" applyProtection="1">
      <alignment horizontal="center" vertical="center"/>
      <protection locked="0"/>
    </xf>
    <xf numFmtId="0" fontId="32" fillId="6" borderId="16" xfId="0" applyFont="1" applyFill="1" applyBorder="1" applyAlignment="1" applyProtection="1">
      <alignment horizontal="center" wrapText="1"/>
      <protection locked="0"/>
    </xf>
    <xf numFmtId="0" fontId="32" fillId="6" borderId="20" xfId="0" applyFont="1" applyFill="1" applyBorder="1" applyAlignment="1" applyProtection="1">
      <alignment horizontal="center" wrapText="1"/>
      <protection locked="0"/>
    </xf>
    <xf numFmtId="0" fontId="32" fillId="6" borderId="17" xfId="0" applyFont="1" applyFill="1" applyBorder="1" applyAlignment="1" applyProtection="1">
      <alignment horizontal="center" wrapText="1"/>
      <protection locked="0"/>
    </xf>
    <xf numFmtId="0" fontId="32" fillId="3" borderId="14" xfId="0" applyFont="1" applyFill="1" applyBorder="1" applyAlignment="1" applyProtection="1">
      <alignment horizontal="center"/>
      <protection locked="0"/>
    </xf>
    <xf numFmtId="0" fontId="32" fillId="3" borderId="15" xfId="0" applyFont="1" applyFill="1" applyBorder="1" applyAlignment="1" applyProtection="1">
      <alignment horizontal="center"/>
      <protection locked="0"/>
    </xf>
    <xf numFmtId="0" fontId="32" fillId="3" borderId="2" xfId="0" applyFont="1" applyFill="1" applyBorder="1" applyAlignment="1" applyProtection="1">
      <alignment horizontal="center"/>
      <protection locked="0"/>
    </xf>
    <xf numFmtId="0" fontId="32" fillId="3" borderId="16" xfId="0" applyFont="1" applyFill="1" applyBorder="1" applyAlignment="1" applyProtection="1">
      <alignment horizontal="center"/>
      <protection locked="0"/>
    </xf>
    <xf numFmtId="0" fontId="32" fillId="3" borderId="20" xfId="0" applyFont="1" applyFill="1" applyBorder="1" applyAlignment="1" applyProtection="1">
      <alignment horizontal="center"/>
      <protection locked="0"/>
    </xf>
    <xf numFmtId="0" fontId="32" fillId="3" borderId="17" xfId="0" applyFont="1" applyFill="1" applyBorder="1" applyAlignment="1" applyProtection="1">
      <alignment horizontal="center"/>
      <protection locked="0"/>
    </xf>
    <xf numFmtId="0" fontId="32" fillId="6" borderId="16" xfId="0" applyFont="1" applyFill="1" applyBorder="1" applyAlignment="1" applyProtection="1">
      <alignment horizontal="center"/>
      <protection locked="0"/>
    </xf>
    <xf numFmtId="0" fontId="32" fillId="6" borderId="20" xfId="0" applyFont="1" applyFill="1" applyBorder="1" applyAlignment="1" applyProtection="1">
      <alignment horizontal="center"/>
      <protection locked="0"/>
    </xf>
    <xf numFmtId="0" fontId="32" fillId="6" borderId="17" xfId="0" applyFont="1" applyFill="1" applyBorder="1" applyAlignment="1" applyProtection="1">
      <alignment horizontal="center"/>
      <protection locked="0"/>
    </xf>
    <xf numFmtId="0" fontId="28" fillId="0" borderId="0" xfId="0" applyFont="1" applyAlignment="1" applyProtection="1">
      <alignment horizontal="center"/>
      <protection locked="0"/>
    </xf>
    <xf numFmtId="0" fontId="28" fillId="0" borderId="0" xfId="0" applyFont="1" applyAlignment="1" applyProtection="1">
      <alignment horizontal="center" vertical="center"/>
      <protection locked="0"/>
    </xf>
    <xf numFmtId="0" fontId="0" fillId="0" borderId="32" xfId="0" applyBorder="1" applyAlignment="1">
      <alignment horizontal="center"/>
    </xf>
    <xf numFmtId="0" fontId="0" fillId="0" borderId="0" xfId="0" applyAlignment="1">
      <alignment horizontal="center"/>
    </xf>
    <xf numFmtId="0" fontId="26" fillId="4" borderId="14" xfId="0" applyFont="1" applyFill="1" applyBorder="1" applyAlignment="1" applyProtection="1">
      <alignment horizontal="center" vertical="center" wrapText="1"/>
      <protection locked="0"/>
    </xf>
    <xf numFmtId="0" fontId="26" fillId="4" borderId="2" xfId="0" applyFont="1" applyFill="1" applyBorder="1" applyAlignment="1" applyProtection="1">
      <alignment horizontal="center" vertical="center" wrapText="1"/>
      <protection locked="0"/>
    </xf>
    <xf numFmtId="0" fontId="26" fillId="4" borderId="1" xfId="0" applyFont="1" applyFill="1" applyBorder="1" applyAlignment="1" applyProtection="1">
      <alignment horizontal="center" vertical="center" wrapText="1"/>
      <protection locked="0"/>
    </xf>
    <xf numFmtId="0" fontId="28" fillId="0" borderId="23" xfId="0" applyFont="1" applyBorder="1" applyAlignment="1" applyProtection="1">
      <alignment horizontal="center"/>
      <protection locked="0"/>
    </xf>
    <xf numFmtId="0" fontId="24" fillId="0" borderId="0" xfId="0" applyFont="1" applyAlignment="1" applyProtection="1">
      <alignment horizontal="center"/>
      <protection locked="0"/>
    </xf>
    <xf numFmtId="0" fontId="13" fillId="3" borderId="14" xfId="0" applyFont="1" applyFill="1" applyBorder="1" applyAlignment="1" applyProtection="1">
      <alignment horizontal="center"/>
      <protection locked="0"/>
    </xf>
    <xf numFmtId="0" fontId="13" fillId="3" borderId="15" xfId="0" applyFont="1" applyFill="1" applyBorder="1" applyAlignment="1" applyProtection="1">
      <alignment horizontal="center"/>
      <protection locked="0"/>
    </xf>
    <xf numFmtId="0" fontId="13" fillId="3" borderId="2" xfId="0" applyFont="1" applyFill="1" applyBorder="1" applyAlignment="1" applyProtection="1">
      <alignment horizontal="center"/>
      <protection locked="0"/>
    </xf>
    <xf numFmtId="0" fontId="13" fillId="3" borderId="16" xfId="0" applyFont="1" applyFill="1" applyBorder="1" applyAlignment="1" applyProtection="1">
      <alignment horizontal="center"/>
      <protection locked="0"/>
    </xf>
    <xf numFmtId="0" fontId="13" fillId="3" borderId="17" xfId="0" applyFont="1" applyFill="1" applyBorder="1" applyAlignment="1" applyProtection="1">
      <alignment horizontal="center"/>
      <protection locked="0"/>
    </xf>
    <xf numFmtId="0" fontId="39" fillId="6" borderId="16" xfId="0" applyFont="1" applyFill="1" applyBorder="1" applyAlignment="1" applyProtection="1">
      <alignment horizontal="center"/>
      <protection locked="0"/>
    </xf>
    <xf numFmtId="0" fontId="39" fillId="6" borderId="17" xfId="0" applyFont="1" applyFill="1" applyBorder="1" applyAlignment="1" applyProtection="1">
      <alignment horizontal="center"/>
      <protection locked="0"/>
    </xf>
    <xf numFmtId="0" fontId="5" fillId="3" borderId="16" xfId="0" applyFont="1" applyFill="1" applyBorder="1" applyAlignment="1" applyProtection="1">
      <alignment horizontal="left" vertical="center" wrapText="1"/>
      <protection locked="0"/>
    </xf>
    <xf numFmtId="0" fontId="5" fillId="3" borderId="20" xfId="0" applyFont="1" applyFill="1" applyBorder="1" applyAlignment="1" applyProtection="1">
      <alignment horizontal="left" vertical="center" wrapText="1"/>
      <protection locked="0"/>
    </xf>
    <xf numFmtId="0" fontId="5" fillId="3" borderId="17" xfId="0" applyFont="1" applyFill="1" applyBorder="1" applyAlignment="1" applyProtection="1">
      <alignment horizontal="left" vertical="center" wrapText="1"/>
      <protection locked="0"/>
    </xf>
    <xf numFmtId="0" fontId="38" fillId="2" borderId="10" xfId="0" applyFont="1" applyFill="1" applyBorder="1" applyAlignment="1" applyProtection="1">
      <alignment horizontal="center"/>
      <protection locked="0"/>
    </xf>
    <xf numFmtId="0" fontId="38" fillId="2" borderId="11" xfId="0" applyFont="1" applyFill="1" applyBorder="1" applyAlignment="1" applyProtection="1">
      <alignment horizontal="center"/>
      <protection locked="0"/>
    </xf>
    <xf numFmtId="0" fontId="38" fillId="2" borderId="12" xfId="0" applyFont="1" applyFill="1" applyBorder="1" applyAlignment="1" applyProtection="1">
      <alignment horizontal="center"/>
      <protection locked="0"/>
    </xf>
  </cellXfs>
  <cellStyles count="2">
    <cellStyle name="Navadno" xfId="0" builtinId="0"/>
    <cellStyle name="Odstotek" xfId="1" builtinId="5"/>
  </cellStyles>
  <dxfs count="30">
    <dxf>
      <font>
        <color theme="0" tint="-0.14996795556505021"/>
      </font>
    </dxf>
    <dxf>
      <font>
        <color theme="0"/>
      </font>
    </dxf>
    <dxf>
      <font>
        <color rgb="FFFF0000"/>
      </font>
      <fill>
        <patternFill patternType="none">
          <bgColor auto="1"/>
        </patternFill>
      </fill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rgb="FFFF0000"/>
      </font>
      <fill>
        <patternFill patternType="solid">
          <bgColor theme="0" tint="-0.14996795556505021"/>
        </patternFill>
      </fill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strike val="0"/>
        <color theme="0" tint="-0.1499679555650502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</dxf>
    <dxf>
      <alignment horizontal="left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FFCC"/>
      <color rgb="FFFF5050"/>
      <color rgb="FFCCCCFF"/>
      <color rgb="FFF8FF9B"/>
      <color rgb="FF9BF5FF"/>
      <color rgb="FFD5FED2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350921</xdr:colOff>
      <xdr:row>1</xdr:row>
      <xdr:rowOff>50131</xdr:rowOff>
    </xdr:from>
    <xdr:to>
      <xdr:col>0</xdr:col>
      <xdr:colOff>2208931</xdr:colOff>
      <xdr:row>3</xdr:row>
      <xdr:rowOff>10026</xdr:rowOff>
    </xdr:to>
    <xdr:pic>
      <xdr:nvPicPr>
        <xdr:cNvPr id="2" name="Slika 1" descr="Slika, ki vsebuje besede besedilo, pisava, posnetek zaslona, logotip&#10;&#10;Opis je samodejno ustvarjen">
          <a:extLst>
            <a:ext uri="{FF2B5EF4-FFF2-40B4-BE49-F238E27FC236}">
              <a16:creationId xmlns:a16="http://schemas.microsoft.com/office/drawing/2014/main" id="{645D8BCD-B5E8-D356-1B5B-FAC4948576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0921" y="260684"/>
          <a:ext cx="1858010" cy="381000"/>
        </a:xfrm>
        <a:prstGeom prst="rect">
          <a:avLst/>
        </a:prstGeom>
      </xdr:spPr>
    </xdr:pic>
    <xdr:clientData/>
  </xdr:twoCellAnchor>
  <xdr:twoCellAnchor editAs="oneCell">
    <xdr:from>
      <xdr:col>1</xdr:col>
      <xdr:colOff>1072816</xdr:colOff>
      <xdr:row>1</xdr:row>
      <xdr:rowOff>150394</xdr:rowOff>
    </xdr:from>
    <xdr:to>
      <xdr:col>2</xdr:col>
      <xdr:colOff>372477</xdr:colOff>
      <xdr:row>3</xdr:row>
      <xdr:rowOff>121084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932D00F0-B791-C8D4-B540-0BAA85D19F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42184" y="360947"/>
          <a:ext cx="923925" cy="39179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681789</xdr:colOff>
      <xdr:row>1</xdr:row>
      <xdr:rowOff>150395</xdr:rowOff>
    </xdr:from>
    <xdr:to>
      <xdr:col>6</xdr:col>
      <xdr:colOff>66140</xdr:colOff>
      <xdr:row>3</xdr:row>
      <xdr:rowOff>53140</xdr:rowOff>
    </xdr:to>
    <xdr:pic>
      <xdr:nvPicPr>
        <xdr:cNvPr id="4" name="Slika 3">
          <a:extLst>
            <a:ext uri="{FF2B5EF4-FFF2-40B4-BE49-F238E27FC236}">
              <a16:creationId xmlns:a16="http://schemas.microsoft.com/office/drawing/2014/main" id="{8573C9DB-4561-1376-9834-E4ECCCFA4F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21842" y="360948"/>
          <a:ext cx="1740535" cy="3238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2312852</xdr:colOff>
      <xdr:row>38</xdr:row>
      <xdr:rowOff>0</xdr:rowOff>
    </xdr:from>
    <xdr:ext cx="184731" cy="436786"/>
    <xdr:sp macro="" textlink="">
      <xdr:nvSpPr>
        <xdr:cNvPr id="3" name="PoljeZBesedilom 2">
          <a:extLst>
            <a:ext uri="{FF2B5EF4-FFF2-40B4-BE49-F238E27FC236}">
              <a16:creationId xmlns:a16="http://schemas.microsoft.com/office/drawing/2014/main" id="{D42A7D18-3181-41CA-B3C4-E6398ACB4E96}"/>
            </a:ext>
          </a:extLst>
        </xdr:cNvPr>
        <xdr:cNvSpPr txBox="1"/>
      </xdr:nvSpPr>
      <xdr:spPr>
        <a:xfrm>
          <a:off x="3960677" y="11224805"/>
          <a:ext cx="184731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l-SI"/>
        </a:p>
        <a:p>
          <a:endParaRPr lang="sl-SI"/>
        </a:p>
      </xdr:txBody>
    </xdr:sp>
    <xdr:clientData/>
  </xdr:oneCellAnchor>
  <xdr:oneCellAnchor>
    <xdr:from>
      <xdr:col>0</xdr:col>
      <xdr:colOff>2312852</xdr:colOff>
      <xdr:row>38</xdr:row>
      <xdr:rowOff>0</xdr:rowOff>
    </xdr:from>
    <xdr:ext cx="184731" cy="436786"/>
    <xdr:sp macro="" textlink="">
      <xdr:nvSpPr>
        <xdr:cNvPr id="9" name="PoljeZBesedilom 8">
          <a:extLst>
            <a:ext uri="{FF2B5EF4-FFF2-40B4-BE49-F238E27FC236}">
              <a16:creationId xmlns:a16="http://schemas.microsoft.com/office/drawing/2014/main" id="{DEBEDE9D-74E7-4610-9678-75BCE1BB820A}"/>
            </a:ext>
          </a:extLst>
        </xdr:cNvPr>
        <xdr:cNvSpPr txBox="1"/>
      </xdr:nvSpPr>
      <xdr:spPr>
        <a:xfrm>
          <a:off x="2312852" y="7010400"/>
          <a:ext cx="184731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l-SI"/>
        </a:p>
        <a:p>
          <a:endParaRPr lang="sl-SI"/>
        </a:p>
      </xdr:txBody>
    </xdr:sp>
    <xdr:clientData/>
  </xdr:oneCellAnchor>
  <xdr:twoCellAnchor editAs="oneCell">
    <xdr:from>
      <xdr:col>0</xdr:col>
      <xdr:colOff>1904999</xdr:colOff>
      <xdr:row>0</xdr:row>
      <xdr:rowOff>52916</xdr:rowOff>
    </xdr:from>
    <xdr:to>
      <xdr:col>1</xdr:col>
      <xdr:colOff>778509</xdr:colOff>
      <xdr:row>2</xdr:row>
      <xdr:rowOff>137583</xdr:rowOff>
    </xdr:to>
    <xdr:pic>
      <xdr:nvPicPr>
        <xdr:cNvPr id="4" name="Slika 3" descr="Slika, ki vsebuje besede besedilo, pisava, posnetek zaslona, logotip&#10;&#10;Opis je samodejno ustvarjen">
          <a:extLst>
            <a:ext uri="{FF2B5EF4-FFF2-40B4-BE49-F238E27FC236}">
              <a16:creationId xmlns:a16="http://schemas.microsoft.com/office/drawing/2014/main" id="{320D4AB6-7A1A-4C66-85B4-5F94D4AD80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9" y="52916"/>
          <a:ext cx="1858010" cy="381000"/>
        </a:xfrm>
        <a:prstGeom prst="rect">
          <a:avLst/>
        </a:prstGeom>
      </xdr:spPr>
    </xdr:pic>
    <xdr:clientData/>
  </xdr:twoCellAnchor>
  <xdr:twoCellAnchor editAs="oneCell">
    <xdr:from>
      <xdr:col>3</xdr:col>
      <xdr:colOff>1010429</xdr:colOff>
      <xdr:row>1</xdr:row>
      <xdr:rowOff>5012</xdr:rowOff>
    </xdr:from>
    <xdr:to>
      <xdr:col>4</xdr:col>
      <xdr:colOff>833687</xdr:colOff>
      <xdr:row>3</xdr:row>
      <xdr:rowOff>100474</xdr:rowOff>
    </xdr:to>
    <xdr:pic>
      <xdr:nvPicPr>
        <xdr:cNvPr id="5" name="Slika 4">
          <a:extLst>
            <a:ext uri="{FF2B5EF4-FFF2-40B4-BE49-F238E27FC236}">
              <a16:creationId xmlns:a16="http://schemas.microsoft.com/office/drawing/2014/main" id="{6877A2A4-6B22-46FE-9CFA-530C872854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6262" y="153179"/>
          <a:ext cx="923925" cy="39179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287420</xdr:colOff>
      <xdr:row>1</xdr:row>
      <xdr:rowOff>5013</xdr:rowOff>
    </xdr:from>
    <xdr:to>
      <xdr:col>8</xdr:col>
      <xdr:colOff>927288</xdr:colOff>
      <xdr:row>3</xdr:row>
      <xdr:rowOff>32530</xdr:rowOff>
    </xdr:to>
    <xdr:pic>
      <xdr:nvPicPr>
        <xdr:cNvPr id="7" name="Slika 6">
          <a:extLst>
            <a:ext uri="{FF2B5EF4-FFF2-40B4-BE49-F238E27FC236}">
              <a16:creationId xmlns:a16="http://schemas.microsoft.com/office/drawing/2014/main" id="{F69D917D-40CC-4721-AD0E-D69A099D0A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5920" y="153180"/>
          <a:ext cx="1740535" cy="32385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B6FD893-308D-4772-9243-7D1F3ECF1FCB}" name="delitev" displayName="delitev" ref="A1:D5" totalsRowShown="0">
  <autoFilter ref="A1:D5" xr:uid="{2B6FD893-308D-4772-9243-7D1F3ECF1FCB}"/>
  <sortState xmlns:xlrd2="http://schemas.microsoft.com/office/spreadsheetml/2017/richdata2" ref="A2:D5">
    <sortCondition ref="A1:A5"/>
  </sortState>
  <tableColumns count="4">
    <tableColumn id="1" xr3:uid="{E8AE93B7-E3DD-430B-AC25-9785B441FC00}" name="ID" dataDxfId="29">
      <calculatedColumnFormula>B2&amp;C2</calculatedColumnFormula>
    </tableColumn>
    <tableColumn id="2" xr3:uid="{9EE5E451-C2BA-4CAD-9167-84C01FB3C8D7}" name="Regija"/>
    <tableColumn id="3" xr3:uid="{3210AC72-822C-4493-9BE1-645F01D8ED2B}" name="Vir"/>
    <tableColumn id="4" xr3:uid="{88D878A3-213A-4AFD-896A-82F340F5764E}" name="delitev" dataDxfId="28" dataCellStyle="Odstotek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R90"/>
  <sheetViews>
    <sheetView tabSelected="1" showWhiteSpace="0" view="pageBreakPreview" topLeftCell="A71" zoomScale="95" zoomScaleNormal="95" zoomScaleSheetLayoutView="95" zoomScalePageLayoutView="85" workbookViewId="0">
      <selection activeCell="A5" sqref="A5"/>
    </sheetView>
  </sheetViews>
  <sheetFormatPr defaultColWidth="9.140625" defaultRowHeight="16.5" x14ac:dyDescent="0.3"/>
  <cols>
    <col min="1" max="1" width="53.5703125" style="5" customWidth="1"/>
    <col min="2" max="2" width="24.28515625" style="5" bestFit="1" customWidth="1"/>
    <col min="3" max="3" width="18.85546875" style="5" customWidth="1"/>
    <col min="4" max="4" width="17.85546875" style="5" customWidth="1"/>
    <col min="5" max="5" width="18.85546875" style="5" customWidth="1"/>
    <col min="6" max="6" width="16.5703125" style="5" customWidth="1"/>
    <col min="7" max="7" width="17.140625" style="5" customWidth="1"/>
    <col min="8" max="8" width="7.42578125" style="5" customWidth="1"/>
    <col min="9" max="9" width="28.28515625" style="5" customWidth="1"/>
    <col min="10" max="10" width="14.42578125" style="5" customWidth="1"/>
    <col min="11" max="11" width="12.7109375" style="5" customWidth="1"/>
    <col min="12" max="12" width="14" style="5" customWidth="1"/>
    <col min="13" max="13" width="14.28515625" style="5" customWidth="1"/>
    <col min="14" max="16384" width="9.140625" style="5"/>
  </cols>
  <sheetData>
    <row r="2" spans="1:13" x14ac:dyDescent="0.3">
      <c r="A2" s="17"/>
      <c r="G2" s="18"/>
    </row>
    <row r="3" spans="1:13" x14ac:dyDescent="0.3">
      <c r="G3" s="18"/>
    </row>
    <row r="4" spans="1:13" x14ac:dyDescent="0.3">
      <c r="G4" s="18"/>
    </row>
    <row r="5" spans="1:13" x14ac:dyDescent="0.3">
      <c r="G5" s="18"/>
    </row>
    <row r="6" spans="1:13" x14ac:dyDescent="0.3">
      <c r="A6" s="135" t="s">
        <v>0</v>
      </c>
      <c r="B6" s="135"/>
      <c r="C6" s="135"/>
      <c r="D6" s="135"/>
      <c r="E6" s="135"/>
      <c r="F6" s="135"/>
      <c r="G6" s="18"/>
      <c r="J6" s="19"/>
    </row>
    <row r="7" spans="1:13" x14ac:dyDescent="0.3">
      <c r="A7" s="149" t="s">
        <v>1</v>
      </c>
      <c r="B7" s="149"/>
      <c r="C7" s="149"/>
      <c r="D7" s="149"/>
      <c r="E7" s="149"/>
      <c r="F7" s="149"/>
      <c r="G7" s="18"/>
      <c r="J7" s="19"/>
    </row>
    <row r="8" spans="1:13" x14ac:dyDescent="0.3">
      <c r="A8" s="156" t="s">
        <v>2</v>
      </c>
      <c r="B8" s="156"/>
      <c r="C8" s="156"/>
      <c r="D8" s="156"/>
      <c r="E8" s="156"/>
      <c r="F8" s="156"/>
      <c r="L8" s="17"/>
      <c r="M8" s="17"/>
    </row>
    <row r="9" spans="1:13" x14ac:dyDescent="0.3">
      <c r="A9" s="155" t="s">
        <v>3</v>
      </c>
      <c r="B9" s="155"/>
      <c r="C9" s="155"/>
      <c r="D9" s="155"/>
      <c r="E9" s="155"/>
      <c r="F9" s="155"/>
      <c r="G9" s="20"/>
      <c r="L9" s="17"/>
      <c r="M9" s="17"/>
    </row>
    <row r="10" spans="1:13" x14ac:dyDescent="0.3">
      <c r="H10" s="17"/>
      <c r="I10" s="17"/>
      <c r="J10" s="17"/>
      <c r="K10" s="17"/>
      <c r="L10" s="17"/>
      <c r="M10" s="17"/>
    </row>
    <row r="11" spans="1:13" x14ac:dyDescent="0.3">
      <c r="A11" s="21" t="s">
        <v>4</v>
      </c>
      <c r="B11" s="164"/>
      <c r="C11" s="165"/>
      <c r="D11" s="165"/>
      <c r="E11" s="165"/>
      <c r="F11" s="166"/>
      <c r="G11" s="77" t="str">
        <f>IF(B11="","OBVEZNO VPIŠI NAZIV PODJETJA","""")</f>
        <v>OBVEZNO VPIŠI NAZIV PODJETJA</v>
      </c>
    </row>
    <row r="12" spans="1:13" x14ac:dyDescent="0.3">
      <c r="A12" s="21" t="s">
        <v>5</v>
      </c>
      <c r="B12" s="78"/>
      <c r="C12" s="75" t="str">
        <f>IF(B12="","OBVEZNO IZBERI VELIKOST","")</f>
        <v>OBVEZNO IZBERI VELIKOST</v>
      </c>
      <c r="D12"/>
      <c r="E12"/>
      <c r="F12" s="22"/>
    </row>
    <row r="13" spans="1:13" x14ac:dyDescent="0.3">
      <c r="A13" s="21" t="s">
        <v>6</v>
      </c>
      <c r="B13" s="79"/>
      <c r="C13" s="87" t="b">
        <f>IF(B12="mikro",IF(B13&gt;60,"izbrana intenzivnost pomoči je previsoka",""),IF(B12="malo",IF(B13&gt;60,"izbrana intenzivnost pomoči je previsoka",""),IF(B12="srednje",IF(B13&gt;50,"izbrana intenzivnost pomoči je previsoka",""))))</f>
        <v>0</v>
      </c>
      <c r="D13"/>
      <c r="E13"/>
      <c r="F13" s="22"/>
      <c r="G13" s="22"/>
    </row>
    <row r="14" spans="1:13" x14ac:dyDescent="0.3">
      <c r="A14" s="21" t="s">
        <v>7</v>
      </c>
      <c r="B14" s="72"/>
      <c r="C14" s="76" t="str">
        <f>IF(B14="","OBVEZNO IZBERI STATUS","")</f>
        <v>OBVEZNO IZBERI STATUS</v>
      </c>
      <c r="D14"/>
      <c r="E14"/>
      <c r="F14" s="24"/>
      <c r="G14" s="22"/>
    </row>
    <row r="15" spans="1:13" x14ac:dyDescent="0.3">
      <c r="A15" s="21" t="s">
        <v>8</v>
      </c>
      <c r="B15" s="72"/>
      <c r="C15" s="77" t="str">
        <f>IF(B15="","OBVEZNO VPIŠI NAZIV RRI PROJEKTA","""")</f>
        <v>OBVEZNO VPIŠI NAZIV RRI PROJEKTA</v>
      </c>
      <c r="D15"/>
      <c r="E15"/>
      <c r="F15" s="23"/>
      <c r="H15" s="17"/>
      <c r="I15" s="17"/>
      <c r="J15" s="17"/>
      <c r="K15" s="17"/>
      <c r="L15" s="17"/>
      <c r="M15" s="17"/>
    </row>
    <row r="16" spans="1:13" x14ac:dyDescent="0.3">
      <c r="D16"/>
      <c r="E16"/>
      <c r="H16" s="17"/>
      <c r="I16" s="17"/>
      <c r="J16" s="17"/>
      <c r="K16" s="17"/>
      <c r="L16" s="17"/>
      <c r="M16" s="17"/>
    </row>
    <row r="17" spans="1:13" x14ac:dyDescent="0.3">
      <c r="A17" s="25" t="s">
        <v>9</v>
      </c>
      <c r="B17" s="26"/>
      <c r="C17" s="27"/>
      <c r="D17" s="28"/>
      <c r="H17" s="17"/>
      <c r="I17" s="17"/>
      <c r="J17" s="17"/>
      <c r="K17" s="17"/>
      <c r="L17" s="17"/>
      <c r="M17" s="17"/>
    </row>
    <row r="18" spans="1:13" x14ac:dyDescent="0.3">
      <c r="A18" s="29" t="s">
        <v>10</v>
      </c>
      <c r="B18" s="29"/>
      <c r="C18" s="30"/>
      <c r="D18" s="83">
        <v>31.8</v>
      </c>
      <c r="E18" s="82"/>
      <c r="H18" s="17"/>
      <c r="I18" s="17"/>
      <c r="J18" s="17"/>
      <c r="K18" s="17"/>
      <c r="L18" s="17"/>
      <c r="M18" s="17"/>
    </row>
    <row r="19" spans="1:13" x14ac:dyDescent="0.3">
      <c r="A19" s="31" t="s">
        <v>11</v>
      </c>
      <c r="B19" s="31"/>
      <c r="C19" s="32"/>
      <c r="D19" s="84">
        <v>21.2</v>
      </c>
      <c r="E19" s="82"/>
      <c r="H19" s="17"/>
      <c r="I19" s="17"/>
      <c r="J19" s="17"/>
      <c r="K19" s="17"/>
      <c r="L19" s="17"/>
      <c r="M19" s="17"/>
    </row>
    <row r="20" spans="1:13" ht="17.25" thickBot="1" x14ac:dyDescent="0.35">
      <c r="H20" s="17"/>
      <c r="I20" s="17"/>
      <c r="J20" s="17"/>
      <c r="K20" s="17"/>
      <c r="L20" s="17"/>
      <c r="M20" s="17"/>
    </row>
    <row r="21" spans="1:13" ht="17.25" thickBot="1" x14ac:dyDescent="0.35">
      <c r="A21" s="12"/>
      <c r="B21" s="13"/>
      <c r="C21" s="86" t="s">
        <v>12</v>
      </c>
      <c r="D21" s="86" t="s">
        <v>13</v>
      </c>
      <c r="E21" s="86" t="s">
        <v>14</v>
      </c>
      <c r="F21" s="86" t="s">
        <v>15</v>
      </c>
      <c r="G21" s="86" t="s">
        <v>33</v>
      </c>
      <c r="H21" s="17"/>
      <c r="I21" s="17"/>
      <c r="J21" s="17"/>
      <c r="K21" s="17"/>
      <c r="L21" s="17"/>
    </row>
    <row r="22" spans="1:13" x14ac:dyDescent="0.3">
      <c r="A22" s="8" t="s">
        <v>16</v>
      </c>
      <c r="B22" s="109" t="s">
        <v>17</v>
      </c>
      <c r="C22" s="110"/>
      <c r="D22" s="111"/>
      <c r="E22" s="110"/>
      <c r="F22" s="111"/>
      <c r="G22" s="110"/>
      <c r="H22" s="17"/>
      <c r="I22" s="17"/>
      <c r="J22" s="17"/>
      <c r="K22" s="17"/>
      <c r="L22" s="17"/>
    </row>
    <row r="23" spans="1:13" ht="17.25" thickBot="1" x14ac:dyDescent="0.35">
      <c r="A23" s="9"/>
      <c r="B23" s="112" t="s">
        <v>18</v>
      </c>
      <c r="C23" s="113"/>
      <c r="D23" s="114"/>
      <c r="E23" s="113"/>
      <c r="F23" s="114"/>
      <c r="G23" s="113"/>
      <c r="H23" s="17"/>
      <c r="I23" s="17"/>
      <c r="J23" s="17"/>
      <c r="K23" s="17"/>
      <c r="L23" s="17"/>
    </row>
    <row r="24" spans="1:13" s="34" customFormat="1" ht="15.6" customHeight="1" x14ac:dyDescent="0.25">
      <c r="A24" s="10" t="s">
        <v>19</v>
      </c>
      <c r="B24" s="109" t="s">
        <v>17</v>
      </c>
      <c r="C24" s="115">
        <f>ROUND($D$18*C22,2)</f>
        <v>0</v>
      </c>
      <c r="D24" s="116">
        <f t="shared" ref="D24:E24" si="0">ROUND($D$18*D22,2)</f>
        <v>0</v>
      </c>
      <c r="E24" s="115">
        <f t="shared" si="0"/>
        <v>0</v>
      </c>
      <c r="F24" s="116">
        <f>ROUND($D$18*F22,2)</f>
        <v>0</v>
      </c>
      <c r="G24" s="115">
        <f>ROUND($D$18*G22,2)</f>
        <v>0</v>
      </c>
      <c r="H24" s="33"/>
      <c r="I24" s="33"/>
      <c r="J24" s="33"/>
      <c r="K24" s="33"/>
      <c r="L24" s="33"/>
    </row>
    <row r="25" spans="1:13" s="33" customFormat="1" ht="15.6" customHeight="1" thickBot="1" x14ac:dyDescent="0.3">
      <c r="A25" s="11"/>
      <c r="B25" s="112" t="s">
        <v>18</v>
      </c>
      <c r="C25" s="117">
        <f>ROUND((C23*$D$19),2)</f>
        <v>0</v>
      </c>
      <c r="D25" s="118">
        <f>ROUND((D23*D19),2)</f>
        <v>0</v>
      </c>
      <c r="E25" s="117">
        <f>ROUND((E23*D19),2)</f>
        <v>0</v>
      </c>
      <c r="F25" s="118">
        <f>ROUND((F23*D19),2)</f>
        <v>0</v>
      </c>
      <c r="G25" s="117">
        <f>ROUND((G23*$D$19),2)</f>
        <v>0</v>
      </c>
      <c r="H25" s="34"/>
      <c r="I25" s="34"/>
      <c r="J25" s="34"/>
      <c r="K25" s="34"/>
      <c r="L25" s="34"/>
    </row>
    <row r="26" spans="1:13" s="34" customFormat="1" ht="15.75" thickBot="1" x14ac:dyDescent="0.3">
      <c r="A26" s="14"/>
      <c r="B26" s="119" t="s">
        <v>20</v>
      </c>
      <c r="C26" s="120">
        <f>SUM(C24:C25)</f>
        <v>0</v>
      </c>
      <c r="D26" s="121">
        <f>SUM(D24:D25)</f>
        <v>0</v>
      </c>
      <c r="E26" s="120">
        <f>SUM(E24:E25)</f>
        <v>0</v>
      </c>
      <c r="F26" s="121">
        <f>SUM(F24:F25)</f>
        <v>0</v>
      </c>
      <c r="G26" s="120">
        <f>SUM(G24:G25)</f>
        <v>0</v>
      </c>
    </row>
    <row r="27" spans="1:13" s="34" customFormat="1" ht="13.5" x14ac:dyDescent="0.25">
      <c r="A27" s="35"/>
      <c r="B27" s="35"/>
      <c r="C27" s="35"/>
      <c r="D27" s="35"/>
      <c r="E27" s="35"/>
      <c r="F27" s="35"/>
    </row>
    <row r="28" spans="1:13" ht="17.25" thickBot="1" x14ac:dyDescent="0.35">
      <c r="F28" s="41"/>
    </row>
    <row r="29" spans="1:13" ht="18" thickTop="1" thickBot="1" x14ac:dyDescent="0.35">
      <c r="A29" s="15" t="s">
        <v>21</v>
      </c>
      <c r="B29" s="167" t="s">
        <v>12</v>
      </c>
      <c r="C29" s="168"/>
      <c r="D29" s="168"/>
      <c r="E29" s="168"/>
      <c r="F29" s="169"/>
      <c r="G29" s="34" t="b">
        <f>IF(C29&gt;B29,"NAPAKA: predvidena vrednost upravičenih stroškov je večja od predvidene vrednosti celotnih stroškov ")</f>
        <v>0</v>
      </c>
    </row>
    <row r="30" spans="1:13" ht="27.75" thickTop="1" x14ac:dyDescent="0.3">
      <c r="A30" s="36" t="s">
        <v>22</v>
      </c>
      <c r="B30" s="91" t="s">
        <v>23</v>
      </c>
      <c r="C30" s="92" t="s">
        <v>24</v>
      </c>
      <c r="D30" s="92" t="s">
        <v>25</v>
      </c>
      <c r="E30" s="92" t="s">
        <v>26</v>
      </c>
      <c r="F30" s="93" t="s">
        <v>27</v>
      </c>
      <c r="G30" s="34"/>
      <c r="H30" s="41"/>
    </row>
    <row r="31" spans="1:13" ht="16.5" customHeight="1" x14ac:dyDescent="0.3">
      <c r="A31" s="37" t="s">
        <v>28</v>
      </c>
      <c r="B31" s="94"/>
      <c r="C31" s="95">
        <f>C26</f>
        <v>0</v>
      </c>
      <c r="D31" s="96">
        <f t="shared" ref="D31:D36" si="1">$B$13</f>
        <v>0</v>
      </c>
      <c r="E31" s="95">
        <f>ROUND((C31*D31/100),2)</f>
        <v>0</v>
      </c>
      <c r="F31" s="97">
        <f>+B31-E31</f>
        <v>0</v>
      </c>
      <c r="G31" s="34" t="b">
        <f t="shared" ref="G31" si="2">IF(C31&gt;B31,"NAPAKA: predvidena vrednost upravičenih stroškov je večja od predvidene vrednosti celotnih stroškov ")</f>
        <v>0</v>
      </c>
      <c r="H31" s="41"/>
      <c r="I31" s="41"/>
      <c r="J31" s="41"/>
    </row>
    <row r="32" spans="1:13" ht="16.5" customHeight="1" x14ac:dyDescent="0.3">
      <c r="A32" s="37" t="s">
        <v>29</v>
      </c>
      <c r="B32" s="94"/>
      <c r="C32" s="94"/>
      <c r="D32" s="96">
        <f t="shared" si="1"/>
        <v>0</v>
      </c>
      <c r="E32" s="95">
        <f t="shared" ref="E32:E36" si="3">ROUND((C32*D32/100),2)</f>
        <v>0</v>
      </c>
      <c r="F32" s="97">
        <f t="shared" ref="F32:F36" si="4">+B32-E32</f>
        <v>0</v>
      </c>
      <c r="G32" s="34" t="b">
        <f>IF(C32&gt;B32,"NAPAKA: predvidena vrednost upravičenih stroškov je večja od predvidene vrednosti celotnih stroškov ")</f>
        <v>0</v>
      </c>
      <c r="H32" s="41"/>
      <c r="I32" s="41"/>
      <c r="J32" s="41"/>
    </row>
    <row r="33" spans="1:12" ht="16.5" customHeight="1" x14ac:dyDescent="0.3">
      <c r="A33" s="37" t="s">
        <v>30</v>
      </c>
      <c r="B33" s="94"/>
      <c r="C33" s="94"/>
      <c r="D33" s="96">
        <f t="shared" si="1"/>
        <v>0</v>
      </c>
      <c r="E33" s="95">
        <f t="shared" si="3"/>
        <v>0</v>
      </c>
      <c r="F33" s="97">
        <f t="shared" si="4"/>
        <v>0</v>
      </c>
      <c r="G33" s="34" t="b">
        <f>IF(C33&gt;B33,"NAPAKA: predvidena vrednost upravičenih stroškov je večja od predvidene vrednosti celotnih stroškov ")</f>
        <v>0</v>
      </c>
      <c r="H33" s="41"/>
      <c r="I33" s="41"/>
      <c r="J33" s="41"/>
    </row>
    <row r="34" spans="1:12" ht="16.5" customHeight="1" x14ac:dyDescent="0.3">
      <c r="A34" s="38" t="s">
        <v>31</v>
      </c>
      <c r="B34" s="94"/>
      <c r="C34" s="94"/>
      <c r="D34" s="96">
        <f t="shared" si="1"/>
        <v>0</v>
      </c>
      <c r="E34" s="95">
        <f t="shared" si="3"/>
        <v>0</v>
      </c>
      <c r="F34" s="97">
        <f t="shared" si="4"/>
        <v>0</v>
      </c>
      <c r="G34" s="34" t="b">
        <f>IF(C34&gt;B34,"NAPAKA: predvidena vrednost upravičenih stroškov je večja od predvidene vrednosti celotnih stroškov ")</f>
        <v>0</v>
      </c>
      <c r="H34" s="41"/>
      <c r="I34" s="41"/>
      <c r="J34" s="41"/>
    </row>
    <row r="35" spans="1:12" ht="16.5" customHeight="1" x14ac:dyDescent="0.3">
      <c r="A35" s="38" t="s">
        <v>32</v>
      </c>
      <c r="B35" s="94"/>
      <c r="C35" s="95">
        <f>ROUND(C31*15/100,2)</f>
        <v>0</v>
      </c>
      <c r="D35" s="98">
        <f>$B$13</f>
        <v>0</v>
      </c>
      <c r="E35" s="95">
        <f>ROUND((C35*D35/100),2)</f>
        <v>0</v>
      </c>
      <c r="F35" s="97">
        <f t="shared" si="4"/>
        <v>0</v>
      </c>
      <c r="G35" s="34"/>
      <c r="H35" s="41"/>
      <c r="I35" s="41"/>
      <c r="J35" s="41"/>
    </row>
    <row r="36" spans="1:12" ht="17.25" thickBot="1" x14ac:dyDescent="0.35">
      <c r="A36" s="7" t="s">
        <v>20</v>
      </c>
      <c r="B36" s="99">
        <f>ROUND(SUM(B31:B35),2)</f>
        <v>0</v>
      </c>
      <c r="C36" s="100">
        <f>ROUND(SUM(C31:C35),2)</f>
        <v>0</v>
      </c>
      <c r="D36" s="101">
        <f t="shared" si="1"/>
        <v>0</v>
      </c>
      <c r="E36" s="100">
        <f t="shared" si="3"/>
        <v>0</v>
      </c>
      <c r="F36" s="102">
        <f t="shared" si="4"/>
        <v>0</v>
      </c>
      <c r="G36" s="39" t="b">
        <f>IF(C36&gt;B36,"NAPAKA: predvidena vrednost upravičenih stroškov je večja od predvidene vrednosti celotnih stroškov ")</f>
        <v>0</v>
      </c>
      <c r="H36" s="41"/>
      <c r="I36" s="41"/>
      <c r="J36" s="41"/>
      <c r="K36" s="40"/>
      <c r="L36" s="40"/>
    </row>
    <row r="37" spans="1:12" ht="18" thickTop="1" thickBot="1" x14ac:dyDescent="0.35">
      <c r="B37" s="23"/>
      <c r="C37" s="23"/>
      <c r="D37" s="23"/>
      <c r="E37" s="23"/>
      <c r="F37" s="23"/>
      <c r="H37" s="41"/>
      <c r="I37" s="41"/>
    </row>
    <row r="38" spans="1:12" ht="18" thickTop="1" thickBot="1" x14ac:dyDescent="0.35">
      <c r="B38" s="167" t="s">
        <v>13</v>
      </c>
      <c r="C38" s="168"/>
      <c r="D38" s="168"/>
      <c r="E38" s="168"/>
      <c r="F38" s="169"/>
      <c r="H38" s="41"/>
      <c r="I38" s="41"/>
    </row>
    <row r="39" spans="1:12" ht="27.75" thickTop="1" x14ac:dyDescent="0.3">
      <c r="A39" s="36" t="s">
        <v>22</v>
      </c>
      <c r="B39" s="91" t="s">
        <v>23</v>
      </c>
      <c r="C39" s="92" t="s">
        <v>24</v>
      </c>
      <c r="D39" s="92" t="s">
        <v>25</v>
      </c>
      <c r="E39" s="92" t="s">
        <v>26</v>
      </c>
      <c r="F39" s="93" t="s">
        <v>27</v>
      </c>
      <c r="G39" s="34"/>
      <c r="H39" s="41"/>
      <c r="I39" s="41"/>
    </row>
    <row r="40" spans="1:12" ht="16.5" customHeight="1" x14ac:dyDescent="0.3">
      <c r="A40" s="37" t="s">
        <v>28</v>
      </c>
      <c r="B40" s="94"/>
      <c r="C40" s="95">
        <f>D26</f>
        <v>0</v>
      </c>
      <c r="D40" s="96">
        <f t="shared" ref="D40:D45" si="5">$B$13</f>
        <v>0</v>
      </c>
      <c r="E40" s="95">
        <f>ROUND((C40*D40/100),2)</f>
        <v>0</v>
      </c>
      <c r="F40" s="97">
        <f>+B40-E40</f>
        <v>0</v>
      </c>
      <c r="G40" s="34" t="b">
        <f t="shared" ref="G40:G43" si="6">IF(C40&gt;B40,"NAPAKA: predvidena vrednost upravičenih stroškov je večja od predvidene vrednosti celotnih stroškov ")</f>
        <v>0</v>
      </c>
      <c r="H40" s="41"/>
      <c r="I40" s="41"/>
      <c r="J40" s="41"/>
    </row>
    <row r="41" spans="1:12" ht="16.5" customHeight="1" x14ac:dyDescent="0.3">
      <c r="A41" s="37" t="s">
        <v>29</v>
      </c>
      <c r="B41" s="94"/>
      <c r="C41" s="94"/>
      <c r="D41" s="96">
        <f t="shared" si="5"/>
        <v>0</v>
      </c>
      <c r="E41" s="95">
        <f t="shared" ref="E41:E45" si="7">ROUND((C41*D41/100),2)</f>
        <v>0</v>
      </c>
      <c r="F41" s="97">
        <f t="shared" ref="F41:F45" si="8">+B41-E41</f>
        <v>0</v>
      </c>
      <c r="G41" s="34" t="b">
        <f t="shared" si="6"/>
        <v>0</v>
      </c>
      <c r="H41" s="41"/>
      <c r="I41" s="41"/>
      <c r="J41" s="41"/>
    </row>
    <row r="42" spans="1:12" ht="16.5" customHeight="1" x14ac:dyDescent="0.3">
      <c r="A42" s="37" t="s">
        <v>30</v>
      </c>
      <c r="B42" s="94"/>
      <c r="C42" s="94"/>
      <c r="D42" s="96">
        <f t="shared" si="5"/>
        <v>0</v>
      </c>
      <c r="E42" s="95">
        <f t="shared" si="7"/>
        <v>0</v>
      </c>
      <c r="F42" s="97">
        <f t="shared" si="8"/>
        <v>0</v>
      </c>
      <c r="G42" s="34" t="b">
        <f t="shared" si="6"/>
        <v>0</v>
      </c>
      <c r="H42" s="41"/>
      <c r="I42" s="41"/>
      <c r="J42" s="41"/>
    </row>
    <row r="43" spans="1:12" ht="16.5" customHeight="1" x14ac:dyDescent="0.3">
      <c r="A43" s="38" t="s">
        <v>31</v>
      </c>
      <c r="B43" s="94"/>
      <c r="C43" s="94"/>
      <c r="D43" s="96">
        <f t="shared" si="5"/>
        <v>0</v>
      </c>
      <c r="E43" s="95">
        <f t="shared" si="7"/>
        <v>0</v>
      </c>
      <c r="F43" s="97">
        <f t="shared" si="8"/>
        <v>0</v>
      </c>
      <c r="G43" s="34" t="b">
        <f t="shared" si="6"/>
        <v>0</v>
      </c>
      <c r="H43" s="41"/>
      <c r="I43" s="41"/>
      <c r="J43" s="41"/>
    </row>
    <row r="44" spans="1:12" s="23" customFormat="1" ht="16.5" customHeight="1" x14ac:dyDescent="0.3">
      <c r="A44" s="38" t="s">
        <v>32</v>
      </c>
      <c r="B44" s="94"/>
      <c r="C44" s="95">
        <f>ROUND(C40*15/100,2)</f>
        <v>0</v>
      </c>
      <c r="D44" s="96">
        <f t="shared" si="5"/>
        <v>0</v>
      </c>
      <c r="E44" s="95">
        <f t="shared" si="7"/>
        <v>0</v>
      </c>
      <c r="F44" s="97">
        <f t="shared" si="8"/>
        <v>0</v>
      </c>
      <c r="G44" s="34"/>
      <c r="H44" s="41"/>
      <c r="I44" s="41"/>
      <c r="J44" s="41"/>
    </row>
    <row r="45" spans="1:12" ht="17.25" thickBot="1" x14ac:dyDescent="0.35">
      <c r="A45" s="7" t="s">
        <v>20</v>
      </c>
      <c r="B45" s="99">
        <f>ROUND(SUM(B40:B44),2)</f>
        <v>0</v>
      </c>
      <c r="C45" s="100">
        <f>ROUND(SUM(C40:C44),2)</f>
        <v>0</v>
      </c>
      <c r="D45" s="101">
        <f t="shared" si="5"/>
        <v>0</v>
      </c>
      <c r="E45" s="100">
        <f t="shared" si="7"/>
        <v>0</v>
      </c>
      <c r="F45" s="102">
        <f t="shared" si="8"/>
        <v>0</v>
      </c>
      <c r="G45" s="39" t="b">
        <f>IF(C45&gt;B45,"NAPAKA: predvidena vrednost upravičenih stroškov je večja od predvidene vrednosti celotnih stroškov ")</f>
        <v>0</v>
      </c>
      <c r="H45" s="41"/>
      <c r="I45" s="41"/>
      <c r="J45" s="41"/>
      <c r="K45" s="40"/>
      <c r="L45" s="40"/>
    </row>
    <row r="46" spans="1:12" ht="18" thickTop="1" thickBot="1" x14ac:dyDescent="0.35">
      <c r="B46" s="23"/>
      <c r="C46" s="23"/>
      <c r="D46" s="23"/>
      <c r="E46" s="23"/>
      <c r="F46" s="23"/>
      <c r="H46" s="41"/>
      <c r="I46" s="41"/>
    </row>
    <row r="47" spans="1:12" ht="18" thickTop="1" thickBot="1" x14ac:dyDescent="0.35">
      <c r="B47" s="167" t="s">
        <v>14</v>
      </c>
      <c r="C47" s="168"/>
      <c r="D47" s="168"/>
      <c r="E47" s="168"/>
      <c r="F47" s="169"/>
      <c r="H47" s="41"/>
      <c r="I47" s="41"/>
    </row>
    <row r="48" spans="1:12" ht="27.75" thickTop="1" x14ac:dyDescent="0.3">
      <c r="A48" s="36" t="s">
        <v>22</v>
      </c>
      <c r="B48" s="91" t="s">
        <v>23</v>
      </c>
      <c r="C48" s="92" t="s">
        <v>24</v>
      </c>
      <c r="D48" s="92" t="s">
        <v>25</v>
      </c>
      <c r="E48" s="92" t="s">
        <v>26</v>
      </c>
      <c r="F48" s="93" t="s">
        <v>27</v>
      </c>
      <c r="G48" s="34"/>
      <c r="H48" s="41"/>
      <c r="I48" s="41"/>
    </row>
    <row r="49" spans="1:18" ht="16.5" customHeight="1" x14ac:dyDescent="0.3">
      <c r="A49" s="37" t="s">
        <v>28</v>
      </c>
      <c r="B49" s="94"/>
      <c r="C49" s="103">
        <f>E26</f>
        <v>0</v>
      </c>
      <c r="D49" s="96">
        <f t="shared" ref="D49:D54" si="9">$B$13</f>
        <v>0</v>
      </c>
      <c r="E49" s="95">
        <f t="shared" ref="E49:E54" si="10">ROUND((C49*D49/100),2)</f>
        <v>0</v>
      </c>
      <c r="F49" s="97">
        <f t="shared" ref="F49:F54" si="11">+B49-E49</f>
        <v>0</v>
      </c>
      <c r="G49" s="34" t="b">
        <f t="shared" ref="G49:G52" si="12">IF(C49&gt;B49,"NAPAKA: predvidena vrednost upravičenih stroškov je večja od predvidene vrednosti celotnih stroškov ")</f>
        <v>0</v>
      </c>
      <c r="H49" s="41"/>
      <c r="I49" s="41"/>
      <c r="J49" s="41"/>
    </row>
    <row r="50" spans="1:18" ht="16.5" customHeight="1" x14ac:dyDescent="0.3">
      <c r="A50" s="37" t="s">
        <v>29</v>
      </c>
      <c r="B50" s="94"/>
      <c r="C50" s="94"/>
      <c r="D50" s="96">
        <f t="shared" si="9"/>
        <v>0</v>
      </c>
      <c r="E50" s="95">
        <f t="shared" si="10"/>
        <v>0</v>
      </c>
      <c r="F50" s="97">
        <f t="shared" si="11"/>
        <v>0</v>
      </c>
      <c r="G50" s="34" t="b">
        <f t="shared" si="12"/>
        <v>0</v>
      </c>
      <c r="H50" s="41"/>
      <c r="I50" s="41"/>
      <c r="J50" s="41"/>
    </row>
    <row r="51" spans="1:18" ht="16.5" customHeight="1" x14ac:dyDescent="0.3">
      <c r="A51" s="37" t="s">
        <v>30</v>
      </c>
      <c r="B51" s="94"/>
      <c r="C51" s="94"/>
      <c r="D51" s="96">
        <f t="shared" si="9"/>
        <v>0</v>
      </c>
      <c r="E51" s="95">
        <f t="shared" si="10"/>
        <v>0</v>
      </c>
      <c r="F51" s="97">
        <f>+B51-E51</f>
        <v>0</v>
      </c>
      <c r="G51" s="34" t="b">
        <f t="shared" si="12"/>
        <v>0</v>
      </c>
      <c r="H51" s="41"/>
      <c r="I51" s="41"/>
      <c r="J51" s="41"/>
    </row>
    <row r="52" spans="1:18" x14ac:dyDescent="0.3">
      <c r="A52" s="38" t="s">
        <v>31</v>
      </c>
      <c r="B52" s="94"/>
      <c r="C52" s="94"/>
      <c r="D52" s="96">
        <f t="shared" si="9"/>
        <v>0</v>
      </c>
      <c r="E52" s="95">
        <f t="shared" si="10"/>
        <v>0</v>
      </c>
      <c r="F52" s="97">
        <f t="shared" si="11"/>
        <v>0</v>
      </c>
      <c r="G52" s="34" t="b">
        <f t="shared" si="12"/>
        <v>0</v>
      </c>
      <c r="H52" s="41"/>
      <c r="I52" s="41"/>
      <c r="J52" s="41"/>
    </row>
    <row r="53" spans="1:18" s="23" customFormat="1" ht="16.5" customHeight="1" x14ac:dyDescent="0.3">
      <c r="A53" s="38" t="s">
        <v>32</v>
      </c>
      <c r="B53" s="94"/>
      <c r="C53" s="95">
        <f>ROUND(C49*15/100,2)</f>
        <v>0</v>
      </c>
      <c r="D53" s="96">
        <f t="shared" si="9"/>
        <v>0</v>
      </c>
      <c r="E53" s="95">
        <f t="shared" si="10"/>
        <v>0</v>
      </c>
      <c r="F53" s="97">
        <f t="shared" si="11"/>
        <v>0</v>
      </c>
      <c r="G53" s="34"/>
      <c r="H53" s="41"/>
      <c r="I53" s="41"/>
      <c r="J53" s="41"/>
    </row>
    <row r="54" spans="1:18" ht="17.25" thickBot="1" x14ac:dyDescent="0.35">
      <c r="A54" s="7" t="s">
        <v>20</v>
      </c>
      <c r="B54" s="99">
        <f>ROUND(SUM(B49:B53),2)</f>
        <v>0</v>
      </c>
      <c r="C54" s="100">
        <f>ROUND(SUM(C49:C53),2)</f>
        <v>0</v>
      </c>
      <c r="D54" s="101">
        <f t="shared" si="9"/>
        <v>0</v>
      </c>
      <c r="E54" s="100">
        <f t="shared" si="10"/>
        <v>0</v>
      </c>
      <c r="F54" s="102">
        <f t="shared" si="11"/>
        <v>0</v>
      </c>
      <c r="G54" s="34" t="b">
        <f>IF(C54&gt;B54,"NAPAKA: predvidena vrednost upravičenih stroškov je večja od predvidene vrednosti celotnih stroškov ")</f>
        <v>0</v>
      </c>
      <c r="H54" s="41"/>
      <c r="I54" s="41"/>
      <c r="J54" s="41"/>
    </row>
    <row r="55" spans="1:18" ht="18" thickTop="1" thickBot="1" x14ac:dyDescent="0.35">
      <c r="B55" s="23"/>
      <c r="C55" s="23"/>
      <c r="D55" s="23"/>
      <c r="E55" s="23"/>
      <c r="F55" s="23"/>
      <c r="H55" s="41"/>
      <c r="I55" s="41"/>
    </row>
    <row r="56" spans="1:18" ht="18" thickTop="1" thickBot="1" x14ac:dyDescent="0.35">
      <c r="B56" s="167" t="s">
        <v>15</v>
      </c>
      <c r="C56" s="168"/>
      <c r="D56" s="168"/>
      <c r="E56" s="168"/>
      <c r="F56" s="169"/>
      <c r="H56" s="41"/>
      <c r="I56" s="41"/>
    </row>
    <row r="57" spans="1:18" ht="27.75" thickTop="1" x14ac:dyDescent="0.3">
      <c r="A57" s="36" t="s">
        <v>22</v>
      </c>
      <c r="B57" s="91" t="s">
        <v>23</v>
      </c>
      <c r="C57" s="92" t="s">
        <v>24</v>
      </c>
      <c r="D57" s="92" t="s">
        <v>25</v>
      </c>
      <c r="E57" s="92" t="s">
        <v>26</v>
      </c>
      <c r="F57" s="93" t="s">
        <v>27</v>
      </c>
      <c r="H57" s="41"/>
      <c r="I57" s="41"/>
    </row>
    <row r="58" spans="1:18" ht="16.5" customHeight="1" x14ac:dyDescent="0.3">
      <c r="A58" s="37" t="s">
        <v>28</v>
      </c>
      <c r="B58" s="94"/>
      <c r="C58" s="95">
        <f>F26</f>
        <v>0</v>
      </c>
      <c r="D58" s="96">
        <f t="shared" ref="D58:D63" si="13">$B$13</f>
        <v>0</v>
      </c>
      <c r="E58" s="95">
        <f>ROUND((C58*D58/100),2)</f>
        <v>0</v>
      </c>
      <c r="F58" s="97">
        <f t="shared" ref="F58:F61" si="14">+B58-E58</f>
        <v>0</v>
      </c>
      <c r="G58" s="34" t="b">
        <f t="shared" ref="G58:G61" si="15">IF(C58&gt;B58,"NAPAKA: predvidena vrednost upravičenih stroškov je večja od predvidene vrednosti celotnih stroškov ")</f>
        <v>0</v>
      </c>
      <c r="H58" s="41"/>
      <c r="I58" s="41"/>
      <c r="J58" s="41"/>
    </row>
    <row r="59" spans="1:18" ht="16.5" customHeight="1" x14ac:dyDescent="0.3">
      <c r="A59" s="37" t="s">
        <v>29</v>
      </c>
      <c r="B59" s="94"/>
      <c r="C59" s="94"/>
      <c r="D59" s="96">
        <f t="shared" si="13"/>
        <v>0</v>
      </c>
      <c r="E59" s="95">
        <f t="shared" ref="E59:E63" si="16">ROUND((C59*D59/100),2)</f>
        <v>0</v>
      </c>
      <c r="F59" s="97">
        <f t="shared" si="14"/>
        <v>0</v>
      </c>
      <c r="G59" s="42" t="b">
        <f t="shared" si="15"/>
        <v>0</v>
      </c>
      <c r="H59" s="41"/>
      <c r="I59" s="41"/>
      <c r="J59" s="41"/>
    </row>
    <row r="60" spans="1:18" ht="16.5" customHeight="1" x14ac:dyDescent="0.3">
      <c r="A60" s="37" t="s">
        <v>30</v>
      </c>
      <c r="B60" s="94"/>
      <c r="C60" s="94"/>
      <c r="D60" s="96">
        <f t="shared" si="13"/>
        <v>0</v>
      </c>
      <c r="E60" s="95">
        <f t="shared" si="16"/>
        <v>0</v>
      </c>
      <c r="F60" s="97">
        <f t="shared" si="14"/>
        <v>0</v>
      </c>
      <c r="G60" s="34" t="b">
        <f t="shared" si="15"/>
        <v>0</v>
      </c>
      <c r="H60" s="41"/>
      <c r="I60" s="41"/>
      <c r="J60" s="41"/>
    </row>
    <row r="61" spans="1:18" ht="16.5" customHeight="1" x14ac:dyDescent="0.3">
      <c r="A61" s="38" t="s">
        <v>31</v>
      </c>
      <c r="B61" s="94"/>
      <c r="C61" s="94"/>
      <c r="D61" s="96">
        <f t="shared" si="13"/>
        <v>0</v>
      </c>
      <c r="E61" s="95">
        <f t="shared" si="16"/>
        <v>0</v>
      </c>
      <c r="F61" s="97">
        <f t="shared" si="14"/>
        <v>0</v>
      </c>
      <c r="G61" s="34" t="b">
        <f t="shared" si="15"/>
        <v>0</v>
      </c>
      <c r="H61" s="41"/>
      <c r="I61" s="41"/>
      <c r="J61" s="41"/>
    </row>
    <row r="62" spans="1:18" ht="16.5" customHeight="1" x14ac:dyDescent="0.3">
      <c r="A62" s="38" t="s">
        <v>32</v>
      </c>
      <c r="B62" s="94"/>
      <c r="C62" s="95">
        <f>ROUND(C58*15/100,2)</f>
        <v>0</v>
      </c>
      <c r="D62" s="96">
        <f t="shared" si="13"/>
        <v>0</v>
      </c>
      <c r="E62" s="95">
        <f t="shared" si="16"/>
        <v>0</v>
      </c>
      <c r="F62" s="97">
        <f>+B62-E62</f>
        <v>0</v>
      </c>
      <c r="G62" s="34"/>
      <c r="H62" s="41"/>
      <c r="I62" s="41"/>
      <c r="J62" s="41"/>
      <c r="K62" s="44"/>
      <c r="L62" s="44"/>
      <c r="M62" s="44"/>
      <c r="N62" s="44"/>
      <c r="O62" s="44"/>
      <c r="P62" s="44"/>
      <c r="Q62" s="44"/>
      <c r="R62" s="44"/>
    </row>
    <row r="63" spans="1:18" ht="17.25" thickBot="1" x14ac:dyDescent="0.35">
      <c r="A63" s="7" t="s">
        <v>20</v>
      </c>
      <c r="B63" s="99">
        <f>ROUND(SUM(B58:B62),2)</f>
        <v>0</v>
      </c>
      <c r="C63" s="100">
        <f>ROUND(SUM(C58:C62),2)</f>
        <v>0</v>
      </c>
      <c r="D63" s="101">
        <f t="shared" si="13"/>
        <v>0</v>
      </c>
      <c r="E63" s="100">
        <f t="shared" si="16"/>
        <v>0</v>
      </c>
      <c r="F63" s="102">
        <f t="shared" ref="F63" si="17">+B63-E63</f>
        <v>0</v>
      </c>
      <c r="G63" s="34" t="b">
        <f>IF(C63&gt;B63,"NAPAKA: predvidena vrednost upravičenih stroškov je večja od predvidene vrednosti celotnih stroškov ")</f>
        <v>0</v>
      </c>
      <c r="H63" s="41"/>
      <c r="I63" s="41"/>
      <c r="J63" s="41"/>
    </row>
    <row r="64" spans="1:18" ht="18" thickTop="1" thickBot="1" x14ac:dyDescent="0.35">
      <c r="B64" s="23"/>
      <c r="C64" s="23"/>
      <c r="D64" s="23"/>
      <c r="E64" s="23"/>
      <c r="F64" s="23"/>
      <c r="H64" s="41"/>
      <c r="I64" s="41"/>
    </row>
    <row r="65" spans="1:18" ht="18" thickTop="1" thickBot="1" x14ac:dyDescent="0.35">
      <c r="B65" s="167" t="s">
        <v>33</v>
      </c>
      <c r="C65" s="168"/>
      <c r="D65" s="168"/>
      <c r="E65" s="168"/>
      <c r="F65" s="169"/>
      <c r="H65" s="41"/>
      <c r="I65" s="41"/>
    </row>
    <row r="66" spans="1:18" ht="27.75" thickTop="1" x14ac:dyDescent="0.3">
      <c r="A66" s="36" t="s">
        <v>22</v>
      </c>
      <c r="B66" s="91" t="s">
        <v>23</v>
      </c>
      <c r="C66" s="92" t="s">
        <v>24</v>
      </c>
      <c r="D66" s="92" t="s">
        <v>25</v>
      </c>
      <c r="E66" s="92" t="s">
        <v>26</v>
      </c>
      <c r="F66" s="93" t="s">
        <v>27</v>
      </c>
      <c r="H66" s="41"/>
      <c r="I66" s="41"/>
    </row>
    <row r="67" spans="1:18" ht="16.5" customHeight="1" x14ac:dyDescent="0.3">
      <c r="A67" s="37" t="s">
        <v>28</v>
      </c>
      <c r="B67" s="94"/>
      <c r="C67" s="95">
        <f>G26</f>
        <v>0</v>
      </c>
      <c r="D67" s="96">
        <f t="shared" ref="D67:D72" si="18">$B$13</f>
        <v>0</v>
      </c>
      <c r="E67" s="95">
        <f>ROUND((C67*D67/100),2)</f>
        <v>0</v>
      </c>
      <c r="F67" s="97">
        <f t="shared" ref="F67:F72" si="19">+B67-E67</f>
        <v>0</v>
      </c>
      <c r="G67" s="34" t="b">
        <f t="shared" ref="G67:G70" si="20">IF(C67&gt;B67,"NAPAKA: predvidena vrednost upravičenih stroškov je večja od predvidene vrednosti celotnih stroškov ")</f>
        <v>0</v>
      </c>
      <c r="H67" s="41"/>
      <c r="I67" s="41"/>
      <c r="J67" s="41"/>
    </row>
    <row r="68" spans="1:18" ht="16.5" customHeight="1" x14ac:dyDescent="0.3">
      <c r="A68" s="37" t="s">
        <v>29</v>
      </c>
      <c r="B68" s="94"/>
      <c r="C68" s="94"/>
      <c r="D68" s="96">
        <f t="shared" si="18"/>
        <v>0</v>
      </c>
      <c r="E68" s="95">
        <f t="shared" ref="E68:E72" si="21">ROUND((C68*D68/100),2)</f>
        <v>0</v>
      </c>
      <c r="F68" s="97">
        <f t="shared" si="19"/>
        <v>0</v>
      </c>
      <c r="G68" s="42" t="b">
        <f t="shared" si="20"/>
        <v>0</v>
      </c>
      <c r="H68" s="41"/>
      <c r="I68" s="41"/>
      <c r="J68" s="41"/>
    </row>
    <row r="69" spans="1:18" ht="16.5" customHeight="1" x14ac:dyDescent="0.3">
      <c r="A69" s="37" t="s">
        <v>30</v>
      </c>
      <c r="B69" s="94"/>
      <c r="C69" s="94"/>
      <c r="D69" s="96">
        <f t="shared" si="18"/>
        <v>0</v>
      </c>
      <c r="E69" s="95">
        <f t="shared" si="21"/>
        <v>0</v>
      </c>
      <c r="F69" s="97">
        <f t="shared" si="19"/>
        <v>0</v>
      </c>
      <c r="G69" s="34" t="b">
        <f t="shared" si="20"/>
        <v>0</v>
      </c>
      <c r="H69" s="41"/>
      <c r="I69" s="41"/>
      <c r="J69" s="41"/>
    </row>
    <row r="70" spans="1:18" ht="16.5" customHeight="1" x14ac:dyDescent="0.3">
      <c r="A70" s="38" t="s">
        <v>31</v>
      </c>
      <c r="B70" s="94"/>
      <c r="C70" s="94"/>
      <c r="D70" s="96">
        <f t="shared" si="18"/>
        <v>0</v>
      </c>
      <c r="E70" s="95">
        <f t="shared" si="21"/>
        <v>0</v>
      </c>
      <c r="F70" s="97">
        <f t="shared" si="19"/>
        <v>0</v>
      </c>
      <c r="G70" s="34" t="b">
        <f t="shared" si="20"/>
        <v>0</v>
      </c>
      <c r="H70" s="41"/>
      <c r="I70" s="41"/>
      <c r="J70" s="41"/>
    </row>
    <row r="71" spans="1:18" ht="16.5" customHeight="1" x14ac:dyDescent="0.3">
      <c r="A71" s="38" t="s">
        <v>32</v>
      </c>
      <c r="B71" s="94"/>
      <c r="C71" s="95">
        <f>ROUND(C67*15/100,2)</f>
        <v>0</v>
      </c>
      <c r="D71" s="96">
        <f t="shared" si="18"/>
        <v>0</v>
      </c>
      <c r="E71" s="95">
        <f t="shared" si="21"/>
        <v>0</v>
      </c>
      <c r="F71" s="97">
        <f>+B71-E71</f>
        <v>0</v>
      </c>
      <c r="G71" s="34"/>
      <c r="H71" s="41"/>
      <c r="I71" s="41"/>
      <c r="J71" s="41"/>
      <c r="K71" s="44"/>
      <c r="L71" s="44"/>
      <c r="M71" s="44"/>
      <c r="N71" s="44"/>
      <c r="O71" s="44"/>
      <c r="P71" s="44"/>
      <c r="Q71" s="44"/>
      <c r="R71" s="44"/>
    </row>
    <row r="72" spans="1:18" ht="17.25" thickBot="1" x14ac:dyDescent="0.35">
      <c r="A72" s="7" t="s">
        <v>20</v>
      </c>
      <c r="B72" s="99">
        <f>ROUND(SUM(B67:B71),2)</f>
        <v>0</v>
      </c>
      <c r="C72" s="100">
        <f>ROUND(SUM(C67:C71),2)</f>
        <v>0</v>
      </c>
      <c r="D72" s="101">
        <f t="shared" si="18"/>
        <v>0</v>
      </c>
      <c r="E72" s="100">
        <f t="shared" si="21"/>
        <v>0</v>
      </c>
      <c r="F72" s="102">
        <f t="shared" si="19"/>
        <v>0</v>
      </c>
      <c r="G72" s="34" t="b">
        <f>IF(C72&gt;B72,"NAPAKA: predvidena vrednost upravičenih stroškov je večja od predvidene vrednosti celotnih stroškov ")</f>
        <v>0</v>
      </c>
      <c r="H72" s="41"/>
      <c r="I72" s="41"/>
      <c r="J72" s="41"/>
    </row>
    <row r="73" spans="1:18" ht="18" thickTop="1" thickBot="1" x14ac:dyDescent="0.35">
      <c r="B73" s="23"/>
      <c r="C73" s="23"/>
      <c r="D73" s="23"/>
      <c r="E73" s="23"/>
      <c r="F73" s="23"/>
      <c r="G73" s="42"/>
      <c r="H73" s="88"/>
      <c r="I73" s="42"/>
    </row>
    <row r="74" spans="1:18" ht="18" thickTop="1" thickBot="1" x14ac:dyDescent="0.35">
      <c r="B74" s="167" t="s">
        <v>20</v>
      </c>
      <c r="C74" s="168"/>
      <c r="D74" s="168"/>
      <c r="E74" s="169"/>
      <c r="F74" s="23"/>
      <c r="G74" s="85"/>
      <c r="H74" s="43"/>
      <c r="I74" s="43"/>
      <c r="J74" s="43"/>
      <c r="K74" s="43"/>
      <c r="L74" s="43"/>
      <c r="M74" s="43"/>
      <c r="N74" s="43"/>
    </row>
    <row r="75" spans="1:18" ht="27.75" thickTop="1" x14ac:dyDescent="0.3">
      <c r="A75" s="36" t="s">
        <v>22</v>
      </c>
      <c r="B75" s="91" t="s">
        <v>23</v>
      </c>
      <c r="C75" s="92" t="s">
        <v>24</v>
      </c>
      <c r="D75" s="92" t="s">
        <v>26</v>
      </c>
      <c r="E75" s="93" t="s">
        <v>27</v>
      </c>
      <c r="F75" s="23"/>
    </row>
    <row r="76" spans="1:18" x14ac:dyDescent="0.3">
      <c r="A76" s="37" t="s">
        <v>28</v>
      </c>
      <c r="B76" s="104">
        <f t="shared" ref="B76:C80" si="22">+B31+B40+B49+B58+B67</f>
        <v>0</v>
      </c>
      <c r="C76" s="95">
        <f t="shared" si="22"/>
        <v>0</v>
      </c>
      <c r="D76" s="105">
        <f t="shared" ref="D76:E80" si="23">+E31+E40+E49+E67</f>
        <v>0</v>
      </c>
      <c r="E76" s="97">
        <f t="shared" si="23"/>
        <v>0</v>
      </c>
      <c r="F76" s="23"/>
    </row>
    <row r="77" spans="1:18" ht="16.5" customHeight="1" x14ac:dyDescent="0.3">
      <c r="A77" s="37" t="s">
        <v>29</v>
      </c>
      <c r="B77" s="104">
        <f t="shared" si="22"/>
        <v>0</v>
      </c>
      <c r="C77" s="95">
        <f t="shared" si="22"/>
        <v>0</v>
      </c>
      <c r="D77" s="105">
        <f t="shared" si="23"/>
        <v>0</v>
      </c>
      <c r="E77" s="97">
        <f t="shared" si="23"/>
        <v>0</v>
      </c>
      <c r="F77" s="23"/>
    </row>
    <row r="78" spans="1:18" ht="16.5" customHeight="1" x14ac:dyDescent="0.3">
      <c r="A78" s="37" t="s">
        <v>30</v>
      </c>
      <c r="B78" s="104">
        <f t="shared" si="22"/>
        <v>0</v>
      </c>
      <c r="C78" s="95">
        <f t="shared" si="22"/>
        <v>0</v>
      </c>
      <c r="D78" s="105">
        <f t="shared" si="23"/>
        <v>0</v>
      </c>
      <c r="E78" s="97">
        <f t="shared" si="23"/>
        <v>0</v>
      </c>
      <c r="F78" s="23"/>
    </row>
    <row r="79" spans="1:18" ht="16.5" customHeight="1" x14ac:dyDescent="0.3">
      <c r="A79" s="38" t="s">
        <v>31</v>
      </c>
      <c r="B79" s="104">
        <f t="shared" si="22"/>
        <v>0</v>
      </c>
      <c r="C79" s="95">
        <f t="shared" si="22"/>
        <v>0</v>
      </c>
      <c r="D79" s="105">
        <f t="shared" si="23"/>
        <v>0</v>
      </c>
      <c r="E79" s="97">
        <f t="shared" si="23"/>
        <v>0</v>
      </c>
      <c r="F79" s="23"/>
    </row>
    <row r="80" spans="1:18" ht="16.5" customHeight="1" x14ac:dyDescent="0.3">
      <c r="A80" s="38" t="s">
        <v>32</v>
      </c>
      <c r="B80" s="104">
        <f t="shared" si="22"/>
        <v>0</v>
      </c>
      <c r="C80" s="95">
        <f t="shared" si="22"/>
        <v>0</v>
      </c>
      <c r="D80" s="105">
        <f t="shared" si="23"/>
        <v>0</v>
      </c>
      <c r="E80" s="97">
        <f t="shared" si="23"/>
        <v>0</v>
      </c>
      <c r="F80" s="23"/>
    </row>
    <row r="81" spans="1:10" ht="17.25" thickBot="1" x14ac:dyDescent="0.35">
      <c r="A81" s="7" t="s">
        <v>20</v>
      </c>
      <c r="B81" s="99">
        <f>ROUND(SUM(B76:B80),2)</f>
        <v>0</v>
      </c>
      <c r="C81" s="100">
        <f>ROUND(SUM(C76:C80),2)</f>
        <v>0</v>
      </c>
      <c r="D81" s="106">
        <f>ROUND(SUM(D76:D80),2)</f>
        <v>0</v>
      </c>
      <c r="E81" s="102">
        <f>ROUND(SUM(E76:E80),2)</f>
        <v>0</v>
      </c>
      <c r="F81" s="107" t="b">
        <f>IF(C81&gt;B81,"NAPAKA: predvidena vrednost upravičenih stroškov je večja od predvidene vrednosti celotnih stroškov ")</f>
        <v>0</v>
      </c>
      <c r="G81" s="43"/>
      <c r="H81" s="43"/>
      <c r="I81" s="43"/>
      <c r="J81" s="42"/>
    </row>
    <row r="82" spans="1:10" ht="17.25" thickTop="1" x14ac:dyDescent="0.3">
      <c r="B82" s="23"/>
      <c r="C82" s="23"/>
      <c r="D82" s="23"/>
      <c r="E82" s="23"/>
      <c r="F82" s="23"/>
    </row>
    <row r="83" spans="1:10" ht="41.25" x14ac:dyDescent="0.3">
      <c r="A83" s="45" t="s">
        <v>34</v>
      </c>
      <c r="B83" s="23"/>
      <c r="C83" s="108" t="s">
        <v>35</v>
      </c>
      <c r="D83" s="23"/>
      <c r="E83" s="162" t="s">
        <v>36</v>
      </c>
      <c r="F83" s="163"/>
    </row>
    <row r="84" spans="1:10" ht="28.15" customHeight="1" x14ac:dyDescent="0.3">
      <c r="A84" s="1"/>
      <c r="B84" s="23"/>
      <c r="C84" s="157"/>
      <c r="D84" s="23"/>
      <c r="E84" s="160"/>
      <c r="F84" s="161"/>
    </row>
    <row r="85" spans="1:10" x14ac:dyDescent="0.3">
      <c r="B85" s="23"/>
      <c r="C85" s="158"/>
      <c r="D85" s="23"/>
      <c r="E85" s="162" t="s">
        <v>37</v>
      </c>
      <c r="F85" s="163"/>
    </row>
    <row r="86" spans="1:10" ht="27.6" customHeight="1" x14ac:dyDescent="0.3">
      <c r="B86" s="23"/>
      <c r="C86" s="159"/>
      <c r="D86" s="23"/>
      <c r="E86" s="160"/>
      <c r="F86" s="161"/>
    </row>
    <row r="88" spans="1:10" x14ac:dyDescent="0.3">
      <c r="E88" s="46"/>
    </row>
    <row r="89" spans="1:10" x14ac:dyDescent="0.3">
      <c r="A89" s="5" t="s">
        <v>38</v>
      </c>
      <c r="E89" s="46" t="s">
        <v>39</v>
      </c>
    </row>
    <row r="90" spans="1:10" x14ac:dyDescent="0.3">
      <c r="A90" s="5" t="s">
        <v>40</v>
      </c>
      <c r="E90" s="46"/>
    </row>
  </sheetData>
  <mergeCells count="16">
    <mergeCell ref="A9:F9"/>
    <mergeCell ref="A6:F6"/>
    <mergeCell ref="A7:F7"/>
    <mergeCell ref="A8:F8"/>
    <mergeCell ref="C84:C86"/>
    <mergeCell ref="E84:F84"/>
    <mergeCell ref="E85:F85"/>
    <mergeCell ref="E86:F86"/>
    <mergeCell ref="B11:F11"/>
    <mergeCell ref="B47:F47"/>
    <mergeCell ref="B38:F38"/>
    <mergeCell ref="B29:F29"/>
    <mergeCell ref="B74:E74"/>
    <mergeCell ref="E83:F83"/>
    <mergeCell ref="B65:F65"/>
    <mergeCell ref="B56:F56"/>
  </mergeCells>
  <conditionalFormatting sqref="B13">
    <cfRule type="cellIs" dxfId="27" priority="263" operator="equal">
      <formula>FALSE</formula>
    </cfRule>
  </conditionalFormatting>
  <conditionalFormatting sqref="B54:C54">
    <cfRule type="cellIs" dxfId="26" priority="32" operator="equal">
      <formula>0</formula>
    </cfRule>
  </conditionalFormatting>
  <conditionalFormatting sqref="B63:C63">
    <cfRule type="cellIs" dxfId="25" priority="3" operator="equal">
      <formula>0</formula>
    </cfRule>
  </conditionalFormatting>
  <conditionalFormatting sqref="B72:C72">
    <cfRule type="cellIs" dxfId="24" priority="25" operator="equal">
      <formula>0</formula>
    </cfRule>
  </conditionalFormatting>
  <conditionalFormatting sqref="C35 B36:C36">
    <cfRule type="cellIs" dxfId="23" priority="46" operator="equal">
      <formula>0</formula>
    </cfRule>
  </conditionalFormatting>
  <conditionalFormatting sqref="C40">
    <cfRule type="cellIs" dxfId="22" priority="38" operator="equal">
      <formula>0</formula>
    </cfRule>
  </conditionalFormatting>
  <conditionalFormatting sqref="C44">
    <cfRule type="cellIs" dxfId="21" priority="7" operator="equal">
      <formula>0</formula>
    </cfRule>
  </conditionalFormatting>
  <conditionalFormatting sqref="C49">
    <cfRule type="cellIs" dxfId="20" priority="31" operator="equal">
      <formula>0</formula>
    </cfRule>
  </conditionalFormatting>
  <conditionalFormatting sqref="C53">
    <cfRule type="cellIs" dxfId="19" priority="6" operator="equal">
      <formula>0</formula>
    </cfRule>
  </conditionalFormatting>
  <conditionalFormatting sqref="C58">
    <cfRule type="cellIs" dxfId="18" priority="2" operator="equal">
      <formula>0</formula>
    </cfRule>
  </conditionalFormatting>
  <conditionalFormatting sqref="C62">
    <cfRule type="cellIs" dxfId="17" priority="1" operator="equal">
      <formula>0</formula>
    </cfRule>
  </conditionalFormatting>
  <conditionalFormatting sqref="C67">
    <cfRule type="cellIs" dxfId="16" priority="24" operator="equal">
      <formula>0</formula>
    </cfRule>
  </conditionalFormatting>
  <conditionalFormatting sqref="C71">
    <cfRule type="cellIs" dxfId="15" priority="5" operator="equal">
      <formula>0</formula>
    </cfRule>
  </conditionalFormatting>
  <conditionalFormatting sqref="C81">
    <cfRule type="cellIs" dxfId="14" priority="58" operator="greaterThan">
      <formula>#REF!</formula>
    </cfRule>
  </conditionalFormatting>
  <conditionalFormatting sqref="C24:G26">
    <cfRule type="cellIs" dxfId="13" priority="45" operator="equal">
      <formula>0</formula>
    </cfRule>
  </conditionalFormatting>
  <conditionalFormatting sqref="D31:D36 D40:D45 D49:D54 D58:D63 D67:D72">
    <cfRule type="cellIs" dxfId="12" priority="48" operator="equal">
      <formula>FALSE</formula>
    </cfRule>
  </conditionalFormatting>
  <conditionalFormatting sqref="E31:F36 E40:F45 B45:C45 E49:F54 E58:F63 E67:F72 B76:E81">
    <cfRule type="cellIs" dxfId="11" priority="39" operator="equal">
      <formula>0</formula>
    </cfRule>
  </conditionalFormatting>
  <conditionalFormatting sqref="G27">
    <cfRule type="cellIs" dxfId="10" priority="87" operator="notEqual">
      <formula>FALSE</formula>
    </cfRule>
    <cfRule type="cellIs" dxfId="9" priority="88" operator="equal">
      <formula>FALSE</formula>
    </cfRule>
  </conditionalFormatting>
  <conditionalFormatting sqref="G29:G36 G39:G45 G48:G54 G58:G63 G67:G73 F81">
    <cfRule type="cellIs" dxfId="8" priority="19" operator="notEqual">
      <formula>FALSE</formula>
    </cfRule>
    <cfRule type="cellIs" dxfId="7" priority="20" operator="equal">
      <formula>FALSE</formula>
    </cfRule>
  </conditionalFormatting>
  <dataValidations xWindow="464" yWindow="485" count="2">
    <dataValidation type="list" allowBlank="1" showInputMessage="1" showErrorMessage="1" error="Iz spustnega menija izberite ustrezno velikost" prompt="Iz spustnega menija izberite ustrezno velikost podjetja v skladu s Prilogo I Uredbe Komisije (EU) 651/2014" sqref="B12" xr:uid="{00000000-0002-0000-0000-000000000000}">
      <formula1>"mikro,malo,srednje,veliko"</formula1>
    </dataValidation>
    <dataValidation type="list" allowBlank="1" showInputMessage="1" showErrorMessage="1" prompt="Izberite, ali nastopate kot vodilni partner konzorcija ali zgolj kot konzorcijski partner EUREKA projekta" sqref="B14" xr:uid="{96744846-7BDD-4C58-BFFD-524BDC730295}">
      <formula1>"vodilni partner,konzorcijski partner"</formula1>
    </dataValidation>
  </dataValidations>
  <pageMargins left="0.70866141732283472" right="0.70866141732283472" top="0.74803149606299213" bottom="0.74803149606299213" header="0.31496062992125984" footer="0.31496062992125984"/>
  <pageSetup paperSize="8" scale="65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46EF3-1F49-4019-BCD2-79C2171D199D}">
  <sheetPr>
    <pageSetUpPr fitToPage="1"/>
  </sheetPr>
  <dimension ref="A2:N58"/>
  <sheetViews>
    <sheetView topLeftCell="A59" zoomScale="90" zoomScaleNormal="90" zoomScaleSheetLayoutView="115" zoomScalePageLayoutView="85" workbookViewId="0">
      <selection activeCell="I12" sqref="I12"/>
    </sheetView>
  </sheetViews>
  <sheetFormatPr defaultColWidth="9.140625" defaultRowHeight="12" x14ac:dyDescent="0.2"/>
  <cols>
    <col min="1" max="1" width="44.7109375" style="47" customWidth="1"/>
    <col min="2" max="9" width="16.5703125" style="47" customWidth="1"/>
    <col min="10" max="10" width="15.28515625" style="47" customWidth="1"/>
    <col min="11" max="11" width="10.140625" style="47" bestFit="1" customWidth="1"/>
    <col min="12" max="12" width="18.42578125" style="47" customWidth="1"/>
    <col min="13" max="13" width="28.28515625" style="47" customWidth="1"/>
    <col min="14" max="14" width="14.42578125" style="47" customWidth="1"/>
    <col min="15" max="15" width="12.7109375" style="47" customWidth="1"/>
    <col min="16" max="16" width="14" style="47" customWidth="1"/>
    <col min="17" max="17" width="14.28515625" style="47" customWidth="1"/>
    <col min="18" max="16384" width="9.140625" style="47"/>
  </cols>
  <sheetData>
    <row r="2" spans="1:14" x14ac:dyDescent="0.2">
      <c r="K2" s="48"/>
    </row>
    <row r="3" spans="1:14" x14ac:dyDescent="0.2">
      <c r="K3" s="48"/>
    </row>
    <row r="4" spans="1:14" x14ac:dyDescent="0.2">
      <c r="K4" s="48"/>
    </row>
    <row r="5" spans="1:14" x14ac:dyDescent="0.2">
      <c r="A5" s="135" t="s">
        <v>0</v>
      </c>
      <c r="B5" s="135"/>
      <c r="C5" s="135"/>
      <c r="D5" s="135"/>
      <c r="E5" s="135"/>
      <c r="F5" s="135"/>
      <c r="G5" s="135"/>
      <c r="H5" s="135"/>
      <c r="I5" s="135"/>
      <c r="J5" s="135"/>
      <c r="K5" s="135"/>
      <c r="N5" s="49"/>
    </row>
    <row r="6" spans="1:14" x14ac:dyDescent="0.2">
      <c r="A6" s="149" t="s">
        <v>1</v>
      </c>
      <c r="B6" s="149"/>
      <c r="C6" s="149"/>
      <c r="D6" s="149"/>
      <c r="E6" s="149"/>
      <c r="F6" s="149"/>
      <c r="G6" s="149"/>
      <c r="H6" s="149"/>
      <c r="I6" s="149"/>
      <c r="J6" s="149"/>
      <c r="K6" s="149"/>
      <c r="N6" s="49"/>
    </row>
    <row r="7" spans="1:14" x14ac:dyDescent="0.2">
      <c r="A7" s="148" t="s">
        <v>41</v>
      </c>
      <c r="B7" s="148"/>
      <c r="C7" s="148"/>
      <c r="D7" s="148"/>
      <c r="E7" s="148"/>
      <c r="F7" s="148"/>
      <c r="G7" s="148"/>
      <c r="H7" s="148"/>
      <c r="I7" s="148"/>
      <c r="J7" s="148"/>
      <c r="K7" s="148"/>
    </row>
    <row r="8" spans="1:14" x14ac:dyDescent="0.2">
      <c r="A8" s="148" t="s">
        <v>42</v>
      </c>
      <c r="B8" s="148"/>
      <c r="C8" s="148"/>
      <c r="D8" s="148"/>
      <c r="E8" s="148"/>
      <c r="F8" s="148"/>
      <c r="G8" s="148"/>
      <c r="H8" s="148"/>
      <c r="I8" s="148"/>
      <c r="J8" s="148"/>
      <c r="K8" s="148"/>
    </row>
    <row r="11" spans="1:14" ht="15" x14ac:dyDescent="0.25">
      <c r="A11" s="50" t="s">
        <v>4</v>
      </c>
      <c r="B11" s="6">
        <f>'Načrtovani stroški po letih'!B11</f>
        <v>0</v>
      </c>
      <c r="C11" s="150"/>
      <c r="D11" s="151"/>
      <c r="E11" s="151"/>
      <c r="F11" s="151"/>
      <c r="G11"/>
    </row>
    <row r="12" spans="1:14" ht="15" x14ac:dyDescent="0.25">
      <c r="A12" s="50" t="s">
        <v>5</v>
      </c>
      <c r="B12" s="80">
        <f>'Načrtovani stroški po letih'!B12</f>
        <v>0</v>
      </c>
      <c r="C12"/>
      <c r="D12"/>
      <c r="E12"/>
      <c r="F12"/>
      <c r="G12"/>
    </row>
    <row r="13" spans="1:14" ht="13.5" x14ac:dyDescent="0.25">
      <c r="A13" s="50" t="s">
        <v>25</v>
      </c>
      <c r="B13" s="81">
        <f>'Načrtovani stroški po letih'!B13</f>
        <v>0</v>
      </c>
    </row>
    <row r="14" spans="1:14" ht="13.5" x14ac:dyDescent="0.25">
      <c r="A14" s="50" t="s">
        <v>7</v>
      </c>
      <c r="B14" s="73">
        <f>'Načrtovani stroški po letih'!B14</f>
        <v>0</v>
      </c>
    </row>
    <row r="15" spans="1:14" ht="13.5" x14ac:dyDescent="0.25">
      <c r="A15" s="50" t="s">
        <v>8</v>
      </c>
      <c r="B15" s="73">
        <f>'Načrtovani stroški po letih'!B15</f>
        <v>0</v>
      </c>
    </row>
    <row r="16" spans="1:14" x14ac:dyDescent="0.2"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</row>
    <row r="17" spans="1:11" ht="18" customHeight="1" x14ac:dyDescent="0.2">
      <c r="A17" s="52" t="s">
        <v>43</v>
      </c>
      <c r="B17" s="74">
        <v>2026</v>
      </c>
      <c r="C17" s="74">
        <v>2027</v>
      </c>
      <c r="D17" s="74">
        <v>2027</v>
      </c>
      <c r="E17" s="74">
        <v>2028</v>
      </c>
      <c r="F17" s="74">
        <v>2028</v>
      </c>
      <c r="G17" s="74">
        <v>2029</v>
      </c>
      <c r="H17" s="74">
        <v>2029</v>
      </c>
      <c r="I17" s="74">
        <v>2030</v>
      </c>
      <c r="J17" s="74">
        <v>2030</v>
      </c>
      <c r="K17" s="152" t="s">
        <v>20</v>
      </c>
    </row>
    <row r="18" spans="1:11" ht="31.15" customHeight="1" x14ac:dyDescent="0.2">
      <c r="A18" s="52" t="s">
        <v>44</v>
      </c>
      <c r="B18" s="74" t="s">
        <v>45</v>
      </c>
      <c r="C18" s="74" t="s">
        <v>46</v>
      </c>
      <c r="D18" s="74" t="s">
        <v>47</v>
      </c>
      <c r="E18" s="74" t="s">
        <v>48</v>
      </c>
      <c r="F18" s="74" t="s">
        <v>49</v>
      </c>
      <c r="G18" s="74" t="s">
        <v>50</v>
      </c>
      <c r="H18" s="74" t="s">
        <v>51</v>
      </c>
      <c r="I18" s="74" t="s">
        <v>52</v>
      </c>
      <c r="J18" s="74" t="s">
        <v>53</v>
      </c>
      <c r="K18" s="153"/>
    </row>
    <row r="19" spans="1:11" ht="14.45" customHeight="1" x14ac:dyDescent="0.2">
      <c r="A19" s="53" t="s">
        <v>54</v>
      </c>
      <c r="B19" s="130"/>
      <c r="C19" s="130"/>
      <c r="D19" s="130"/>
      <c r="E19" s="130"/>
      <c r="F19" s="130"/>
      <c r="G19" s="130"/>
      <c r="H19" s="130"/>
      <c r="I19" s="130"/>
      <c r="J19" s="130"/>
      <c r="K19" s="131">
        <f>SUM(B19:J19)</f>
        <v>0</v>
      </c>
    </row>
    <row r="20" spans="1:11" ht="14.45" customHeight="1" x14ac:dyDescent="0.2">
      <c r="A20" s="53" t="s">
        <v>24</v>
      </c>
      <c r="B20" s="130"/>
      <c r="C20" s="130"/>
      <c r="D20" s="130"/>
      <c r="E20" s="130"/>
      <c r="F20" s="130"/>
      <c r="G20" s="130"/>
      <c r="H20" s="130"/>
      <c r="I20" s="130"/>
      <c r="J20" s="130"/>
      <c r="K20" s="131">
        <f t="shared" ref="K20:K23" si="0">SUM(B20:J20)</f>
        <v>0</v>
      </c>
    </row>
    <row r="21" spans="1:11" ht="14.45" customHeight="1" x14ac:dyDescent="0.2">
      <c r="A21" s="54" t="s">
        <v>26</v>
      </c>
      <c r="B21" s="132">
        <f>ROUND((B20*$B$13/100),2)</f>
        <v>0</v>
      </c>
      <c r="C21" s="132">
        <f t="shared" ref="C21:J21" si="1">ROUND((C20*$B$13/100),2)</f>
        <v>0</v>
      </c>
      <c r="D21" s="132">
        <f t="shared" si="1"/>
        <v>0</v>
      </c>
      <c r="E21" s="132">
        <f t="shared" si="1"/>
        <v>0</v>
      </c>
      <c r="F21" s="132">
        <f t="shared" si="1"/>
        <v>0</v>
      </c>
      <c r="G21" s="132">
        <f t="shared" si="1"/>
        <v>0</v>
      </c>
      <c r="H21" s="132">
        <f t="shared" si="1"/>
        <v>0</v>
      </c>
      <c r="I21" s="132">
        <f t="shared" si="1"/>
        <v>0</v>
      </c>
      <c r="J21" s="132">
        <f t="shared" si="1"/>
        <v>0</v>
      </c>
      <c r="K21" s="133">
        <f t="shared" si="0"/>
        <v>0</v>
      </c>
    </row>
    <row r="22" spans="1:11" s="55" customFormat="1" ht="14.25" customHeight="1" x14ac:dyDescent="0.2">
      <c r="A22" s="53" t="s">
        <v>27</v>
      </c>
      <c r="B22" s="134">
        <f>ROUND(B19+B20-B21,2)</f>
        <v>0</v>
      </c>
      <c r="C22" s="134">
        <f t="shared" ref="C22:J22" si="2">ROUND(C19+C20-C21,2)</f>
        <v>0</v>
      </c>
      <c r="D22" s="134">
        <f t="shared" si="2"/>
        <v>0</v>
      </c>
      <c r="E22" s="134">
        <f t="shared" si="2"/>
        <v>0</v>
      </c>
      <c r="F22" s="134">
        <f t="shared" si="2"/>
        <v>0</v>
      </c>
      <c r="G22" s="134">
        <f t="shared" si="2"/>
        <v>0</v>
      </c>
      <c r="H22" s="134">
        <f t="shared" si="2"/>
        <v>0</v>
      </c>
      <c r="I22" s="134">
        <f t="shared" si="2"/>
        <v>0</v>
      </c>
      <c r="J22" s="134">
        <f t="shared" si="2"/>
        <v>0</v>
      </c>
      <c r="K22" s="131">
        <f t="shared" si="0"/>
        <v>0</v>
      </c>
    </row>
    <row r="23" spans="1:11" s="55" customFormat="1" ht="14.25" customHeight="1" x14ac:dyDescent="0.2">
      <c r="A23" s="53" t="s">
        <v>23</v>
      </c>
      <c r="B23" s="134">
        <f>ROUND(B21+B22,2)</f>
        <v>0</v>
      </c>
      <c r="C23" s="134">
        <f t="shared" ref="C23:J23" si="3">ROUND(C21+C22,2)</f>
        <v>0</v>
      </c>
      <c r="D23" s="134">
        <f t="shared" si="3"/>
        <v>0</v>
      </c>
      <c r="E23" s="134">
        <f t="shared" si="3"/>
        <v>0</v>
      </c>
      <c r="F23" s="134">
        <f t="shared" si="3"/>
        <v>0</v>
      </c>
      <c r="G23" s="134">
        <f t="shared" si="3"/>
        <v>0</v>
      </c>
      <c r="H23" s="134">
        <f t="shared" si="3"/>
        <v>0</v>
      </c>
      <c r="I23" s="134">
        <f t="shared" si="3"/>
        <v>0</v>
      </c>
      <c r="J23" s="134">
        <f t="shared" si="3"/>
        <v>0</v>
      </c>
      <c r="K23" s="131">
        <f t="shared" si="0"/>
        <v>0</v>
      </c>
    </row>
    <row r="24" spans="1:11" s="55" customFormat="1" x14ac:dyDescent="0.2">
      <c r="A24" s="56"/>
      <c r="B24" s="57"/>
      <c r="C24" s="57"/>
      <c r="D24" s="57"/>
      <c r="E24" s="57"/>
      <c r="F24" s="57"/>
      <c r="G24" s="57"/>
      <c r="H24" s="57"/>
      <c r="I24" s="57"/>
      <c r="J24" s="57"/>
      <c r="K24" s="58"/>
    </row>
    <row r="25" spans="1:11" x14ac:dyDescent="0.2">
      <c r="B25" s="55"/>
      <c r="C25" s="55"/>
      <c r="D25" s="55"/>
      <c r="E25" s="55"/>
      <c r="F25" s="55"/>
      <c r="G25" s="55"/>
      <c r="H25" s="55"/>
      <c r="I25" s="55"/>
      <c r="J25" s="55"/>
    </row>
    <row r="26" spans="1:11" ht="15" customHeight="1" x14ac:dyDescent="0.2">
      <c r="A26" s="59" t="s">
        <v>55</v>
      </c>
      <c r="B26" s="74" t="s">
        <v>56</v>
      </c>
      <c r="C26" s="74" t="s">
        <v>57</v>
      </c>
      <c r="D26" s="74" t="s">
        <v>58</v>
      </c>
      <c r="E26" s="74" t="s">
        <v>59</v>
      </c>
      <c r="F26" s="74" t="s">
        <v>60</v>
      </c>
      <c r="G26" s="74" t="s">
        <v>61</v>
      </c>
      <c r="H26" s="74" t="s">
        <v>62</v>
      </c>
      <c r="I26" s="74" t="s">
        <v>63</v>
      </c>
      <c r="J26" s="74" t="s">
        <v>64</v>
      </c>
      <c r="K26" s="154" t="s">
        <v>20</v>
      </c>
    </row>
    <row r="27" spans="1:11" ht="18" customHeight="1" x14ac:dyDescent="0.2">
      <c r="A27" s="128" t="s">
        <v>65</v>
      </c>
      <c r="B27" s="74">
        <v>2027</v>
      </c>
      <c r="C27" s="74">
        <v>2027</v>
      </c>
      <c r="D27" s="74">
        <v>2028</v>
      </c>
      <c r="E27" s="74">
        <v>2028</v>
      </c>
      <c r="F27" s="74">
        <v>2029</v>
      </c>
      <c r="G27" s="74">
        <v>2029</v>
      </c>
      <c r="H27" s="74">
        <v>2030</v>
      </c>
      <c r="I27" s="74">
        <v>2030</v>
      </c>
      <c r="J27" s="74">
        <v>2030</v>
      </c>
      <c r="K27" s="154"/>
    </row>
    <row r="28" spans="1:11" ht="25.5" customHeight="1" x14ac:dyDescent="0.2">
      <c r="A28" s="128" t="s">
        <v>66</v>
      </c>
      <c r="B28" s="74" t="s">
        <v>45</v>
      </c>
      <c r="C28" s="74" t="s">
        <v>46</v>
      </c>
      <c r="D28" s="74" t="s">
        <v>47</v>
      </c>
      <c r="E28" s="74" t="s">
        <v>48</v>
      </c>
      <c r="F28" s="74" t="s">
        <v>49</v>
      </c>
      <c r="G28" s="74" t="s">
        <v>50</v>
      </c>
      <c r="H28" s="74" t="s">
        <v>51</v>
      </c>
      <c r="I28" s="74" t="s">
        <v>52</v>
      </c>
      <c r="J28" s="74" t="s">
        <v>67</v>
      </c>
      <c r="K28" s="154"/>
    </row>
    <row r="29" spans="1:11" ht="14.45" customHeight="1" x14ac:dyDescent="0.2">
      <c r="A29" s="53" t="s">
        <v>54</v>
      </c>
      <c r="B29" s="89">
        <f>B19</f>
        <v>0</v>
      </c>
      <c r="C29" s="89">
        <f t="shared" ref="B29:J30" si="4">C19</f>
        <v>0</v>
      </c>
      <c r="D29" s="89">
        <f t="shared" si="4"/>
        <v>0</v>
      </c>
      <c r="E29" s="89">
        <f t="shared" si="4"/>
        <v>0</v>
      </c>
      <c r="F29" s="89">
        <f t="shared" si="4"/>
        <v>0</v>
      </c>
      <c r="G29" s="89">
        <f t="shared" si="4"/>
        <v>0</v>
      </c>
      <c r="H29" s="89">
        <f t="shared" si="4"/>
        <v>0</v>
      </c>
      <c r="I29" s="89">
        <f>I19</f>
        <v>0</v>
      </c>
      <c r="J29" s="89">
        <f>J19</f>
        <v>0</v>
      </c>
      <c r="K29" s="90">
        <f>SUM(B29:J29)</f>
        <v>0</v>
      </c>
    </row>
    <row r="30" spans="1:11" ht="14.45" customHeight="1" x14ac:dyDescent="0.2">
      <c r="A30" s="60" t="s">
        <v>24</v>
      </c>
      <c r="B30" s="89">
        <f t="shared" si="4"/>
        <v>0</v>
      </c>
      <c r="C30" s="89">
        <f t="shared" si="4"/>
        <v>0</v>
      </c>
      <c r="D30" s="89">
        <f t="shared" si="4"/>
        <v>0</v>
      </c>
      <c r="E30" s="89">
        <f t="shared" si="4"/>
        <v>0</v>
      </c>
      <c r="F30" s="89">
        <f t="shared" si="4"/>
        <v>0</v>
      </c>
      <c r="G30" s="89">
        <f t="shared" si="4"/>
        <v>0</v>
      </c>
      <c r="H30" s="89">
        <f t="shared" si="4"/>
        <v>0</v>
      </c>
      <c r="I30" s="89">
        <f t="shared" si="4"/>
        <v>0</v>
      </c>
      <c r="J30" s="89">
        <f t="shared" si="4"/>
        <v>0</v>
      </c>
      <c r="K30" s="90">
        <f>SUM(B30:J30)</f>
        <v>0</v>
      </c>
    </row>
    <row r="31" spans="1:11" ht="14.45" customHeight="1" x14ac:dyDescent="0.2">
      <c r="A31" s="61" t="s">
        <v>26</v>
      </c>
      <c r="B31" s="122">
        <f>ROUND((B30*'Načrtovani stroški po letih'!$B$13/100),2)</f>
        <v>0</v>
      </c>
      <c r="C31" s="122">
        <f>ROUND((C30*'Načrtovani stroški po letih'!$B$13/100),2)</f>
        <v>0</v>
      </c>
      <c r="D31" s="122">
        <f>ROUND((D30*'Načrtovani stroški po letih'!$B$13/100),2)</f>
        <v>0</v>
      </c>
      <c r="E31" s="122">
        <f>ROUND((E30*'Načrtovani stroški po letih'!$B$13/100),2)</f>
        <v>0</v>
      </c>
      <c r="F31" s="122">
        <f>ROUND((F30*'Načrtovani stroški po letih'!$B$13/100),2)</f>
        <v>0</v>
      </c>
      <c r="G31" s="122">
        <f>ROUND((G30*'Načrtovani stroški po letih'!$B$13/100),2)</f>
        <v>0</v>
      </c>
      <c r="H31" s="122">
        <f>ROUND((H30*'Načrtovani stroški po letih'!$B$13/100),2)</f>
        <v>0</v>
      </c>
      <c r="I31" s="122">
        <f>ROUND((I30*'Načrtovani stroški po letih'!$B$13/100),2)</f>
        <v>0</v>
      </c>
      <c r="J31" s="122">
        <f>ROUND((J30*'Načrtovani stroški po letih'!$B$13/100),2)</f>
        <v>0</v>
      </c>
      <c r="K31" s="129">
        <f>SUM(B31:J31)</f>
        <v>0</v>
      </c>
    </row>
    <row r="32" spans="1:11" s="55" customFormat="1" ht="14.25" customHeight="1" x14ac:dyDescent="0.2">
      <c r="A32" s="60" t="s">
        <v>27</v>
      </c>
      <c r="B32" s="89">
        <f>ROUND(B29+B30-B31,2)</f>
        <v>0</v>
      </c>
      <c r="C32" s="89">
        <f>ROUND(C29+C30-C31,2)</f>
        <v>0</v>
      </c>
      <c r="D32" s="89">
        <f t="shared" ref="D32:J32" si="5">ROUND(D29+D30-D31,2)</f>
        <v>0</v>
      </c>
      <c r="E32" s="89">
        <f t="shared" si="5"/>
        <v>0</v>
      </c>
      <c r="F32" s="89">
        <f t="shared" si="5"/>
        <v>0</v>
      </c>
      <c r="G32" s="89">
        <f t="shared" si="5"/>
        <v>0</v>
      </c>
      <c r="H32" s="89">
        <f t="shared" si="5"/>
        <v>0</v>
      </c>
      <c r="I32" s="89">
        <f t="shared" si="5"/>
        <v>0</v>
      </c>
      <c r="J32" s="89">
        <f t="shared" si="5"/>
        <v>0</v>
      </c>
      <c r="K32" s="90">
        <f>SUM(B32:J32)</f>
        <v>0</v>
      </c>
    </row>
    <row r="33" spans="1:11" s="55" customFormat="1" ht="14.25" customHeight="1" x14ac:dyDescent="0.2">
      <c r="A33" s="60" t="s">
        <v>23</v>
      </c>
      <c r="B33" s="89">
        <f>ROUND(B31+B32,2)</f>
        <v>0</v>
      </c>
      <c r="C33" s="89">
        <f>ROUND(C31+C32,2)</f>
        <v>0</v>
      </c>
      <c r="D33" s="89">
        <f t="shared" ref="D33:J33" si="6">ROUND(D31+D32,2)</f>
        <v>0</v>
      </c>
      <c r="E33" s="89">
        <f t="shared" si="6"/>
        <v>0</v>
      </c>
      <c r="F33" s="89">
        <f t="shared" si="6"/>
        <v>0</v>
      </c>
      <c r="G33" s="89">
        <f t="shared" si="6"/>
        <v>0</v>
      </c>
      <c r="H33" s="89">
        <f t="shared" si="6"/>
        <v>0</v>
      </c>
      <c r="I33" s="89">
        <f t="shared" si="6"/>
        <v>0</v>
      </c>
      <c r="J33" s="89">
        <f t="shared" si="6"/>
        <v>0</v>
      </c>
      <c r="K33" s="90">
        <f>SUM(B33:J33)</f>
        <v>0</v>
      </c>
    </row>
    <row r="34" spans="1:11" s="55" customFormat="1" x14ac:dyDescent="0.2">
      <c r="A34" s="56"/>
      <c r="B34" s="57"/>
      <c r="C34" s="57"/>
      <c r="D34" s="57"/>
      <c r="E34" s="57"/>
      <c r="F34" s="57"/>
      <c r="G34" s="57"/>
      <c r="H34" s="57"/>
      <c r="I34" s="57"/>
      <c r="J34" s="68"/>
    </row>
    <row r="35" spans="1:11" s="64" customFormat="1" x14ac:dyDescent="0.2">
      <c r="A35" s="62"/>
      <c r="B35" s="63"/>
      <c r="C35" s="63"/>
      <c r="D35" s="63"/>
      <c r="E35" s="63"/>
      <c r="F35" s="63"/>
      <c r="G35" s="63"/>
      <c r="H35" s="63"/>
      <c r="I35" s="63"/>
      <c r="J35" s="124"/>
    </row>
    <row r="36" spans="1:11" s="55" customFormat="1" x14ac:dyDescent="0.2">
      <c r="A36" s="65" t="s">
        <v>68</v>
      </c>
      <c r="B36" s="125">
        <v>2027</v>
      </c>
      <c r="C36" s="125">
        <v>2028</v>
      </c>
      <c r="D36" s="125">
        <v>2029</v>
      </c>
      <c r="E36" s="125">
        <v>2030</v>
      </c>
      <c r="F36" s="125" t="s">
        <v>69</v>
      </c>
    </row>
    <row r="37" spans="1:11" s="55" customFormat="1" x14ac:dyDescent="0.2">
      <c r="A37" s="67" t="s">
        <v>70</v>
      </c>
      <c r="B37" s="71">
        <f>SUM(B31:C31)</f>
        <v>0</v>
      </c>
      <c r="C37" s="71">
        <f>SUM(D31:E31)</f>
        <v>0</v>
      </c>
      <c r="D37" s="71">
        <f>SUM(F31:G31)</f>
        <v>0</v>
      </c>
      <c r="E37" s="71">
        <f>SUM(H31:J31)</f>
        <v>0</v>
      </c>
      <c r="F37" s="71">
        <f>SUM(B37:E37)</f>
        <v>0</v>
      </c>
      <c r="G37" s="123"/>
      <c r="H37" s="123"/>
    </row>
    <row r="38" spans="1:11" s="55" customFormat="1" x14ac:dyDescent="0.2">
      <c r="A38" s="66" t="s">
        <v>71</v>
      </c>
      <c r="B38" s="16">
        <f>B30+C30-B31-C31</f>
        <v>0</v>
      </c>
      <c r="C38" s="16">
        <f>D30+E30-D31-E31</f>
        <v>0</v>
      </c>
      <c r="D38" s="16">
        <f>F30+G30-F31-G31</f>
        <v>0</v>
      </c>
      <c r="E38" s="16">
        <f>I30+J30-I31-J31+H30-H31</f>
        <v>0</v>
      </c>
      <c r="F38" s="16">
        <f>SUM(B38:E38)</f>
        <v>0</v>
      </c>
      <c r="G38" s="123"/>
      <c r="H38" s="123"/>
    </row>
    <row r="39" spans="1:11" s="55" customFormat="1" x14ac:dyDescent="0.2">
      <c r="A39" s="66" t="s">
        <v>72</v>
      </c>
      <c r="B39" s="16">
        <f>B29+C29</f>
        <v>0</v>
      </c>
      <c r="C39" s="16">
        <f>D29+E29</f>
        <v>0</v>
      </c>
      <c r="D39" s="16">
        <f>F29+G29</f>
        <v>0</v>
      </c>
      <c r="E39" s="16">
        <f>I29+J29+H29</f>
        <v>0</v>
      </c>
      <c r="F39" s="16">
        <f>SUM(B39:E39)</f>
        <v>0</v>
      </c>
      <c r="G39" s="123"/>
      <c r="H39" s="123"/>
    </row>
    <row r="40" spans="1:11" s="55" customFormat="1" x14ac:dyDescent="0.2">
      <c r="A40" s="67" t="s">
        <v>73</v>
      </c>
      <c r="B40" s="71">
        <f>SUM(B38:B39)</f>
        <v>0</v>
      </c>
      <c r="C40" s="71">
        <f>SUM(C38:C39)</f>
        <v>0</v>
      </c>
      <c r="D40" s="71">
        <f>SUM(D38:D39)</f>
        <v>0</v>
      </c>
      <c r="E40" s="71">
        <f>SUM(E38:E39)</f>
        <v>0</v>
      </c>
      <c r="F40" s="71">
        <f>SUM(B40:E40)</f>
        <v>0</v>
      </c>
      <c r="G40" s="123"/>
      <c r="H40" s="123"/>
    </row>
    <row r="41" spans="1:11" s="55" customFormat="1" x14ac:dyDescent="0.2">
      <c r="A41" s="67" t="s">
        <v>74</v>
      </c>
      <c r="B41" s="71">
        <f>B37+B40</f>
        <v>0</v>
      </c>
      <c r="C41" s="71">
        <f>C37+C40</f>
        <v>0</v>
      </c>
      <c r="D41" s="71">
        <f>D37+D40</f>
        <v>0</v>
      </c>
      <c r="E41" s="71">
        <f>E37+E40</f>
        <v>0</v>
      </c>
      <c r="F41" s="71">
        <f>SUM(B41:E41)</f>
        <v>0</v>
      </c>
      <c r="G41" s="123"/>
      <c r="H41" s="123"/>
    </row>
    <row r="42" spans="1:11" s="55" customFormat="1" x14ac:dyDescent="0.2">
      <c r="A42" s="56"/>
      <c r="B42" s="57"/>
      <c r="C42" s="57"/>
      <c r="D42" s="57"/>
      <c r="E42" s="57"/>
      <c r="F42" s="57"/>
      <c r="G42" s="57"/>
      <c r="H42" s="57"/>
      <c r="I42" s="57"/>
      <c r="J42" s="123"/>
      <c r="K42" s="58"/>
    </row>
    <row r="43" spans="1:11" s="55" customFormat="1" x14ac:dyDescent="0.2">
      <c r="A43" s="69"/>
      <c r="B43" s="126"/>
      <c r="C43" s="126"/>
      <c r="D43" s="126"/>
      <c r="E43" s="126"/>
      <c r="F43" s="126"/>
    </row>
    <row r="44" spans="1:11" s="55" customFormat="1" x14ac:dyDescent="0.2">
      <c r="A44" s="47" t="s">
        <v>75</v>
      </c>
      <c r="B44" s="126"/>
      <c r="C44" s="126"/>
      <c r="D44" s="126"/>
      <c r="E44" s="126"/>
      <c r="F44" s="126"/>
      <c r="G44" s="126"/>
      <c r="H44" s="126"/>
      <c r="I44" s="126"/>
    </row>
    <row r="45" spans="1:11" x14ac:dyDescent="0.2">
      <c r="B45" s="55"/>
      <c r="C45" s="55"/>
      <c r="D45" s="55"/>
      <c r="E45" s="55"/>
      <c r="F45" s="55"/>
      <c r="G45" s="55"/>
      <c r="H45" s="55"/>
      <c r="I45" s="55"/>
      <c r="J45" s="55"/>
    </row>
    <row r="46" spans="1:11" ht="60" customHeight="1" x14ac:dyDescent="0.2">
      <c r="A46" s="70" t="s">
        <v>34</v>
      </c>
      <c r="B46" s="55"/>
      <c r="C46" s="127" t="s">
        <v>35</v>
      </c>
      <c r="D46" s="55"/>
      <c r="E46" s="55"/>
      <c r="F46" s="55"/>
      <c r="G46" s="136" t="s">
        <v>76</v>
      </c>
      <c r="H46" s="137"/>
      <c r="I46" s="137"/>
      <c r="J46" s="138"/>
    </row>
    <row r="47" spans="1:11" ht="22.15" customHeight="1" x14ac:dyDescent="0.2">
      <c r="A47" s="4"/>
      <c r="B47" s="55"/>
      <c r="C47" s="139"/>
      <c r="D47" s="55"/>
      <c r="E47" s="55"/>
      <c r="F47" s="55"/>
      <c r="G47" s="142"/>
      <c r="H47" s="143"/>
      <c r="I47" s="143"/>
      <c r="J47" s="144"/>
    </row>
    <row r="48" spans="1:11" x14ac:dyDescent="0.2">
      <c r="B48" s="55"/>
      <c r="C48" s="140"/>
      <c r="D48" s="55"/>
      <c r="E48" s="55"/>
      <c r="F48" s="55"/>
      <c r="G48" s="145" t="s">
        <v>37</v>
      </c>
      <c r="H48" s="146"/>
      <c r="I48" s="146"/>
      <c r="J48" s="147"/>
    </row>
    <row r="49" spans="1:10" ht="22.9" customHeight="1" x14ac:dyDescent="0.2">
      <c r="B49" s="55"/>
      <c r="C49" s="141"/>
      <c r="D49" s="55"/>
      <c r="E49" s="55"/>
      <c r="F49" s="55"/>
      <c r="G49" s="142"/>
      <c r="H49" s="143"/>
      <c r="I49" s="143"/>
      <c r="J49" s="144"/>
    </row>
    <row r="50" spans="1:10" x14ac:dyDescent="0.2">
      <c r="B50" s="58"/>
      <c r="C50" s="58"/>
      <c r="D50" s="58"/>
      <c r="E50" s="58"/>
      <c r="F50" s="58"/>
      <c r="G50" s="58"/>
      <c r="H50" s="58"/>
      <c r="I50" s="58"/>
    </row>
    <row r="51" spans="1:10" x14ac:dyDescent="0.2">
      <c r="A51" s="47" t="s">
        <v>77</v>
      </c>
      <c r="B51" s="58"/>
      <c r="C51" s="58"/>
      <c r="D51" s="58"/>
      <c r="E51" s="58"/>
      <c r="F51" s="58"/>
      <c r="G51" s="58"/>
      <c r="H51" s="58"/>
      <c r="I51" s="58"/>
    </row>
    <row r="52" spans="1:10" x14ac:dyDescent="0.2">
      <c r="A52" s="47" t="s">
        <v>78</v>
      </c>
      <c r="B52" s="58"/>
      <c r="C52" s="58"/>
      <c r="D52" s="58"/>
      <c r="E52" s="58"/>
      <c r="F52" s="58"/>
      <c r="G52" s="58"/>
    </row>
    <row r="53" spans="1:10" x14ac:dyDescent="0.2">
      <c r="A53" s="47" t="s">
        <v>79</v>
      </c>
    </row>
    <row r="54" spans="1:10" x14ac:dyDescent="0.2">
      <c r="A54" s="47" t="s">
        <v>80</v>
      </c>
    </row>
    <row r="55" spans="1:10" x14ac:dyDescent="0.2">
      <c r="A55" s="47" t="s">
        <v>81</v>
      </c>
    </row>
    <row r="56" spans="1:10" x14ac:dyDescent="0.2">
      <c r="A56" s="47" t="s">
        <v>82</v>
      </c>
    </row>
    <row r="57" spans="1:10" x14ac:dyDescent="0.2">
      <c r="A57" s="47" t="s">
        <v>83</v>
      </c>
    </row>
    <row r="58" spans="1:10" x14ac:dyDescent="0.2">
      <c r="A58" s="47" t="s">
        <v>84</v>
      </c>
    </row>
  </sheetData>
  <mergeCells count="12">
    <mergeCell ref="A5:K5"/>
    <mergeCell ref="G46:J46"/>
    <mergeCell ref="C47:C49"/>
    <mergeCell ref="G47:J47"/>
    <mergeCell ref="G48:J48"/>
    <mergeCell ref="G49:J49"/>
    <mergeCell ref="A8:K8"/>
    <mergeCell ref="A7:K7"/>
    <mergeCell ref="A6:K6"/>
    <mergeCell ref="C11:F11"/>
    <mergeCell ref="K17:K18"/>
    <mergeCell ref="K26:K28"/>
  </mergeCells>
  <phoneticPr fontId="37" type="noConversion"/>
  <conditionalFormatting sqref="B11:B15 F36 F37:H41">
    <cfRule type="cellIs" dxfId="6" priority="10" operator="equal">
      <formula>0</formula>
    </cfRule>
  </conditionalFormatting>
  <conditionalFormatting sqref="B36:E41">
    <cfRule type="cellIs" dxfId="5" priority="1" operator="equal">
      <formula>0</formula>
    </cfRule>
  </conditionalFormatting>
  <conditionalFormatting sqref="B21:J24 B29:K33">
    <cfRule type="cellIs" dxfId="4" priority="2" operator="equal">
      <formula>0</formula>
    </cfRule>
  </conditionalFormatting>
  <conditionalFormatting sqref="B42:K42">
    <cfRule type="cellIs" dxfId="3" priority="42" operator="equal">
      <formula>0</formula>
    </cfRule>
  </conditionalFormatting>
  <conditionalFormatting sqref="C45:F45">
    <cfRule type="cellIs" dxfId="2" priority="52" operator="equal">
      <formula>"NAPAKA: vrednost je višja od upravičenih stroškov iz osnovne prijave na Instrument SME"</formula>
    </cfRule>
    <cfRule type="cellIs" dxfId="1" priority="53" operator="equal">
      <formula>FALSE</formula>
    </cfRule>
  </conditionalFormatting>
  <conditionalFormatting sqref="K19:K24 B34:J35">
    <cfRule type="cellIs" dxfId="0" priority="4" operator="equal">
      <formula>0</formula>
    </cfRule>
  </conditionalFormatting>
  <dataValidations xWindow="650" yWindow="904" count="2">
    <dataValidation type="decimal" operator="equal" allowBlank="1" showInputMessage="1" showErrorMessage="1" error="Vrednost vpišite največ na dve decimalni mesti." sqref="B19:J20" xr:uid="{5E12C870-E6F5-44C2-A60A-423D84FFEE5E}">
      <formula1>ROUND(B19,2)</formula1>
    </dataValidation>
    <dataValidation type="decimal" operator="equal" allowBlank="1" showInputMessage="1" showErrorMessage="1" error="Vrednost vnesite največ na dve decimalni mesti natančno." sqref="B37:E39" xr:uid="{5C598E88-9D9E-4E34-804D-6E9B1D927A33}">
      <formula1>ROUND(B37,2)</formula1>
    </dataValidation>
  </dataValidations>
  <pageMargins left="0.70866141732283472" right="0.70866141732283472" top="0.74803149606299213" bottom="0.74803149606299213" header="0.31496062992125984" footer="0.31496062992125984"/>
  <pageSetup paperSize="9" scale="51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DB08F-7082-47B4-8DED-DAD5C8760E18}">
  <dimension ref="A1:D5"/>
  <sheetViews>
    <sheetView workbookViewId="0">
      <selection activeCell="C20" sqref="C20"/>
    </sheetView>
  </sheetViews>
  <sheetFormatPr defaultRowHeight="15" x14ac:dyDescent="0.25"/>
  <cols>
    <col min="1" max="1" width="26.42578125" bestFit="1" customWidth="1"/>
    <col min="2" max="2" width="24" bestFit="1" customWidth="1"/>
    <col min="3" max="3" width="5.85546875" bestFit="1" customWidth="1"/>
    <col min="4" max="4" width="9.5703125" bestFit="1" customWidth="1"/>
  </cols>
  <sheetData>
    <row r="1" spans="1:4" x14ac:dyDescent="0.25">
      <c r="A1" t="s">
        <v>85</v>
      </c>
      <c r="B1" t="s">
        <v>86</v>
      </c>
      <c r="C1" t="s">
        <v>87</v>
      </c>
      <c r="D1" t="s">
        <v>88</v>
      </c>
    </row>
    <row r="2" spans="1:4" x14ac:dyDescent="0.25">
      <c r="A2" s="3" t="str">
        <f>B2&amp;C2</f>
        <v>vzhodna kohezijska regijaEU</v>
      </c>
      <c r="B2" t="s">
        <v>89</v>
      </c>
      <c r="C2" t="s">
        <v>90</v>
      </c>
      <c r="D2" s="2">
        <v>1</v>
      </c>
    </row>
    <row r="3" spans="1:4" x14ac:dyDescent="0.25">
      <c r="A3" s="3" t="str">
        <f>B3&amp;C3</f>
        <v>vzhodna kohezijska regijaSi</v>
      </c>
      <c r="B3" t="s">
        <v>89</v>
      </c>
      <c r="C3" t="s">
        <v>91</v>
      </c>
      <c r="D3" s="2">
        <v>0</v>
      </c>
    </row>
    <row r="4" spans="1:4" x14ac:dyDescent="0.25">
      <c r="A4" s="3" t="str">
        <f>B4&amp;C4</f>
        <v>zahodna kohezijska regijaEU</v>
      </c>
      <c r="B4" t="s">
        <v>92</v>
      </c>
      <c r="C4" t="s">
        <v>90</v>
      </c>
      <c r="D4" s="2">
        <v>0.4</v>
      </c>
    </row>
    <row r="5" spans="1:4" x14ac:dyDescent="0.25">
      <c r="A5" s="3" t="str">
        <f>B5&amp;C5</f>
        <v>zahodna kohezijska regijaSi</v>
      </c>
      <c r="B5" t="s">
        <v>92</v>
      </c>
      <c r="C5" t="s">
        <v>91</v>
      </c>
      <c r="D5" s="2">
        <v>0.6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3</vt:i4>
      </vt:variant>
      <vt:variant>
        <vt:lpstr>Imenovani obsegi</vt:lpstr>
      </vt:variant>
      <vt:variant>
        <vt:i4>2</vt:i4>
      </vt:variant>
    </vt:vector>
  </HeadingPairs>
  <TitlesOfParts>
    <vt:vector size="5" baseType="lpstr">
      <vt:lpstr>Načrtovani stroški po letih</vt:lpstr>
      <vt:lpstr>Dinamika financiranja po letih</vt:lpstr>
      <vt:lpstr>sif</vt:lpstr>
      <vt:lpstr>'Načrtovani stroški po letih'!_Hlk157672874</vt:lpstr>
      <vt:lpstr>'Načrtovani stroški po letih'!Področje_tiskanja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Vlasta</dc:creator>
  <cp:keywords/>
  <dc:description/>
  <cp:lastModifiedBy>Podboj Bohinc Ana</cp:lastModifiedBy>
  <cp:revision/>
  <dcterms:created xsi:type="dcterms:W3CDTF">2017-04-30T10:09:05Z</dcterms:created>
  <dcterms:modified xsi:type="dcterms:W3CDTF">2026-08-25T12:03:57Z</dcterms:modified>
  <cp:category/>
  <cp:contentStatus/>
</cp:coreProperties>
</file>